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МП Профилактика правонарушений" sheetId="10" r:id="rId1"/>
    <sheet name="Лист1" sheetId="1" r:id="rId2"/>
  </sheets>
  <definedNames>
    <definedName name="Z_E83B3B5A_C7A8_4F47_A336_85E65C55625C_.wvu.Cols" localSheetId="0" hidden="1">'МП Профилактика правонарушений'!$H:$S</definedName>
  </definedNames>
  <calcPr calcId="152511" iterate="1"/>
</workbook>
</file>

<file path=xl/calcChain.xml><?xml version="1.0" encoding="utf-8"?>
<calcChain xmlns="http://schemas.openxmlformats.org/spreadsheetml/2006/main">
  <c r="AE255" i="10" l="1"/>
  <c r="AD255" i="10"/>
  <c r="AC255" i="10"/>
  <c r="AB255" i="10"/>
  <c r="AA255" i="10"/>
  <c r="Z255" i="10"/>
  <c r="Y255" i="10"/>
  <c r="X255" i="10"/>
  <c r="W255" i="10"/>
  <c r="V255" i="10"/>
  <c r="U255" i="10"/>
  <c r="T255" i="10"/>
  <c r="S255" i="10"/>
  <c r="R255" i="10"/>
  <c r="Q255" i="10"/>
  <c r="P255" i="10"/>
  <c r="O255" i="10"/>
  <c r="N255" i="10"/>
  <c r="M255" i="10"/>
  <c r="L255" i="10"/>
  <c r="K255" i="10"/>
  <c r="J255" i="10"/>
  <c r="I255" i="10"/>
  <c r="H255" i="10"/>
  <c r="E255" i="10"/>
  <c r="G255" i="10" s="1"/>
  <c r="D255" i="10"/>
  <c r="C255" i="10"/>
  <c r="B255" i="10"/>
  <c r="AE254" i="10"/>
  <c r="AD254" i="10"/>
  <c r="AC254" i="10"/>
  <c r="AB254" i="10"/>
  <c r="AA254" i="10"/>
  <c r="Z254" i="10"/>
  <c r="Y254" i="10"/>
  <c r="X254" i="10"/>
  <c r="W254" i="10"/>
  <c r="V254" i="10"/>
  <c r="U254" i="10"/>
  <c r="T254" i="10"/>
  <c r="S254" i="10"/>
  <c r="R254" i="10"/>
  <c r="Q254" i="10"/>
  <c r="P254" i="10"/>
  <c r="O254" i="10"/>
  <c r="N254" i="10"/>
  <c r="M254" i="10"/>
  <c r="L254" i="10"/>
  <c r="K254" i="10"/>
  <c r="J254" i="10"/>
  <c r="I254" i="10"/>
  <c r="H254" i="10"/>
  <c r="E254" i="10"/>
  <c r="G254" i="10" s="1"/>
  <c r="D254" i="10"/>
  <c r="C254" i="10"/>
  <c r="B254" i="10"/>
  <c r="AE253" i="10"/>
  <c r="AD253" i="10"/>
  <c r="AC253" i="10"/>
  <c r="AB253" i="10"/>
  <c r="AA253" i="10"/>
  <c r="Z253" i="10"/>
  <c r="X253" i="10"/>
  <c r="W253" i="10"/>
  <c r="V253" i="10"/>
  <c r="U253" i="10"/>
  <c r="T253" i="10"/>
  <c r="S253" i="10"/>
  <c r="R253" i="10"/>
  <c r="Q253" i="10"/>
  <c r="P253" i="10"/>
  <c r="O253" i="10"/>
  <c r="N253" i="10"/>
  <c r="M253" i="10"/>
  <c r="L253" i="10"/>
  <c r="K253" i="10"/>
  <c r="J253" i="10"/>
  <c r="I253" i="10"/>
  <c r="H253" i="10"/>
  <c r="AE252" i="10"/>
  <c r="AD252" i="10"/>
  <c r="AC252" i="10"/>
  <c r="AB252" i="10"/>
  <c r="AA252" i="10"/>
  <c r="Z252" i="10"/>
  <c r="Y252" i="10"/>
  <c r="X252" i="10"/>
  <c r="W252" i="10"/>
  <c r="V252" i="10"/>
  <c r="U252" i="10"/>
  <c r="T252" i="10"/>
  <c r="S252" i="10"/>
  <c r="R252" i="10"/>
  <c r="Q252" i="10"/>
  <c r="P252" i="10"/>
  <c r="O252" i="10"/>
  <c r="N252" i="10"/>
  <c r="M252" i="10"/>
  <c r="L252" i="10"/>
  <c r="K252" i="10"/>
  <c r="J252" i="10"/>
  <c r="I252" i="10"/>
  <c r="H252" i="10"/>
  <c r="E252" i="10"/>
  <c r="G252" i="10" s="1"/>
  <c r="D252" i="10"/>
  <c r="C252" i="10"/>
  <c r="B252" i="10"/>
  <c r="AE251" i="10"/>
  <c r="AD251" i="10"/>
  <c r="AC251" i="10"/>
  <c r="AB251" i="10"/>
  <c r="AA251" i="10"/>
  <c r="Z251" i="10"/>
  <c r="Y251" i="10"/>
  <c r="X251" i="10"/>
  <c r="W251" i="10"/>
  <c r="V251" i="10"/>
  <c r="U251" i="10"/>
  <c r="T251" i="10"/>
  <c r="S251" i="10"/>
  <c r="R251" i="10"/>
  <c r="Q251" i="10"/>
  <c r="P251" i="10"/>
  <c r="O251" i="10"/>
  <c r="N251" i="10"/>
  <c r="M251" i="10"/>
  <c r="L251" i="10"/>
  <c r="K251" i="10"/>
  <c r="J251" i="10"/>
  <c r="I251" i="10"/>
  <c r="H251" i="10"/>
  <c r="E251" i="10"/>
  <c r="G251" i="10" s="1"/>
  <c r="D251" i="10"/>
  <c r="C251" i="10"/>
  <c r="B251" i="10"/>
  <c r="AE250" i="10"/>
  <c r="AD250" i="10"/>
  <c r="AC250" i="10"/>
  <c r="AB250" i="10"/>
  <c r="AA250" i="10"/>
  <c r="Z250" i="10"/>
  <c r="Y250" i="10"/>
  <c r="X250" i="10"/>
  <c r="W250" i="10"/>
  <c r="V250" i="10"/>
  <c r="U250" i="10"/>
  <c r="T250" i="10"/>
  <c r="S250" i="10"/>
  <c r="R250" i="10"/>
  <c r="Q250" i="10"/>
  <c r="P250" i="10"/>
  <c r="O250" i="10"/>
  <c r="N250" i="10"/>
  <c r="M250" i="10"/>
  <c r="L250" i="10"/>
  <c r="K250" i="10"/>
  <c r="J250" i="10"/>
  <c r="I250" i="10"/>
  <c r="H250" i="10"/>
  <c r="E247" i="10"/>
  <c r="G247" i="10" s="1"/>
  <c r="C247" i="10"/>
  <c r="B247" i="10"/>
  <c r="AE244" i="10"/>
  <c r="AD244" i="10"/>
  <c r="AB244" i="10"/>
  <c r="Z244" i="10"/>
  <c r="X244" i="10"/>
  <c r="V244" i="10"/>
  <c r="T244" i="10"/>
  <c r="R244" i="10"/>
  <c r="P244" i="10"/>
  <c r="N244" i="10"/>
  <c r="L244" i="10"/>
  <c r="J244" i="10"/>
  <c r="H244" i="10"/>
  <c r="E244" i="10"/>
  <c r="G244" i="10" s="1"/>
  <c r="D244" i="10"/>
  <c r="C244" i="10"/>
  <c r="B244" i="10"/>
  <c r="E240" i="10"/>
  <c r="E253" i="10" s="1"/>
  <c r="D240" i="10"/>
  <c r="D253" i="10" s="1"/>
  <c r="D250" i="10" s="1"/>
  <c r="C240" i="10"/>
  <c r="C253" i="10" s="1"/>
  <c r="C250" i="10" s="1"/>
  <c r="B240" i="10"/>
  <c r="B253" i="10" s="1"/>
  <c r="B250" i="10" s="1"/>
  <c r="AE237" i="10"/>
  <c r="AD237" i="10"/>
  <c r="AC237" i="10"/>
  <c r="AB237" i="10"/>
  <c r="AA237" i="10"/>
  <c r="Z237" i="10"/>
  <c r="Y237" i="10"/>
  <c r="X237" i="10"/>
  <c r="W237" i="10"/>
  <c r="V237" i="10"/>
  <c r="U237" i="10"/>
  <c r="T237" i="10"/>
  <c r="S237" i="10"/>
  <c r="R237" i="10"/>
  <c r="Q237" i="10"/>
  <c r="P237" i="10"/>
  <c r="O237" i="10"/>
  <c r="N237" i="10"/>
  <c r="M237" i="10"/>
  <c r="L237" i="10"/>
  <c r="K237" i="10"/>
  <c r="J237" i="10"/>
  <c r="I237" i="10"/>
  <c r="H237" i="10"/>
  <c r="E237" i="10"/>
  <c r="G237" i="10" s="1"/>
  <c r="D237" i="10"/>
  <c r="C237" i="10"/>
  <c r="B237" i="10"/>
  <c r="AE234" i="10"/>
  <c r="AD234" i="10"/>
  <c r="AC234" i="10"/>
  <c r="AB234" i="10"/>
  <c r="AA234" i="10"/>
  <c r="Z234" i="10"/>
  <c r="Y234" i="10"/>
  <c r="X234" i="10"/>
  <c r="W234" i="10"/>
  <c r="V234" i="10"/>
  <c r="U234" i="10"/>
  <c r="T234" i="10"/>
  <c r="S234" i="10"/>
  <c r="R234" i="10"/>
  <c r="Q234" i="10"/>
  <c r="P234" i="10"/>
  <c r="O234" i="10"/>
  <c r="N234" i="10"/>
  <c r="M234" i="10"/>
  <c r="L234" i="10"/>
  <c r="K234" i="10"/>
  <c r="J234" i="10"/>
  <c r="I234" i="10"/>
  <c r="H234" i="10"/>
  <c r="D234" i="10"/>
  <c r="AE233" i="10"/>
  <c r="AD233" i="10"/>
  <c r="AC233" i="10"/>
  <c r="AB233" i="10"/>
  <c r="AA233" i="10"/>
  <c r="Z233" i="10"/>
  <c r="Y233" i="10"/>
  <c r="X233" i="10"/>
  <c r="W233" i="10"/>
  <c r="V233" i="10"/>
  <c r="U233" i="10"/>
  <c r="T233" i="10"/>
  <c r="S233" i="10"/>
  <c r="R233" i="10"/>
  <c r="Q233" i="10"/>
  <c r="P233" i="10"/>
  <c r="O233" i="10"/>
  <c r="N233" i="10"/>
  <c r="M233" i="10"/>
  <c r="L233" i="10"/>
  <c r="K233" i="10"/>
  <c r="J233" i="10"/>
  <c r="I233" i="10"/>
  <c r="H233" i="10"/>
  <c r="D233" i="10"/>
  <c r="AE232" i="10"/>
  <c r="AD232" i="10"/>
  <c r="AC232" i="10"/>
  <c r="AB232" i="10"/>
  <c r="AA232" i="10"/>
  <c r="Z232" i="10"/>
  <c r="Y232" i="10"/>
  <c r="X232" i="10"/>
  <c r="W232" i="10"/>
  <c r="V232" i="10"/>
  <c r="U232" i="10"/>
  <c r="T232" i="10"/>
  <c r="S232" i="10"/>
  <c r="R232" i="10"/>
  <c r="Q232" i="10"/>
  <c r="P232" i="10"/>
  <c r="O232" i="10"/>
  <c r="N232" i="10"/>
  <c r="M232" i="10"/>
  <c r="L232" i="10"/>
  <c r="K232" i="10"/>
  <c r="J232" i="10"/>
  <c r="I232" i="10"/>
  <c r="H232" i="10"/>
  <c r="AE231" i="10"/>
  <c r="AD231" i="10"/>
  <c r="AC231" i="10"/>
  <c r="AB231" i="10"/>
  <c r="AA231" i="10"/>
  <c r="Z231" i="10"/>
  <c r="Y231" i="10"/>
  <c r="X231" i="10"/>
  <c r="W231" i="10"/>
  <c r="V231" i="10"/>
  <c r="U231" i="10"/>
  <c r="T231" i="10"/>
  <c r="S231" i="10"/>
  <c r="R231" i="10"/>
  <c r="Q231" i="10"/>
  <c r="P231" i="10"/>
  <c r="O231" i="10"/>
  <c r="N231" i="10"/>
  <c r="M231" i="10"/>
  <c r="L231" i="10"/>
  <c r="K231" i="10"/>
  <c r="J231" i="10"/>
  <c r="I231" i="10"/>
  <c r="H231" i="10"/>
  <c r="D231" i="10"/>
  <c r="AE230" i="10"/>
  <c r="AD230" i="10"/>
  <c r="AC230" i="10"/>
  <c r="AB230" i="10"/>
  <c r="AA230" i="10"/>
  <c r="Z230" i="10"/>
  <c r="Y230" i="10"/>
  <c r="X230" i="10"/>
  <c r="W230" i="10"/>
  <c r="V230" i="10"/>
  <c r="U230" i="10"/>
  <c r="T230" i="10"/>
  <c r="S230" i="10"/>
  <c r="R230" i="10"/>
  <c r="Q230" i="10"/>
  <c r="P230" i="10"/>
  <c r="O230" i="10"/>
  <c r="N230" i="10"/>
  <c r="M230" i="10"/>
  <c r="L230" i="10"/>
  <c r="K230" i="10"/>
  <c r="J230" i="10"/>
  <c r="I230" i="10"/>
  <c r="H230" i="10"/>
  <c r="D230" i="10"/>
  <c r="AE229" i="10"/>
  <c r="AD229" i="10"/>
  <c r="AC229" i="10"/>
  <c r="AB229" i="10"/>
  <c r="AA229" i="10"/>
  <c r="Z229" i="10"/>
  <c r="Y229" i="10"/>
  <c r="X229" i="10"/>
  <c r="W229" i="10"/>
  <c r="V229" i="10"/>
  <c r="U229" i="10"/>
  <c r="T229" i="10"/>
  <c r="S229" i="10"/>
  <c r="R229" i="10"/>
  <c r="Q229" i="10"/>
  <c r="P229" i="10"/>
  <c r="O229" i="10"/>
  <c r="N229" i="10"/>
  <c r="M229" i="10"/>
  <c r="L229" i="10"/>
  <c r="K229" i="10"/>
  <c r="J229" i="10"/>
  <c r="I229" i="10"/>
  <c r="H229" i="10"/>
  <c r="E227" i="10"/>
  <c r="E234" i="10" s="1"/>
  <c r="C227" i="10"/>
  <c r="C234" i="10" s="1"/>
  <c r="B227" i="10"/>
  <c r="B234" i="10" s="1"/>
  <c r="E226" i="10"/>
  <c r="E233" i="10" s="1"/>
  <c r="C226" i="10"/>
  <c r="C233" i="10" s="1"/>
  <c r="B226" i="10"/>
  <c r="B233" i="10" s="1"/>
  <c r="E225" i="10"/>
  <c r="E232" i="10" s="1"/>
  <c r="D225" i="10"/>
  <c r="D232" i="10" s="1"/>
  <c r="D229" i="10" s="1"/>
  <c r="C225" i="10"/>
  <c r="C232" i="10" s="1"/>
  <c r="B225" i="10"/>
  <c r="B232" i="10" s="1"/>
  <c r="E224" i="10"/>
  <c r="E231" i="10" s="1"/>
  <c r="C224" i="10"/>
  <c r="C231" i="10" s="1"/>
  <c r="B224" i="10"/>
  <c r="B231" i="10" s="1"/>
  <c r="E223" i="10"/>
  <c r="E230" i="10" s="1"/>
  <c r="C223" i="10"/>
  <c r="C230" i="10" s="1"/>
  <c r="C229" i="10" s="1"/>
  <c r="B223" i="10"/>
  <c r="B230" i="10" s="1"/>
  <c r="B229" i="10" s="1"/>
  <c r="AE222" i="10"/>
  <c r="AD222" i="10"/>
  <c r="AC222" i="10"/>
  <c r="AB222" i="10"/>
  <c r="AA222" i="10"/>
  <c r="Z222" i="10"/>
  <c r="Y222" i="10"/>
  <c r="X222" i="10"/>
  <c r="W222" i="10"/>
  <c r="V222" i="10"/>
  <c r="U222" i="10"/>
  <c r="T222" i="10"/>
  <c r="S222" i="10"/>
  <c r="R222" i="10"/>
  <c r="Q222" i="10"/>
  <c r="P222" i="10"/>
  <c r="O222" i="10"/>
  <c r="N222" i="10"/>
  <c r="M222" i="10"/>
  <c r="L222" i="10"/>
  <c r="K222" i="10"/>
  <c r="J222" i="10"/>
  <c r="I222" i="10"/>
  <c r="H222" i="10"/>
  <c r="E222" i="10"/>
  <c r="G222" i="10" s="1"/>
  <c r="D222" i="10"/>
  <c r="C222" i="10"/>
  <c r="B222" i="10"/>
  <c r="E213" i="10"/>
  <c r="G213" i="10" s="1"/>
  <c r="D213" i="10"/>
  <c r="C213" i="10"/>
  <c r="B213" i="10"/>
  <c r="AE212" i="10"/>
  <c r="AD212" i="10"/>
  <c r="AC212" i="10"/>
  <c r="AB212" i="10"/>
  <c r="AA212" i="10"/>
  <c r="Z212" i="10"/>
  <c r="Y212" i="10"/>
  <c r="X212" i="10"/>
  <c r="W212" i="10"/>
  <c r="V212" i="10"/>
  <c r="U212" i="10"/>
  <c r="T212" i="10"/>
  <c r="S212" i="10"/>
  <c r="R212" i="10"/>
  <c r="Q212" i="10"/>
  <c r="P212" i="10"/>
  <c r="O212" i="10"/>
  <c r="N212" i="10"/>
  <c r="M212" i="10"/>
  <c r="L212" i="10"/>
  <c r="K212" i="10"/>
  <c r="J212" i="10"/>
  <c r="I212" i="10"/>
  <c r="H212" i="10"/>
  <c r="E212" i="10"/>
  <c r="G212" i="10" s="1"/>
  <c r="D212" i="10"/>
  <c r="C212" i="10"/>
  <c r="B212" i="10"/>
  <c r="E208" i="10"/>
  <c r="G208" i="10" s="1"/>
  <c r="D208" i="10"/>
  <c r="C208" i="10"/>
  <c r="B208" i="10"/>
  <c r="AE205" i="10"/>
  <c r="AD205" i="10"/>
  <c r="AC205" i="10"/>
  <c r="AB205" i="10"/>
  <c r="AA205" i="10"/>
  <c r="Z205" i="10"/>
  <c r="Y205" i="10"/>
  <c r="X205" i="10"/>
  <c r="W205" i="10"/>
  <c r="V205" i="10"/>
  <c r="U205" i="10"/>
  <c r="T205" i="10"/>
  <c r="S205" i="10"/>
  <c r="R205" i="10"/>
  <c r="Q205" i="10"/>
  <c r="P205" i="10"/>
  <c r="O205" i="10"/>
  <c r="N205" i="10"/>
  <c r="M205" i="10"/>
  <c r="L205" i="10"/>
  <c r="K205" i="10"/>
  <c r="J205" i="10"/>
  <c r="I205" i="10"/>
  <c r="H205" i="10"/>
  <c r="E205" i="10"/>
  <c r="G205" i="10" s="1"/>
  <c r="D205" i="10"/>
  <c r="D217" i="10" s="1"/>
  <c r="E217" i="10" s="1"/>
  <c r="C205" i="10"/>
  <c r="B205" i="10"/>
  <c r="E201" i="10"/>
  <c r="G201" i="10" s="1"/>
  <c r="D201" i="10"/>
  <c r="C201" i="10"/>
  <c r="B201" i="10"/>
  <c r="AE198" i="10"/>
  <c r="AD198" i="10"/>
  <c r="AC198" i="10"/>
  <c r="AB198" i="10"/>
  <c r="AA198" i="10"/>
  <c r="Z198" i="10"/>
  <c r="Y198" i="10"/>
  <c r="X198" i="10"/>
  <c r="W198" i="10"/>
  <c r="V198" i="10"/>
  <c r="U198" i="10"/>
  <c r="T198" i="10"/>
  <c r="S198" i="10"/>
  <c r="R198" i="10"/>
  <c r="Q198" i="10"/>
  <c r="P198" i="10"/>
  <c r="O198" i="10"/>
  <c r="N198" i="10"/>
  <c r="M198" i="10"/>
  <c r="L198" i="10"/>
  <c r="K198" i="10"/>
  <c r="J198" i="10"/>
  <c r="I198" i="10"/>
  <c r="H198" i="10"/>
  <c r="E198" i="10"/>
  <c r="G198" i="10" s="1"/>
  <c r="D198" i="10"/>
  <c r="C198" i="10"/>
  <c r="B198" i="10"/>
  <c r="E194" i="10"/>
  <c r="G194" i="10" s="1"/>
  <c r="D194" i="10"/>
  <c r="C194" i="10"/>
  <c r="B194" i="10"/>
  <c r="AE191" i="10"/>
  <c r="AD191" i="10"/>
  <c r="AC191" i="10"/>
  <c r="AB191" i="10"/>
  <c r="AA191" i="10"/>
  <c r="Z191" i="10"/>
  <c r="Y191" i="10"/>
  <c r="X191" i="10"/>
  <c r="W191" i="10"/>
  <c r="V191" i="10"/>
  <c r="U191" i="10"/>
  <c r="T191" i="10"/>
  <c r="S191" i="10"/>
  <c r="R191" i="10"/>
  <c r="Q191" i="10"/>
  <c r="P191" i="10"/>
  <c r="O191" i="10"/>
  <c r="N191" i="10"/>
  <c r="M191" i="10"/>
  <c r="L191" i="10"/>
  <c r="K191" i="10"/>
  <c r="J191" i="10"/>
  <c r="I191" i="10"/>
  <c r="H191" i="10"/>
  <c r="E191" i="10"/>
  <c r="G191" i="10" s="1"/>
  <c r="D191" i="10"/>
  <c r="C191" i="10"/>
  <c r="B191" i="10"/>
  <c r="E187" i="10"/>
  <c r="G187" i="10" s="1"/>
  <c r="D187" i="10"/>
  <c r="C187" i="10"/>
  <c r="B187" i="10"/>
  <c r="AE184" i="10"/>
  <c r="AD184" i="10"/>
  <c r="AC184" i="10"/>
  <c r="AB184" i="10"/>
  <c r="AA184" i="10"/>
  <c r="Z184" i="10"/>
  <c r="Y184" i="10"/>
  <c r="X184" i="10"/>
  <c r="W184" i="10"/>
  <c r="V184" i="10"/>
  <c r="U184" i="10"/>
  <c r="T184" i="10"/>
  <c r="S184" i="10"/>
  <c r="R184" i="10"/>
  <c r="Q184" i="10"/>
  <c r="P184" i="10"/>
  <c r="O184" i="10"/>
  <c r="N184" i="10"/>
  <c r="M184" i="10"/>
  <c r="L184" i="10"/>
  <c r="K184" i="10"/>
  <c r="J184" i="10"/>
  <c r="I184" i="10"/>
  <c r="H184" i="10"/>
  <c r="E184" i="10"/>
  <c r="G184" i="10" s="1"/>
  <c r="D184" i="10"/>
  <c r="C184" i="10"/>
  <c r="B184" i="10"/>
  <c r="E180" i="10"/>
  <c r="G180" i="10" s="1"/>
  <c r="D180" i="10"/>
  <c r="C180" i="10"/>
  <c r="B180" i="10"/>
  <c r="AE177" i="10"/>
  <c r="AD177" i="10"/>
  <c r="AC177" i="10"/>
  <c r="AB177" i="10"/>
  <c r="AA177" i="10"/>
  <c r="Z177" i="10"/>
  <c r="Y177" i="10"/>
  <c r="X177" i="10"/>
  <c r="W177" i="10"/>
  <c r="V177" i="10"/>
  <c r="U177" i="10"/>
  <c r="T177" i="10"/>
  <c r="S177" i="10"/>
  <c r="R177" i="10"/>
  <c r="Q177" i="10"/>
  <c r="P177" i="10"/>
  <c r="O177" i="10"/>
  <c r="N177" i="10"/>
  <c r="M177" i="10"/>
  <c r="L177" i="10"/>
  <c r="K177" i="10"/>
  <c r="J177" i="10"/>
  <c r="I177" i="10"/>
  <c r="H177" i="10"/>
  <c r="E177" i="10"/>
  <c r="G177" i="10" s="1"/>
  <c r="D177" i="10"/>
  <c r="C177" i="10"/>
  <c r="B177" i="10"/>
  <c r="AE175" i="10"/>
  <c r="AD175" i="10"/>
  <c r="AC175" i="10"/>
  <c r="AB175" i="10"/>
  <c r="AA175" i="10"/>
  <c r="Z175" i="10"/>
  <c r="Y175" i="10"/>
  <c r="X175" i="10"/>
  <c r="W175" i="10"/>
  <c r="V175" i="10"/>
  <c r="U175" i="10"/>
  <c r="T175" i="10"/>
  <c r="S175" i="10"/>
  <c r="R175" i="10"/>
  <c r="Q175" i="10"/>
  <c r="P175" i="10"/>
  <c r="O175" i="10"/>
  <c r="N175" i="10"/>
  <c r="M175" i="10"/>
  <c r="L175" i="10"/>
  <c r="K175" i="10"/>
  <c r="J175" i="10"/>
  <c r="I175" i="10"/>
  <c r="H175" i="10"/>
  <c r="E175" i="10"/>
  <c r="G175" i="10" s="1"/>
  <c r="D175" i="10"/>
  <c r="C175" i="10"/>
  <c r="B175" i="10"/>
  <c r="AE174" i="10"/>
  <c r="AD174" i="10"/>
  <c r="AC174" i="10"/>
  <c r="AB174" i="10"/>
  <c r="AA174" i="10"/>
  <c r="Z174" i="10"/>
  <c r="Y174" i="10"/>
  <c r="X174" i="10"/>
  <c r="W174" i="10"/>
  <c r="V174" i="10"/>
  <c r="U174" i="10"/>
  <c r="T174" i="10"/>
  <c r="S174" i="10"/>
  <c r="R174" i="10"/>
  <c r="Q174" i="10"/>
  <c r="P174" i="10"/>
  <c r="O174" i="10"/>
  <c r="N174" i="10"/>
  <c r="M174" i="10"/>
  <c r="L174" i="10"/>
  <c r="K174" i="10"/>
  <c r="J174" i="10"/>
  <c r="I174" i="10"/>
  <c r="H174" i="10"/>
  <c r="E174" i="10"/>
  <c r="G174" i="10" s="1"/>
  <c r="D174" i="10"/>
  <c r="C174" i="10"/>
  <c r="B174" i="10"/>
  <c r="AE173" i="10"/>
  <c r="AD173" i="10"/>
  <c r="AC173" i="10"/>
  <c r="AB173" i="10"/>
  <c r="AA173" i="10"/>
  <c r="Z173" i="10"/>
  <c r="Y173" i="10"/>
  <c r="X173" i="10"/>
  <c r="W173" i="10"/>
  <c r="V173" i="10"/>
  <c r="U173" i="10"/>
  <c r="T173" i="10"/>
  <c r="S173" i="10"/>
  <c r="R173" i="10"/>
  <c r="Q173" i="10"/>
  <c r="P173" i="10"/>
  <c r="O173" i="10"/>
  <c r="N173" i="10"/>
  <c r="M173" i="10"/>
  <c r="L173" i="10"/>
  <c r="K173" i="10"/>
  <c r="J173" i="10"/>
  <c r="I173" i="10"/>
  <c r="H173" i="10"/>
  <c r="E173" i="10"/>
  <c r="G173" i="10" s="1"/>
  <c r="D173" i="10"/>
  <c r="C173" i="10"/>
  <c r="B173" i="10"/>
  <c r="AE172" i="10"/>
  <c r="AD172" i="10"/>
  <c r="AC172" i="10"/>
  <c r="AB172" i="10"/>
  <c r="AA172" i="10"/>
  <c r="Z172" i="10"/>
  <c r="Y172" i="10"/>
  <c r="X172" i="10"/>
  <c r="W172" i="10"/>
  <c r="V172" i="10"/>
  <c r="U172" i="10"/>
  <c r="T172" i="10"/>
  <c r="S172" i="10"/>
  <c r="R172" i="10"/>
  <c r="Q172" i="10"/>
  <c r="P172" i="10"/>
  <c r="O172" i="10"/>
  <c r="N172" i="10"/>
  <c r="M172" i="10"/>
  <c r="L172" i="10"/>
  <c r="K172" i="10"/>
  <c r="J172" i="10"/>
  <c r="I172" i="10"/>
  <c r="H172" i="10"/>
  <c r="E172" i="10"/>
  <c r="G172" i="10" s="1"/>
  <c r="D172" i="10"/>
  <c r="C172" i="10"/>
  <c r="B172" i="10"/>
  <c r="AE171" i="10"/>
  <c r="AD171" i="10"/>
  <c r="AC171" i="10"/>
  <c r="AB171" i="10"/>
  <c r="AA171" i="10"/>
  <c r="Z171" i="10"/>
  <c r="Y171" i="10"/>
  <c r="X171" i="10"/>
  <c r="W171" i="10"/>
  <c r="V171" i="10"/>
  <c r="U171" i="10"/>
  <c r="T171" i="10"/>
  <c r="S171" i="10"/>
  <c r="R171" i="10"/>
  <c r="Q171" i="10"/>
  <c r="P171" i="10"/>
  <c r="O171" i="10"/>
  <c r="N171" i="10"/>
  <c r="M171" i="10"/>
  <c r="L171" i="10"/>
  <c r="K171" i="10"/>
  <c r="J171" i="10"/>
  <c r="I171" i="10"/>
  <c r="H171" i="10"/>
  <c r="E171" i="10"/>
  <c r="G171" i="10" s="1"/>
  <c r="D171" i="10"/>
  <c r="C171" i="10"/>
  <c r="B171" i="10"/>
  <c r="AE170" i="10"/>
  <c r="AD170" i="10"/>
  <c r="AC170" i="10"/>
  <c r="AB170" i="10"/>
  <c r="AA170" i="10"/>
  <c r="Z170" i="10"/>
  <c r="Y170" i="10"/>
  <c r="X170" i="10"/>
  <c r="W170" i="10"/>
  <c r="V170" i="10"/>
  <c r="U170" i="10"/>
  <c r="T170" i="10"/>
  <c r="S170" i="10"/>
  <c r="R170" i="10"/>
  <c r="Q170" i="10"/>
  <c r="P170" i="10"/>
  <c r="O170" i="10"/>
  <c r="N170" i="10"/>
  <c r="M170" i="10"/>
  <c r="L170" i="10"/>
  <c r="K170" i="10"/>
  <c r="J170" i="10"/>
  <c r="I170" i="10"/>
  <c r="H170" i="10"/>
  <c r="E170" i="10"/>
  <c r="G170" i="10" s="1"/>
  <c r="D170" i="10"/>
  <c r="C170" i="10"/>
  <c r="B170" i="10"/>
  <c r="E166" i="10"/>
  <c r="G166" i="10" s="1"/>
  <c r="D166" i="10"/>
  <c r="C166" i="10"/>
  <c r="B166" i="10"/>
  <c r="AE163" i="10"/>
  <c r="AD163" i="10"/>
  <c r="AC163" i="10"/>
  <c r="AB163" i="10"/>
  <c r="AA163" i="10"/>
  <c r="Z163" i="10"/>
  <c r="Y163" i="10"/>
  <c r="X163" i="10"/>
  <c r="W163" i="10"/>
  <c r="V163" i="10"/>
  <c r="U163" i="10"/>
  <c r="T163" i="10"/>
  <c r="S163" i="10"/>
  <c r="R163" i="10"/>
  <c r="Q163" i="10"/>
  <c r="P163" i="10"/>
  <c r="O163" i="10"/>
  <c r="N163" i="10"/>
  <c r="M163" i="10"/>
  <c r="L163" i="10"/>
  <c r="K163" i="10"/>
  <c r="J163" i="10"/>
  <c r="I163" i="10"/>
  <c r="H163" i="10"/>
  <c r="E163" i="10"/>
  <c r="G163" i="10" s="1"/>
  <c r="D163" i="10"/>
  <c r="C163" i="10"/>
  <c r="B163" i="10"/>
  <c r="E159" i="10"/>
  <c r="G159" i="10" s="1"/>
  <c r="D159" i="10"/>
  <c r="C159" i="10"/>
  <c r="B159" i="10"/>
  <c r="AE156" i="10"/>
  <c r="AD156" i="10"/>
  <c r="AC156" i="10"/>
  <c r="AB156" i="10"/>
  <c r="AA156" i="10"/>
  <c r="Z156" i="10"/>
  <c r="Y156" i="10"/>
  <c r="X156" i="10"/>
  <c r="W156" i="10"/>
  <c r="V156" i="10"/>
  <c r="U156" i="10"/>
  <c r="T156" i="10"/>
  <c r="S156" i="10"/>
  <c r="R156" i="10"/>
  <c r="Q156" i="10"/>
  <c r="P156" i="10"/>
  <c r="O156" i="10"/>
  <c r="N156" i="10"/>
  <c r="M156" i="10"/>
  <c r="L156" i="10"/>
  <c r="K156" i="10"/>
  <c r="J156" i="10"/>
  <c r="I156" i="10"/>
  <c r="H156" i="10"/>
  <c r="E156" i="10"/>
  <c r="G156" i="10" s="1"/>
  <c r="D156" i="10"/>
  <c r="C156" i="10"/>
  <c r="B156" i="10"/>
  <c r="E154" i="10"/>
  <c r="G154" i="10" s="1"/>
  <c r="D154" i="10"/>
  <c r="C154" i="10"/>
  <c r="B154" i="10"/>
  <c r="E153" i="10"/>
  <c r="G153" i="10" s="1"/>
  <c r="D153" i="10"/>
  <c r="C153" i="10"/>
  <c r="B153" i="10"/>
  <c r="AE152" i="10"/>
  <c r="AD152" i="10"/>
  <c r="AC152" i="10"/>
  <c r="AB152" i="10"/>
  <c r="AA152" i="10"/>
  <c r="Z152" i="10"/>
  <c r="X152" i="10"/>
  <c r="W152" i="10"/>
  <c r="V152" i="10"/>
  <c r="U152" i="10"/>
  <c r="T152" i="10"/>
  <c r="S152" i="10"/>
  <c r="R152" i="10"/>
  <c r="Q152" i="10"/>
  <c r="P152" i="10"/>
  <c r="O152" i="10"/>
  <c r="N152" i="10"/>
  <c r="M152" i="10"/>
  <c r="L152" i="10"/>
  <c r="K152" i="10"/>
  <c r="J152" i="10"/>
  <c r="I152" i="10"/>
  <c r="H152" i="10"/>
  <c r="E152" i="10"/>
  <c r="G152" i="10" s="1"/>
  <c r="D152" i="10"/>
  <c r="C152" i="10"/>
  <c r="B152" i="10"/>
  <c r="E151" i="10"/>
  <c r="G151" i="10" s="1"/>
  <c r="D151" i="10"/>
  <c r="C151" i="10"/>
  <c r="B151" i="10"/>
  <c r="AE149" i="10"/>
  <c r="AD149" i="10"/>
  <c r="AC149" i="10"/>
  <c r="AB149" i="10"/>
  <c r="AA149" i="10"/>
  <c r="Z149" i="10"/>
  <c r="Y149" i="10"/>
  <c r="X149" i="10"/>
  <c r="W149" i="10"/>
  <c r="V149" i="10"/>
  <c r="T149" i="10"/>
  <c r="S149" i="10"/>
  <c r="R149" i="10"/>
  <c r="Q149" i="10"/>
  <c r="P149" i="10"/>
  <c r="O149" i="10"/>
  <c r="N149" i="10"/>
  <c r="M149" i="10"/>
  <c r="L149" i="10"/>
  <c r="K149" i="10"/>
  <c r="J149" i="10"/>
  <c r="I149" i="10"/>
  <c r="H149" i="10"/>
  <c r="E149" i="10"/>
  <c r="G149" i="10" s="1"/>
  <c r="D149" i="10"/>
  <c r="C149" i="10"/>
  <c r="B149" i="10"/>
  <c r="AE147" i="10"/>
  <c r="AE219" i="10" s="1"/>
  <c r="AD147" i="10"/>
  <c r="AD219" i="10" s="1"/>
  <c r="AC147" i="10"/>
  <c r="AC219" i="10" s="1"/>
  <c r="AB147" i="10"/>
  <c r="AB219" i="10" s="1"/>
  <c r="AA147" i="10"/>
  <c r="AA219" i="10" s="1"/>
  <c r="Z147" i="10"/>
  <c r="Z219" i="10" s="1"/>
  <c r="Y147" i="10"/>
  <c r="Y219" i="10" s="1"/>
  <c r="X147" i="10"/>
  <c r="X219" i="10" s="1"/>
  <c r="W147" i="10"/>
  <c r="W219" i="10" s="1"/>
  <c r="V147" i="10"/>
  <c r="V219" i="10" s="1"/>
  <c r="U147" i="10"/>
  <c r="U219" i="10" s="1"/>
  <c r="T147" i="10"/>
  <c r="T219" i="10" s="1"/>
  <c r="S147" i="10"/>
  <c r="S219" i="10" s="1"/>
  <c r="R147" i="10"/>
  <c r="R219" i="10" s="1"/>
  <c r="Q147" i="10"/>
  <c r="Q219" i="10" s="1"/>
  <c r="P147" i="10"/>
  <c r="P219" i="10" s="1"/>
  <c r="O147" i="10"/>
  <c r="O219" i="10" s="1"/>
  <c r="N147" i="10"/>
  <c r="N219" i="10" s="1"/>
  <c r="M147" i="10"/>
  <c r="M219" i="10" s="1"/>
  <c r="L147" i="10"/>
  <c r="L219" i="10" s="1"/>
  <c r="K147" i="10"/>
  <c r="K219" i="10" s="1"/>
  <c r="J147" i="10"/>
  <c r="J219" i="10" s="1"/>
  <c r="I147" i="10"/>
  <c r="I219" i="10" s="1"/>
  <c r="H147" i="10"/>
  <c r="H219" i="10" s="1"/>
  <c r="E147" i="10"/>
  <c r="E219" i="10" s="1"/>
  <c r="D147" i="10"/>
  <c r="D219" i="10" s="1"/>
  <c r="C147" i="10"/>
  <c r="C219" i="10" s="1"/>
  <c r="B147" i="10"/>
  <c r="B219" i="10" s="1"/>
  <c r="AE146" i="10"/>
  <c r="AE218" i="10" s="1"/>
  <c r="AD146" i="10"/>
  <c r="AD218" i="10" s="1"/>
  <c r="AC146" i="10"/>
  <c r="AC218" i="10" s="1"/>
  <c r="AB146" i="10"/>
  <c r="AB218" i="10" s="1"/>
  <c r="AA146" i="10"/>
  <c r="AA218" i="10" s="1"/>
  <c r="Z146" i="10"/>
  <c r="Z218" i="10" s="1"/>
  <c r="Y146" i="10"/>
  <c r="Y218" i="10" s="1"/>
  <c r="X146" i="10"/>
  <c r="X218" i="10" s="1"/>
  <c r="W146" i="10"/>
  <c r="W218" i="10" s="1"/>
  <c r="V146" i="10"/>
  <c r="V218" i="10" s="1"/>
  <c r="U146" i="10"/>
  <c r="U218" i="10" s="1"/>
  <c r="T146" i="10"/>
  <c r="T218" i="10" s="1"/>
  <c r="S146" i="10"/>
  <c r="S218" i="10" s="1"/>
  <c r="R146" i="10"/>
  <c r="R218" i="10" s="1"/>
  <c r="Q146" i="10"/>
  <c r="Q218" i="10" s="1"/>
  <c r="P146" i="10"/>
  <c r="P218" i="10" s="1"/>
  <c r="O146" i="10"/>
  <c r="O218" i="10" s="1"/>
  <c r="N146" i="10"/>
  <c r="N218" i="10" s="1"/>
  <c r="M146" i="10"/>
  <c r="M218" i="10" s="1"/>
  <c r="L146" i="10"/>
  <c r="L218" i="10" s="1"/>
  <c r="K146" i="10"/>
  <c r="K218" i="10" s="1"/>
  <c r="J146" i="10"/>
  <c r="J218" i="10" s="1"/>
  <c r="I146" i="10"/>
  <c r="I218" i="10" s="1"/>
  <c r="H146" i="10"/>
  <c r="H218" i="10" s="1"/>
  <c r="E146" i="10"/>
  <c r="E218" i="10" s="1"/>
  <c r="D146" i="10"/>
  <c r="D218" i="10" s="1"/>
  <c r="C146" i="10"/>
  <c r="C218" i="10" s="1"/>
  <c r="B146" i="10"/>
  <c r="B218" i="10" s="1"/>
  <c r="AE145" i="10"/>
  <c r="AD145" i="10"/>
  <c r="AC145" i="10"/>
  <c r="AB145" i="10"/>
  <c r="AA145" i="10"/>
  <c r="Z145" i="10"/>
  <c r="Y145" i="10"/>
  <c r="X145" i="10"/>
  <c r="W145" i="10"/>
  <c r="V145" i="10"/>
  <c r="U145" i="10"/>
  <c r="T145" i="10"/>
  <c r="S145" i="10"/>
  <c r="R145" i="10"/>
  <c r="Q145" i="10"/>
  <c r="P145" i="10"/>
  <c r="O145" i="10"/>
  <c r="N145" i="10"/>
  <c r="M145" i="10"/>
  <c r="L145" i="10"/>
  <c r="K145" i="10"/>
  <c r="J145" i="10"/>
  <c r="I145" i="10"/>
  <c r="H145" i="10"/>
  <c r="E145" i="10"/>
  <c r="G145" i="10" s="1"/>
  <c r="D145" i="10"/>
  <c r="C145" i="10"/>
  <c r="B145" i="10"/>
  <c r="AE144" i="10"/>
  <c r="AD144" i="10"/>
  <c r="AC144" i="10"/>
  <c r="AB144" i="10"/>
  <c r="AA144" i="10"/>
  <c r="Z144" i="10"/>
  <c r="Y144" i="10"/>
  <c r="X144" i="10"/>
  <c r="W144" i="10"/>
  <c r="V144" i="10"/>
  <c r="U144" i="10"/>
  <c r="T144" i="10"/>
  <c r="S144" i="10"/>
  <c r="R144" i="10"/>
  <c r="Q144" i="10"/>
  <c r="P144" i="10"/>
  <c r="O144" i="10"/>
  <c r="N144" i="10"/>
  <c r="M144" i="10"/>
  <c r="L144" i="10"/>
  <c r="K144" i="10"/>
  <c r="J144" i="10"/>
  <c r="I144" i="10"/>
  <c r="H144" i="10"/>
  <c r="E144" i="10"/>
  <c r="G144" i="10" s="1"/>
  <c r="D144" i="10"/>
  <c r="C144" i="10"/>
  <c r="B144" i="10"/>
  <c r="AE143" i="10"/>
  <c r="AE215" i="10" s="1"/>
  <c r="AD143" i="10"/>
  <c r="AD215" i="10" s="1"/>
  <c r="AC143" i="10"/>
  <c r="AC215" i="10" s="1"/>
  <c r="AB143" i="10"/>
  <c r="AB215" i="10" s="1"/>
  <c r="AA143" i="10"/>
  <c r="AA215" i="10" s="1"/>
  <c r="Z143" i="10"/>
  <c r="Z215" i="10" s="1"/>
  <c r="Y143" i="10"/>
  <c r="Y215" i="10" s="1"/>
  <c r="X143" i="10"/>
  <c r="X215" i="10" s="1"/>
  <c r="W143" i="10"/>
  <c r="W215" i="10" s="1"/>
  <c r="V143" i="10"/>
  <c r="V215" i="10" s="1"/>
  <c r="U143" i="10"/>
  <c r="U215" i="10" s="1"/>
  <c r="T143" i="10"/>
  <c r="T215" i="10" s="1"/>
  <c r="S143" i="10"/>
  <c r="S215" i="10" s="1"/>
  <c r="R143" i="10"/>
  <c r="R215" i="10" s="1"/>
  <c r="Q143" i="10"/>
  <c r="Q215" i="10" s="1"/>
  <c r="P143" i="10"/>
  <c r="P215" i="10" s="1"/>
  <c r="O143" i="10"/>
  <c r="O215" i="10" s="1"/>
  <c r="N143" i="10"/>
  <c r="N215" i="10" s="1"/>
  <c r="M143" i="10"/>
  <c r="M215" i="10" s="1"/>
  <c r="L143" i="10"/>
  <c r="L215" i="10" s="1"/>
  <c r="K143" i="10"/>
  <c r="K215" i="10" s="1"/>
  <c r="J143" i="10"/>
  <c r="J215" i="10" s="1"/>
  <c r="I143" i="10"/>
  <c r="I215" i="10" s="1"/>
  <c r="H143" i="10"/>
  <c r="H215" i="10" s="1"/>
  <c r="E143" i="10"/>
  <c r="E215" i="10" s="1"/>
  <c r="D143" i="10"/>
  <c r="D215" i="10" s="1"/>
  <c r="C143" i="10"/>
  <c r="C215" i="10" s="1"/>
  <c r="B143" i="10"/>
  <c r="B215" i="10" s="1"/>
  <c r="AE142" i="10"/>
  <c r="AD142" i="10"/>
  <c r="AC142" i="10"/>
  <c r="AB142" i="10"/>
  <c r="AA142" i="10"/>
  <c r="Z142" i="10"/>
  <c r="Y142" i="10"/>
  <c r="X142" i="10"/>
  <c r="W142" i="10"/>
  <c r="V142" i="10"/>
  <c r="U142" i="10"/>
  <c r="T142" i="10"/>
  <c r="S142" i="10"/>
  <c r="R142" i="10"/>
  <c r="Q142" i="10"/>
  <c r="P142" i="10"/>
  <c r="O142" i="10"/>
  <c r="N142" i="10"/>
  <c r="M142" i="10"/>
  <c r="L142" i="10"/>
  <c r="K142" i="10"/>
  <c r="J142" i="10"/>
  <c r="I142" i="10"/>
  <c r="H142" i="10"/>
  <c r="E142" i="10"/>
  <c r="G142" i="10" s="1"/>
  <c r="D142" i="10"/>
  <c r="C142" i="10"/>
  <c r="B142" i="10"/>
  <c r="E140" i="10"/>
  <c r="C140" i="10"/>
  <c r="B140" i="10"/>
  <c r="E139" i="10"/>
  <c r="C139" i="10"/>
  <c r="B139" i="10"/>
  <c r="E138" i="10"/>
  <c r="C138" i="10"/>
  <c r="B138" i="10"/>
  <c r="E137" i="10"/>
  <c r="C137" i="10"/>
  <c r="B137" i="10"/>
  <c r="E136" i="10"/>
  <c r="C136" i="10"/>
  <c r="B136" i="10"/>
  <c r="AE135" i="10"/>
  <c r="AD135" i="10"/>
  <c r="AB135" i="10"/>
  <c r="Z135" i="10"/>
  <c r="X135" i="10"/>
  <c r="V135" i="10"/>
  <c r="T135" i="10"/>
  <c r="R135" i="10"/>
  <c r="P135" i="10"/>
  <c r="N135" i="10"/>
  <c r="L135" i="10"/>
  <c r="J135" i="10"/>
  <c r="H135" i="10"/>
  <c r="E135" i="10"/>
  <c r="G135" i="10" s="1"/>
  <c r="D135" i="10"/>
  <c r="C135" i="10"/>
  <c r="B135" i="10"/>
  <c r="E130" i="10"/>
  <c r="G130" i="10" s="1"/>
  <c r="D130" i="10"/>
  <c r="C130" i="10"/>
  <c r="B130" i="10"/>
  <c r="AE128" i="10"/>
  <c r="AD128" i="10"/>
  <c r="AC128" i="10"/>
  <c r="AB128" i="10"/>
  <c r="AA128" i="10"/>
  <c r="Z128" i="10"/>
  <c r="Y128" i="10"/>
  <c r="X128" i="10"/>
  <c r="W128" i="10"/>
  <c r="V128" i="10"/>
  <c r="U128" i="10"/>
  <c r="T128" i="10"/>
  <c r="S128" i="10"/>
  <c r="R128" i="10"/>
  <c r="Q128" i="10"/>
  <c r="P128" i="10"/>
  <c r="O128" i="10"/>
  <c r="N128" i="10"/>
  <c r="M128" i="10"/>
  <c r="L128" i="10"/>
  <c r="K128" i="10"/>
  <c r="J128" i="10"/>
  <c r="I128" i="10"/>
  <c r="H128" i="10"/>
  <c r="E128" i="10"/>
  <c r="G128" i="10" s="1"/>
  <c r="D128" i="10"/>
  <c r="C128" i="10"/>
  <c r="B128" i="10"/>
  <c r="E124" i="10"/>
  <c r="G124" i="10" s="1"/>
  <c r="D124" i="10"/>
  <c r="C124" i="10"/>
  <c r="B124" i="10"/>
  <c r="AE121" i="10"/>
  <c r="AD121" i="10"/>
  <c r="AC121" i="10"/>
  <c r="AB121" i="10"/>
  <c r="AA121" i="10"/>
  <c r="Z121" i="10"/>
  <c r="Y121" i="10"/>
  <c r="X121" i="10"/>
  <c r="W121" i="10"/>
  <c r="V121" i="10"/>
  <c r="U121" i="10"/>
  <c r="T121" i="10"/>
  <c r="S121" i="10"/>
  <c r="R121" i="10"/>
  <c r="Q121" i="10"/>
  <c r="P121" i="10"/>
  <c r="O121" i="10"/>
  <c r="N121" i="10"/>
  <c r="M121" i="10"/>
  <c r="L121" i="10"/>
  <c r="K121" i="10"/>
  <c r="J121" i="10"/>
  <c r="I121" i="10"/>
  <c r="H121" i="10"/>
  <c r="E121" i="10"/>
  <c r="G121" i="10" s="1"/>
  <c r="D121" i="10"/>
  <c r="C121" i="10"/>
  <c r="B121" i="10"/>
  <c r="AE117" i="10"/>
  <c r="AE217" i="10" s="1"/>
  <c r="AD117" i="10"/>
  <c r="AD217" i="10" s="1"/>
  <c r="AC117" i="10"/>
  <c r="AC217" i="10" s="1"/>
  <c r="AB117" i="10"/>
  <c r="AB217" i="10" s="1"/>
  <c r="AA117" i="10"/>
  <c r="Z117" i="10"/>
  <c r="Z217" i="10" s="1"/>
  <c r="Y117" i="10"/>
  <c r="Y217" i="10" s="1"/>
  <c r="X117" i="10"/>
  <c r="X217" i="10" s="1"/>
  <c r="W117" i="10"/>
  <c r="W217" i="10" s="1"/>
  <c r="V117" i="10"/>
  <c r="V217" i="10" s="1"/>
  <c r="U117" i="10"/>
  <c r="U217" i="10" s="1"/>
  <c r="T117" i="10"/>
  <c r="T217" i="10" s="1"/>
  <c r="S117" i="10"/>
  <c r="S217" i="10" s="1"/>
  <c r="R117" i="10"/>
  <c r="R217" i="10" s="1"/>
  <c r="Q117" i="10"/>
  <c r="Q217" i="10" s="1"/>
  <c r="P117" i="10"/>
  <c r="P217" i="10" s="1"/>
  <c r="O117" i="10"/>
  <c r="O217" i="10" s="1"/>
  <c r="N117" i="10"/>
  <c r="N217" i="10" s="1"/>
  <c r="M117" i="10"/>
  <c r="M217" i="10" s="1"/>
  <c r="L117" i="10"/>
  <c r="L217" i="10" s="1"/>
  <c r="K117" i="10"/>
  <c r="K217" i="10" s="1"/>
  <c r="J117" i="10"/>
  <c r="J217" i="10" s="1"/>
  <c r="I117" i="10"/>
  <c r="I217" i="10" s="1"/>
  <c r="H117" i="10"/>
  <c r="H217" i="10" s="1"/>
  <c r="C217" i="10" s="1"/>
  <c r="E117" i="10"/>
  <c r="G117" i="10" s="1"/>
  <c r="D117" i="10"/>
  <c r="C117" i="10"/>
  <c r="B117" i="10"/>
  <c r="B217" i="10" s="1"/>
  <c r="AE116" i="10"/>
  <c r="AE216" i="10" s="1"/>
  <c r="AD116" i="10"/>
  <c r="AD216" i="10" s="1"/>
  <c r="AC116" i="10"/>
  <c r="AC216" i="10" s="1"/>
  <c r="AB116" i="10"/>
  <c r="AB216" i="10" s="1"/>
  <c r="AA116" i="10"/>
  <c r="AA216" i="10" s="1"/>
  <c r="Z116" i="10"/>
  <c r="Z216" i="10" s="1"/>
  <c r="Y116" i="10"/>
  <c r="Y216" i="10" s="1"/>
  <c r="X116" i="10"/>
  <c r="X216" i="10" s="1"/>
  <c r="W116" i="10"/>
  <c r="W216" i="10" s="1"/>
  <c r="V116" i="10"/>
  <c r="V216" i="10" s="1"/>
  <c r="U116" i="10"/>
  <c r="U216" i="10" s="1"/>
  <c r="T116" i="10"/>
  <c r="T216" i="10" s="1"/>
  <c r="S116" i="10"/>
  <c r="S216" i="10" s="1"/>
  <c r="R116" i="10"/>
  <c r="R216" i="10" s="1"/>
  <c r="Q116" i="10"/>
  <c r="Q216" i="10" s="1"/>
  <c r="P116" i="10"/>
  <c r="P216" i="10" s="1"/>
  <c r="O116" i="10"/>
  <c r="O216" i="10" s="1"/>
  <c r="N116" i="10"/>
  <c r="N216" i="10" s="1"/>
  <c r="M116" i="10"/>
  <c r="M216" i="10" s="1"/>
  <c r="L116" i="10"/>
  <c r="L216" i="10" s="1"/>
  <c r="K116" i="10"/>
  <c r="K216" i="10" s="1"/>
  <c r="J116" i="10"/>
  <c r="J216" i="10" s="1"/>
  <c r="I116" i="10"/>
  <c r="I216" i="10" s="1"/>
  <c r="H116" i="10"/>
  <c r="H216" i="10" s="1"/>
  <c r="E116" i="10"/>
  <c r="E216" i="10" s="1"/>
  <c r="D116" i="10"/>
  <c r="D216" i="10" s="1"/>
  <c r="C116" i="10"/>
  <c r="C216" i="10" s="1"/>
  <c r="B116" i="10"/>
  <c r="B216" i="10" s="1"/>
  <c r="AE114" i="10"/>
  <c r="AD114" i="10"/>
  <c r="AC114" i="10"/>
  <c r="AB114" i="10"/>
  <c r="AA114" i="10"/>
  <c r="Z114" i="10"/>
  <c r="Y114" i="10"/>
  <c r="X114" i="10"/>
  <c r="W114" i="10"/>
  <c r="V114" i="10"/>
  <c r="U114" i="10"/>
  <c r="T114" i="10"/>
  <c r="S114" i="10"/>
  <c r="R114" i="10"/>
  <c r="Q114" i="10"/>
  <c r="P114" i="10"/>
  <c r="O114" i="10"/>
  <c r="N114" i="10"/>
  <c r="M114" i="10"/>
  <c r="L114" i="10"/>
  <c r="K114" i="10"/>
  <c r="J114" i="10"/>
  <c r="I114" i="10"/>
  <c r="H114" i="10"/>
  <c r="E114" i="10"/>
  <c r="G114" i="10" s="1"/>
  <c r="D114" i="10"/>
  <c r="C114" i="10"/>
  <c r="B114" i="10"/>
  <c r="E104" i="10"/>
  <c r="G104" i="10" s="1"/>
  <c r="D104" i="10"/>
  <c r="C104" i="10"/>
  <c r="B104" i="10"/>
  <c r="AE101" i="10"/>
  <c r="AD101" i="10"/>
  <c r="AC101" i="10"/>
  <c r="AB101" i="10"/>
  <c r="AA101" i="10"/>
  <c r="Z101" i="10"/>
  <c r="Y101" i="10"/>
  <c r="X101" i="10"/>
  <c r="W101" i="10"/>
  <c r="V101" i="10"/>
  <c r="U101" i="10"/>
  <c r="T101" i="10"/>
  <c r="S101" i="10"/>
  <c r="R101" i="10"/>
  <c r="P101" i="10"/>
  <c r="O101" i="10"/>
  <c r="N101" i="10"/>
  <c r="L101" i="10"/>
  <c r="J101" i="10"/>
  <c r="H101" i="10"/>
  <c r="E101" i="10"/>
  <c r="G101" i="10" s="1"/>
  <c r="D101" i="10"/>
  <c r="C101" i="10"/>
  <c r="B101" i="10"/>
  <c r="E97" i="10"/>
  <c r="G97" i="10" s="1"/>
  <c r="D97" i="10"/>
  <c r="C97" i="10"/>
  <c r="B97" i="10"/>
  <c r="AE94" i="10"/>
  <c r="AD94" i="10"/>
  <c r="AC94" i="10"/>
  <c r="AB94" i="10"/>
  <c r="AA94" i="10"/>
  <c r="Z94" i="10"/>
  <c r="Y94" i="10"/>
  <c r="X94" i="10"/>
  <c r="W94" i="10"/>
  <c r="V94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E94" i="10"/>
  <c r="G94" i="10" s="1"/>
  <c r="D94" i="10"/>
  <c r="C94" i="10"/>
  <c r="B94" i="10"/>
  <c r="AE92" i="10"/>
  <c r="AD92" i="10"/>
  <c r="AC92" i="10"/>
  <c r="AB92" i="10"/>
  <c r="AA92" i="10"/>
  <c r="Z92" i="10"/>
  <c r="Y92" i="10"/>
  <c r="X92" i="10"/>
  <c r="W92" i="10"/>
  <c r="V92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E92" i="10"/>
  <c r="G92" i="10" s="1"/>
  <c r="D92" i="10"/>
  <c r="C92" i="10"/>
  <c r="B92" i="10"/>
  <c r="AE91" i="10"/>
  <c r="AD91" i="10"/>
  <c r="AC91" i="10"/>
  <c r="AB91" i="10"/>
  <c r="AA91" i="10"/>
  <c r="Z91" i="10"/>
  <c r="Y91" i="10"/>
  <c r="X91" i="10"/>
  <c r="W91" i="10"/>
  <c r="V91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E91" i="10"/>
  <c r="G91" i="10" s="1"/>
  <c r="D91" i="10"/>
  <c r="C91" i="10"/>
  <c r="B91" i="10"/>
  <c r="AE90" i="10"/>
  <c r="AD90" i="10"/>
  <c r="AC90" i="10"/>
  <c r="AB90" i="10"/>
  <c r="AA90" i="10"/>
  <c r="Z90" i="10"/>
  <c r="Y90" i="10"/>
  <c r="X90" i="10"/>
  <c r="W90" i="10"/>
  <c r="V90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E90" i="10"/>
  <c r="G90" i="10" s="1"/>
  <c r="D90" i="10"/>
  <c r="C90" i="10"/>
  <c r="B90" i="10"/>
  <c r="B110" i="10" s="1"/>
  <c r="B259" i="10" s="1"/>
  <c r="AE89" i="10"/>
  <c r="AD89" i="10"/>
  <c r="AC89" i="10"/>
  <c r="AB89" i="10"/>
  <c r="AA89" i="10"/>
  <c r="Z89" i="10"/>
  <c r="Y89" i="10"/>
  <c r="X89" i="10"/>
  <c r="W89" i="10"/>
  <c r="V89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E89" i="10"/>
  <c r="G89" i="10" s="1"/>
  <c r="D89" i="10"/>
  <c r="C89" i="10"/>
  <c r="B89" i="10"/>
  <c r="B109" i="10" s="1"/>
  <c r="B258" i="10" s="1"/>
  <c r="AE88" i="10"/>
  <c r="AD88" i="10"/>
  <c r="AC88" i="10"/>
  <c r="AB88" i="10"/>
  <c r="AA88" i="10"/>
  <c r="Z88" i="10"/>
  <c r="Y88" i="10"/>
  <c r="X88" i="10"/>
  <c r="W88" i="10"/>
  <c r="V88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E88" i="10"/>
  <c r="G88" i="10" s="1"/>
  <c r="D88" i="10"/>
  <c r="C88" i="10"/>
  <c r="B88" i="10"/>
  <c r="AE87" i="10"/>
  <c r="AD87" i="10"/>
  <c r="AC87" i="10"/>
  <c r="AB87" i="10"/>
  <c r="AA87" i="10"/>
  <c r="Z87" i="10"/>
  <c r="Y87" i="10"/>
  <c r="X87" i="10"/>
  <c r="W87" i="10"/>
  <c r="V87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E87" i="10"/>
  <c r="G87" i="10" s="1"/>
  <c r="D87" i="10"/>
  <c r="C87" i="10"/>
  <c r="B87" i="10"/>
  <c r="E83" i="10"/>
  <c r="G83" i="10" s="1"/>
  <c r="D83" i="10"/>
  <c r="C83" i="10"/>
  <c r="B83" i="10"/>
  <c r="AE80" i="10"/>
  <c r="AD80" i="10"/>
  <c r="AC80" i="10"/>
  <c r="AB80" i="10"/>
  <c r="AA80" i="10"/>
  <c r="Z80" i="10"/>
  <c r="Y80" i="10"/>
  <c r="X80" i="10"/>
  <c r="W80" i="10"/>
  <c r="V80" i="10"/>
  <c r="U80" i="10"/>
  <c r="T80" i="10"/>
  <c r="S80" i="10"/>
  <c r="R80" i="10"/>
  <c r="Q80" i="10"/>
  <c r="P80" i="10"/>
  <c r="O80" i="10"/>
  <c r="N80" i="10"/>
  <c r="M80" i="10"/>
  <c r="L80" i="10"/>
  <c r="K80" i="10"/>
  <c r="J80" i="10"/>
  <c r="I80" i="10"/>
  <c r="H80" i="10"/>
  <c r="E80" i="10"/>
  <c r="G80" i="10" s="1"/>
  <c r="D80" i="10"/>
  <c r="C80" i="10"/>
  <c r="B80" i="10"/>
  <c r="E76" i="10"/>
  <c r="G76" i="10" s="1"/>
  <c r="D76" i="10"/>
  <c r="C76" i="10"/>
  <c r="B76" i="10"/>
  <c r="E75" i="10"/>
  <c r="G75" i="10" s="1"/>
  <c r="D75" i="10"/>
  <c r="C75" i="10"/>
  <c r="B75" i="10"/>
  <c r="AE73" i="10"/>
  <c r="AD73" i="10"/>
  <c r="AC73" i="10"/>
  <c r="AB73" i="10"/>
  <c r="AA73" i="10"/>
  <c r="Z73" i="10"/>
  <c r="Y73" i="10"/>
  <c r="X73" i="10"/>
  <c r="W73" i="10"/>
  <c r="V73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E73" i="10"/>
  <c r="G73" i="10" s="1"/>
  <c r="D73" i="10"/>
  <c r="C73" i="10"/>
  <c r="B73" i="10"/>
  <c r="E69" i="10"/>
  <c r="G69" i="10" s="1"/>
  <c r="D69" i="10"/>
  <c r="C69" i="10"/>
  <c r="B69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P66" i="10"/>
  <c r="O66" i="10"/>
  <c r="N66" i="10"/>
  <c r="L66" i="10"/>
  <c r="J66" i="10"/>
  <c r="H66" i="10"/>
  <c r="E66" i="10"/>
  <c r="G66" i="10" s="1"/>
  <c r="D66" i="10"/>
  <c r="C66" i="10"/>
  <c r="B66" i="10"/>
  <c r="E62" i="10"/>
  <c r="G62" i="10" s="1"/>
  <c r="D62" i="10"/>
  <c r="C62" i="10"/>
  <c r="B62" i="10"/>
  <c r="AE59" i="10"/>
  <c r="AD59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E59" i="10"/>
  <c r="G59" i="10" s="1"/>
  <c r="D59" i="10"/>
  <c r="C59" i="10"/>
  <c r="B59" i="10"/>
  <c r="AE57" i="10"/>
  <c r="AE112" i="10" s="1"/>
  <c r="AE261" i="10" s="1"/>
  <c r="AD57" i="10"/>
  <c r="AD112" i="10" s="1"/>
  <c r="AD261" i="10" s="1"/>
  <c r="AC57" i="10"/>
  <c r="AC112" i="10" s="1"/>
  <c r="AC261" i="10" s="1"/>
  <c r="AB57" i="10"/>
  <c r="AB112" i="10" s="1"/>
  <c r="AB261" i="10" s="1"/>
  <c r="AA57" i="10"/>
  <c r="AA112" i="10" s="1"/>
  <c r="AA261" i="10" s="1"/>
  <c r="Z57" i="10"/>
  <c r="Z112" i="10" s="1"/>
  <c r="Z261" i="10" s="1"/>
  <c r="Y57" i="10"/>
  <c r="Y112" i="10" s="1"/>
  <c r="Y261" i="10" s="1"/>
  <c r="X57" i="10"/>
  <c r="X112" i="10" s="1"/>
  <c r="X261" i="10" s="1"/>
  <c r="W57" i="10"/>
  <c r="W112" i="10" s="1"/>
  <c r="W261" i="10" s="1"/>
  <c r="V57" i="10"/>
  <c r="V112" i="10" s="1"/>
  <c r="V261" i="10" s="1"/>
  <c r="U57" i="10"/>
  <c r="U112" i="10" s="1"/>
  <c r="U261" i="10" s="1"/>
  <c r="T57" i="10"/>
  <c r="T112" i="10" s="1"/>
  <c r="T261" i="10" s="1"/>
  <c r="S57" i="10"/>
  <c r="S112" i="10" s="1"/>
  <c r="S261" i="10" s="1"/>
  <c r="R57" i="10"/>
  <c r="R112" i="10" s="1"/>
  <c r="R261" i="10" s="1"/>
  <c r="Q57" i="10"/>
  <c r="Q112" i="10" s="1"/>
  <c r="Q261" i="10" s="1"/>
  <c r="P57" i="10"/>
  <c r="P112" i="10" s="1"/>
  <c r="P261" i="10" s="1"/>
  <c r="O57" i="10"/>
  <c r="O112" i="10" s="1"/>
  <c r="O261" i="10" s="1"/>
  <c r="N57" i="10"/>
  <c r="N112" i="10" s="1"/>
  <c r="N261" i="10" s="1"/>
  <c r="M57" i="10"/>
  <c r="M112" i="10" s="1"/>
  <c r="M261" i="10" s="1"/>
  <c r="L57" i="10"/>
  <c r="L112" i="10" s="1"/>
  <c r="L261" i="10" s="1"/>
  <c r="K57" i="10"/>
  <c r="K112" i="10" s="1"/>
  <c r="K261" i="10" s="1"/>
  <c r="J57" i="10"/>
  <c r="J112" i="10" s="1"/>
  <c r="J261" i="10" s="1"/>
  <c r="I57" i="10"/>
  <c r="I112" i="10" s="1"/>
  <c r="I261" i="10" s="1"/>
  <c r="H57" i="10"/>
  <c r="H112" i="10" s="1"/>
  <c r="H261" i="10" s="1"/>
  <c r="E57" i="10"/>
  <c r="G57" i="10" s="1"/>
  <c r="D57" i="10"/>
  <c r="C57" i="10"/>
  <c r="B57" i="10"/>
  <c r="AE56" i="10"/>
  <c r="AE111" i="10" s="1"/>
  <c r="AE260" i="10" s="1"/>
  <c r="AD56" i="10"/>
  <c r="AD111" i="10" s="1"/>
  <c r="AD260" i="10" s="1"/>
  <c r="AC56" i="10"/>
  <c r="AC111" i="10" s="1"/>
  <c r="AC260" i="10" s="1"/>
  <c r="AB56" i="10"/>
  <c r="AB111" i="10" s="1"/>
  <c r="AB260" i="10" s="1"/>
  <c r="AA56" i="10"/>
  <c r="AA111" i="10" s="1"/>
  <c r="AA260" i="10" s="1"/>
  <c r="Z56" i="10"/>
  <c r="Z111" i="10" s="1"/>
  <c r="Z260" i="10" s="1"/>
  <c r="Y56" i="10"/>
  <c r="Y111" i="10" s="1"/>
  <c r="Y260" i="10" s="1"/>
  <c r="X56" i="10"/>
  <c r="X111" i="10" s="1"/>
  <c r="X260" i="10" s="1"/>
  <c r="W56" i="10"/>
  <c r="W111" i="10" s="1"/>
  <c r="W260" i="10" s="1"/>
  <c r="V56" i="10"/>
  <c r="V111" i="10" s="1"/>
  <c r="V260" i="10" s="1"/>
  <c r="U56" i="10"/>
  <c r="U111" i="10" s="1"/>
  <c r="U260" i="10" s="1"/>
  <c r="T56" i="10"/>
  <c r="T111" i="10" s="1"/>
  <c r="T260" i="10" s="1"/>
  <c r="S56" i="10"/>
  <c r="S111" i="10" s="1"/>
  <c r="S260" i="10" s="1"/>
  <c r="R56" i="10"/>
  <c r="R111" i="10" s="1"/>
  <c r="R260" i="10" s="1"/>
  <c r="Q56" i="10"/>
  <c r="Q111" i="10" s="1"/>
  <c r="Q260" i="10" s="1"/>
  <c r="P56" i="10"/>
  <c r="P111" i="10" s="1"/>
  <c r="P260" i="10" s="1"/>
  <c r="O56" i="10"/>
  <c r="O111" i="10" s="1"/>
  <c r="O260" i="10" s="1"/>
  <c r="N56" i="10"/>
  <c r="N111" i="10" s="1"/>
  <c r="N260" i="10" s="1"/>
  <c r="M56" i="10"/>
  <c r="M111" i="10" s="1"/>
  <c r="M260" i="10" s="1"/>
  <c r="L56" i="10"/>
  <c r="L111" i="10" s="1"/>
  <c r="L260" i="10" s="1"/>
  <c r="K56" i="10"/>
  <c r="K111" i="10" s="1"/>
  <c r="K260" i="10" s="1"/>
  <c r="J56" i="10"/>
  <c r="J111" i="10" s="1"/>
  <c r="J260" i="10" s="1"/>
  <c r="I56" i="10"/>
  <c r="I111" i="10" s="1"/>
  <c r="I260" i="10" s="1"/>
  <c r="H56" i="10"/>
  <c r="H111" i="10" s="1"/>
  <c r="H260" i="10" s="1"/>
  <c r="E56" i="10"/>
  <c r="G56" i="10" s="1"/>
  <c r="D56" i="10"/>
  <c r="C56" i="10"/>
  <c r="B56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E55" i="10"/>
  <c r="G55" i="10" s="1"/>
  <c r="D55" i="10"/>
  <c r="C55" i="10"/>
  <c r="B55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E54" i="10"/>
  <c r="G54" i="10" s="1"/>
  <c r="D54" i="10"/>
  <c r="C54" i="10"/>
  <c r="B54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E53" i="10"/>
  <c r="G53" i="10" s="1"/>
  <c r="D53" i="10"/>
  <c r="C53" i="10"/>
  <c r="B53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E52" i="10"/>
  <c r="G52" i="10" s="1"/>
  <c r="D52" i="10"/>
  <c r="C52" i="10"/>
  <c r="B52" i="10"/>
  <c r="E46" i="10"/>
  <c r="G46" i="10" s="1"/>
  <c r="D46" i="10"/>
  <c r="C46" i="10"/>
  <c r="B46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E45" i="10"/>
  <c r="G45" i="10" s="1"/>
  <c r="D45" i="10"/>
  <c r="C45" i="10"/>
  <c r="B45" i="10"/>
  <c r="E40" i="10"/>
  <c r="D40" i="10"/>
  <c r="C40" i="10"/>
  <c r="AD38" i="10"/>
  <c r="AB38" i="10"/>
  <c r="AA38" i="10"/>
  <c r="Z38" i="10"/>
  <c r="X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B38" i="10"/>
  <c r="E33" i="10"/>
  <c r="G33" i="10" s="1"/>
  <c r="D33" i="10"/>
  <c r="C33" i="10"/>
  <c r="B33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L31" i="10"/>
  <c r="K31" i="10"/>
  <c r="J31" i="10"/>
  <c r="I31" i="10"/>
  <c r="H31" i="10"/>
  <c r="E31" i="10"/>
  <c r="G31" i="10" s="1"/>
  <c r="D31" i="10"/>
  <c r="C31" i="10"/>
  <c r="B31" i="10"/>
  <c r="E29" i="10"/>
  <c r="D29" i="10"/>
  <c r="C29" i="10"/>
  <c r="B29" i="10"/>
  <c r="E28" i="10"/>
  <c r="D28" i="10"/>
  <c r="C28" i="10"/>
  <c r="B28" i="10"/>
  <c r="AE27" i="10"/>
  <c r="AE110" i="10" s="1"/>
  <c r="AE259" i="10" s="1"/>
  <c r="AD27" i="10"/>
  <c r="AD110" i="10" s="1"/>
  <c r="AD259" i="10" s="1"/>
  <c r="AC27" i="10"/>
  <c r="AC110" i="10" s="1"/>
  <c r="AC259" i="10" s="1"/>
  <c r="AB27" i="10"/>
  <c r="AB110" i="10" s="1"/>
  <c r="AB259" i="10" s="1"/>
  <c r="AA27" i="10"/>
  <c r="AA110" i="10" s="1"/>
  <c r="AA259" i="10" s="1"/>
  <c r="Z27" i="10"/>
  <c r="Z110" i="10" s="1"/>
  <c r="Z259" i="10" s="1"/>
  <c r="Y27" i="10"/>
  <c r="Y110" i="10" s="1"/>
  <c r="Y259" i="10" s="1"/>
  <c r="X27" i="10"/>
  <c r="X110" i="10" s="1"/>
  <c r="X259" i="10" s="1"/>
  <c r="W27" i="10"/>
  <c r="W110" i="10" s="1"/>
  <c r="W259" i="10" s="1"/>
  <c r="V27" i="10"/>
  <c r="V110" i="10" s="1"/>
  <c r="V259" i="10" s="1"/>
  <c r="U27" i="10"/>
  <c r="U110" i="10" s="1"/>
  <c r="U259" i="10" s="1"/>
  <c r="T27" i="10"/>
  <c r="T110" i="10" s="1"/>
  <c r="T259" i="10" s="1"/>
  <c r="S27" i="10"/>
  <c r="S110" i="10" s="1"/>
  <c r="S259" i="10" s="1"/>
  <c r="R27" i="10"/>
  <c r="R110" i="10" s="1"/>
  <c r="R259" i="10" s="1"/>
  <c r="Q27" i="10"/>
  <c r="Q110" i="10" s="1"/>
  <c r="Q259" i="10" s="1"/>
  <c r="P27" i="10"/>
  <c r="P110" i="10" s="1"/>
  <c r="P259" i="10" s="1"/>
  <c r="O27" i="10"/>
  <c r="O110" i="10" s="1"/>
  <c r="O259" i="10" s="1"/>
  <c r="N27" i="10"/>
  <c r="N110" i="10" s="1"/>
  <c r="N259" i="10" s="1"/>
  <c r="M27" i="10"/>
  <c r="M110" i="10" s="1"/>
  <c r="M259" i="10" s="1"/>
  <c r="L27" i="10"/>
  <c r="L110" i="10" s="1"/>
  <c r="L259" i="10" s="1"/>
  <c r="K27" i="10"/>
  <c r="K110" i="10" s="1"/>
  <c r="K259" i="10" s="1"/>
  <c r="J27" i="10"/>
  <c r="J110" i="10" s="1"/>
  <c r="J259" i="10" s="1"/>
  <c r="I27" i="10"/>
  <c r="I110" i="10" s="1"/>
  <c r="I259" i="10" s="1"/>
  <c r="H27" i="10"/>
  <c r="H110" i="10" s="1"/>
  <c r="H259" i="10" s="1"/>
  <c r="E27" i="10"/>
  <c r="F27" i="10" s="1"/>
  <c r="D27" i="10"/>
  <c r="G27" i="10" s="1"/>
  <c r="C27" i="10"/>
  <c r="B27" i="10"/>
  <c r="AE26" i="10"/>
  <c r="AE109" i="10" s="1"/>
  <c r="AE258" i="10" s="1"/>
  <c r="AD26" i="10"/>
  <c r="AD109" i="10" s="1"/>
  <c r="AD258" i="10" s="1"/>
  <c r="AC26" i="10"/>
  <c r="AC109" i="10" s="1"/>
  <c r="AC258" i="10" s="1"/>
  <c r="AB26" i="10"/>
  <c r="AB109" i="10" s="1"/>
  <c r="AB258" i="10" s="1"/>
  <c r="AA26" i="10"/>
  <c r="AA109" i="10" s="1"/>
  <c r="AA258" i="10" s="1"/>
  <c r="Z26" i="10"/>
  <c r="Z109" i="10" s="1"/>
  <c r="Z258" i="10" s="1"/>
  <c r="Y26" i="10"/>
  <c r="Y109" i="10" s="1"/>
  <c r="Y258" i="10" s="1"/>
  <c r="X26" i="10"/>
  <c r="X109" i="10" s="1"/>
  <c r="X258" i="10" s="1"/>
  <c r="W26" i="10"/>
  <c r="W109" i="10" s="1"/>
  <c r="W258" i="10" s="1"/>
  <c r="V26" i="10"/>
  <c r="V109" i="10" s="1"/>
  <c r="V258" i="10" s="1"/>
  <c r="U26" i="10"/>
  <c r="U109" i="10" s="1"/>
  <c r="U258" i="10" s="1"/>
  <c r="T26" i="10"/>
  <c r="T109" i="10" s="1"/>
  <c r="T258" i="10" s="1"/>
  <c r="S26" i="10"/>
  <c r="S109" i="10" s="1"/>
  <c r="S258" i="10" s="1"/>
  <c r="R26" i="10"/>
  <c r="R109" i="10" s="1"/>
  <c r="R258" i="10" s="1"/>
  <c r="Q26" i="10"/>
  <c r="Q109" i="10" s="1"/>
  <c r="Q258" i="10" s="1"/>
  <c r="P26" i="10"/>
  <c r="P109" i="10" s="1"/>
  <c r="P258" i="10" s="1"/>
  <c r="O26" i="10"/>
  <c r="O109" i="10" s="1"/>
  <c r="O258" i="10" s="1"/>
  <c r="N26" i="10"/>
  <c r="N109" i="10" s="1"/>
  <c r="N258" i="10" s="1"/>
  <c r="M26" i="10"/>
  <c r="M109" i="10" s="1"/>
  <c r="M258" i="10" s="1"/>
  <c r="L26" i="10"/>
  <c r="L109" i="10" s="1"/>
  <c r="L258" i="10" s="1"/>
  <c r="K26" i="10"/>
  <c r="K109" i="10" s="1"/>
  <c r="K258" i="10" s="1"/>
  <c r="J26" i="10"/>
  <c r="J109" i="10" s="1"/>
  <c r="J258" i="10" s="1"/>
  <c r="I26" i="10"/>
  <c r="I109" i="10" s="1"/>
  <c r="I258" i="10" s="1"/>
  <c r="H26" i="10"/>
  <c r="H109" i="10" s="1"/>
  <c r="H258" i="10" s="1"/>
  <c r="E26" i="10"/>
  <c r="G26" i="10" s="1"/>
  <c r="D26" i="10"/>
  <c r="C26" i="10"/>
  <c r="B26" i="10"/>
  <c r="AE25" i="10"/>
  <c r="AE108" i="10" s="1"/>
  <c r="AD25" i="10"/>
  <c r="AD108" i="10" s="1"/>
  <c r="AC25" i="10"/>
  <c r="AC108" i="10" s="1"/>
  <c r="AB25" i="10"/>
  <c r="AB108" i="10" s="1"/>
  <c r="AA25" i="10"/>
  <c r="AA108" i="10" s="1"/>
  <c r="Z25" i="10"/>
  <c r="Z108" i="10" s="1"/>
  <c r="Y25" i="10"/>
  <c r="Y108" i="10" s="1"/>
  <c r="X25" i="10"/>
  <c r="X108" i="10" s="1"/>
  <c r="W25" i="10"/>
  <c r="W108" i="10" s="1"/>
  <c r="V25" i="10"/>
  <c r="V108" i="10" s="1"/>
  <c r="U25" i="10"/>
  <c r="U108" i="10" s="1"/>
  <c r="T25" i="10"/>
  <c r="T108" i="10" s="1"/>
  <c r="S25" i="10"/>
  <c r="S108" i="10" s="1"/>
  <c r="R25" i="10"/>
  <c r="R108" i="10" s="1"/>
  <c r="Q25" i="10"/>
  <c r="Q108" i="10" s="1"/>
  <c r="P25" i="10"/>
  <c r="P108" i="10" s="1"/>
  <c r="O25" i="10"/>
  <c r="O108" i="10" s="1"/>
  <c r="N25" i="10"/>
  <c r="N108" i="10" s="1"/>
  <c r="M25" i="10"/>
  <c r="M108" i="10" s="1"/>
  <c r="L25" i="10"/>
  <c r="L108" i="10" s="1"/>
  <c r="K25" i="10"/>
  <c r="K108" i="10" s="1"/>
  <c r="J25" i="10"/>
  <c r="J108" i="10" s="1"/>
  <c r="I25" i="10"/>
  <c r="I108" i="10" s="1"/>
  <c r="H25" i="10"/>
  <c r="H108" i="10" s="1"/>
  <c r="E25" i="10"/>
  <c r="F25" i="10" s="1"/>
  <c r="D25" i="10"/>
  <c r="G25" i="10" s="1"/>
  <c r="C25" i="10"/>
  <c r="B25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E24" i="10"/>
  <c r="G24" i="10" s="1"/>
  <c r="D24" i="10"/>
  <c r="C24" i="10"/>
  <c r="B24" i="10"/>
  <c r="E22" i="10"/>
  <c r="G22" i="10" s="1"/>
  <c r="D22" i="10"/>
  <c r="C22" i="10"/>
  <c r="B22" i="10"/>
  <c r="E21" i="10"/>
  <c r="G21" i="10" s="1"/>
  <c r="D21" i="10"/>
  <c r="C21" i="10"/>
  <c r="B21" i="10"/>
  <c r="E20" i="10"/>
  <c r="G20" i="10" s="1"/>
  <c r="D20" i="10"/>
  <c r="C20" i="10"/>
  <c r="B20" i="10"/>
  <c r="E19" i="10"/>
  <c r="G19" i="10" s="1"/>
  <c r="D19" i="10"/>
  <c r="C19" i="10"/>
  <c r="B19" i="10"/>
  <c r="E18" i="10"/>
  <c r="G18" i="10" s="1"/>
  <c r="D18" i="10"/>
  <c r="D108" i="10" s="1"/>
  <c r="C18" i="10"/>
  <c r="B18" i="10"/>
  <c r="AE17" i="10"/>
  <c r="AD17" i="10"/>
  <c r="AC17" i="10"/>
  <c r="AB17" i="10"/>
  <c r="AA17" i="10"/>
  <c r="Z17" i="10"/>
  <c r="Y17" i="10"/>
  <c r="X17" i="10"/>
  <c r="W17" i="10"/>
  <c r="V17" i="10"/>
  <c r="U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E17" i="10"/>
  <c r="G17" i="10" s="1"/>
  <c r="D17" i="10"/>
  <c r="C17" i="10"/>
  <c r="B17" i="10"/>
  <c r="E15" i="10"/>
  <c r="E112" i="10" s="1"/>
  <c r="D15" i="10"/>
  <c r="D112" i="10" s="1"/>
  <c r="D261" i="10" s="1"/>
  <c r="C15" i="10"/>
  <c r="C112" i="10" s="1"/>
  <c r="C261" i="10" s="1"/>
  <c r="B15" i="10"/>
  <c r="B112" i="10" s="1"/>
  <c r="B261" i="10" s="1"/>
  <c r="E14" i="10"/>
  <c r="E111" i="10" s="1"/>
  <c r="D14" i="10"/>
  <c r="D111" i="10" s="1"/>
  <c r="D260" i="10" s="1"/>
  <c r="C14" i="10"/>
  <c r="C111" i="10" s="1"/>
  <c r="C260" i="10" s="1"/>
  <c r="B14" i="10"/>
  <c r="B111" i="10" s="1"/>
  <c r="B260" i="10" s="1"/>
  <c r="E13" i="10"/>
  <c r="E110" i="10" s="1"/>
  <c r="D13" i="10"/>
  <c r="D110" i="10" s="1"/>
  <c r="D259" i="10" s="1"/>
  <c r="C13" i="10"/>
  <c r="C110" i="10" s="1"/>
  <c r="C259" i="10" s="1"/>
  <c r="B13" i="10"/>
  <c r="E12" i="10"/>
  <c r="E109" i="10" s="1"/>
  <c r="D12" i="10"/>
  <c r="D109" i="10" s="1"/>
  <c r="D258" i="10" s="1"/>
  <c r="C12" i="10"/>
  <c r="C109" i="10" s="1"/>
  <c r="C258" i="10" s="1"/>
  <c r="B12" i="10"/>
  <c r="E11" i="10"/>
  <c r="E108" i="10" s="1"/>
  <c r="C11" i="10"/>
  <c r="C108" i="10" s="1"/>
  <c r="B11" i="10"/>
  <c r="B108" i="10" s="1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E10" i="10"/>
  <c r="G10" i="10" s="1"/>
  <c r="D10" i="10"/>
  <c r="C10" i="10"/>
  <c r="B10" i="10"/>
  <c r="B257" i="10" l="1"/>
  <c r="B256" i="10" s="1"/>
  <c r="B107" i="10"/>
  <c r="C257" i="10"/>
  <c r="C256" i="10" s="1"/>
  <c r="C107" i="10"/>
  <c r="E257" i="10"/>
  <c r="G108" i="10"/>
  <c r="F108" i="10"/>
  <c r="E107" i="10"/>
  <c r="E258" i="10"/>
  <c r="G109" i="10"/>
  <c r="F109" i="10"/>
  <c r="E259" i="10"/>
  <c r="G110" i="10"/>
  <c r="F110" i="10"/>
  <c r="D257" i="10"/>
  <c r="D256" i="10" s="1"/>
  <c r="D107" i="10"/>
  <c r="H257" i="10"/>
  <c r="H256" i="10" s="1"/>
  <c r="H107" i="10"/>
  <c r="I257" i="10"/>
  <c r="I256" i="10" s="1"/>
  <c r="I107" i="10"/>
  <c r="J257" i="10"/>
  <c r="J256" i="10" s="1"/>
  <c r="J107" i="10"/>
  <c r="K257" i="10"/>
  <c r="K256" i="10" s="1"/>
  <c r="K107" i="10"/>
  <c r="L257" i="10"/>
  <c r="L256" i="10" s="1"/>
  <c r="L107" i="10"/>
  <c r="M257" i="10"/>
  <c r="M256" i="10" s="1"/>
  <c r="M107" i="10"/>
  <c r="N257" i="10"/>
  <c r="N256" i="10" s="1"/>
  <c r="N107" i="10"/>
  <c r="O257" i="10"/>
  <c r="O256" i="10" s="1"/>
  <c r="O107" i="10"/>
  <c r="P257" i="10"/>
  <c r="P256" i="10" s="1"/>
  <c r="P107" i="10"/>
  <c r="Q257" i="10"/>
  <c r="Q256" i="10" s="1"/>
  <c r="Q107" i="10"/>
  <c r="R257" i="10"/>
  <c r="R256" i="10" s="1"/>
  <c r="R107" i="10"/>
  <c r="S257" i="10"/>
  <c r="S256" i="10" s="1"/>
  <c r="S107" i="10"/>
  <c r="T257" i="10"/>
  <c r="T256" i="10" s="1"/>
  <c r="T107" i="10"/>
  <c r="U257" i="10"/>
  <c r="U256" i="10" s="1"/>
  <c r="U107" i="10"/>
  <c r="V257" i="10"/>
  <c r="V256" i="10" s="1"/>
  <c r="V107" i="10"/>
  <c r="W257" i="10"/>
  <c r="W256" i="10" s="1"/>
  <c r="W107" i="10"/>
  <c r="X257" i="10"/>
  <c r="X256" i="10" s="1"/>
  <c r="X107" i="10"/>
  <c r="Y257" i="10"/>
  <c r="Y256" i="10" s="1"/>
  <c r="Y107" i="10"/>
  <c r="Z257" i="10"/>
  <c r="Z256" i="10" s="1"/>
  <c r="Z107" i="10"/>
  <c r="AA257" i="10"/>
  <c r="AA256" i="10" s="1"/>
  <c r="AA107" i="10"/>
  <c r="AB257" i="10"/>
  <c r="AB256" i="10" s="1"/>
  <c r="AB107" i="10"/>
  <c r="AC257" i="10"/>
  <c r="AC256" i="10" s="1"/>
  <c r="AC107" i="10"/>
  <c r="AD257" i="10"/>
  <c r="AD256" i="10" s="1"/>
  <c r="AD107" i="10"/>
  <c r="AE257" i="10"/>
  <c r="AE256" i="10" s="1"/>
  <c r="AE107" i="10"/>
  <c r="F10" i="10"/>
  <c r="F12" i="10"/>
  <c r="G12" i="10"/>
  <c r="F13" i="10"/>
  <c r="G13" i="10"/>
  <c r="E260" i="10"/>
  <c r="G111" i="10"/>
  <c r="F111" i="10"/>
  <c r="F14" i="10"/>
  <c r="G14" i="10"/>
  <c r="E261" i="10"/>
  <c r="G112" i="10"/>
  <c r="F112" i="10"/>
  <c r="F17" i="10"/>
  <c r="F18" i="10"/>
  <c r="F19" i="10"/>
  <c r="F20" i="10"/>
  <c r="F21" i="10"/>
  <c r="F22" i="10"/>
  <c r="F24" i="10"/>
  <c r="F26" i="10"/>
  <c r="F31" i="10"/>
  <c r="F33" i="10"/>
  <c r="F45" i="10"/>
  <c r="F46" i="10"/>
  <c r="F52" i="10"/>
  <c r="F53" i="10"/>
  <c r="F54" i="10"/>
  <c r="F55" i="10"/>
  <c r="F56" i="10"/>
  <c r="F57" i="10"/>
  <c r="F59" i="10"/>
  <c r="F62" i="10"/>
  <c r="F66" i="10"/>
  <c r="F69" i="10"/>
  <c r="F73" i="10"/>
  <c r="F75" i="10"/>
  <c r="F76" i="10"/>
  <c r="F80" i="10"/>
  <c r="F83" i="10"/>
  <c r="F87" i="10"/>
  <c r="F88" i="10"/>
  <c r="F89" i="10"/>
  <c r="F90" i="10"/>
  <c r="F91" i="10"/>
  <c r="F92" i="10"/>
  <c r="F94" i="10"/>
  <c r="F97" i="10"/>
  <c r="F101" i="10"/>
  <c r="F104" i="10"/>
  <c r="G216" i="10"/>
  <c r="F216" i="10"/>
  <c r="B214" i="10"/>
  <c r="C214" i="10"/>
  <c r="D214" i="10"/>
  <c r="G215" i="10"/>
  <c r="F215" i="10"/>
  <c r="E214" i="10"/>
  <c r="H214" i="10"/>
  <c r="I214" i="10"/>
  <c r="J214" i="10"/>
  <c r="K214" i="10"/>
  <c r="L214" i="10"/>
  <c r="M214" i="10"/>
  <c r="N214" i="10"/>
  <c r="O214" i="10"/>
  <c r="P214" i="10"/>
  <c r="Q214" i="10"/>
  <c r="R214" i="10"/>
  <c r="S214" i="10"/>
  <c r="T214" i="10"/>
  <c r="U214" i="10"/>
  <c r="V214" i="10"/>
  <c r="W214" i="10"/>
  <c r="X214" i="10"/>
  <c r="Y214" i="10"/>
  <c r="Z214" i="10"/>
  <c r="AA214" i="10"/>
  <c r="AB214" i="10"/>
  <c r="AC214" i="10"/>
  <c r="AD214" i="10"/>
  <c r="AE214" i="10"/>
  <c r="G218" i="10"/>
  <c r="F218" i="10"/>
  <c r="G219" i="10"/>
  <c r="F219" i="10"/>
  <c r="G217" i="10"/>
  <c r="F217" i="10"/>
  <c r="F114" i="10"/>
  <c r="F116" i="10"/>
  <c r="G116" i="10"/>
  <c r="F117" i="10"/>
  <c r="F121" i="10"/>
  <c r="F124" i="10"/>
  <c r="F128" i="10"/>
  <c r="F130" i="10"/>
  <c r="F135" i="10"/>
  <c r="F142" i="10"/>
  <c r="F143" i="10"/>
  <c r="G143" i="10"/>
  <c r="F144" i="10"/>
  <c r="F145" i="10"/>
  <c r="F146" i="10"/>
  <c r="G146" i="10"/>
  <c r="F147" i="10"/>
  <c r="G147" i="10"/>
  <c r="F149" i="10"/>
  <c r="F151" i="10"/>
  <c r="F152" i="10"/>
  <c r="F153" i="10"/>
  <c r="F154" i="10"/>
  <c r="F156" i="10"/>
  <c r="F159" i="10"/>
  <c r="F163" i="10"/>
  <c r="F166" i="10"/>
  <c r="F170" i="10"/>
  <c r="F171" i="10"/>
  <c r="F172" i="10"/>
  <c r="F173" i="10"/>
  <c r="F174" i="10"/>
  <c r="F175" i="10"/>
  <c r="F177" i="10"/>
  <c r="F180" i="10"/>
  <c r="F184" i="10"/>
  <c r="F187" i="10"/>
  <c r="F191" i="10"/>
  <c r="F194" i="10"/>
  <c r="F198" i="10"/>
  <c r="F201" i="10"/>
  <c r="F205" i="10"/>
  <c r="F208" i="10"/>
  <c r="F212" i="10"/>
  <c r="F213" i="10"/>
  <c r="G230" i="10"/>
  <c r="F230" i="10"/>
  <c r="E229" i="10"/>
  <c r="G231" i="10"/>
  <c r="F231" i="10"/>
  <c r="G232" i="10"/>
  <c r="F232" i="10"/>
  <c r="G233" i="10"/>
  <c r="F233" i="10"/>
  <c r="G234" i="10"/>
  <c r="F234" i="10"/>
  <c r="G253" i="10"/>
  <c r="F253" i="10"/>
  <c r="E250" i="10"/>
  <c r="F222" i="10"/>
  <c r="F223" i="10"/>
  <c r="G223" i="10"/>
  <c r="F224" i="10"/>
  <c r="G224" i="10"/>
  <c r="F225" i="10"/>
  <c r="G225" i="10"/>
  <c r="F226" i="10"/>
  <c r="G226" i="10"/>
  <c r="F227" i="10"/>
  <c r="G227" i="10"/>
  <c r="F237" i="10"/>
  <c r="F240" i="10"/>
  <c r="G240" i="10"/>
  <c r="F244" i="10"/>
  <c r="F247" i="10"/>
  <c r="F251" i="10"/>
  <c r="F252" i="10"/>
  <c r="F254" i="10"/>
  <c r="F255" i="10"/>
  <c r="G250" i="10" l="1"/>
  <c r="F250" i="10"/>
  <c r="G229" i="10"/>
  <c r="F229" i="10"/>
  <c r="G214" i="10"/>
  <c r="F214" i="10"/>
  <c r="G261" i="10"/>
  <c r="F261" i="10"/>
  <c r="G260" i="10"/>
  <c r="F260" i="10"/>
  <c r="G259" i="10"/>
  <c r="F259" i="10"/>
  <c r="G258" i="10"/>
  <c r="F258" i="10"/>
  <c r="G107" i="10"/>
  <c r="F107" i="10"/>
  <c r="G257" i="10"/>
  <c r="F257" i="10"/>
  <c r="E256" i="10"/>
  <c r="G256" i="10" l="1"/>
  <c r="F256" i="10"/>
</calcChain>
</file>

<file path=xl/sharedStrings.xml><?xml version="1.0" encoding="utf-8"?>
<sst xmlns="http://schemas.openxmlformats.org/spreadsheetml/2006/main" count="322" uniqueCount="89">
  <si>
    <t>(подпись)</t>
  </si>
  <si>
    <t>Ответственный за составление сетевого графика</t>
  </si>
  <si>
    <t xml:space="preserve">Руководитель структурного подразделения </t>
  </si>
  <si>
    <t>иные источники финансирования</t>
  </si>
  <si>
    <t>в т.ч. бюджет города Когалыма в части софинансирования</t>
  </si>
  <si>
    <t>бюджет города Когалыма</t>
  </si>
  <si>
    <t>бюджет Ханты-Мансийского автономного округа - Югры</t>
  </si>
  <si>
    <t>федеральный бюджет</t>
  </si>
  <si>
    <t>Всего по муниципальной программе:</t>
  </si>
  <si>
    <t>Итого по Подпрограмме 4 «Создание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жизнедеятельности»</t>
  </si>
  <si>
    <t>Всего</t>
  </si>
  <si>
    <t>4.2. Основное мероприятие "Выполнение полномочий органа местного самоуправления по развитию форм непосредственного осуществления населением местного самоуправления и участия населения в осуществлении местного самоуправления" (показатель 5)</t>
  </si>
  <si>
    <t>4.1. Основное мероприятие "Обеспечение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Когалыма" (показатель 1)</t>
  </si>
  <si>
    <t>Подпрограмма 4 «Создание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жизнедеятельности»</t>
  </si>
  <si>
    <t>Итого по Подпрограмме 3  «Обеспечение защиты прав потребителей»</t>
  </si>
  <si>
    <t>3.1. Основное мероприятие "Информирование и консультирование в сфере защиты прав потребителей" (показатели 1,2)</t>
  </si>
  <si>
    <t>Подпрограмма 3 «Обеспечение защиты прав потребителей»</t>
  </si>
  <si>
    <t>Итого по Подпрограмме 2 "Профилактика незаконного потребления наркотических средств и психотропных веществ, наркомании"</t>
  </si>
  <si>
    <t>2.3.6. Цикл мероприятий "Альтернатива"</t>
  </si>
  <si>
    <t>2.3.5. "Проведение акции «Шаг навстречу»"</t>
  </si>
  <si>
    <t>2.3.4. "Организация и проведение мероприятий среди детей, подростков, молодёжи, направленных на здоровый образ жизни, профилактику наркомании, в том числе, проведение массовых профилактических мероприятий, направленных на пропаганду здорового образа жизни (международный день борьбы с наркоманией и незаконным оборотом наркотиков, всемирный день без табачного дыма, международный день отказа от курения, всероссийский день трезвости, день зимних видов спорта в России, международный Олимпийский день и др.)"</t>
  </si>
  <si>
    <t xml:space="preserve"> 2.3.3. "Организация профильной смены для лидеров детско-юношеских волонтёрских движений, с целью формирования негативного отношения к незаконному обороту и потреблению наркотиков"</t>
  </si>
  <si>
    <t>2.3.2. "Организация и проведение детско-юношеского марафона «Прекрасное слово - жизнь»"</t>
  </si>
  <si>
    <t>2.3.1. "Реализация мероприятий "Спорт - основа здорового образа жизни"</t>
  </si>
  <si>
    <t>2.3. Основное мероприятие "Формирование негативного отношения к незаконному потреблению наркотиков" (показатели 3,4)</t>
  </si>
  <si>
    <t>всего</t>
  </si>
  <si>
    <t>УКСиМП (МАУ "МКЦ "Феникс")</t>
  </si>
  <si>
    <t>ОМВвсООПиБ</t>
  </si>
  <si>
    <t>2.2.1. "Создание и распространение в городе Когалыме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 (3,4)"</t>
  </si>
  <si>
    <t>2.2. Основное мероприятие "Проведение информационной антинаркотической пропаганды" (показатели 3,4)</t>
  </si>
  <si>
    <t>2.1.3. "Организация проведения проверок образовательных организаций, учреждений культуры, на предмет реализации мероприятий по ограничению доступа к сайтам пропагандирующих наркотические вещества (3,4)"</t>
  </si>
  <si>
    <t>2.1.2. "Оказание поддержки детско - юношеским, молодёжным волонтёрским (добровольческим) объединениям, в том числе в части профилактики незаконного потребления наркотических и психотропных веществ(3,4)"</t>
  </si>
  <si>
    <t>2.1.1. "Проведение семинаров, семинаров-тренингов,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 (3,4)"</t>
  </si>
  <si>
    <t>2.1. Основное мероприятие "Организация и проведение мероприятий с субъектами профилактики, в том числе с участием общественности" (показатели 3, 4)</t>
  </si>
  <si>
    <t xml:space="preserve">Итого по Подпрограмме 1 «Профилактика правонарушений» </t>
  </si>
  <si>
    <t xml:space="preserve">1.6.2. «Организация и проведение игровой тематической программы среди детей и подростков «Азбука дорог» </t>
  </si>
  <si>
    <t>1.6.1. «Приобретение световозвращающих приспособлений для распространения среди воспитанников и обучающихся образовательных организаций. Приобретение оборудования для обучения грамотного поведения детей на дороге и участие в окружном конкурсе «Безопасное колесо» »</t>
  </si>
  <si>
    <t>1.6. Основное мероприятие «Тематическая социальная реклама в сфере безопасности дорожного движения» (показатель 1)</t>
  </si>
  <si>
    <t>1.5.4. «Создание, распространение, проведение конкурса социальных видеороликов и иной тематической рекламы направленной на профилактику правонарушений»</t>
  </si>
  <si>
    <t>1.5.3. «Проведение разъяснительной работы с несовершеннолетними и семьями, находящимися в социально опасном положении, с целью профилактики совершения рецидива преступлений и правонарушений»</t>
  </si>
  <si>
    <t>1.5.2. Проведение семинаров, семинаров - тренингов, конференций, конкурсов, «круглых столов»,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 Повышение профессионального уровня, квалификации специалистов субъектов профилактики правонарушений (1)</t>
  </si>
  <si>
    <t>1.5.1. «Проведение городских конкурсов «Государство. Право. Я.», «Юный помощник полиции», «День правовой помощи детям»</t>
  </si>
  <si>
    <t>1.5. Основное мероприятие «Совершенствование информационного и методического обеспечения профилактики правонарушений, повышения правосознания граждан» (показатель 1)</t>
  </si>
  <si>
    <t>1.4. Основное мероприятие "Осуществление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юрисдикции" (1)</t>
  </si>
  <si>
    <t>Исполнитель МКУ "УОДОМС"</t>
  </si>
  <si>
    <t>Исполнитель Административная комиссия</t>
  </si>
  <si>
    <t>1.3. Основное мероприятие "Реализация отдельных государственных полномочий, предусмотренных Законом Ханты-Мансийского автономного округа - Югры от 2 марта 2009 года №5-оз «Об административных комиссиях в Ханты-Мансийском автономном округе – Югре»" (1)</t>
  </si>
  <si>
    <t>1.2. Основное мероприятие «Обеспечение функционирования и развития систем видеонаблюдения в сфере общественного порядка» (показатель 1)</t>
  </si>
  <si>
    <t>1.1. Основное мероприятие «Создание условий для деятельности народных дружин» (показатель 1)</t>
  </si>
  <si>
    <t xml:space="preserve">Подпрограмма 1 «Профилактика правонарушений» </t>
  </si>
  <si>
    <t>кассовый расход</t>
  </si>
  <si>
    <t xml:space="preserve">план </t>
  </si>
  <si>
    <t>на отчетную дату</t>
  </si>
  <si>
    <t>к текущему году</t>
  </si>
  <si>
    <t>Результаты реализации и причины отклонений факта от плана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</si>
  <si>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</si>
  <si>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</si>
  <si>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</si>
  <si>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</si>
  <si>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</si>
  <si>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</si>
  <si>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</si>
  <si>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</si>
  <si>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</si>
  <si>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</si>
  <si>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</si>
  <si>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</si>
  <si>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Исполнение,%</t>
  </si>
  <si>
    <t xml:space="preserve">Кассовый расход на  </t>
  </si>
  <si>
    <t xml:space="preserve">Профинансировано на </t>
  </si>
  <si>
    <t xml:space="preserve">План на </t>
  </si>
  <si>
    <t>Наименование мероприятий программы</t>
  </si>
  <si>
    <t>тыс.руб.</t>
  </si>
  <si>
    <t>«Профилактика правонарушений и обеспечение отдельных прав граждан в городе Когалыме» (постановление Администрации города Когалыма от 15.10.2013 №2928)</t>
  </si>
  <si>
    <t>Отчет о ходе реализации муниципальной программы (сетевой график)</t>
  </si>
  <si>
    <r>
      <rPr>
        <sz val="13"/>
        <rFont val="Times New Roman"/>
        <family val="1"/>
        <charset val="204"/>
      </rPr>
      <t xml:space="preserve">223- Экономия денежных средств в сумме 70 259,17 рублей сложилась по оплате потребления электрической энергии согласно показаний приборов учета.                       346- 500 000 рублей неисполнение сложилось по приобретению материальных запасов для ИТКБ в связи с фактической потребностью      </t>
    </r>
    <r>
      <rPr>
        <b/>
        <sz val="13"/>
        <rFont val="Times New Roman"/>
        <family val="1"/>
        <charset val="204"/>
      </rPr>
      <t xml:space="preserve">  </t>
    </r>
  </si>
  <si>
    <t>Неисполнение в связи с переносом отпуска на более поздний период.  МК на выполнение работ по ТО и ТР компьютерной и копировальной техники, северного и сетевого оборудовния, устройств печати заключен с учетом расходных атериалов. За 2 квартал 2021 года расходные материалы заменены на меньшею сумму, чем было запланировано. Неисполнение сложилось в связи с переносом срока проведения электронного аукциона.</t>
  </si>
  <si>
    <t>Заключен муниципальный контракт №01873000137210000920001 от 11.05.2021  на оказание услуг по трансляции идеороликов социальной направленности.</t>
  </si>
  <si>
    <t>СОШ № 1 - 120,0 т.р. Приобретение световозвращающих лементов и стендов;                                                  СОШ № 3 - 15,0 т.р. Приобретение световозвращающих лементов;                                               СОШ № 6 - 41,0 т.р. Приобретение световозвращающих лементов и тренажеры;                                                СОШ № 7 - 16,0 т.р. Приобретение световозвращающих лементов;                        Школа-сад № 10 - 15,0 т.р. Приобретение световозвращающих лементов.                                                                             СОШ № 5 и СОШ № 8 оплата будет проведена в начале апреля месяца.</t>
  </si>
  <si>
    <t>За февраля управление образования: За курс повышения квалификации "Современные технологии профессиональной и коррекционной работы с негативной зависимостью в подростковой среде ФГОС" СОШ № 1 - 19 495,00 руб.; СОШ № 3 - 19 495,00 руб.; СОШ № 6 - 22 280,00 руб.; СОШ № 7 - 25 065,00 руб.; Школа-сад № 10 - 19 495,00 руб</t>
  </si>
  <si>
    <t xml:space="preserve">Февраль: приобретены прочие материальные запасы на сумму 56,06т.р. из них:                                                                                  -55,72 -вымпел, календарь, буклеты;                  - 0,34 -бумагаА4.                                               Март: приобретены продукты питания на сумму 3,36 т.р.                               Апрель: приобретена веревка джутовая на сумму 6,90 т.р.                               Июнь: приобретены продукты питания на сумму 3,36 т.р.  </t>
  </si>
  <si>
    <t>Март: приобретены прочие материальные запасы на сумму 2,00т.р. (бумага, фотобумага).</t>
  </si>
  <si>
    <t xml:space="preserve">Заключен муниципальный контракт от 11.05.2021 №01873000137210000920001 на оказание услуг по трансляции видеороликов социальной направленности. </t>
  </si>
  <si>
    <t>01.01.2022</t>
  </si>
  <si>
    <t>В составе народной дружины, по состоянию на  январь 2022 года                       11 человек. С участием членов народной дружины города Когалыма на текущую дату выявлено 10 административных правонарушений, предусмотренных ст.20.1., 7 административных правонарушений по ст. 19.3, по ст. 20.6.1.  2 административных парвонарушения, 3 административных правонарушения по ст. 6.24. , 1 административное по статье 20.20  Кодекса об административных правонарушениях Российской Федерации. Государственной программой Ханты – Мансийского автономного округа – Югры «Профилактика правонарушений и обеспечение отдельных прав граждан» муниципальному образованию город Когалым предусмотрена субсидия на создание условий для деятельности народных дружин за счет средств окружного бюджета на 2021 год в размере 180 800,00 (Сто восемьдесят тысяч восемьсот) рублей 00 копеек.
Бюджетом города Когалыма предусмотрена доля софинансирования расходных обязательств в размере на 2021 год 180 800,00 (Сто восемьдесят тысяч восемьсот) рублей 00 копеек.
В связи с полным обеспечением форменной одеждой, отличительной символикой, удостоверениями, осуществлением личного страхования народных дружинников за счет средств бюджета города Когалыма, бюджетные средства автономного округа в 2021-2022 годах планируется направить на материальное стимулирование членов народной дружины. Выплаты на материальное стимулирование запланированы на июль  2021 года.</t>
  </si>
  <si>
    <t xml:space="preserve">Остаток плана на 01.01.2022г. составляет 10552,69 руб., в т.ч. на:
1) 1881,84 руб.-услуги связи (фактические расходы сложились меньше, чем было запланировано);
2) Муниципальный контракт №0187300013720000455-10210066-03 от 21.12.2020г. ИП Чухно А.А. на выполнение работ по техническому обслуживанию и ремонту компьютерной и копировальной техники, серверного и сетевого оборудования, устройств печати заключен на сумму 6943629,40 руб. Остаток на 01.01.2022г. составил 6895,86 руб., т.к. вышеуказанный муниципальный контракт заключен с учетом расходных материалов. За 2021 год расходные материалы заменены на меньшую сумму, чем было запланировано;
3) 620,05 руб. - экономия по торгам (оказание услуг по обслуживанию программных продуктов (Реестр мун.имущ.,ПП SAUMI, АИС "Архивный фонд",АИС"Учет и распр.жилья",ПП "АИСТ", ПО АИС "Опека",АИС "Админ.комиссия"), оказание типографских услуг по переплету документов длительного срока хренения);
4) 1154,94 руб. - экономия по торгам (поставка бумаги).
</t>
  </si>
  <si>
    <t>приобретение основных средств в учреждение материальных запасов учреждений (микрофоны, трибуны, грамоты, шары)</t>
  </si>
  <si>
    <t>Курсы повышения квалификацйии для педагогических работников общеобразовательныфх учреждений по программе "Современные пихолого-педагогические технологии"</t>
  </si>
  <si>
    <t>Отмена мероприятий в связи с эпидемиологической обстановкой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</si>
</sst>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.00\ _₽"/>
    <numFmt numFmtId="166" formatCode="#,##0_ ;[Red]\-#,##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.5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3"/>
      <name val="Arial"/>
      <family val="2"/>
      <charset val="204"/>
    </font>
    <font>
      <i/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Fill="1" applyAlignment="1" applyProtection="1">
      <alignment horizontal="left" vertical="top" wrapText="1"/>
    </xf>
    <xf numFmtId="164" fontId="3" fillId="0" borderId="0" xfId="0" applyNumberFormat="1" applyFon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top" wrapText="1"/>
    </xf>
    <xf numFmtId="164" fontId="2" fillId="0" borderId="0" xfId="0" applyNumberFormat="1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Border="1" applyAlignment="1" applyProtection="1">
      <alignment wrapText="1"/>
    </xf>
    <xf numFmtId="0" fontId="3" fillId="0" borderId="0" xfId="0" applyFont="1" applyFill="1" applyAlignment="1" applyProtection="1">
      <alignment vertical="center" wrapText="1"/>
    </xf>
    <xf numFmtId="0" fontId="4" fillId="0" borderId="2" xfId="0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horizontal="left" vertical="top" wrapText="1"/>
    </xf>
    <xf numFmtId="164" fontId="6" fillId="0" borderId="0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/>
    <xf numFmtId="165" fontId="4" fillId="0" borderId="0" xfId="1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justify" vertical="center" wrapText="1"/>
    </xf>
    <xf numFmtId="164" fontId="7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justify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justify" wrapText="1"/>
    </xf>
    <xf numFmtId="0" fontId="9" fillId="2" borderId="3" xfId="0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justify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2" fontId="7" fillId="0" borderId="3" xfId="0" applyNumberFormat="1" applyFont="1" applyFill="1" applyBorder="1" applyAlignment="1" applyProtection="1">
      <alignment horizontal="center" vertical="center" wrapText="1"/>
    </xf>
    <xf numFmtId="2" fontId="7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2" fontId="9" fillId="0" borderId="3" xfId="0" applyNumberFormat="1" applyFont="1" applyFill="1" applyBorder="1" applyAlignment="1">
      <alignment horizontal="center" wrapText="1"/>
    </xf>
    <xf numFmtId="4" fontId="7" fillId="0" borderId="3" xfId="0" applyNumberFormat="1" applyFont="1" applyFill="1" applyBorder="1" applyAlignment="1" applyProtection="1">
      <alignment horizontal="center" vertical="center" wrapText="1"/>
    </xf>
    <xf numFmtId="4" fontId="9" fillId="0" borderId="3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vertical="center" wrapText="1"/>
    </xf>
    <xf numFmtId="164" fontId="7" fillId="2" borderId="3" xfId="0" applyNumberFormat="1" applyFont="1" applyFill="1" applyBorder="1" applyAlignment="1" applyProtection="1">
      <alignment horizontal="center" vertical="center" wrapText="1"/>
    </xf>
    <xf numFmtId="2" fontId="7" fillId="2" borderId="3" xfId="0" applyNumberFormat="1" applyFont="1" applyFill="1" applyBorder="1" applyAlignment="1" applyProtection="1">
      <alignment horizontal="center" vertical="center" wrapText="1"/>
    </xf>
    <xf numFmtId="2" fontId="7" fillId="2" borderId="3" xfId="0" applyNumberFormat="1" applyFont="1" applyFill="1" applyBorder="1" applyAlignment="1">
      <alignment horizont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justify" wrapText="1"/>
    </xf>
    <xf numFmtId="0" fontId="9" fillId="0" borderId="3" xfId="0" applyFont="1" applyFill="1" applyBorder="1" applyAlignment="1">
      <alignment horizontal="center" wrapText="1"/>
    </xf>
    <xf numFmtId="4" fontId="7" fillId="0" borderId="3" xfId="0" applyNumberFormat="1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vertical="center" wrapText="1"/>
    </xf>
    <xf numFmtId="4" fontId="9" fillId="2" borderId="3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center" vertical="center" wrapText="1"/>
    </xf>
    <xf numFmtId="4" fontId="7" fillId="5" borderId="3" xfId="0" applyNumberFormat="1" applyFont="1" applyFill="1" applyBorder="1" applyAlignment="1" applyProtection="1">
      <alignment horizontal="center" vertical="center" wrapText="1"/>
    </xf>
    <xf numFmtId="4" fontId="7" fillId="5" borderId="3" xfId="0" applyNumberFormat="1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 applyProtection="1">
      <alignment wrapText="1"/>
    </xf>
    <xf numFmtId="166" fontId="7" fillId="0" borderId="3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textRotation="90" wrapText="1"/>
    </xf>
    <xf numFmtId="2" fontId="7" fillId="7" borderId="3" xfId="0" applyNumberFormat="1" applyFont="1" applyFill="1" applyBorder="1" applyAlignment="1">
      <alignment horizontal="center" vertical="center" wrapText="1"/>
    </xf>
    <xf numFmtId="2" fontId="7" fillId="7" borderId="3" xfId="0" applyNumberFormat="1" applyFont="1" applyFill="1" applyBorder="1" applyAlignment="1" applyProtection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Fill="1" applyBorder="1" applyAlignment="1" applyProtection="1">
      <alignment vertical="center" wrapText="1"/>
    </xf>
    <xf numFmtId="2" fontId="9" fillId="7" borderId="3" xfId="0" applyNumberFormat="1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2" fontId="7" fillId="7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6" borderId="6" xfId="0" applyNumberFormat="1" applyFont="1" applyFill="1" applyBorder="1" applyAlignment="1">
      <alignment horizontal="center" vertical="center" wrapText="1"/>
    </xf>
    <xf numFmtId="164" fontId="7" fillId="6" borderId="4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16" fillId="0" borderId="2" xfId="0" applyFont="1" applyFill="1" applyBorder="1" applyAlignment="1">
      <alignment horizontal="right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left" vertical="center" wrapText="1"/>
    </xf>
    <xf numFmtId="0" fontId="12" fillId="0" borderId="4" xfId="0" applyFont="1" applyFill="1" applyBorder="1" applyAlignment="1" applyProtection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2" fillId="5" borderId="6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wrapText="1"/>
    </xf>
    <xf numFmtId="4" fontId="7" fillId="7" borderId="3" xfId="0" applyNumberFormat="1" applyFont="1" applyFill="1" applyBorder="1" applyAlignment="1">
      <alignment horizontal="center" wrapText="1"/>
    </xf>
    <xf numFmtId="4" fontId="7" fillId="7" borderId="3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65"/>
  <sheetViews>
    <sheetView tabSelected="1" zoomScale="60" zoomScaleNormal="50" workbookViewId="0">
      <selection activeCell="C6" sqref="C6"/>
    </sheetView>
  </sheetViews>
  <sheetFormatPr defaultRowHeight="15" x14ac:dyDescent="0.25"/>
  <cols>
    <col min="1" max="1" width="38.7109375" customWidth="1"/>
    <col min="2" max="2" width="19.7109375" customWidth="1"/>
    <col min="3" max="3" width="14.7109375" customWidth="1"/>
    <col min="4" max="4" width="28.28515625" customWidth="1"/>
    <col min="5" max="5" width="14.7109375" customWidth="1"/>
    <col min="6" max="6" width="23" customWidth="1"/>
    <col min="7" max="7" width="14.28515625" customWidth="1"/>
    <col min="8" max="13" width="15.28515625" customWidth="1"/>
    <col min="14" max="15" width="12.7109375" customWidth="1"/>
    <col min="16" max="16" width="13" customWidth="1"/>
    <col min="17" max="17" width="12.7109375" customWidth="1"/>
    <col min="18" max="31" width="11.42578125" customWidth="1"/>
    <col min="32" max="32" width="39.28515625" customWidth="1"/>
  </cols>
  <sheetData>
    <row r="1" spans="1:32" ht="16.5" x14ac:dyDescent="0.25">
      <c r="A1" s="79" t="s">
        <v>74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6.5" x14ac:dyDescent="0.25">
      <c r="A2" s="79" t="s">
        <v>73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</row>
    <row r="3" spans="1:32" ht="16.5" x14ac:dyDescent="0.25">
      <c r="A3" s="81" t="s">
        <v>72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</row>
    <row r="4" spans="1:32" ht="16.5" x14ac:dyDescent="0.25">
      <c r="A4" s="82" t="s">
        <v>71</v>
      </c>
      <c r="B4" s="85" t="s">
        <v>70</v>
      </c>
      <c r="C4" s="85" t="s">
        <v>70</v>
      </c>
      <c r="D4" s="85" t="s">
        <v>69</v>
      </c>
      <c r="E4" s="85" t="s">
        <v>68</v>
      </c>
      <c r="F4" s="89" t="s">
        <v>67</v>
      </c>
      <c r="G4" s="89"/>
      <c r="H4" s="77" t="s">
        <v>66</v>
      </c>
      <c r="I4" s="78"/>
      <c r="J4" s="77" t="s">
        <v>65</v>
      </c>
      <c r="K4" s="78"/>
      <c r="L4" s="77" t="s">
        <v>64</v>
      </c>
      <c r="M4" s="78"/>
      <c r="N4" s="77" t="s">
        <v>63</v>
      </c>
      <c r="O4" s="78"/>
      <c r="P4" s="77" t="s">
        <v>62</v>
      </c>
      <c r="Q4" s="78"/>
      <c r="R4" s="77" t="s">
        <v>61</v>
      </c>
      <c r="S4" s="78"/>
      <c r="T4" s="77" t="s">
        <v>60</v>
      </c>
      <c r="U4" s="78"/>
      <c r="V4" s="77" t="s">
        <v>59</v>
      </c>
      <c r="W4" s="78"/>
      <c r="X4" s="77" t="s">
        <v>58</v>
      </c>
      <c r="Y4" s="78"/>
      <c r="Z4" s="77" t="s">
        <v>57</v>
      </c>
      <c r="AA4" s="78"/>
      <c r="AB4" s="93" t="s">
        <v>56</v>
      </c>
      <c r="AC4" s="94"/>
      <c r="AD4" s="89" t="s">
        <v>55</v>
      </c>
      <c r="AE4" s="89"/>
      <c r="AF4" s="95" t="s">
        <v>54</v>
      </c>
    </row>
    <row r="5" spans="1:32" ht="16.5" x14ac:dyDescent="0.25">
      <c r="A5" s="83"/>
      <c r="B5" s="86"/>
      <c r="C5" s="87"/>
      <c r="D5" s="88"/>
      <c r="E5" s="87"/>
      <c r="F5" s="76"/>
      <c r="G5" s="7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95"/>
    </row>
    <row r="6" spans="1:32" ht="33" x14ac:dyDescent="0.25">
      <c r="A6" s="84"/>
      <c r="B6" s="65">
        <v>2021</v>
      </c>
      <c r="C6" s="64" t="s">
        <v>83</v>
      </c>
      <c r="D6" s="64" t="s">
        <v>83</v>
      </c>
      <c r="E6" s="64" t="s">
        <v>83</v>
      </c>
      <c r="F6" s="63" t="s">
        <v>53</v>
      </c>
      <c r="G6" s="63" t="s">
        <v>52</v>
      </c>
      <c r="H6" s="63" t="s">
        <v>51</v>
      </c>
      <c r="I6" s="63" t="s">
        <v>50</v>
      </c>
      <c r="J6" s="63" t="s">
        <v>51</v>
      </c>
      <c r="K6" s="63" t="s">
        <v>50</v>
      </c>
      <c r="L6" s="63" t="s">
        <v>51</v>
      </c>
      <c r="M6" s="63" t="s">
        <v>50</v>
      </c>
      <c r="N6" s="63" t="s">
        <v>51</v>
      </c>
      <c r="O6" s="63" t="s">
        <v>50</v>
      </c>
      <c r="P6" s="63" t="s">
        <v>51</v>
      </c>
      <c r="Q6" s="63" t="s">
        <v>50</v>
      </c>
      <c r="R6" s="63" t="s">
        <v>51</v>
      </c>
      <c r="S6" s="63" t="s">
        <v>50</v>
      </c>
      <c r="T6" s="63" t="s">
        <v>51</v>
      </c>
      <c r="U6" s="63" t="s">
        <v>50</v>
      </c>
      <c r="V6" s="63" t="s">
        <v>51</v>
      </c>
      <c r="W6" s="63" t="s">
        <v>50</v>
      </c>
      <c r="X6" s="63" t="s">
        <v>51</v>
      </c>
      <c r="Y6" s="63" t="s">
        <v>50</v>
      </c>
      <c r="Z6" s="63" t="s">
        <v>51</v>
      </c>
      <c r="AA6" s="63" t="s">
        <v>50</v>
      </c>
      <c r="AB6" s="63" t="s">
        <v>51</v>
      </c>
      <c r="AC6" s="63" t="s">
        <v>50</v>
      </c>
      <c r="AD6" s="63" t="s">
        <v>51</v>
      </c>
      <c r="AE6" s="63" t="s">
        <v>50</v>
      </c>
      <c r="AF6" s="75"/>
    </row>
    <row r="7" spans="1:32" ht="16.5" x14ac:dyDescent="0.25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  <c r="J7" s="62">
        <v>10</v>
      </c>
      <c r="K7" s="62">
        <v>11</v>
      </c>
      <c r="L7" s="62">
        <v>12</v>
      </c>
      <c r="M7" s="62">
        <v>13</v>
      </c>
      <c r="N7" s="62">
        <v>14</v>
      </c>
      <c r="O7" s="62">
        <v>15</v>
      </c>
      <c r="P7" s="62">
        <v>16</v>
      </c>
      <c r="Q7" s="62">
        <v>17</v>
      </c>
      <c r="R7" s="62">
        <v>18</v>
      </c>
      <c r="S7" s="62">
        <v>19</v>
      </c>
      <c r="T7" s="62">
        <v>20</v>
      </c>
      <c r="U7" s="62">
        <v>21</v>
      </c>
      <c r="V7" s="62">
        <v>22</v>
      </c>
      <c r="W7" s="62">
        <v>23</v>
      </c>
      <c r="X7" s="62">
        <v>24</v>
      </c>
      <c r="Y7" s="62">
        <v>25</v>
      </c>
      <c r="Z7" s="62">
        <v>26</v>
      </c>
      <c r="AA7" s="62">
        <v>27</v>
      </c>
      <c r="AB7" s="62">
        <v>28</v>
      </c>
      <c r="AC7" s="62">
        <v>29</v>
      </c>
      <c r="AD7" s="62">
        <v>30</v>
      </c>
      <c r="AE7" s="62">
        <v>31</v>
      </c>
      <c r="AF7" s="62">
        <v>32</v>
      </c>
    </row>
    <row r="8" spans="1:32" ht="20.25" x14ac:dyDescent="0.25">
      <c r="A8" s="96" t="s">
        <v>49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8"/>
      <c r="AF8" s="61"/>
    </row>
    <row r="9" spans="1:32" ht="20.25" x14ac:dyDescent="0.25">
      <c r="A9" s="99" t="s">
        <v>48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1"/>
      <c r="AF9" s="102" t="s">
        <v>84</v>
      </c>
    </row>
    <row r="10" spans="1:32" ht="16.5" x14ac:dyDescent="0.25">
      <c r="A10" s="49" t="s">
        <v>10</v>
      </c>
      <c r="B10" s="33">
        <f>B11+B12+B13+B15</f>
        <v>855.2</v>
      </c>
      <c r="C10" s="33">
        <f>C11+C12+C13+C15</f>
        <v>855.2</v>
      </c>
      <c r="D10" s="33">
        <f>D11+D12+D13+D15</f>
        <v>489.00741999999991</v>
      </c>
      <c r="E10" s="33">
        <f>E11+E12+E13+E15</f>
        <v>489.00741999999991</v>
      </c>
      <c r="F10" s="33">
        <f>E10/B10*100</f>
        <v>57.180474742750221</v>
      </c>
      <c r="G10" s="33">
        <f>E10/C10*100</f>
        <v>57.180474742750221</v>
      </c>
      <c r="H10" s="33">
        <f t="shared" ref="H10:AE10" si="0">H11+H12+H13+H15</f>
        <v>0</v>
      </c>
      <c r="I10" s="33">
        <f t="shared" si="0"/>
        <v>0</v>
      </c>
      <c r="J10" s="33">
        <f t="shared" si="0"/>
        <v>0</v>
      </c>
      <c r="K10" s="33">
        <f t="shared" si="0"/>
        <v>0</v>
      </c>
      <c r="L10" s="33">
        <f t="shared" si="0"/>
        <v>0</v>
      </c>
      <c r="M10" s="33">
        <f t="shared" si="0"/>
        <v>1.55742</v>
      </c>
      <c r="N10" s="33">
        <f t="shared" si="0"/>
        <v>228.8</v>
      </c>
      <c r="O10" s="33">
        <f t="shared" si="0"/>
        <v>167.7</v>
      </c>
      <c r="P10" s="33">
        <f t="shared" si="0"/>
        <v>0</v>
      </c>
      <c r="Q10" s="33">
        <f t="shared" si="0"/>
        <v>0</v>
      </c>
      <c r="R10" s="33">
        <f t="shared" si="0"/>
        <v>0</v>
      </c>
      <c r="S10" s="33">
        <f t="shared" si="0"/>
        <v>1.6</v>
      </c>
      <c r="T10" s="33">
        <f t="shared" si="0"/>
        <v>208.8</v>
      </c>
      <c r="U10" s="33">
        <f t="shared" si="0"/>
        <v>173.85</v>
      </c>
      <c r="V10" s="33">
        <f t="shared" si="0"/>
        <v>0</v>
      </c>
      <c r="W10" s="33">
        <f t="shared" si="0"/>
        <v>0</v>
      </c>
      <c r="X10" s="33">
        <f t="shared" si="0"/>
        <v>0</v>
      </c>
      <c r="Y10" s="33">
        <f t="shared" si="0"/>
        <v>0</v>
      </c>
      <c r="Z10" s="33">
        <f t="shared" si="0"/>
        <v>208.8</v>
      </c>
      <c r="AA10" s="33">
        <f t="shared" si="0"/>
        <v>144.30000000000001</v>
      </c>
      <c r="AB10" s="33">
        <f t="shared" si="0"/>
        <v>0</v>
      </c>
      <c r="AC10" s="33">
        <f t="shared" si="0"/>
        <v>0</v>
      </c>
      <c r="AD10" s="33">
        <f t="shared" si="0"/>
        <v>208.8</v>
      </c>
      <c r="AE10" s="33">
        <f t="shared" si="0"/>
        <v>0</v>
      </c>
      <c r="AF10" s="103"/>
    </row>
    <row r="11" spans="1:32" ht="16.5" x14ac:dyDescent="0.25">
      <c r="A11" s="23" t="s">
        <v>7</v>
      </c>
      <c r="B11" s="31">
        <f>H11+J11+L11+N11+P11+R11+T11+V11+X11+Z11+AB11+AD11</f>
        <v>0</v>
      </c>
      <c r="C11" s="31">
        <f>H11</f>
        <v>0</v>
      </c>
      <c r="D11" s="31"/>
      <c r="E11" s="31">
        <f>I11+K11+M11+O11+Q11+S11+U11+W11+Y11+AA11+AC11+AE11</f>
        <v>0</v>
      </c>
      <c r="F11" s="31"/>
      <c r="G11" s="33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29"/>
      <c r="AF11" s="103"/>
    </row>
    <row r="12" spans="1:32" ht="33" x14ac:dyDescent="0.25">
      <c r="A12" s="22" t="s">
        <v>6</v>
      </c>
      <c r="B12" s="31">
        <f>H12+J12+L12+N12+P12+R12+T12+V12+X12+Z12+AB12+AD12</f>
        <v>180.8</v>
      </c>
      <c r="C12" s="31">
        <f>D12</f>
        <v>180.79999999999998</v>
      </c>
      <c r="D12" s="31">
        <f>I12+K12+M12+O12+Q12+S12+U12+W12+Y12+AA12+AC12+AE12</f>
        <v>180.79999999999998</v>
      </c>
      <c r="E12" s="31">
        <f>I12+K12+M12+O12+Q12+S12+U12+W12+Y12+AA12+AC12+AE12</f>
        <v>180.79999999999998</v>
      </c>
      <c r="F12" s="31">
        <f>E12/B12*100</f>
        <v>99.999999999999986</v>
      </c>
      <c r="G12" s="31">
        <f>E12/C12*100</f>
        <v>100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90.4</v>
      </c>
      <c r="O12" s="30">
        <v>83.85</v>
      </c>
      <c r="P12" s="30">
        <v>0</v>
      </c>
      <c r="Q12" s="30">
        <v>0</v>
      </c>
      <c r="R12" s="30">
        <v>0</v>
      </c>
      <c r="S12" s="30">
        <v>0</v>
      </c>
      <c r="T12" s="30">
        <v>90.4</v>
      </c>
      <c r="U12" s="30">
        <v>86.924999999999997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10.025</v>
      </c>
      <c r="AB12" s="30">
        <v>0</v>
      </c>
      <c r="AC12" s="30">
        <v>0</v>
      </c>
      <c r="AD12" s="30">
        <v>0</v>
      </c>
      <c r="AE12" s="29">
        <v>0</v>
      </c>
      <c r="AF12" s="103"/>
    </row>
    <row r="13" spans="1:32" ht="16.5" x14ac:dyDescent="0.25">
      <c r="A13" s="23" t="s">
        <v>5</v>
      </c>
      <c r="B13" s="73">
        <f>H13+J13+L13+N13+P13+R13+T13+V13+X13+Z13+AB13+AD13</f>
        <v>674.40000000000009</v>
      </c>
      <c r="C13" s="31">
        <f>H13+J13+L13+N13+P13+T13+V13+X13+Z13+AB13+AD13</f>
        <v>674.40000000000009</v>
      </c>
      <c r="D13" s="73">
        <f>I13+K13+M13+O13+Q13+S13+U13+W13+AA13+AC13+AE13</f>
        <v>308.20741999999996</v>
      </c>
      <c r="E13" s="31">
        <f>I13+K13+M13+O13+Q13+S13+U13+W13+Y13+AA13+AC13+AE13</f>
        <v>308.20741999999996</v>
      </c>
      <c r="F13" s="31">
        <f>E13/B13*100</f>
        <v>45.700981613285876</v>
      </c>
      <c r="G13" s="31">
        <f>E13/C13*100</f>
        <v>45.700981613285876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1.55742</v>
      </c>
      <c r="N13" s="30">
        <v>138.4</v>
      </c>
      <c r="O13" s="30">
        <v>83.85</v>
      </c>
      <c r="P13" s="30">
        <v>0</v>
      </c>
      <c r="Q13" s="30">
        <v>0</v>
      </c>
      <c r="R13" s="30">
        <v>0</v>
      </c>
      <c r="S13" s="30">
        <v>1.6</v>
      </c>
      <c r="T13" s="30">
        <v>118.4</v>
      </c>
      <c r="U13" s="30">
        <v>86.924999999999997</v>
      </c>
      <c r="V13" s="30">
        <v>0</v>
      </c>
      <c r="W13" s="30">
        <v>0</v>
      </c>
      <c r="X13" s="30">
        <v>0</v>
      </c>
      <c r="Y13" s="30">
        <v>0</v>
      </c>
      <c r="Z13" s="30">
        <v>208.8</v>
      </c>
      <c r="AA13" s="30">
        <v>134.27500000000001</v>
      </c>
      <c r="AB13" s="30">
        <v>0</v>
      </c>
      <c r="AC13" s="30">
        <v>0</v>
      </c>
      <c r="AD13" s="30">
        <v>208.8</v>
      </c>
      <c r="AE13" s="29">
        <v>0</v>
      </c>
      <c r="AF13" s="103"/>
    </row>
    <row r="14" spans="1:32" ht="33" x14ac:dyDescent="0.25">
      <c r="A14" s="47" t="s">
        <v>4</v>
      </c>
      <c r="B14" s="31">
        <f>H14+J14+L14+N14+P14+R14+T14+V14+X14+Z14+AB14+AD14</f>
        <v>180.8</v>
      </c>
      <c r="C14" s="31">
        <f>D14</f>
        <v>180.79999999999998</v>
      </c>
      <c r="D14" s="31">
        <f>I14+K14+M14+O14+Q14+S14+U14+W14+Y14+AA14+AC14+AE14</f>
        <v>180.79999999999998</v>
      </c>
      <c r="E14" s="31">
        <f>I14+K14+M14+O14+Q14+S14+U14+W14+Y14+AA14+AC14+AE14</f>
        <v>180.79999999999998</v>
      </c>
      <c r="F14" s="31">
        <f>E14/B14*100</f>
        <v>99.999999999999986</v>
      </c>
      <c r="G14" s="31">
        <f>E14/C14*100</f>
        <v>100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90.4</v>
      </c>
      <c r="O14" s="30">
        <v>83.85</v>
      </c>
      <c r="P14" s="30">
        <v>0</v>
      </c>
      <c r="Q14" s="30">
        <v>0</v>
      </c>
      <c r="R14" s="30">
        <v>0</v>
      </c>
      <c r="S14" s="30">
        <v>0</v>
      </c>
      <c r="T14" s="30">
        <v>90.4</v>
      </c>
      <c r="U14" s="30">
        <v>86.924999999999997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10.025</v>
      </c>
      <c r="AB14" s="30">
        <v>0</v>
      </c>
      <c r="AC14" s="30">
        <v>0</v>
      </c>
      <c r="AD14" s="30">
        <v>0</v>
      </c>
      <c r="AE14" s="29">
        <v>0</v>
      </c>
      <c r="AF14" s="103"/>
    </row>
    <row r="15" spans="1:32" ht="16.5" x14ac:dyDescent="0.25">
      <c r="A15" s="21" t="s">
        <v>3</v>
      </c>
      <c r="B15" s="31">
        <f>H15+J15+L15+N15+P15+R15+T15+V15+X15+Z15+AB15+AD15</f>
        <v>0</v>
      </c>
      <c r="C15" s="31">
        <f>H15+J15+L15+N15</f>
        <v>0</v>
      </c>
      <c r="D15" s="31">
        <f>I15+K15+M15</f>
        <v>0</v>
      </c>
      <c r="E15" s="31">
        <f>I15+K15+M15+O15+Q15+S15+U15+W15+Y15+AA15+AC15+AE15</f>
        <v>0</v>
      </c>
      <c r="F15" s="31"/>
      <c r="G15" s="31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29"/>
      <c r="AF15" s="104"/>
    </row>
    <row r="16" spans="1:32" ht="20.25" x14ac:dyDescent="0.25">
      <c r="A16" s="105" t="s">
        <v>47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7"/>
      <c r="AF16" s="60"/>
    </row>
    <row r="17" spans="1:32" ht="148.5" x14ac:dyDescent="0.25">
      <c r="A17" s="49" t="s">
        <v>10</v>
      </c>
      <c r="B17" s="33">
        <f>B18+B19++++B20+B22</f>
        <v>8521.1977999999981</v>
      </c>
      <c r="C17" s="33">
        <f>C18+C19+C20+C22</f>
        <v>3357.7287999999999</v>
      </c>
      <c r="D17" s="33">
        <f>D18+D19+D20+D22</f>
        <v>8303.0769999999993</v>
      </c>
      <c r="E17" s="33">
        <f>E18+E19+E20+E22</f>
        <v>8303.0769999999993</v>
      </c>
      <c r="F17" s="33">
        <f t="shared" ref="F17:F22" si="1">E17/B17*100</f>
        <v>97.440256579890701</v>
      </c>
      <c r="G17" s="33">
        <f t="shared" ref="G17:G22" si="2">E17/C17*100</f>
        <v>247.28253812517553</v>
      </c>
      <c r="H17" s="33">
        <f t="shared" ref="H17:AE17" si="3">H18+H19+H20+H22</f>
        <v>768.31679999999994</v>
      </c>
      <c r="I17" s="33">
        <f t="shared" si="3"/>
        <v>729.6</v>
      </c>
      <c r="J17" s="33">
        <f t="shared" si="3"/>
        <v>505.20299999999997</v>
      </c>
      <c r="K17" s="33">
        <f t="shared" si="3"/>
        <v>523.57000000000005</v>
      </c>
      <c r="L17" s="33">
        <f t="shared" si="3"/>
        <v>1005.203</v>
      </c>
      <c r="M17" s="33">
        <f t="shared" si="3"/>
        <v>488.34</v>
      </c>
      <c r="N17" s="33">
        <f t="shared" si="3"/>
        <v>573.803</v>
      </c>
      <c r="O17" s="33">
        <f t="shared" si="3"/>
        <v>493.34</v>
      </c>
      <c r="P17" s="33">
        <f t="shared" si="3"/>
        <v>505.20299999999997</v>
      </c>
      <c r="Q17" s="33">
        <f t="shared" si="3"/>
        <v>560.62</v>
      </c>
      <c r="R17" s="33">
        <f t="shared" si="3"/>
        <v>505.20299999999997</v>
      </c>
      <c r="S17" s="33">
        <f t="shared" si="3"/>
        <v>497.19</v>
      </c>
      <c r="T17" s="33">
        <v>1905.05</v>
      </c>
      <c r="U17" s="33">
        <f t="shared" si="3"/>
        <v>490.26</v>
      </c>
      <c r="V17" s="33">
        <f t="shared" si="3"/>
        <v>505.20299999999997</v>
      </c>
      <c r="W17" s="33">
        <f>W18+W19+W20+W22</f>
        <v>496.15600000000001</v>
      </c>
      <c r="X17" s="33">
        <f t="shared" si="3"/>
        <v>505.20299999999997</v>
      </c>
      <c r="Y17" s="33">
        <f t="shared" si="3"/>
        <v>489.28</v>
      </c>
      <c r="Z17" s="33">
        <f t="shared" si="3"/>
        <v>505.20299999999997</v>
      </c>
      <c r="AA17" s="33">
        <f t="shared" si="3"/>
        <v>496.04</v>
      </c>
      <c r="AB17" s="33">
        <f t="shared" si="3"/>
        <v>505.20299999999997</v>
      </c>
      <c r="AC17" s="33">
        <f>AC18+AC19+AC20+AC22</f>
        <v>1359.99</v>
      </c>
      <c r="AD17" s="33">
        <f t="shared" si="3"/>
        <v>732.404</v>
      </c>
      <c r="AE17" s="33">
        <f t="shared" si="3"/>
        <v>1678.691</v>
      </c>
      <c r="AF17" s="28" t="s">
        <v>75</v>
      </c>
    </row>
    <row r="18" spans="1:32" ht="16.5" x14ac:dyDescent="0.25">
      <c r="A18" s="23" t="s">
        <v>7</v>
      </c>
      <c r="B18" s="31">
        <f>H18+J18+L18+N18+P18+R18+T18+V18+X18+Z18+AB18+AD18</f>
        <v>0</v>
      </c>
      <c r="C18" s="31">
        <f>H18</f>
        <v>0</v>
      </c>
      <c r="D18" s="31">
        <f>E18</f>
        <v>0</v>
      </c>
      <c r="E18" s="31">
        <f>I18+K18+M18+O18+Q18+S18+U18+W18+Y18+AA18+AC18+AE18</f>
        <v>0</v>
      </c>
      <c r="F18" s="31" t="e">
        <f t="shared" si="1"/>
        <v>#DIV/0!</v>
      </c>
      <c r="G18" s="31" t="e">
        <f t="shared" si="2"/>
        <v>#DIV/0!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75"/>
    </row>
    <row r="19" spans="1:32" ht="33" x14ac:dyDescent="0.25">
      <c r="A19" s="23" t="s">
        <v>6</v>
      </c>
      <c r="B19" s="31">
        <f>H19+J19+L19+N19+P19+R19+T19+V19+X19+Z19+AB19+AD19</f>
        <v>0</v>
      </c>
      <c r="C19" s="31">
        <f>H19</f>
        <v>0</v>
      </c>
      <c r="D19" s="31">
        <f>I19+K19+M19+O19+Q19+S19+U19+W19+Y19+AA19+AC19+AE19</f>
        <v>0</v>
      </c>
      <c r="E19" s="31">
        <f>I19+K19+M19+O19+Q19+S19+U19+W19+Y19+AA19+AC19+AE19</f>
        <v>0</v>
      </c>
      <c r="F19" s="31" t="e">
        <f t="shared" si="1"/>
        <v>#DIV/0!</v>
      </c>
      <c r="G19" s="31" t="e">
        <f t="shared" si="2"/>
        <v>#DIV/0!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/>
      <c r="AA19" s="31"/>
      <c r="AB19" s="31"/>
      <c r="AC19" s="31"/>
      <c r="AD19" s="31"/>
      <c r="AE19" s="31"/>
      <c r="AF19" s="75"/>
    </row>
    <row r="20" spans="1:32" ht="16.5" x14ac:dyDescent="0.25">
      <c r="A20" s="23" t="s">
        <v>5</v>
      </c>
      <c r="B20" s="73">
        <f>H20+J20+L20+N20+P20+R20+T20++V20+X20+Z20+AB20+AD20</f>
        <v>8521.1977999999981</v>
      </c>
      <c r="C20" s="31">
        <f>H20+J20+L20+N20+P20</f>
        <v>3357.7287999999999</v>
      </c>
      <c r="D20" s="31">
        <f>I20+K20+M20+O20+Q20+S20+U20+W20+Y20+AA20+AC20+AE20</f>
        <v>8303.0769999999993</v>
      </c>
      <c r="E20" s="31">
        <f>I20+K20+M20+O20+Q20+S20+U20+W20+Y20+AA20+AC20+AE20</f>
        <v>8303.0769999999993</v>
      </c>
      <c r="F20" s="31">
        <f t="shared" si="1"/>
        <v>97.440256579890701</v>
      </c>
      <c r="G20" s="31">
        <f t="shared" si="2"/>
        <v>247.28253812517553</v>
      </c>
      <c r="H20" s="31">
        <v>768.31679999999994</v>
      </c>
      <c r="I20" s="31">
        <v>729.6</v>
      </c>
      <c r="J20" s="31">
        <v>505.20299999999997</v>
      </c>
      <c r="K20" s="31">
        <v>523.57000000000005</v>
      </c>
      <c r="L20" s="31">
        <v>1005.203</v>
      </c>
      <c r="M20" s="31">
        <v>488.34</v>
      </c>
      <c r="N20" s="31">
        <v>573.803</v>
      </c>
      <c r="O20" s="31">
        <v>493.34</v>
      </c>
      <c r="P20" s="31">
        <v>505.20299999999997</v>
      </c>
      <c r="Q20" s="31">
        <v>560.62</v>
      </c>
      <c r="R20" s="31">
        <v>505.20299999999997</v>
      </c>
      <c r="S20" s="31">
        <v>497.19</v>
      </c>
      <c r="T20" s="31">
        <v>1905.05</v>
      </c>
      <c r="U20" s="31">
        <v>490.26</v>
      </c>
      <c r="V20" s="31">
        <v>505.20299999999997</v>
      </c>
      <c r="W20" s="31">
        <v>496.15600000000001</v>
      </c>
      <c r="X20" s="31">
        <v>505.20299999999997</v>
      </c>
      <c r="Y20" s="31">
        <v>489.28</v>
      </c>
      <c r="Z20" s="31">
        <v>505.20299999999997</v>
      </c>
      <c r="AA20" s="31">
        <v>496.04</v>
      </c>
      <c r="AB20" s="31">
        <v>505.20299999999997</v>
      </c>
      <c r="AC20" s="31">
        <v>1359.99</v>
      </c>
      <c r="AD20" s="31">
        <v>732.404</v>
      </c>
      <c r="AE20" s="31">
        <v>1678.691</v>
      </c>
      <c r="AF20" s="75"/>
    </row>
    <row r="21" spans="1:32" ht="33" x14ac:dyDescent="0.25">
      <c r="A21" s="23" t="s">
        <v>4</v>
      </c>
      <c r="B21" s="31">
        <f>H21+J21+L21+N21+P21+R21+T21+V21+X21+Z21+AB21+AD21</f>
        <v>0</v>
      </c>
      <c r="C21" s="31">
        <f>H21</f>
        <v>0</v>
      </c>
      <c r="D21" s="31">
        <f>I21+K21+M21+O21+Q21+S21+U21+W21+Y21+AA21+AC21+AE21</f>
        <v>0</v>
      </c>
      <c r="E21" s="31">
        <f>I21+K21+M21+O21+Q21+S21+U21+W21+Y21+AA21+AC21+AE21</f>
        <v>0</v>
      </c>
      <c r="F21" s="31" t="e">
        <f t="shared" si="1"/>
        <v>#DIV/0!</v>
      </c>
      <c r="G21" s="31" t="e">
        <f t="shared" si="2"/>
        <v>#DIV/0!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/>
      <c r="AA21" s="31"/>
      <c r="AB21" s="31"/>
      <c r="AC21" s="31"/>
      <c r="AD21" s="31"/>
      <c r="AE21" s="31"/>
      <c r="AF21" s="75"/>
    </row>
    <row r="22" spans="1:32" ht="16.5" x14ac:dyDescent="0.25">
      <c r="A22" s="21" t="s">
        <v>3</v>
      </c>
      <c r="B22" s="31">
        <f>H22+J22+L22+N22+P22+R22+T22+V22+X22+Z22+AB22+AD22</f>
        <v>0</v>
      </c>
      <c r="C22" s="31">
        <f>H22</f>
        <v>0</v>
      </c>
      <c r="D22" s="31">
        <f>I22+K22+M22</f>
        <v>0</v>
      </c>
      <c r="E22" s="31">
        <f>I22+K22+M22+O22+Q22+S22+U22+W22+Y22+AA22+AC22+AE22</f>
        <v>0</v>
      </c>
      <c r="F22" s="31" t="e">
        <f t="shared" si="1"/>
        <v>#DIV/0!</v>
      </c>
      <c r="G22" s="31" t="e">
        <f t="shared" si="2"/>
        <v>#DIV/0!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75"/>
    </row>
    <row r="23" spans="1:32" ht="20.25" x14ac:dyDescent="0.25">
      <c r="A23" s="108" t="s">
        <v>46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10"/>
      <c r="AF23" s="59"/>
    </row>
    <row r="24" spans="1:32" ht="16.5" x14ac:dyDescent="0.25">
      <c r="A24" s="49" t="s">
        <v>10</v>
      </c>
      <c r="B24" s="35">
        <f>B25+B26+B41+B29</f>
        <v>3793.1990000000001</v>
      </c>
      <c r="C24" s="35">
        <f>C25+C26+C27+C29</f>
        <v>3793.2089999999998</v>
      </c>
      <c r="D24" s="35">
        <f>D25+D26+D27+D29</f>
        <v>3704.2792200000004</v>
      </c>
      <c r="E24" s="35">
        <f>E25+E26+E27+E29</f>
        <v>3704.2792200000004</v>
      </c>
      <c r="F24" s="35">
        <f>E24/B24*100</f>
        <v>97.655810306814914</v>
      </c>
      <c r="G24" s="35">
        <f>E24/C24*100</f>
        <v>97.655552857751843</v>
      </c>
      <c r="H24" s="35">
        <f t="shared" ref="H24:AE24" si="4">H26</f>
        <v>322.84499999999997</v>
      </c>
      <c r="I24" s="35">
        <f t="shared" si="4"/>
        <v>265.18747999999999</v>
      </c>
      <c r="J24" s="35">
        <f t="shared" si="4"/>
        <v>583.08100000000002</v>
      </c>
      <c r="K24" s="35">
        <f t="shared" si="4"/>
        <v>245.32830000000001</v>
      </c>
      <c r="L24" s="35">
        <f t="shared" si="4"/>
        <v>234.87800000000001</v>
      </c>
      <c r="M24" s="35">
        <f>M26</f>
        <v>154.37714</v>
      </c>
      <c r="N24" s="35">
        <f t="shared" si="4"/>
        <v>279.39599999999996</v>
      </c>
      <c r="O24" s="35">
        <f t="shared" si="4"/>
        <v>351.12565999999998</v>
      </c>
      <c r="P24" s="35">
        <f t="shared" si="4"/>
        <v>186.71200000000002</v>
      </c>
      <c r="Q24" s="35">
        <f t="shared" si="4"/>
        <v>435.25463999999999</v>
      </c>
      <c r="R24" s="35">
        <f t="shared" si="4"/>
        <v>527.38600000000008</v>
      </c>
      <c r="S24" s="35">
        <f>S26</f>
        <v>466.09</v>
      </c>
      <c r="T24" s="35">
        <f t="shared" si="4"/>
        <v>388.18599999999998</v>
      </c>
      <c r="U24" s="35">
        <f t="shared" si="4"/>
        <v>385.01</v>
      </c>
      <c r="V24" s="35">
        <f t="shared" si="4"/>
        <v>139.86500000000001</v>
      </c>
      <c r="W24" s="35">
        <f t="shared" si="4"/>
        <v>210.096</v>
      </c>
      <c r="X24" s="35">
        <f t="shared" si="4"/>
        <v>149.56</v>
      </c>
      <c r="Y24" s="35">
        <f t="shared" si="4"/>
        <v>259.97000000000003</v>
      </c>
      <c r="Z24" s="35">
        <f t="shared" si="4"/>
        <v>317.988</v>
      </c>
      <c r="AA24" s="35">
        <f t="shared" si="4"/>
        <v>221.47900000000001</v>
      </c>
      <c r="AB24" s="35">
        <f t="shared" si="4"/>
        <v>213.57900000000001</v>
      </c>
      <c r="AC24" s="35">
        <f t="shared" si="4"/>
        <v>216.501</v>
      </c>
      <c r="AD24" s="35">
        <f t="shared" si="4"/>
        <v>449.733</v>
      </c>
      <c r="AE24" s="35">
        <f t="shared" si="4"/>
        <v>493.85999999999996</v>
      </c>
      <c r="AF24" s="28"/>
    </row>
    <row r="25" spans="1:32" ht="16.5" x14ac:dyDescent="0.25">
      <c r="A25" s="23" t="s">
        <v>7</v>
      </c>
      <c r="B25" s="20">
        <f>B32+B39</f>
        <v>0</v>
      </c>
      <c r="C25" s="20">
        <f>C32+C39</f>
        <v>0</v>
      </c>
      <c r="D25" s="20">
        <f>D32+D39</f>
        <v>0</v>
      </c>
      <c r="E25" s="20">
        <f>E32+E39</f>
        <v>0</v>
      </c>
      <c r="F25" s="20" t="e">
        <f>E25/B25*100</f>
        <v>#DIV/0!</v>
      </c>
      <c r="G25" s="20" t="e">
        <f>D25/C25*100</f>
        <v>#DIV/0!</v>
      </c>
      <c r="H25" s="20">
        <f t="shared" ref="H25:AE27" si="5">H32+H39</f>
        <v>0</v>
      </c>
      <c r="I25" s="20">
        <f t="shared" si="5"/>
        <v>0</v>
      </c>
      <c r="J25" s="20">
        <f t="shared" si="5"/>
        <v>0</v>
      </c>
      <c r="K25" s="20">
        <f t="shared" si="5"/>
        <v>0</v>
      </c>
      <c r="L25" s="20">
        <f t="shared" si="5"/>
        <v>0</v>
      </c>
      <c r="M25" s="20">
        <f t="shared" si="5"/>
        <v>0</v>
      </c>
      <c r="N25" s="20">
        <f t="shared" si="5"/>
        <v>0</v>
      </c>
      <c r="O25" s="20">
        <f t="shared" si="5"/>
        <v>0</v>
      </c>
      <c r="P25" s="20">
        <f t="shared" si="5"/>
        <v>0</v>
      </c>
      <c r="Q25" s="20">
        <f t="shared" si="5"/>
        <v>0</v>
      </c>
      <c r="R25" s="20">
        <f t="shared" si="5"/>
        <v>0</v>
      </c>
      <c r="S25" s="20">
        <f t="shared" si="5"/>
        <v>0</v>
      </c>
      <c r="T25" s="20">
        <f t="shared" si="5"/>
        <v>0</v>
      </c>
      <c r="U25" s="20">
        <f t="shared" si="5"/>
        <v>0</v>
      </c>
      <c r="V25" s="20">
        <f t="shared" si="5"/>
        <v>0</v>
      </c>
      <c r="W25" s="20">
        <f t="shared" si="5"/>
        <v>0</v>
      </c>
      <c r="X25" s="20">
        <f t="shared" si="5"/>
        <v>0</v>
      </c>
      <c r="Y25" s="20">
        <f t="shared" si="5"/>
        <v>0</v>
      </c>
      <c r="Z25" s="20">
        <f t="shared" si="5"/>
        <v>0</v>
      </c>
      <c r="AA25" s="20">
        <f t="shared" si="5"/>
        <v>0</v>
      </c>
      <c r="AB25" s="20">
        <f t="shared" si="5"/>
        <v>0</v>
      </c>
      <c r="AC25" s="20">
        <f t="shared" si="5"/>
        <v>0</v>
      </c>
      <c r="AD25" s="20">
        <f t="shared" si="5"/>
        <v>0</v>
      </c>
      <c r="AE25" s="20">
        <f t="shared" si="5"/>
        <v>0</v>
      </c>
      <c r="AF25" s="75"/>
    </row>
    <row r="26" spans="1:32" ht="33" x14ac:dyDescent="0.25">
      <c r="A26" s="23" t="s">
        <v>6</v>
      </c>
      <c r="B26" s="20">
        <f>B31+B38</f>
        <v>3793.1990000000001</v>
      </c>
      <c r="C26" s="20">
        <f>C33+C40</f>
        <v>3793.2089999999998</v>
      </c>
      <c r="D26" s="20">
        <f>D31+D38</f>
        <v>3704.2792200000004</v>
      </c>
      <c r="E26" s="20">
        <f>E31+E38</f>
        <v>3704.2792200000004</v>
      </c>
      <c r="F26" s="20">
        <f>E26/B26*100</f>
        <v>97.655810306814914</v>
      </c>
      <c r="G26" s="20">
        <f>E26/C26*100</f>
        <v>97.655552857751843</v>
      </c>
      <c r="H26" s="20">
        <f t="shared" si="5"/>
        <v>322.84499999999997</v>
      </c>
      <c r="I26" s="20">
        <f t="shared" si="5"/>
        <v>265.18747999999999</v>
      </c>
      <c r="J26" s="20">
        <f t="shared" si="5"/>
        <v>583.08100000000002</v>
      </c>
      <c r="K26" s="20">
        <f t="shared" si="5"/>
        <v>245.32830000000001</v>
      </c>
      <c r="L26" s="20">
        <f t="shared" si="5"/>
        <v>234.87800000000001</v>
      </c>
      <c r="M26" s="20">
        <f t="shared" si="5"/>
        <v>154.37714</v>
      </c>
      <c r="N26" s="20">
        <f t="shared" si="5"/>
        <v>279.39599999999996</v>
      </c>
      <c r="O26" s="20">
        <f t="shared" si="5"/>
        <v>351.12565999999998</v>
      </c>
      <c r="P26" s="20">
        <f t="shared" si="5"/>
        <v>186.71200000000002</v>
      </c>
      <c r="Q26" s="20">
        <f t="shared" si="5"/>
        <v>435.25463999999999</v>
      </c>
      <c r="R26" s="20">
        <f t="shared" si="5"/>
        <v>527.38600000000008</v>
      </c>
      <c r="S26" s="20">
        <f>S33+S40</f>
        <v>466.09</v>
      </c>
      <c r="T26" s="20">
        <f t="shared" si="5"/>
        <v>388.18599999999998</v>
      </c>
      <c r="U26" s="20">
        <f t="shared" si="5"/>
        <v>385.01</v>
      </c>
      <c r="V26" s="20">
        <f t="shared" si="5"/>
        <v>139.86500000000001</v>
      </c>
      <c r="W26" s="20">
        <f t="shared" si="5"/>
        <v>210.096</v>
      </c>
      <c r="X26" s="20">
        <f t="shared" si="5"/>
        <v>149.56</v>
      </c>
      <c r="Y26" s="20">
        <f t="shared" si="5"/>
        <v>259.97000000000003</v>
      </c>
      <c r="Z26" s="20">
        <f>Z33+Z40</f>
        <v>317.988</v>
      </c>
      <c r="AA26" s="20">
        <f>AA33+AA40</f>
        <v>221.47900000000001</v>
      </c>
      <c r="AB26" s="20">
        <f>AB33+AB40</f>
        <v>213.57900000000001</v>
      </c>
      <c r="AC26" s="20">
        <f t="shared" si="5"/>
        <v>216.501</v>
      </c>
      <c r="AD26" s="20">
        <f t="shared" si="5"/>
        <v>449.733</v>
      </c>
      <c r="AE26" s="20">
        <f t="shared" si="5"/>
        <v>493.85999999999996</v>
      </c>
      <c r="AF26" s="75"/>
    </row>
    <row r="27" spans="1:32" ht="16.5" x14ac:dyDescent="0.25">
      <c r="A27" s="23" t="s">
        <v>5</v>
      </c>
      <c r="B27" s="20">
        <f>B34+B41</f>
        <v>0</v>
      </c>
      <c r="C27" s="20">
        <f>C34+C41</f>
        <v>0</v>
      </c>
      <c r="D27" s="20">
        <f t="shared" ref="D27:E29" si="6">D34+D41</f>
        <v>0</v>
      </c>
      <c r="E27" s="20">
        <f t="shared" si="6"/>
        <v>0</v>
      </c>
      <c r="F27" s="20" t="e">
        <f>E27/B27*100</f>
        <v>#DIV/0!</v>
      </c>
      <c r="G27" s="20" t="e">
        <f>D27/C27*100</f>
        <v>#DIV/0!</v>
      </c>
      <c r="H27" s="20">
        <f t="shared" si="5"/>
        <v>0</v>
      </c>
      <c r="I27" s="20">
        <f t="shared" si="5"/>
        <v>0</v>
      </c>
      <c r="J27" s="20">
        <f t="shared" si="5"/>
        <v>0</v>
      </c>
      <c r="K27" s="20">
        <f t="shared" si="5"/>
        <v>0</v>
      </c>
      <c r="L27" s="20">
        <f t="shared" si="5"/>
        <v>0</v>
      </c>
      <c r="M27" s="20">
        <f t="shared" si="5"/>
        <v>0</v>
      </c>
      <c r="N27" s="20">
        <f t="shared" si="5"/>
        <v>0</v>
      </c>
      <c r="O27" s="20">
        <f t="shared" si="5"/>
        <v>0</v>
      </c>
      <c r="P27" s="20">
        <f t="shared" si="5"/>
        <v>0</v>
      </c>
      <c r="Q27" s="20">
        <f t="shared" si="5"/>
        <v>0</v>
      </c>
      <c r="R27" s="20">
        <f t="shared" si="5"/>
        <v>0</v>
      </c>
      <c r="S27" s="20">
        <f t="shared" si="5"/>
        <v>0</v>
      </c>
      <c r="T27" s="20">
        <f t="shared" si="5"/>
        <v>0</v>
      </c>
      <c r="U27" s="20">
        <f t="shared" si="5"/>
        <v>0</v>
      </c>
      <c r="V27" s="20">
        <f t="shared" si="5"/>
        <v>0</v>
      </c>
      <c r="W27" s="20">
        <f t="shared" si="5"/>
        <v>0</v>
      </c>
      <c r="X27" s="20">
        <f t="shared" si="5"/>
        <v>0</v>
      </c>
      <c r="Y27" s="20">
        <f t="shared" si="5"/>
        <v>0</v>
      </c>
      <c r="Z27" s="20">
        <f t="shared" si="5"/>
        <v>0</v>
      </c>
      <c r="AA27" s="20">
        <f t="shared" si="5"/>
        <v>0</v>
      </c>
      <c r="AB27" s="20">
        <f t="shared" si="5"/>
        <v>0</v>
      </c>
      <c r="AC27" s="20">
        <f t="shared" si="5"/>
        <v>0</v>
      </c>
      <c r="AD27" s="20">
        <f t="shared" si="5"/>
        <v>0</v>
      </c>
      <c r="AE27" s="20">
        <f t="shared" si="5"/>
        <v>0</v>
      </c>
      <c r="AF27" s="75"/>
    </row>
    <row r="28" spans="1:32" ht="33" x14ac:dyDescent="0.25">
      <c r="A28" s="23" t="s">
        <v>4</v>
      </c>
      <c r="B28" s="20">
        <f>B35+B42</f>
        <v>0</v>
      </c>
      <c r="C28" s="20">
        <f>C35+C42</f>
        <v>0</v>
      </c>
      <c r="D28" s="20">
        <f t="shared" si="6"/>
        <v>0</v>
      </c>
      <c r="E28" s="20">
        <f t="shared" si="6"/>
        <v>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75"/>
    </row>
    <row r="29" spans="1:32" ht="16.5" x14ac:dyDescent="0.25">
      <c r="A29" s="21" t="s">
        <v>3</v>
      </c>
      <c r="B29" s="20">
        <f>B36+B43</f>
        <v>0</v>
      </c>
      <c r="C29" s="20">
        <f>C36+C43</f>
        <v>0</v>
      </c>
      <c r="D29" s="20">
        <f t="shared" si="6"/>
        <v>0</v>
      </c>
      <c r="E29" s="20">
        <f t="shared" si="6"/>
        <v>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75"/>
    </row>
    <row r="30" spans="1:32" ht="33" x14ac:dyDescent="0.25">
      <c r="A30" s="58" t="s">
        <v>45</v>
      </c>
      <c r="B30" s="57"/>
      <c r="C30" s="57"/>
      <c r="D30" s="57"/>
      <c r="E30" s="57"/>
      <c r="F30" s="57"/>
      <c r="G30" s="57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5"/>
    </row>
    <row r="31" spans="1:32" ht="16.5" x14ac:dyDescent="0.25">
      <c r="A31" s="47" t="s">
        <v>10</v>
      </c>
      <c r="B31" s="20">
        <f>B32+B33+B34+B36</f>
        <v>3720.299</v>
      </c>
      <c r="C31" s="20">
        <f>C32+C33+C34+C36</f>
        <v>3720.299</v>
      </c>
      <c r="D31" s="20">
        <f>D32+D33+D34+D36</f>
        <v>3641.9292200000004</v>
      </c>
      <c r="E31" s="20">
        <f>E33</f>
        <v>3641.9292200000004</v>
      </c>
      <c r="F31" s="20">
        <f>E31/B31*100</f>
        <v>97.893454800272778</v>
      </c>
      <c r="G31" s="20">
        <f>E31/C31*100</f>
        <v>97.893454800272778</v>
      </c>
      <c r="H31" s="20">
        <f>H32+H33+H34+H36</f>
        <v>318.89499999999998</v>
      </c>
      <c r="I31" s="20">
        <f>I32+I33+I34+I36</f>
        <v>265.18747999999999</v>
      </c>
      <c r="J31" s="20">
        <f>J32+J33+J34+J36</f>
        <v>577.50099999999998</v>
      </c>
      <c r="K31" s="20">
        <f>K32+K33+K34+K36</f>
        <v>237.98830000000001</v>
      </c>
      <c r="L31" s="20">
        <f>L32+L33+L34+L36</f>
        <v>229.298</v>
      </c>
      <c r="M31" s="20">
        <v>150.41</v>
      </c>
      <c r="N31" s="20">
        <f t="shared" ref="N31:AE31" si="7">N32+N33+N34+N36</f>
        <v>273.81599999999997</v>
      </c>
      <c r="O31" s="20">
        <f t="shared" si="7"/>
        <v>345.97566</v>
      </c>
      <c r="P31" s="20">
        <f t="shared" si="7"/>
        <v>174.13200000000001</v>
      </c>
      <c r="Q31" s="20">
        <f t="shared" si="7"/>
        <v>424.30464000000001</v>
      </c>
      <c r="R31" s="20">
        <f t="shared" si="7"/>
        <v>521.80600000000004</v>
      </c>
      <c r="S31" s="20">
        <f t="shared" si="7"/>
        <v>460.19</v>
      </c>
      <c r="T31" s="20">
        <f t="shared" si="7"/>
        <v>382.60599999999999</v>
      </c>
      <c r="U31" s="20">
        <f t="shared" si="7"/>
        <v>379.86</v>
      </c>
      <c r="V31" s="20">
        <f t="shared" si="7"/>
        <v>134.285</v>
      </c>
      <c r="W31" s="20">
        <f t="shared" si="7"/>
        <v>206.57599999999999</v>
      </c>
      <c r="X31" s="20">
        <f t="shared" si="7"/>
        <v>143.97999999999999</v>
      </c>
      <c r="Y31" s="20">
        <f t="shared" si="7"/>
        <v>255.21</v>
      </c>
      <c r="Z31" s="20">
        <f t="shared" si="7"/>
        <v>312.40800000000002</v>
      </c>
      <c r="AA31" s="20">
        <f>AA32+AA33+AA34+AA36</f>
        <v>216.47900000000001</v>
      </c>
      <c r="AB31" s="20">
        <f t="shared" si="7"/>
        <v>207.649</v>
      </c>
      <c r="AC31" s="20">
        <f t="shared" si="7"/>
        <v>211.81100000000001</v>
      </c>
      <c r="AD31" s="20">
        <f t="shared" si="7"/>
        <v>443.923</v>
      </c>
      <c r="AE31" s="132">
        <f t="shared" si="7"/>
        <v>489.84</v>
      </c>
      <c r="AF31" s="90" t="s">
        <v>76</v>
      </c>
    </row>
    <row r="32" spans="1:32" ht="16.5" x14ac:dyDescent="0.25">
      <c r="A32" s="47" t="s">
        <v>7</v>
      </c>
      <c r="B32" s="20"/>
      <c r="C32" s="20"/>
      <c r="D32" s="20"/>
      <c r="E32" s="20"/>
      <c r="F32" s="20"/>
      <c r="G32" s="20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133"/>
      <c r="AF32" s="91"/>
    </row>
    <row r="33" spans="1:32" ht="33" x14ac:dyDescent="0.25">
      <c r="A33" s="47" t="s">
        <v>6</v>
      </c>
      <c r="B33" s="132">
        <f>H33+J33+L33+N33+P33+R33++T33+V33++X33+Z33+AB33++AD33</f>
        <v>3720.299</v>
      </c>
      <c r="C33" s="132">
        <f>H33+J33+L33+N33+P33+R33+T33+V33+X33+Z33+AB33+AD33</f>
        <v>3720.299</v>
      </c>
      <c r="D33" s="20">
        <f>E33</f>
        <v>3641.9292200000004</v>
      </c>
      <c r="E33" s="20">
        <f>I33+K33+M33+O33+Q33+S33+U33+W33+Y33+AA33+AC33+AE33</f>
        <v>3641.9292200000004</v>
      </c>
      <c r="F33" s="20">
        <f>E33/B33*100</f>
        <v>97.893454800272778</v>
      </c>
      <c r="G33" s="20">
        <f>E33/C33*100</f>
        <v>97.893454800272778</v>
      </c>
      <c r="H33" s="34">
        <v>318.89499999999998</v>
      </c>
      <c r="I33" s="34">
        <v>265.18747999999999</v>
      </c>
      <c r="J33" s="34">
        <v>577.50099999999998</v>
      </c>
      <c r="K33" s="34">
        <v>237.98830000000001</v>
      </c>
      <c r="L33" s="34">
        <v>229.298</v>
      </c>
      <c r="M33" s="34">
        <v>148.50713999999999</v>
      </c>
      <c r="N33" s="34">
        <v>273.81599999999997</v>
      </c>
      <c r="O33" s="34">
        <v>345.97566</v>
      </c>
      <c r="P33" s="34">
        <v>174.13200000000001</v>
      </c>
      <c r="Q33" s="34">
        <v>424.30464000000001</v>
      </c>
      <c r="R33" s="34">
        <v>521.80600000000004</v>
      </c>
      <c r="S33" s="34">
        <v>460.19</v>
      </c>
      <c r="T33" s="34">
        <v>382.60599999999999</v>
      </c>
      <c r="U33" s="34">
        <v>379.86</v>
      </c>
      <c r="V33" s="34">
        <v>134.285</v>
      </c>
      <c r="W33" s="34">
        <v>206.57599999999999</v>
      </c>
      <c r="X33" s="34">
        <v>143.97999999999999</v>
      </c>
      <c r="Y33" s="34">
        <v>255.21</v>
      </c>
      <c r="Z33" s="34">
        <v>312.40800000000002</v>
      </c>
      <c r="AA33" s="34">
        <v>216.47900000000001</v>
      </c>
      <c r="AB33" s="34">
        <v>207.649</v>
      </c>
      <c r="AC33" s="34">
        <v>211.81100000000001</v>
      </c>
      <c r="AD33" s="34">
        <v>443.923</v>
      </c>
      <c r="AE33" s="133">
        <v>489.84</v>
      </c>
      <c r="AF33" s="91"/>
    </row>
    <row r="34" spans="1:32" ht="16.5" x14ac:dyDescent="0.25">
      <c r="A34" s="47" t="s">
        <v>5</v>
      </c>
      <c r="B34" s="20"/>
      <c r="C34" s="20"/>
      <c r="D34" s="20"/>
      <c r="E34" s="20"/>
      <c r="F34" s="20"/>
      <c r="G34" s="20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133"/>
      <c r="AF34" s="91"/>
    </row>
    <row r="35" spans="1:32" ht="33" x14ac:dyDescent="0.25">
      <c r="A35" s="47" t="s">
        <v>4</v>
      </c>
      <c r="B35" s="20"/>
      <c r="C35" s="20"/>
      <c r="D35" s="20"/>
      <c r="E35" s="20"/>
      <c r="F35" s="20"/>
      <c r="G35" s="20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133"/>
      <c r="AF35" s="91"/>
    </row>
    <row r="36" spans="1:32" ht="16.5" x14ac:dyDescent="0.25">
      <c r="A36" s="21" t="s">
        <v>3</v>
      </c>
      <c r="B36" s="20"/>
      <c r="C36" s="20"/>
      <c r="D36" s="20"/>
      <c r="E36" s="20"/>
      <c r="F36" s="20"/>
      <c r="G36" s="20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133"/>
      <c r="AF36" s="92"/>
    </row>
    <row r="37" spans="1:32" ht="16.5" x14ac:dyDescent="0.25">
      <c r="A37" s="58" t="s">
        <v>44</v>
      </c>
      <c r="B37" s="57"/>
      <c r="C37" s="57"/>
      <c r="D37" s="57"/>
      <c r="E37" s="57"/>
      <c r="F37" s="57"/>
      <c r="G37" s="57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5"/>
    </row>
    <row r="38" spans="1:32" ht="16.5" x14ac:dyDescent="0.25">
      <c r="A38" s="47" t="s">
        <v>10</v>
      </c>
      <c r="B38" s="20">
        <f t="shared" ref="B38:V38" si="8">B40</f>
        <v>72.900000000000006</v>
      </c>
      <c r="C38" s="20">
        <f t="shared" si="8"/>
        <v>72.91</v>
      </c>
      <c r="D38" s="20">
        <f t="shared" si="8"/>
        <v>62.349999999999994</v>
      </c>
      <c r="E38" s="20">
        <f t="shared" si="8"/>
        <v>62.349999999999994</v>
      </c>
      <c r="F38" s="20">
        <f t="shared" si="8"/>
        <v>55.36</v>
      </c>
      <c r="G38" s="20">
        <f t="shared" si="8"/>
        <v>90.85</v>
      </c>
      <c r="H38" s="20">
        <f t="shared" si="8"/>
        <v>3.95</v>
      </c>
      <c r="I38" s="20">
        <f t="shared" si="8"/>
        <v>0</v>
      </c>
      <c r="J38" s="20">
        <f t="shared" si="8"/>
        <v>5.58</v>
      </c>
      <c r="K38" s="20">
        <f t="shared" si="8"/>
        <v>7.34</v>
      </c>
      <c r="L38" s="20">
        <f t="shared" si="8"/>
        <v>5.58</v>
      </c>
      <c r="M38" s="20">
        <f t="shared" si="8"/>
        <v>5.87</v>
      </c>
      <c r="N38" s="20">
        <f t="shared" si="8"/>
        <v>5.58</v>
      </c>
      <c r="O38" s="20">
        <f t="shared" si="8"/>
        <v>5.15</v>
      </c>
      <c r="P38" s="20">
        <f t="shared" si="8"/>
        <v>12.58</v>
      </c>
      <c r="Q38" s="20">
        <f t="shared" si="8"/>
        <v>10.95</v>
      </c>
      <c r="R38" s="20">
        <f t="shared" si="8"/>
        <v>5.58</v>
      </c>
      <c r="S38" s="20">
        <f t="shared" si="8"/>
        <v>5.9</v>
      </c>
      <c r="T38" s="20">
        <f t="shared" si="8"/>
        <v>5.58</v>
      </c>
      <c r="U38" s="20">
        <f t="shared" si="8"/>
        <v>5.15</v>
      </c>
      <c r="V38" s="20">
        <f t="shared" si="8"/>
        <v>5.58</v>
      </c>
      <c r="W38" s="20"/>
      <c r="X38" s="20">
        <f>X40</f>
        <v>5.58</v>
      </c>
      <c r="Y38" s="20">
        <v>4.76</v>
      </c>
      <c r="Z38" s="20">
        <f>Z40</f>
        <v>5.58</v>
      </c>
      <c r="AA38" s="20">
        <f>AA40</f>
        <v>5</v>
      </c>
      <c r="AB38" s="20">
        <f>AB40</f>
        <v>5.93</v>
      </c>
      <c r="AC38" s="20"/>
      <c r="AD38" s="20">
        <f>AD40</f>
        <v>5.81</v>
      </c>
      <c r="AE38" s="20"/>
      <c r="AF38" s="90" t="s">
        <v>85</v>
      </c>
    </row>
    <row r="39" spans="1:32" ht="16.5" x14ac:dyDescent="0.25">
      <c r="A39" s="47" t="s">
        <v>7</v>
      </c>
      <c r="B39" s="20"/>
      <c r="C39" s="20"/>
      <c r="D39" s="20"/>
      <c r="E39" s="20"/>
      <c r="F39" s="20"/>
      <c r="G39" s="20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111"/>
    </row>
    <row r="40" spans="1:32" ht="33" x14ac:dyDescent="0.25">
      <c r="A40" s="47" t="s">
        <v>6</v>
      </c>
      <c r="B40" s="132">
        <v>72.900000000000006</v>
      </c>
      <c r="C40" s="132">
        <f>H40+J40+L40+N40+P40+R40+T40+V40+X40+Z40+AB40+AD40</f>
        <v>72.91</v>
      </c>
      <c r="D40" s="132">
        <f>E40</f>
        <v>62.349999999999994</v>
      </c>
      <c r="E40" s="20">
        <f>I40+K40+M40+O40+Q40+S40+U40+W40+Y40+AA40+AC40+AE40</f>
        <v>62.349999999999994</v>
      </c>
      <c r="F40" s="20">
        <v>55.36</v>
      </c>
      <c r="G40" s="20">
        <v>90.85</v>
      </c>
      <c r="H40" s="34">
        <v>3.95</v>
      </c>
      <c r="I40" s="34">
        <v>0</v>
      </c>
      <c r="J40" s="34">
        <v>5.58</v>
      </c>
      <c r="K40" s="34">
        <v>7.34</v>
      </c>
      <c r="L40" s="34">
        <v>5.58</v>
      </c>
      <c r="M40" s="34">
        <v>5.87</v>
      </c>
      <c r="N40" s="34">
        <v>5.58</v>
      </c>
      <c r="O40" s="34">
        <v>5.15</v>
      </c>
      <c r="P40" s="34">
        <v>12.58</v>
      </c>
      <c r="Q40" s="34">
        <v>10.95</v>
      </c>
      <c r="R40" s="34">
        <v>5.58</v>
      </c>
      <c r="S40" s="34">
        <v>5.9</v>
      </c>
      <c r="T40" s="34">
        <v>5.58</v>
      </c>
      <c r="U40" s="34">
        <v>5.15</v>
      </c>
      <c r="V40" s="34">
        <v>5.58</v>
      </c>
      <c r="W40" s="34">
        <v>3.52</v>
      </c>
      <c r="X40" s="34">
        <v>5.58</v>
      </c>
      <c r="Y40" s="34">
        <v>4.76</v>
      </c>
      <c r="Z40" s="34">
        <v>5.58</v>
      </c>
      <c r="AA40" s="34">
        <v>5</v>
      </c>
      <c r="AB40" s="34">
        <v>5.93</v>
      </c>
      <c r="AC40" s="34">
        <v>4.6900000000000004</v>
      </c>
      <c r="AD40" s="34">
        <v>5.81</v>
      </c>
      <c r="AE40" s="34">
        <v>4.0199999999999996</v>
      </c>
      <c r="AF40" s="111"/>
    </row>
    <row r="41" spans="1:32" ht="16.5" x14ac:dyDescent="0.25">
      <c r="A41" s="47" t="s">
        <v>5</v>
      </c>
      <c r="B41" s="20"/>
      <c r="C41" s="20"/>
      <c r="D41" s="20"/>
      <c r="E41" s="20"/>
      <c r="F41" s="20"/>
      <c r="G41" s="20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111"/>
    </row>
    <row r="42" spans="1:32" ht="33" x14ac:dyDescent="0.25">
      <c r="A42" s="47" t="s">
        <v>4</v>
      </c>
      <c r="B42" s="20"/>
      <c r="C42" s="20"/>
      <c r="D42" s="20"/>
      <c r="E42" s="20"/>
      <c r="F42" s="20"/>
      <c r="G42" s="20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111"/>
    </row>
    <row r="43" spans="1:32" ht="16.5" x14ac:dyDescent="0.25">
      <c r="A43" s="21" t="s">
        <v>3</v>
      </c>
      <c r="B43" s="20"/>
      <c r="C43" s="20"/>
      <c r="D43" s="20"/>
      <c r="E43" s="20"/>
      <c r="F43" s="20"/>
      <c r="G43" s="20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112"/>
    </row>
    <row r="44" spans="1:32" ht="20.25" x14ac:dyDescent="0.25">
      <c r="A44" s="99" t="s">
        <v>43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1"/>
      <c r="AF44" s="90"/>
    </row>
    <row r="45" spans="1:32" ht="16.5" x14ac:dyDescent="0.25">
      <c r="A45" s="49" t="s">
        <v>10</v>
      </c>
      <c r="B45" s="33">
        <f>B46+B47+B48+B50</f>
        <v>6.508</v>
      </c>
      <c r="C45" s="33">
        <f>C46+C47+C48+C50</f>
        <v>6.508</v>
      </c>
      <c r="D45" s="33">
        <f>D46+D47+D48+D50</f>
        <v>6.4980000000000002</v>
      </c>
      <c r="E45" s="33">
        <f>E46+E47+E48+E50</f>
        <v>6.4980000000000002</v>
      </c>
      <c r="F45" s="33">
        <f>E45/B45*100</f>
        <v>99.846342962507677</v>
      </c>
      <c r="G45" s="33">
        <f>E45/C45*100</f>
        <v>99.846342962507677</v>
      </c>
      <c r="H45" s="33">
        <f t="shared" ref="H45:AE45" si="9">H46+H47+H48+H50</f>
        <v>0</v>
      </c>
      <c r="I45" s="33">
        <f t="shared" si="9"/>
        <v>0</v>
      </c>
      <c r="J45" s="33">
        <f t="shared" si="9"/>
        <v>0</v>
      </c>
      <c r="K45" s="33">
        <f t="shared" si="9"/>
        <v>0</v>
      </c>
      <c r="L45" s="33">
        <f t="shared" si="9"/>
        <v>0</v>
      </c>
      <c r="M45" s="33">
        <f t="shared" si="9"/>
        <v>0</v>
      </c>
      <c r="N45" s="33">
        <f t="shared" si="9"/>
        <v>0</v>
      </c>
      <c r="O45" s="33">
        <f t="shared" si="9"/>
        <v>0</v>
      </c>
      <c r="P45" s="33">
        <f t="shared" si="9"/>
        <v>1</v>
      </c>
      <c r="Q45" s="33">
        <f t="shared" si="9"/>
        <v>0</v>
      </c>
      <c r="R45" s="33">
        <f t="shared" si="9"/>
        <v>0</v>
      </c>
      <c r="S45" s="33">
        <f t="shared" si="9"/>
        <v>0</v>
      </c>
      <c r="T45" s="33">
        <f t="shared" si="9"/>
        <v>0</v>
      </c>
      <c r="U45" s="33">
        <f t="shared" si="9"/>
        <v>0</v>
      </c>
      <c r="V45" s="33">
        <f t="shared" si="9"/>
        <v>0</v>
      </c>
      <c r="W45" s="33">
        <f t="shared" si="9"/>
        <v>0.99</v>
      </c>
      <c r="X45" s="33">
        <f t="shared" si="9"/>
        <v>0</v>
      </c>
      <c r="Y45" s="33">
        <f t="shared" si="9"/>
        <v>0</v>
      </c>
      <c r="Z45" s="33">
        <f t="shared" si="9"/>
        <v>0</v>
      </c>
      <c r="AA45" s="33">
        <f>AA46+AA47+AA48+AA50</f>
        <v>0</v>
      </c>
      <c r="AB45" s="33">
        <f t="shared" si="9"/>
        <v>5.508</v>
      </c>
      <c r="AC45" s="33">
        <f t="shared" si="9"/>
        <v>5.508</v>
      </c>
      <c r="AD45" s="33">
        <f t="shared" si="9"/>
        <v>0</v>
      </c>
      <c r="AE45" s="33">
        <f t="shared" si="9"/>
        <v>0</v>
      </c>
      <c r="AF45" s="111"/>
    </row>
    <row r="46" spans="1:32" ht="16.5" x14ac:dyDescent="0.25">
      <c r="A46" s="23" t="s">
        <v>7</v>
      </c>
      <c r="B46" s="73">
        <f>H46+J46+L46+N46+P46+R46+T46+V46+X46+Z46+AB46+AD46</f>
        <v>6.508</v>
      </c>
      <c r="C46" s="73">
        <f>H46+J46+L46+N46+P46+R46+T46+V46+X46+Z46+AB46+AD46</f>
        <v>6.508</v>
      </c>
      <c r="D46" s="73">
        <f>E46</f>
        <v>6.4980000000000002</v>
      </c>
      <c r="E46" s="73">
        <f>I46+K46+M46+O46+Q46+S46+U46+W46+Y46+AA46+AC46+AE46</f>
        <v>6.4980000000000002</v>
      </c>
      <c r="F46" s="73">
        <f>E46/B46*100</f>
        <v>99.846342962507677</v>
      </c>
      <c r="G46" s="31">
        <f>E46/C46*100</f>
        <v>99.846342962507677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1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0.99</v>
      </c>
      <c r="X46" s="30">
        <v>0</v>
      </c>
      <c r="Y46" s="30">
        <v>0</v>
      </c>
      <c r="Z46" s="30"/>
      <c r="AA46" s="30"/>
      <c r="AB46" s="30">
        <v>5.508</v>
      </c>
      <c r="AC46" s="30">
        <v>5.508</v>
      </c>
      <c r="AD46" s="30">
        <v>0</v>
      </c>
      <c r="AE46" s="29"/>
      <c r="AF46" s="111"/>
    </row>
    <row r="47" spans="1:32" ht="33" x14ac:dyDescent="0.25">
      <c r="A47" s="23" t="s">
        <v>6</v>
      </c>
      <c r="B47" s="31"/>
      <c r="C47" s="31"/>
      <c r="D47" s="31"/>
      <c r="E47" s="31"/>
      <c r="F47" s="31"/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29"/>
      <c r="AF47" s="111"/>
    </row>
    <row r="48" spans="1:32" ht="16.5" x14ac:dyDescent="0.25">
      <c r="A48" s="23" t="s">
        <v>5</v>
      </c>
      <c r="B48" s="31"/>
      <c r="C48" s="31"/>
      <c r="D48" s="31"/>
      <c r="E48" s="31"/>
      <c r="F48" s="31"/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29"/>
      <c r="AF48" s="111"/>
    </row>
    <row r="49" spans="1:32" ht="33" x14ac:dyDescent="0.25">
      <c r="A49" s="23" t="s">
        <v>4</v>
      </c>
      <c r="B49" s="31"/>
      <c r="C49" s="31"/>
      <c r="D49" s="31"/>
      <c r="E49" s="31"/>
      <c r="F49" s="31"/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29"/>
      <c r="AF49" s="111"/>
    </row>
    <row r="50" spans="1:32" ht="16.5" x14ac:dyDescent="0.25">
      <c r="A50" s="21" t="s">
        <v>3</v>
      </c>
      <c r="B50" s="31"/>
      <c r="C50" s="31"/>
      <c r="D50" s="31"/>
      <c r="E50" s="31"/>
      <c r="F50" s="31"/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29"/>
      <c r="AF50" s="112"/>
    </row>
    <row r="51" spans="1:32" ht="20.25" x14ac:dyDescent="0.25">
      <c r="A51" s="108" t="s">
        <v>42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10"/>
      <c r="AF51" s="28"/>
    </row>
    <row r="52" spans="1:32" ht="16.5" x14ac:dyDescent="0.25">
      <c r="A52" s="49" t="s">
        <v>10</v>
      </c>
      <c r="B52" s="33">
        <f>B53+B54+B55+B57</f>
        <v>269.2</v>
      </c>
      <c r="C52" s="33">
        <f>C53+C54+C55+C57</f>
        <v>269.2</v>
      </c>
      <c r="D52" s="33">
        <f>D53+D54+D55+D57</f>
        <v>175.84800000000001</v>
      </c>
      <c r="E52" s="33">
        <f>E53+E54+E55+E57</f>
        <v>258.84800000000001</v>
      </c>
      <c r="F52" s="33">
        <f t="shared" ref="F52:F57" si="10">E52/B52*100</f>
        <v>96.154531946508186</v>
      </c>
      <c r="G52" s="33">
        <f t="shared" ref="G52:G57" si="11">E52/C52*100</f>
        <v>96.154531946508186</v>
      </c>
      <c r="H52" s="33">
        <f t="shared" ref="H52:AE52" si="12">H53+H54+H55+H57</f>
        <v>0</v>
      </c>
      <c r="I52" s="33">
        <f t="shared" si="12"/>
        <v>0</v>
      </c>
      <c r="J52" s="33">
        <f t="shared" si="12"/>
        <v>0</v>
      </c>
      <c r="K52" s="33">
        <f t="shared" si="12"/>
        <v>0</v>
      </c>
      <c r="L52" s="33">
        <f t="shared" si="12"/>
        <v>0</v>
      </c>
      <c r="M52" s="33">
        <f t="shared" si="12"/>
        <v>0</v>
      </c>
      <c r="N52" s="33">
        <f t="shared" si="12"/>
        <v>0</v>
      </c>
      <c r="O52" s="33">
        <f t="shared" si="12"/>
        <v>0</v>
      </c>
      <c r="P52" s="33">
        <f>P53+P54+P55+P57</f>
        <v>9.57</v>
      </c>
      <c r="Q52" s="33">
        <f t="shared" si="12"/>
        <v>0</v>
      </c>
      <c r="R52" s="33">
        <f t="shared" si="12"/>
        <v>9.57</v>
      </c>
      <c r="S52" s="33">
        <f t="shared" si="12"/>
        <v>0</v>
      </c>
      <c r="T52" s="33">
        <f t="shared" si="12"/>
        <v>9.57</v>
      </c>
      <c r="U52" s="33">
        <f t="shared" si="12"/>
        <v>24.43</v>
      </c>
      <c r="V52" s="33">
        <f t="shared" si="12"/>
        <v>9.57</v>
      </c>
      <c r="W52" s="33">
        <f t="shared" si="12"/>
        <v>10.848000000000001</v>
      </c>
      <c r="X52" s="33">
        <f t="shared" si="12"/>
        <v>9.57</v>
      </c>
      <c r="Y52" s="33">
        <f t="shared" si="12"/>
        <v>8.4079999999999995</v>
      </c>
      <c r="Z52" s="33">
        <f t="shared" si="12"/>
        <v>34.57</v>
      </c>
      <c r="AA52" s="33">
        <f t="shared" si="12"/>
        <v>25</v>
      </c>
      <c r="AB52" s="33">
        <f t="shared" si="12"/>
        <v>152.66999999999999</v>
      </c>
      <c r="AC52" s="33">
        <f t="shared" si="12"/>
        <v>119.816</v>
      </c>
      <c r="AD52" s="33">
        <f t="shared" si="12"/>
        <v>34.11</v>
      </c>
      <c r="AE52" s="33">
        <f t="shared" si="12"/>
        <v>70.346000000000004</v>
      </c>
      <c r="AF52" s="28"/>
    </row>
    <row r="53" spans="1:32" ht="16.5" x14ac:dyDescent="0.25">
      <c r="A53" s="23" t="s">
        <v>7</v>
      </c>
      <c r="B53" s="31">
        <f t="shared" ref="B53:E57" si="13">B60+B67+B74+B81</f>
        <v>0</v>
      </c>
      <c r="C53" s="31">
        <f t="shared" si="13"/>
        <v>0</v>
      </c>
      <c r="D53" s="31">
        <f t="shared" si="13"/>
        <v>0</v>
      </c>
      <c r="E53" s="31">
        <f t="shared" si="13"/>
        <v>0</v>
      </c>
      <c r="F53" s="31" t="e">
        <f t="shared" si="10"/>
        <v>#DIV/0!</v>
      </c>
      <c r="G53" s="31" t="e">
        <f t="shared" si="11"/>
        <v>#DIV/0!</v>
      </c>
      <c r="H53" s="31">
        <f t="shared" ref="H53:AE57" si="14">H60+H67+H74+H81</f>
        <v>0</v>
      </c>
      <c r="I53" s="31">
        <f t="shared" si="14"/>
        <v>0</v>
      </c>
      <c r="J53" s="31">
        <f t="shared" si="14"/>
        <v>0</v>
      </c>
      <c r="K53" s="31">
        <f t="shared" si="14"/>
        <v>0</v>
      </c>
      <c r="L53" s="31">
        <f t="shared" si="14"/>
        <v>0</v>
      </c>
      <c r="M53" s="31">
        <f t="shared" si="14"/>
        <v>0</v>
      </c>
      <c r="N53" s="31">
        <f t="shared" si="14"/>
        <v>0</v>
      </c>
      <c r="O53" s="31">
        <f t="shared" si="14"/>
        <v>0</v>
      </c>
      <c r="P53" s="31">
        <f t="shared" si="14"/>
        <v>0</v>
      </c>
      <c r="Q53" s="31">
        <f t="shared" si="14"/>
        <v>0</v>
      </c>
      <c r="R53" s="31">
        <f t="shared" si="14"/>
        <v>0</v>
      </c>
      <c r="S53" s="31">
        <f t="shared" si="14"/>
        <v>0</v>
      </c>
      <c r="T53" s="31">
        <f t="shared" si="14"/>
        <v>0</v>
      </c>
      <c r="U53" s="31">
        <f t="shared" si="14"/>
        <v>0</v>
      </c>
      <c r="V53" s="31">
        <f t="shared" si="14"/>
        <v>0</v>
      </c>
      <c r="W53" s="31">
        <f t="shared" si="14"/>
        <v>0</v>
      </c>
      <c r="X53" s="31">
        <f t="shared" si="14"/>
        <v>0</v>
      </c>
      <c r="Y53" s="31">
        <f t="shared" si="14"/>
        <v>0</v>
      </c>
      <c r="Z53" s="31">
        <f t="shared" si="14"/>
        <v>0</v>
      </c>
      <c r="AA53" s="31">
        <f t="shared" si="14"/>
        <v>0</v>
      </c>
      <c r="AB53" s="31">
        <f t="shared" si="14"/>
        <v>0</v>
      </c>
      <c r="AC53" s="31">
        <f t="shared" si="14"/>
        <v>0</v>
      </c>
      <c r="AD53" s="31">
        <f t="shared" si="14"/>
        <v>0</v>
      </c>
      <c r="AE53" s="31">
        <f t="shared" si="14"/>
        <v>0</v>
      </c>
      <c r="AF53" s="75"/>
    </row>
    <row r="54" spans="1:32" ht="33" x14ac:dyDescent="0.25">
      <c r="A54" s="23" t="s">
        <v>6</v>
      </c>
      <c r="B54" s="31">
        <f t="shared" si="13"/>
        <v>0</v>
      </c>
      <c r="C54" s="31">
        <f t="shared" si="13"/>
        <v>0</v>
      </c>
      <c r="D54" s="31">
        <f t="shared" si="13"/>
        <v>0</v>
      </c>
      <c r="E54" s="31">
        <f t="shared" si="13"/>
        <v>0</v>
      </c>
      <c r="F54" s="31" t="e">
        <f t="shared" si="10"/>
        <v>#DIV/0!</v>
      </c>
      <c r="G54" s="31" t="e">
        <f t="shared" si="11"/>
        <v>#DIV/0!</v>
      </c>
      <c r="H54" s="31">
        <f t="shared" si="14"/>
        <v>0</v>
      </c>
      <c r="I54" s="31">
        <f t="shared" si="14"/>
        <v>0</v>
      </c>
      <c r="J54" s="31">
        <f t="shared" si="14"/>
        <v>0</v>
      </c>
      <c r="K54" s="31">
        <f t="shared" si="14"/>
        <v>0</v>
      </c>
      <c r="L54" s="31">
        <f t="shared" si="14"/>
        <v>0</v>
      </c>
      <c r="M54" s="31">
        <f t="shared" si="14"/>
        <v>0</v>
      </c>
      <c r="N54" s="31">
        <f t="shared" si="14"/>
        <v>0</v>
      </c>
      <c r="O54" s="31">
        <f t="shared" si="14"/>
        <v>0</v>
      </c>
      <c r="P54" s="31">
        <f t="shared" si="14"/>
        <v>0</v>
      </c>
      <c r="Q54" s="31">
        <f t="shared" si="14"/>
        <v>0</v>
      </c>
      <c r="R54" s="31">
        <f t="shared" si="14"/>
        <v>0</v>
      </c>
      <c r="S54" s="31">
        <f t="shared" si="14"/>
        <v>0</v>
      </c>
      <c r="T54" s="31">
        <f t="shared" si="14"/>
        <v>0</v>
      </c>
      <c r="U54" s="31">
        <f t="shared" si="14"/>
        <v>0</v>
      </c>
      <c r="V54" s="31">
        <f t="shared" si="14"/>
        <v>0</v>
      </c>
      <c r="W54" s="31">
        <f t="shared" si="14"/>
        <v>0</v>
      </c>
      <c r="X54" s="31">
        <f t="shared" si="14"/>
        <v>0</v>
      </c>
      <c r="Y54" s="31">
        <f t="shared" si="14"/>
        <v>0</v>
      </c>
      <c r="Z54" s="31">
        <f t="shared" si="14"/>
        <v>0</v>
      </c>
      <c r="AA54" s="31">
        <f t="shared" si="14"/>
        <v>0</v>
      </c>
      <c r="AB54" s="31">
        <f t="shared" si="14"/>
        <v>0</v>
      </c>
      <c r="AC54" s="31">
        <f t="shared" si="14"/>
        <v>0</v>
      </c>
      <c r="AD54" s="31">
        <f t="shared" si="14"/>
        <v>0</v>
      </c>
      <c r="AE54" s="31">
        <f t="shared" si="14"/>
        <v>0</v>
      </c>
      <c r="AF54" s="75"/>
    </row>
    <row r="55" spans="1:32" ht="16.5" x14ac:dyDescent="0.25">
      <c r="A55" s="23" t="s">
        <v>5</v>
      </c>
      <c r="B55" s="31">
        <f>B62+B69+B76+B83</f>
        <v>269.2</v>
      </c>
      <c r="C55" s="31">
        <f>C62+C69+C76+C83</f>
        <v>269.2</v>
      </c>
      <c r="D55" s="31">
        <f>D62+D69+D76+D83</f>
        <v>175.84800000000001</v>
      </c>
      <c r="E55" s="31">
        <f t="shared" si="13"/>
        <v>258.84800000000001</v>
      </c>
      <c r="F55" s="31">
        <f t="shared" si="10"/>
        <v>96.154531946508186</v>
      </c>
      <c r="G55" s="31">
        <f t="shared" si="11"/>
        <v>96.154531946508186</v>
      </c>
      <c r="H55" s="31">
        <f t="shared" si="14"/>
        <v>0</v>
      </c>
      <c r="I55" s="31">
        <f t="shared" si="14"/>
        <v>0</v>
      </c>
      <c r="J55" s="31">
        <f t="shared" si="14"/>
        <v>0</v>
      </c>
      <c r="K55" s="31">
        <f t="shared" si="14"/>
        <v>0</v>
      </c>
      <c r="L55" s="31">
        <f t="shared" si="14"/>
        <v>0</v>
      </c>
      <c r="M55" s="31">
        <f t="shared" si="14"/>
        <v>0</v>
      </c>
      <c r="N55" s="31">
        <f t="shared" si="14"/>
        <v>0</v>
      </c>
      <c r="O55" s="31">
        <f t="shared" si="14"/>
        <v>0</v>
      </c>
      <c r="P55" s="31">
        <f>P62+P69+P76+P83</f>
        <v>9.57</v>
      </c>
      <c r="Q55" s="31">
        <f t="shared" si="14"/>
        <v>0</v>
      </c>
      <c r="R55" s="31">
        <f t="shared" si="14"/>
        <v>9.57</v>
      </c>
      <c r="S55" s="31">
        <f t="shared" si="14"/>
        <v>0</v>
      </c>
      <c r="T55" s="31">
        <f t="shared" si="14"/>
        <v>9.57</v>
      </c>
      <c r="U55" s="31">
        <f t="shared" si="14"/>
        <v>24.43</v>
      </c>
      <c r="V55" s="31">
        <f t="shared" si="14"/>
        <v>9.57</v>
      </c>
      <c r="W55" s="31">
        <f t="shared" si="14"/>
        <v>10.848000000000001</v>
      </c>
      <c r="X55" s="31">
        <f t="shared" si="14"/>
        <v>9.57</v>
      </c>
      <c r="Y55" s="31">
        <f t="shared" si="14"/>
        <v>8.4079999999999995</v>
      </c>
      <c r="Z55" s="31">
        <f t="shared" si="14"/>
        <v>34.57</v>
      </c>
      <c r="AA55" s="31">
        <f t="shared" si="14"/>
        <v>25</v>
      </c>
      <c r="AB55" s="31">
        <f t="shared" si="14"/>
        <v>152.66999999999999</v>
      </c>
      <c r="AC55" s="31">
        <f t="shared" si="14"/>
        <v>119.816</v>
      </c>
      <c r="AD55" s="31">
        <f t="shared" si="14"/>
        <v>34.11</v>
      </c>
      <c r="AE55" s="31">
        <f t="shared" si="14"/>
        <v>70.346000000000004</v>
      </c>
      <c r="AF55" s="75"/>
    </row>
    <row r="56" spans="1:32" ht="33" x14ac:dyDescent="0.25">
      <c r="A56" s="23" t="s">
        <v>4</v>
      </c>
      <c r="B56" s="31">
        <f t="shared" si="13"/>
        <v>0</v>
      </c>
      <c r="C56" s="31">
        <f t="shared" si="13"/>
        <v>0</v>
      </c>
      <c r="D56" s="31">
        <f>D63+D70+D77+D84</f>
        <v>0</v>
      </c>
      <c r="E56" s="31">
        <f t="shared" si="13"/>
        <v>0</v>
      </c>
      <c r="F56" s="31" t="e">
        <f t="shared" si="10"/>
        <v>#DIV/0!</v>
      </c>
      <c r="G56" s="31" t="e">
        <f t="shared" si="11"/>
        <v>#DIV/0!</v>
      </c>
      <c r="H56" s="31">
        <f t="shared" si="14"/>
        <v>0</v>
      </c>
      <c r="I56" s="31">
        <f t="shared" si="14"/>
        <v>0</v>
      </c>
      <c r="J56" s="31">
        <f t="shared" si="14"/>
        <v>0</v>
      </c>
      <c r="K56" s="31">
        <f t="shared" si="14"/>
        <v>0</v>
      </c>
      <c r="L56" s="31">
        <f t="shared" si="14"/>
        <v>0</v>
      </c>
      <c r="M56" s="31">
        <f t="shared" si="14"/>
        <v>0</v>
      </c>
      <c r="N56" s="31">
        <f t="shared" si="14"/>
        <v>0</v>
      </c>
      <c r="O56" s="31">
        <f t="shared" si="14"/>
        <v>0</v>
      </c>
      <c r="P56" s="31">
        <f t="shared" si="14"/>
        <v>0</v>
      </c>
      <c r="Q56" s="31">
        <f t="shared" si="14"/>
        <v>0</v>
      </c>
      <c r="R56" s="31">
        <f t="shared" si="14"/>
        <v>0</v>
      </c>
      <c r="S56" s="31">
        <f t="shared" si="14"/>
        <v>0</v>
      </c>
      <c r="T56" s="31">
        <f t="shared" si="14"/>
        <v>0</v>
      </c>
      <c r="U56" s="31">
        <f t="shared" si="14"/>
        <v>0</v>
      </c>
      <c r="V56" s="31">
        <f t="shared" si="14"/>
        <v>0</v>
      </c>
      <c r="W56" s="31">
        <f t="shared" si="14"/>
        <v>0</v>
      </c>
      <c r="X56" s="31">
        <f t="shared" si="14"/>
        <v>0</v>
      </c>
      <c r="Y56" s="31">
        <f t="shared" si="14"/>
        <v>0</v>
      </c>
      <c r="Z56" s="31">
        <f t="shared" si="14"/>
        <v>0</v>
      </c>
      <c r="AA56" s="31">
        <f t="shared" si="14"/>
        <v>0</v>
      </c>
      <c r="AB56" s="31">
        <f t="shared" si="14"/>
        <v>0</v>
      </c>
      <c r="AC56" s="31">
        <f t="shared" si="14"/>
        <v>0</v>
      </c>
      <c r="AD56" s="31">
        <f t="shared" si="14"/>
        <v>0</v>
      </c>
      <c r="AE56" s="31">
        <f t="shared" si="14"/>
        <v>0</v>
      </c>
      <c r="AF56" s="75"/>
    </row>
    <row r="57" spans="1:32" ht="16.5" x14ac:dyDescent="0.25">
      <c r="A57" s="21" t="s">
        <v>3</v>
      </c>
      <c r="B57" s="31">
        <f t="shared" si="13"/>
        <v>0</v>
      </c>
      <c r="C57" s="31">
        <f t="shared" si="13"/>
        <v>0</v>
      </c>
      <c r="D57" s="31">
        <f t="shared" si="13"/>
        <v>0</v>
      </c>
      <c r="E57" s="31">
        <f t="shared" si="13"/>
        <v>0</v>
      </c>
      <c r="F57" s="31" t="e">
        <f t="shared" si="10"/>
        <v>#DIV/0!</v>
      </c>
      <c r="G57" s="31" t="e">
        <f t="shared" si="11"/>
        <v>#DIV/0!</v>
      </c>
      <c r="H57" s="31">
        <f t="shared" si="14"/>
        <v>0</v>
      </c>
      <c r="I57" s="31">
        <f t="shared" si="14"/>
        <v>0</v>
      </c>
      <c r="J57" s="31">
        <f t="shared" si="14"/>
        <v>0</v>
      </c>
      <c r="K57" s="31">
        <f t="shared" si="14"/>
        <v>0</v>
      </c>
      <c r="L57" s="31">
        <f t="shared" si="14"/>
        <v>0</v>
      </c>
      <c r="M57" s="31">
        <f t="shared" si="14"/>
        <v>0</v>
      </c>
      <c r="N57" s="31">
        <f t="shared" si="14"/>
        <v>0</v>
      </c>
      <c r="O57" s="31">
        <f t="shared" si="14"/>
        <v>0</v>
      </c>
      <c r="P57" s="31">
        <f t="shared" si="14"/>
        <v>0</v>
      </c>
      <c r="Q57" s="31">
        <f t="shared" si="14"/>
        <v>0</v>
      </c>
      <c r="R57" s="31">
        <f t="shared" si="14"/>
        <v>0</v>
      </c>
      <c r="S57" s="31">
        <f t="shared" si="14"/>
        <v>0</v>
      </c>
      <c r="T57" s="31">
        <f t="shared" si="14"/>
        <v>0</v>
      </c>
      <c r="U57" s="31">
        <f t="shared" si="14"/>
        <v>0</v>
      </c>
      <c r="V57" s="31">
        <f t="shared" si="14"/>
        <v>0</v>
      </c>
      <c r="W57" s="31">
        <f t="shared" si="14"/>
        <v>0</v>
      </c>
      <c r="X57" s="31">
        <f t="shared" si="14"/>
        <v>0</v>
      </c>
      <c r="Y57" s="31">
        <f t="shared" si="14"/>
        <v>0</v>
      </c>
      <c r="Z57" s="31">
        <f t="shared" si="14"/>
        <v>0</v>
      </c>
      <c r="AA57" s="31">
        <f t="shared" si="14"/>
        <v>0</v>
      </c>
      <c r="AB57" s="31">
        <f t="shared" si="14"/>
        <v>0</v>
      </c>
      <c r="AC57" s="31">
        <f t="shared" si="14"/>
        <v>0</v>
      </c>
      <c r="AD57" s="31">
        <f t="shared" si="14"/>
        <v>0</v>
      </c>
      <c r="AE57" s="31">
        <f t="shared" si="14"/>
        <v>0</v>
      </c>
      <c r="AF57" s="75"/>
    </row>
    <row r="58" spans="1:32" ht="18.75" x14ac:dyDescent="0.25">
      <c r="A58" s="113" t="s">
        <v>41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5"/>
      <c r="AF58" s="90" t="s">
        <v>86</v>
      </c>
    </row>
    <row r="59" spans="1:32" ht="16.5" x14ac:dyDescent="0.25">
      <c r="A59" s="49" t="s">
        <v>10</v>
      </c>
      <c r="B59" s="33">
        <f>B60+B61+B62+B64</f>
        <v>100</v>
      </c>
      <c r="C59" s="33">
        <f>C60+C61+C62+C64</f>
        <v>100</v>
      </c>
      <c r="D59" s="33">
        <f>D60+D61+D62+D64</f>
        <v>100</v>
      </c>
      <c r="E59" s="33">
        <f>E60+E61+E62+E64</f>
        <v>100</v>
      </c>
      <c r="F59" s="33">
        <f>E59/B59*100</f>
        <v>100</v>
      </c>
      <c r="G59" s="33">
        <f>E59/C59*100</f>
        <v>100</v>
      </c>
      <c r="H59" s="33">
        <f t="shared" ref="H59:AE59" si="15">H60+H61+H62+H64</f>
        <v>0</v>
      </c>
      <c r="I59" s="33">
        <f t="shared" si="15"/>
        <v>0</v>
      </c>
      <c r="J59" s="33">
        <f t="shared" si="15"/>
        <v>0</v>
      </c>
      <c r="K59" s="33">
        <f t="shared" si="15"/>
        <v>0</v>
      </c>
      <c r="L59" s="33">
        <f t="shared" si="15"/>
        <v>0</v>
      </c>
      <c r="M59" s="33">
        <f t="shared" si="15"/>
        <v>0</v>
      </c>
      <c r="N59" s="33">
        <f t="shared" si="15"/>
        <v>0</v>
      </c>
      <c r="O59" s="33">
        <f t="shared" si="15"/>
        <v>0</v>
      </c>
      <c r="P59" s="33">
        <f t="shared" si="15"/>
        <v>0</v>
      </c>
      <c r="Q59" s="33">
        <f t="shared" si="15"/>
        <v>0</v>
      </c>
      <c r="R59" s="33">
        <f t="shared" si="15"/>
        <v>0</v>
      </c>
      <c r="S59" s="33">
        <f t="shared" si="15"/>
        <v>0</v>
      </c>
      <c r="T59" s="33">
        <f t="shared" si="15"/>
        <v>0</v>
      </c>
      <c r="U59" s="33">
        <f t="shared" si="15"/>
        <v>0</v>
      </c>
      <c r="V59" s="33">
        <f t="shared" si="15"/>
        <v>0</v>
      </c>
      <c r="W59" s="33">
        <f t="shared" si="15"/>
        <v>0</v>
      </c>
      <c r="X59" s="33">
        <f t="shared" si="15"/>
        <v>0</v>
      </c>
      <c r="Y59" s="33">
        <f t="shared" si="15"/>
        <v>0</v>
      </c>
      <c r="Z59" s="33">
        <f t="shared" si="15"/>
        <v>25</v>
      </c>
      <c r="AA59" s="33">
        <f t="shared" si="15"/>
        <v>25</v>
      </c>
      <c r="AB59" s="33">
        <f t="shared" si="15"/>
        <v>60</v>
      </c>
      <c r="AC59" s="33">
        <f t="shared" si="15"/>
        <v>20</v>
      </c>
      <c r="AD59" s="33">
        <f t="shared" si="15"/>
        <v>15</v>
      </c>
      <c r="AE59" s="33">
        <f t="shared" si="15"/>
        <v>55</v>
      </c>
      <c r="AF59" s="111"/>
    </row>
    <row r="60" spans="1:32" ht="16.5" x14ac:dyDescent="0.25">
      <c r="A60" s="23" t="s">
        <v>7</v>
      </c>
      <c r="B60" s="31"/>
      <c r="C60" s="31"/>
      <c r="D60" s="31"/>
      <c r="E60" s="31"/>
      <c r="F60" s="31"/>
      <c r="G60" s="33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29"/>
      <c r="AF60" s="111"/>
    </row>
    <row r="61" spans="1:32" ht="33" x14ac:dyDescent="0.25">
      <c r="A61" s="23" t="s">
        <v>6</v>
      </c>
      <c r="B61" s="31"/>
      <c r="C61" s="31"/>
      <c r="D61" s="31"/>
      <c r="E61" s="31"/>
      <c r="F61" s="31"/>
      <c r="G61" s="33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29"/>
      <c r="AF61" s="111"/>
    </row>
    <row r="62" spans="1:32" ht="16.5" x14ac:dyDescent="0.25">
      <c r="A62" s="23" t="s">
        <v>5</v>
      </c>
      <c r="B62" s="31">
        <f>H62+J62+L62+N62+P62+R62+T62+V62+X62+Z62+AB62+AD62</f>
        <v>100</v>
      </c>
      <c r="C62" s="31">
        <f>D62</f>
        <v>100</v>
      </c>
      <c r="D62" s="31">
        <f>E62</f>
        <v>100</v>
      </c>
      <c r="E62" s="31">
        <f>I62+K62+M62+O62+Q62+S62+U62+W62+Y62+AA62+AC62+AE62</f>
        <v>100</v>
      </c>
      <c r="F62" s="31">
        <f>E62/B62*100</f>
        <v>100</v>
      </c>
      <c r="G62" s="31">
        <f>E62/C62*100</f>
        <v>100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25</v>
      </c>
      <c r="AA62" s="30">
        <v>25</v>
      </c>
      <c r="AB62" s="30">
        <v>60</v>
      </c>
      <c r="AC62" s="30">
        <v>20</v>
      </c>
      <c r="AD62" s="30">
        <v>15</v>
      </c>
      <c r="AE62" s="29">
        <v>55</v>
      </c>
      <c r="AF62" s="111"/>
    </row>
    <row r="63" spans="1:32" ht="33" x14ac:dyDescent="0.25">
      <c r="A63" s="23" t="s">
        <v>4</v>
      </c>
      <c r="B63" s="31"/>
      <c r="C63" s="31"/>
      <c r="D63" s="31"/>
      <c r="E63" s="31"/>
      <c r="F63" s="31"/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29"/>
      <c r="AF63" s="111"/>
    </row>
    <row r="64" spans="1:32" ht="16.5" x14ac:dyDescent="0.25">
      <c r="A64" s="21" t="s">
        <v>3</v>
      </c>
      <c r="B64" s="31"/>
      <c r="C64" s="31"/>
      <c r="D64" s="31"/>
      <c r="E64" s="31"/>
      <c r="F64" s="31"/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29"/>
      <c r="AF64" s="112"/>
    </row>
    <row r="65" spans="1:32" ht="18.75" x14ac:dyDescent="0.25">
      <c r="A65" s="113" t="s">
        <v>40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5"/>
      <c r="AF65" s="28"/>
    </row>
    <row r="66" spans="1:32" ht="16.5" x14ac:dyDescent="0.25">
      <c r="A66" s="49" t="s">
        <v>10</v>
      </c>
      <c r="B66" s="33">
        <f>B67+B68+B69+B71</f>
        <v>83.1</v>
      </c>
      <c r="C66" s="33">
        <f>C67+C68+C69+C71</f>
        <v>83.1</v>
      </c>
      <c r="D66" s="33">
        <f>D67+D68+D69+D71</f>
        <v>0</v>
      </c>
      <c r="E66" s="33">
        <f>E67+E68+E69+E71</f>
        <v>83</v>
      </c>
      <c r="F66" s="33">
        <f>E66/B66*100</f>
        <v>99.879663056558371</v>
      </c>
      <c r="G66" s="33">
        <f>E66/C66*100</f>
        <v>99.879663056558371</v>
      </c>
      <c r="H66" s="33">
        <f>H67+H68+H69+H71</f>
        <v>0</v>
      </c>
      <c r="I66" s="33">
        <v>0</v>
      </c>
      <c r="J66" s="33">
        <f>J67+J68+J69+J71</f>
        <v>0</v>
      </c>
      <c r="K66" s="33">
        <v>0</v>
      </c>
      <c r="L66" s="33">
        <f>L67+L68+L69+L71</f>
        <v>0</v>
      </c>
      <c r="M66" s="33">
        <v>0</v>
      </c>
      <c r="N66" s="33">
        <f>N67+N68+N69+N71</f>
        <v>0</v>
      </c>
      <c r="O66" s="33">
        <f>O67+O68+O69+O71</f>
        <v>0</v>
      </c>
      <c r="P66" s="33">
        <f>P67+P68+P69+P71</f>
        <v>0</v>
      </c>
      <c r="Q66" s="33">
        <v>0</v>
      </c>
      <c r="R66" s="33">
        <f t="shared" ref="R66:AE66" si="16">R67+R68+R69+R71</f>
        <v>0</v>
      </c>
      <c r="S66" s="33">
        <f t="shared" si="16"/>
        <v>0</v>
      </c>
      <c r="T66" s="33">
        <f t="shared" si="16"/>
        <v>0</v>
      </c>
      <c r="U66" s="33">
        <f t="shared" si="16"/>
        <v>0</v>
      </c>
      <c r="V66" s="33">
        <f t="shared" si="16"/>
        <v>0</v>
      </c>
      <c r="W66" s="33">
        <f t="shared" si="16"/>
        <v>0</v>
      </c>
      <c r="X66" s="33">
        <f t="shared" si="16"/>
        <v>0</v>
      </c>
      <c r="Y66" s="33">
        <f t="shared" si="16"/>
        <v>0</v>
      </c>
      <c r="Z66" s="33">
        <f t="shared" si="16"/>
        <v>0</v>
      </c>
      <c r="AA66" s="33">
        <f t="shared" si="16"/>
        <v>0</v>
      </c>
      <c r="AB66" s="33">
        <f t="shared" si="16"/>
        <v>83.1</v>
      </c>
      <c r="AC66" s="33">
        <f t="shared" si="16"/>
        <v>83</v>
      </c>
      <c r="AD66" s="33">
        <f t="shared" si="16"/>
        <v>0</v>
      </c>
      <c r="AE66" s="33">
        <f t="shared" si="16"/>
        <v>0</v>
      </c>
      <c r="AF66" s="28"/>
    </row>
    <row r="67" spans="1:32" ht="16.5" x14ac:dyDescent="0.25">
      <c r="A67" s="23" t="s">
        <v>7</v>
      </c>
      <c r="B67" s="31"/>
      <c r="C67" s="31"/>
      <c r="D67" s="31"/>
      <c r="E67" s="31"/>
      <c r="F67" s="31"/>
      <c r="G67" s="33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29"/>
      <c r="AF67" s="28"/>
    </row>
    <row r="68" spans="1:32" ht="33" x14ac:dyDescent="0.25">
      <c r="A68" s="23" t="s">
        <v>6</v>
      </c>
      <c r="B68" s="31"/>
      <c r="C68" s="31"/>
      <c r="D68" s="31"/>
      <c r="E68" s="31"/>
      <c r="F68" s="31"/>
      <c r="G68" s="33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29"/>
      <c r="AF68" s="28"/>
    </row>
    <row r="69" spans="1:32" ht="115.5" x14ac:dyDescent="0.25">
      <c r="A69" s="23" t="s">
        <v>5</v>
      </c>
      <c r="B69" s="31">
        <f>H69+J69+L69+N69+P69+R69+T69+V69+X69+Z69+AB69+AD69</f>
        <v>83.1</v>
      </c>
      <c r="C69" s="31">
        <f>H69+J69+L69+N69+P69+R69+T69+V69+X69+Z69+AB69+AD69</f>
        <v>83.1</v>
      </c>
      <c r="D69" s="31">
        <f>E699</f>
        <v>0</v>
      </c>
      <c r="E69" s="31">
        <f>I69+K69+M69+O69+Q69+S69+U69+W69+Y69+AA69+AC69+AE69</f>
        <v>83</v>
      </c>
      <c r="F69" s="31">
        <f>E69/B69*100</f>
        <v>99.879663056558371</v>
      </c>
      <c r="G69" s="31">
        <f>E69/C69*100</f>
        <v>99.879663056558371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83.1</v>
      </c>
      <c r="AC69" s="30">
        <v>83</v>
      </c>
      <c r="AD69" s="30">
        <v>0</v>
      </c>
      <c r="AE69" s="29">
        <v>0</v>
      </c>
      <c r="AF69" s="28" t="s">
        <v>87</v>
      </c>
    </row>
    <row r="70" spans="1:32" ht="33" x14ac:dyDescent="0.25">
      <c r="A70" s="23" t="s">
        <v>4</v>
      </c>
      <c r="B70" s="31"/>
      <c r="C70" s="31"/>
      <c r="D70" s="31"/>
      <c r="E70" s="31"/>
      <c r="F70" s="31"/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29"/>
      <c r="AF70" s="28"/>
    </row>
    <row r="71" spans="1:32" ht="16.5" x14ac:dyDescent="0.25">
      <c r="A71" s="21" t="s">
        <v>3</v>
      </c>
      <c r="B71" s="31"/>
      <c r="C71" s="31"/>
      <c r="D71" s="31"/>
      <c r="E71" s="31"/>
      <c r="F71" s="31"/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29"/>
      <c r="AF71" s="28"/>
    </row>
    <row r="72" spans="1:32" ht="18.75" x14ac:dyDescent="0.25">
      <c r="A72" s="113" t="s">
        <v>39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5"/>
      <c r="AF72" s="28"/>
    </row>
    <row r="73" spans="1:32" ht="16.5" x14ac:dyDescent="0.25">
      <c r="A73" s="49" t="s">
        <v>10</v>
      </c>
      <c r="B73" s="33">
        <f>B74++B75+B76+B78</f>
        <v>0</v>
      </c>
      <c r="C73" s="33">
        <f>C74++C75+C76+C78</f>
        <v>0</v>
      </c>
      <c r="D73" s="33">
        <f>D74++D75+D76+D78</f>
        <v>0</v>
      </c>
      <c r="E73" s="33">
        <f>E74++E75+E76+E78</f>
        <v>0</v>
      </c>
      <c r="F73" s="33" t="e">
        <f>E73/B73*100</f>
        <v>#DIV/0!</v>
      </c>
      <c r="G73" s="33" t="e">
        <f>E73/C73*100</f>
        <v>#DIV/0!</v>
      </c>
      <c r="H73" s="33">
        <f t="shared" ref="H73:AE73" si="17">H74++H75+H76+H78</f>
        <v>0</v>
      </c>
      <c r="I73" s="33">
        <f t="shared" si="17"/>
        <v>0</v>
      </c>
      <c r="J73" s="33">
        <f t="shared" si="17"/>
        <v>0</v>
      </c>
      <c r="K73" s="33">
        <f t="shared" si="17"/>
        <v>0</v>
      </c>
      <c r="L73" s="33">
        <f t="shared" si="17"/>
        <v>0</v>
      </c>
      <c r="M73" s="33">
        <f t="shared" si="17"/>
        <v>0</v>
      </c>
      <c r="N73" s="33">
        <f t="shared" si="17"/>
        <v>0</v>
      </c>
      <c r="O73" s="33">
        <f t="shared" si="17"/>
        <v>0</v>
      </c>
      <c r="P73" s="33">
        <f t="shared" si="17"/>
        <v>0</v>
      </c>
      <c r="Q73" s="33">
        <f t="shared" si="17"/>
        <v>0</v>
      </c>
      <c r="R73" s="33">
        <f t="shared" si="17"/>
        <v>0</v>
      </c>
      <c r="S73" s="33">
        <f t="shared" si="17"/>
        <v>0</v>
      </c>
      <c r="T73" s="33">
        <f t="shared" si="17"/>
        <v>0</v>
      </c>
      <c r="U73" s="33">
        <f t="shared" si="17"/>
        <v>0</v>
      </c>
      <c r="V73" s="33">
        <f t="shared" si="17"/>
        <v>0</v>
      </c>
      <c r="W73" s="33">
        <f t="shared" si="17"/>
        <v>0</v>
      </c>
      <c r="X73" s="33">
        <f t="shared" si="17"/>
        <v>0</v>
      </c>
      <c r="Y73" s="33">
        <f t="shared" si="17"/>
        <v>0</v>
      </c>
      <c r="Z73" s="33">
        <f t="shared" si="17"/>
        <v>0</v>
      </c>
      <c r="AA73" s="33">
        <f t="shared" si="17"/>
        <v>0</v>
      </c>
      <c r="AB73" s="33">
        <f t="shared" si="17"/>
        <v>0</v>
      </c>
      <c r="AC73" s="33">
        <f t="shared" si="17"/>
        <v>0</v>
      </c>
      <c r="AD73" s="33">
        <f t="shared" si="17"/>
        <v>0</v>
      </c>
      <c r="AE73" s="33">
        <f t="shared" si="17"/>
        <v>0</v>
      </c>
      <c r="AF73" s="28"/>
    </row>
    <row r="74" spans="1:32" ht="16.5" x14ac:dyDescent="0.25">
      <c r="A74" s="23" t="s">
        <v>7</v>
      </c>
      <c r="B74" s="31"/>
      <c r="C74" s="31"/>
      <c r="D74" s="31"/>
      <c r="E74" s="31"/>
      <c r="F74" s="31"/>
      <c r="G74" s="33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29"/>
      <c r="AF74" s="28"/>
    </row>
    <row r="75" spans="1:32" ht="33" x14ac:dyDescent="0.25">
      <c r="A75" s="23" t="s">
        <v>6</v>
      </c>
      <c r="B75" s="31">
        <f>H75+J75+L75+N75+P75+R75+T75+V75+X75+Z75+AB75+AD75</f>
        <v>0</v>
      </c>
      <c r="C75" s="31">
        <f>H75</f>
        <v>0</v>
      </c>
      <c r="D75" s="31">
        <f>I75+K75+M75</f>
        <v>0</v>
      </c>
      <c r="E75" s="31">
        <f>I75+K75+M75+O75+Q75+S75+U75+W75+Y75+AA75+AC75+AE75</f>
        <v>0</v>
      </c>
      <c r="F75" s="31" t="e">
        <f>E75/B75*100</f>
        <v>#DIV/0!</v>
      </c>
      <c r="G75" s="31" t="e">
        <f>E75/C75*100</f>
        <v>#DIV/0!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29"/>
      <c r="AF75" s="28"/>
    </row>
    <row r="76" spans="1:32" ht="16.5" x14ac:dyDescent="0.25">
      <c r="A76" s="23" t="s">
        <v>5</v>
      </c>
      <c r="B76" s="31">
        <f>H76+J76+L76+N76+P76+R76+T76+V76+X76+Z76+AB76+AD76</f>
        <v>0</v>
      </c>
      <c r="C76" s="31">
        <f>H76</f>
        <v>0</v>
      </c>
      <c r="D76" s="31">
        <f>I76+K76+M76+O76+Q76+S76+U76+W76+Y76</f>
        <v>0</v>
      </c>
      <c r="E76" s="31">
        <f>I76+K76+M76+O76+Q76+S76+U76+W76+Y76+AA76+AC76+AE76</f>
        <v>0</v>
      </c>
      <c r="F76" s="31" t="e">
        <f>E76/B76*100</f>
        <v>#DIV/0!</v>
      </c>
      <c r="G76" s="31" t="e">
        <f>E76/C76*100</f>
        <v>#DIV/0!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29"/>
      <c r="AF76" s="28"/>
    </row>
    <row r="77" spans="1:32" ht="33" x14ac:dyDescent="0.25">
      <c r="A77" s="23" t="s">
        <v>4</v>
      </c>
      <c r="B77" s="31"/>
      <c r="C77" s="31"/>
      <c r="D77" s="31"/>
      <c r="E77" s="31"/>
      <c r="F77" s="31"/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29"/>
      <c r="AF77" s="28"/>
    </row>
    <row r="78" spans="1:32" ht="16.5" x14ac:dyDescent="0.25">
      <c r="A78" s="21" t="s">
        <v>3</v>
      </c>
      <c r="B78" s="31"/>
      <c r="C78" s="31"/>
      <c r="D78" s="31"/>
      <c r="E78" s="31"/>
      <c r="F78" s="31"/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29"/>
      <c r="AF78" s="28"/>
    </row>
    <row r="79" spans="1:32" ht="18.75" x14ac:dyDescent="0.25">
      <c r="A79" s="113" t="s">
        <v>38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5"/>
      <c r="AF79" s="90" t="s">
        <v>77</v>
      </c>
    </row>
    <row r="80" spans="1:32" ht="16.5" x14ac:dyDescent="0.25">
      <c r="A80" s="49" t="s">
        <v>10</v>
      </c>
      <c r="B80" s="33">
        <f>B81+B82+B83+B85</f>
        <v>86.100000000000009</v>
      </c>
      <c r="C80" s="33">
        <f>C81+C82+C83+C85</f>
        <v>86.100000000000009</v>
      </c>
      <c r="D80" s="33">
        <f>D81+D82+D83+D85</f>
        <v>75.847999999999999</v>
      </c>
      <c r="E80" s="33">
        <f>E81+E82+E83+E85</f>
        <v>75.847999999999999</v>
      </c>
      <c r="F80" s="33">
        <f>E80/B80*100</f>
        <v>88.092915214866423</v>
      </c>
      <c r="G80" s="33">
        <f>E80/C80*100</f>
        <v>88.092915214866423</v>
      </c>
      <c r="H80" s="33">
        <f t="shared" ref="H80:AE80" si="18">H81+H82+H83+H85</f>
        <v>0</v>
      </c>
      <c r="I80" s="33">
        <f t="shared" si="18"/>
        <v>0</v>
      </c>
      <c r="J80" s="33">
        <f t="shared" si="18"/>
        <v>0</v>
      </c>
      <c r="K80" s="33">
        <f t="shared" si="18"/>
        <v>0</v>
      </c>
      <c r="L80" s="33">
        <f t="shared" si="18"/>
        <v>0</v>
      </c>
      <c r="M80" s="33">
        <f t="shared" si="18"/>
        <v>0</v>
      </c>
      <c r="N80" s="33">
        <f t="shared" si="18"/>
        <v>0</v>
      </c>
      <c r="O80" s="33">
        <f t="shared" si="18"/>
        <v>0</v>
      </c>
      <c r="P80" s="33">
        <f t="shared" si="18"/>
        <v>9.57</v>
      </c>
      <c r="Q80" s="33">
        <f t="shared" si="18"/>
        <v>0</v>
      </c>
      <c r="R80" s="33">
        <f t="shared" si="18"/>
        <v>9.57</v>
      </c>
      <c r="S80" s="33">
        <f t="shared" si="18"/>
        <v>0</v>
      </c>
      <c r="T80" s="33">
        <f t="shared" si="18"/>
        <v>9.57</v>
      </c>
      <c r="U80" s="33">
        <f t="shared" si="18"/>
        <v>24.43</v>
      </c>
      <c r="V80" s="33">
        <f t="shared" si="18"/>
        <v>9.57</v>
      </c>
      <c r="W80" s="33">
        <f t="shared" si="18"/>
        <v>10.848000000000001</v>
      </c>
      <c r="X80" s="33">
        <f t="shared" si="18"/>
        <v>9.57</v>
      </c>
      <c r="Y80" s="33">
        <f t="shared" si="18"/>
        <v>8.4079999999999995</v>
      </c>
      <c r="Z80" s="33">
        <f t="shared" si="18"/>
        <v>9.57</v>
      </c>
      <c r="AA80" s="33">
        <f t="shared" si="18"/>
        <v>0</v>
      </c>
      <c r="AB80" s="33">
        <f>AB81+AB82+AB83+AB85</f>
        <v>9.57</v>
      </c>
      <c r="AC80" s="33">
        <f>AC81+AC82+AC83+AC85</f>
        <v>16.815999999999999</v>
      </c>
      <c r="AD80" s="33">
        <f>AD81+AD82+AD83+AD85</f>
        <v>19.11</v>
      </c>
      <c r="AE80" s="33">
        <f t="shared" si="18"/>
        <v>15.346</v>
      </c>
      <c r="AF80" s="111"/>
    </row>
    <row r="81" spans="1:32" ht="16.5" x14ac:dyDescent="0.25">
      <c r="A81" s="23" t="s">
        <v>7</v>
      </c>
      <c r="B81" s="31"/>
      <c r="C81" s="31"/>
      <c r="D81" s="31"/>
      <c r="E81" s="31"/>
      <c r="F81" s="31"/>
      <c r="G81" s="33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29"/>
      <c r="AF81" s="111"/>
    </row>
    <row r="82" spans="1:32" ht="33" x14ac:dyDescent="0.25">
      <c r="A82" s="23" t="s">
        <v>6</v>
      </c>
      <c r="B82" s="31"/>
      <c r="C82" s="31"/>
      <c r="D82" s="31"/>
      <c r="E82" s="31"/>
      <c r="F82" s="31"/>
      <c r="G82" s="33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29"/>
      <c r="AF82" s="111"/>
    </row>
    <row r="83" spans="1:32" ht="16.5" x14ac:dyDescent="0.25">
      <c r="A83" s="23" t="s">
        <v>5</v>
      </c>
      <c r="B83" s="73">
        <f>H83+J83+L83+N83+P83+R83+T83+V83+X83+Z83+AB83+AD83</f>
        <v>86.100000000000009</v>
      </c>
      <c r="C83" s="73">
        <f>H83+J83+L83+N83+P83+R83+T83+V83+X83+Z83+AB83+AD83</f>
        <v>86.100000000000009</v>
      </c>
      <c r="D83" s="73">
        <f>I83+K83+M83+O83+Q83+S83+U83+W83+Y83+AA83+AC83+AE83</f>
        <v>75.847999999999999</v>
      </c>
      <c r="E83" s="31">
        <f>I83+K83+M83+O83+Q83+S83+U83+W83+Y83+AA83+AC83+AE83</f>
        <v>75.847999999999999</v>
      </c>
      <c r="F83" s="31">
        <f>E83/B83*100</f>
        <v>88.092915214866423</v>
      </c>
      <c r="G83" s="31">
        <f>E83/C83*100</f>
        <v>88.092915214866423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67">
        <v>9.57</v>
      </c>
      <c r="Q83" s="68"/>
      <c r="R83" s="67">
        <v>9.57</v>
      </c>
      <c r="S83" s="68"/>
      <c r="T83" s="68">
        <v>9.57</v>
      </c>
      <c r="U83" s="68">
        <v>24.43</v>
      </c>
      <c r="V83" s="68">
        <v>9.57</v>
      </c>
      <c r="W83" s="30">
        <v>10.848000000000001</v>
      </c>
      <c r="X83" s="69">
        <v>9.57</v>
      </c>
      <c r="Y83" s="30">
        <v>8.4079999999999995</v>
      </c>
      <c r="Z83" s="30">
        <v>9.57</v>
      </c>
      <c r="AA83" s="30">
        <v>0</v>
      </c>
      <c r="AB83" s="30">
        <v>9.57</v>
      </c>
      <c r="AC83" s="30">
        <v>16.815999999999999</v>
      </c>
      <c r="AD83" s="30">
        <v>19.11</v>
      </c>
      <c r="AE83" s="29">
        <v>15.346</v>
      </c>
      <c r="AF83" s="111"/>
    </row>
    <row r="84" spans="1:32" ht="33" x14ac:dyDescent="0.25">
      <c r="A84" s="23" t="s">
        <v>4</v>
      </c>
      <c r="B84" s="31"/>
      <c r="C84" s="31"/>
      <c r="D84" s="31"/>
      <c r="E84" s="31"/>
      <c r="F84" s="31"/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29"/>
      <c r="AF84" s="111"/>
    </row>
    <row r="85" spans="1:32" ht="16.5" x14ac:dyDescent="0.25">
      <c r="A85" s="21" t="s">
        <v>3</v>
      </c>
      <c r="B85" s="31"/>
      <c r="C85" s="31"/>
      <c r="D85" s="31"/>
      <c r="E85" s="31"/>
      <c r="F85" s="31"/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29"/>
      <c r="AF85" s="112"/>
    </row>
    <row r="86" spans="1:32" ht="20.25" x14ac:dyDescent="0.25">
      <c r="A86" s="108" t="s">
        <v>37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10"/>
      <c r="AF86" s="28"/>
    </row>
    <row r="87" spans="1:32" ht="16.5" x14ac:dyDescent="0.25">
      <c r="A87" s="49" t="s">
        <v>10</v>
      </c>
      <c r="B87" s="33">
        <f>B88+B89+B90+B92</f>
        <v>514.6</v>
      </c>
      <c r="C87" s="33">
        <f>C88+C89+C90+C92</f>
        <v>514.6</v>
      </c>
      <c r="D87" s="33">
        <f>D88+D89+D90+D92</f>
        <v>496.8</v>
      </c>
      <c r="E87" s="33">
        <f>E88+E89+E90+E92</f>
        <v>496.8</v>
      </c>
      <c r="F87" s="33">
        <f t="shared" ref="F87:F92" si="19">E87/B87*100</f>
        <v>96.541002720559661</v>
      </c>
      <c r="G87" s="33">
        <f t="shared" ref="G87:G92" si="20">E87/C87*100</f>
        <v>96.541002720559661</v>
      </c>
      <c r="H87" s="33">
        <f t="shared" ref="H87:AE87" si="21">H88+H89+H90+H92</f>
        <v>0</v>
      </c>
      <c r="I87" s="33">
        <f t="shared" si="21"/>
        <v>0</v>
      </c>
      <c r="J87" s="33">
        <f t="shared" si="21"/>
        <v>0</v>
      </c>
      <c r="K87" s="33">
        <f t="shared" si="21"/>
        <v>0</v>
      </c>
      <c r="L87" s="33">
        <f t="shared" si="21"/>
        <v>316.3</v>
      </c>
      <c r="M87" s="33">
        <f t="shared" si="21"/>
        <v>207</v>
      </c>
      <c r="N87" s="33">
        <f t="shared" si="21"/>
        <v>0</v>
      </c>
      <c r="O87" s="33">
        <f t="shared" si="21"/>
        <v>0</v>
      </c>
      <c r="P87" s="33">
        <f t="shared" si="21"/>
        <v>198.3</v>
      </c>
      <c r="Q87" s="33">
        <f t="shared" si="21"/>
        <v>289.8</v>
      </c>
      <c r="R87" s="33">
        <f t="shared" si="21"/>
        <v>0</v>
      </c>
      <c r="S87" s="33">
        <f t="shared" si="21"/>
        <v>0</v>
      </c>
      <c r="T87" s="33">
        <f t="shared" si="21"/>
        <v>0</v>
      </c>
      <c r="U87" s="33">
        <f t="shared" si="21"/>
        <v>0</v>
      </c>
      <c r="V87" s="33">
        <f t="shared" si="21"/>
        <v>0</v>
      </c>
      <c r="W87" s="33">
        <f t="shared" si="21"/>
        <v>0</v>
      </c>
      <c r="X87" s="33">
        <f t="shared" si="21"/>
        <v>0</v>
      </c>
      <c r="Y87" s="33">
        <f t="shared" si="21"/>
        <v>0</v>
      </c>
      <c r="Z87" s="33">
        <f t="shared" si="21"/>
        <v>0</v>
      </c>
      <c r="AA87" s="33">
        <f t="shared" si="21"/>
        <v>0</v>
      </c>
      <c r="AB87" s="33">
        <f t="shared" si="21"/>
        <v>0</v>
      </c>
      <c r="AC87" s="33">
        <f t="shared" si="21"/>
        <v>0</v>
      </c>
      <c r="AD87" s="33">
        <f t="shared" si="21"/>
        <v>0</v>
      </c>
      <c r="AE87" s="33">
        <f t="shared" si="21"/>
        <v>0</v>
      </c>
      <c r="AF87" s="28"/>
    </row>
    <row r="88" spans="1:32" ht="16.5" x14ac:dyDescent="0.25">
      <c r="A88" s="23" t="s">
        <v>7</v>
      </c>
      <c r="B88" s="31">
        <f t="shared" ref="B88:E92" si="22">B95+B102</f>
        <v>0</v>
      </c>
      <c r="C88" s="31">
        <f t="shared" si="22"/>
        <v>0</v>
      </c>
      <c r="D88" s="31">
        <f t="shared" si="22"/>
        <v>0</v>
      </c>
      <c r="E88" s="31">
        <f t="shared" si="22"/>
        <v>0</v>
      </c>
      <c r="F88" s="31" t="e">
        <f t="shared" si="19"/>
        <v>#DIV/0!</v>
      </c>
      <c r="G88" s="31" t="e">
        <f t="shared" si="20"/>
        <v>#DIV/0!</v>
      </c>
      <c r="H88" s="31">
        <f t="shared" ref="H88:AE92" si="23">H95+H102</f>
        <v>0</v>
      </c>
      <c r="I88" s="31">
        <f t="shared" si="23"/>
        <v>0</v>
      </c>
      <c r="J88" s="31">
        <f t="shared" si="23"/>
        <v>0</v>
      </c>
      <c r="K88" s="31">
        <f t="shared" si="23"/>
        <v>0</v>
      </c>
      <c r="L88" s="31">
        <f t="shared" si="23"/>
        <v>0</v>
      </c>
      <c r="M88" s="31">
        <f t="shared" si="23"/>
        <v>0</v>
      </c>
      <c r="N88" s="31">
        <f t="shared" si="23"/>
        <v>0</v>
      </c>
      <c r="O88" s="31">
        <f t="shared" si="23"/>
        <v>0</v>
      </c>
      <c r="P88" s="31">
        <f t="shared" si="23"/>
        <v>0</v>
      </c>
      <c r="Q88" s="31">
        <f t="shared" si="23"/>
        <v>0</v>
      </c>
      <c r="R88" s="31">
        <f t="shared" si="23"/>
        <v>0</v>
      </c>
      <c r="S88" s="31">
        <f t="shared" si="23"/>
        <v>0</v>
      </c>
      <c r="T88" s="31">
        <f t="shared" si="23"/>
        <v>0</v>
      </c>
      <c r="U88" s="31">
        <f t="shared" si="23"/>
        <v>0</v>
      </c>
      <c r="V88" s="31">
        <f t="shared" si="23"/>
        <v>0</v>
      </c>
      <c r="W88" s="31">
        <f t="shared" si="23"/>
        <v>0</v>
      </c>
      <c r="X88" s="31">
        <f t="shared" si="23"/>
        <v>0</v>
      </c>
      <c r="Y88" s="31">
        <f t="shared" si="23"/>
        <v>0</v>
      </c>
      <c r="Z88" s="31">
        <f t="shared" si="23"/>
        <v>0</v>
      </c>
      <c r="AA88" s="31">
        <f t="shared" si="23"/>
        <v>0</v>
      </c>
      <c r="AB88" s="31">
        <f t="shared" si="23"/>
        <v>0</v>
      </c>
      <c r="AC88" s="31">
        <f t="shared" si="23"/>
        <v>0</v>
      </c>
      <c r="AD88" s="31">
        <f t="shared" si="23"/>
        <v>0</v>
      </c>
      <c r="AE88" s="31">
        <f t="shared" si="23"/>
        <v>0</v>
      </c>
      <c r="AF88" s="75"/>
    </row>
    <row r="89" spans="1:32" ht="33" x14ac:dyDescent="0.25">
      <c r="A89" s="23" t="s">
        <v>6</v>
      </c>
      <c r="B89" s="31">
        <f t="shared" si="22"/>
        <v>0</v>
      </c>
      <c r="C89" s="31">
        <f t="shared" si="22"/>
        <v>0</v>
      </c>
      <c r="D89" s="31">
        <f t="shared" si="22"/>
        <v>0</v>
      </c>
      <c r="E89" s="31">
        <f t="shared" si="22"/>
        <v>0</v>
      </c>
      <c r="F89" s="31" t="e">
        <f t="shared" si="19"/>
        <v>#DIV/0!</v>
      </c>
      <c r="G89" s="31" t="e">
        <f t="shared" si="20"/>
        <v>#DIV/0!</v>
      </c>
      <c r="H89" s="31">
        <f t="shared" si="23"/>
        <v>0</v>
      </c>
      <c r="I89" s="31">
        <f t="shared" si="23"/>
        <v>0</v>
      </c>
      <c r="J89" s="31">
        <f t="shared" si="23"/>
        <v>0</v>
      </c>
      <c r="K89" s="31">
        <f t="shared" si="23"/>
        <v>0</v>
      </c>
      <c r="L89" s="31">
        <f t="shared" si="23"/>
        <v>0</v>
      </c>
      <c r="M89" s="31">
        <f t="shared" si="23"/>
        <v>0</v>
      </c>
      <c r="N89" s="31">
        <f t="shared" si="23"/>
        <v>0</v>
      </c>
      <c r="O89" s="31">
        <f t="shared" si="23"/>
        <v>0</v>
      </c>
      <c r="P89" s="31">
        <f t="shared" si="23"/>
        <v>0</v>
      </c>
      <c r="Q89" s="31">
        <f t="shared" si="23"/>
        <v>0</v>
      </c>
      <c r="R89" s="31">
        <f t="shared" si="23"/>
        <v>0</v>
      </c>
      <c r="S89" s="31">
        <f t="shared" si="23"/>
        <v>0</v>
      </c>
      <c r="T89" s="31">
        <f t="shared" si="23"/>
        <v>0</v>
      </c>
      <c r="U89" s="31">
        <f t="shared" si="23"/>
        <v>0</v>
      </c>
      <c r="V89" s="31">
        <f t="shared" si="23"/>
        <v>0</v>
      </c>
      <c r="W89" s="31">
        <f t="shared" si="23"/>
        <v>0</v>
      </c>
      <c r="X89" s="31">
        <f t="shared" si="23"/>
        <v>0</v>
      </c>
      <c r="Y89" s="31">
        <f t="shared" si="23"/>
        <v>0</v>
      </c>
      <c r="Z89" s="31">
        <f t="shared" si="23"/>
        <v>0</v>
      </c>
      <c r="AA89" s="31">
        <f t="shared" si="23"/>
        <v>0</v>
      </c>
      <c r="AB89" s="31">
        <f t="shared" si="23"/>
        <v>0</v>
      </c>
      <c r="AC89" s="31">
        <f t="shared" si="23"/>
        <v>0</v>
      </c>
      <c r="AD89" s="31">
        <f t="shared" si="23"/>
        <v>0</v>
      </c>
      <c r="AE89" s="31">
        <f t="shared" si="23"/>
        <v>0</v>
      </c>
      <c r="AF89" s="75"/>
    </row>
    <row r="90" spans="1:32" ht="16.5" x14ac:dyDescent="0.25">
      <c r="A90" s="23" t="s">
        <v>5</v>
      </c>
      <c r="B90" s="31">
        <f>B97+B104</f>
        <v>514.6</v>
      </c>
      <c r="C90" s="31">
        <f>C97+C104</f>
        <v>514.6</v>
      </c>
      <c r="D90" s="31">
        <f>D97+D104</f>
        <v>496.8</v>
      </c>
      <c r="E90" s="31">
        <f>E97+E104</f>
        <v>496.8</v>
      </c>
      <c r="F90" s="31">
        <f>E90/B90*100</f>
        <v>96.541002720559661</v>
      </c>
      <c r="G90" s="31">
        <f t="shared" si="20"/>
        <v>96.541002720559661</v>
      </c>
      <c r="H90" s="31">
        <f t="shared" si="23"/>
        <v>0</v>
      </c>
      <c r="I90" s="31">
        <f t="shared" si="23"/>
        <v>0</v>
      </c>
      <c r="J90" s="31">
        <f t="shared" si="23"/>
        <v>0</v>
      </c>
      <c r="K90" s="31">
        <f t="shared" si="23"/>
        <v>0</v>
      </c>
      <c r="L90" s="31">
        <f t="shared" si="23"/>
        <v>316.3</v>
      </c>
      <c r="M90" s="31">
        <f t="shared" si="23"/>
        <v>207</v>
      </c>
      <c r="N90" s="31">
        <f t="shared" si="23"/>
        <v>0</v>
      </c>
      <c r="O90" s="31">
        <f t="shared" si="23"/>
        <v>0</v>
      </c>
      <c r="P90" s="31">
        <f t="shared" si="23"/>
        <v>198.3</v>
      </c>
      <c r="Q90" s="31">
        <f t="shared" si="23"/>
        <v>289.8</v>
      </c>
      <c r="R90" s="31">
        <f t="shared" si="23"/>
        <v>0</v>
      </c>
      <c r="S90" s="31">
        <f t="shared" si="23"/>
        <v>0</v>
      </c>
      <c r="T90" s="31">
        <f t="shared" si="23"/>
        <v>0</v>
      </c>
      <c r="U90" s="31">
        <f t="shared" si="23"/>
        <v>0</v>
      </c>
      <c r="V90" s="31">
        <f t="shared" si="23"/>
        <v>0</v>
      </c>
      <c r="W90" s="31">
        <f t="shared" si="23"/>
        <v>0</v>
      </c>
      <c r="X90" s="31">
        <f t="shared" si="23"/>
        <v>0</v>
      </c>
      <c r="Y90" s="31">
        <f t="shared" si="23"/>
        <v>0</v>
      </c>
      <c r="Z90" s="31">
        <f t="shared" si="23"/>
        <v>0</v>
      </c>
      <c r="AA90" s="31">
        <f t="shared" si="23"/>
        <v>0</v>
      </c>
      <c r="AB90" s="31">
        <f t="shared" si="23"/>
        <v>0</v>
      </c>
      <c r="AC90" s="31">
        <f t="shared" si="23"/>
        <v>0</v>
      </c>
      <c r="AD90" s="31">
        <f t="shared" si="23"/>
        <v>0</v>
      </c>
      <c r="AE90" s="31">
        <f t="shared" si="23"/>
        <v>0</v>
      </c>
      <c r="AF90" s="75"/>
    </row>
    <row r="91" spans="1:32" ht="33" x14ac:dyDescent="0.25">
      <c r="A91" s="23" t="s">
        <v>4</v>
      </c>
      <c r="B91" s="31">
        <f t="shared" si="22"/>
        <v>0</v>
      </c>
      <c r="C91" s="31">
        <f t="shared" si="22"/>
        <v>0</v>
      </c>
      <c r="D91" s="31">
        <f t="shared" si="22"/>
        <v>0</v>
      </c>
      <c r="E91" s="31">
        <f t="shared" si="22"/>
        <v>0</v>
      </c>
      <c r="F91" s="31" t="e">
        <f t="shared" si="19"/>
        <v>#DIV/0!</v>
      </c>
      <c r="G91" s="31" t="e">
        <f t="shared" si="20"/>
        <v>#DIV/0!</v>
      </c>
      <c r="H91" s="31">
        <f t="shared" si="23"/>
        <v>0</v>
      </c>
      <c r="I91" s="31">
        <f t="shared" si="23"/>
        <v>0</v>
      </c>
      <c r="J91" s="31">
        <f t="shared" si="23"/>
        <v>0</v>
      </c>
      <c r="K91" s="31">
        <f t="shared" si="23"/>
        <v>0</v>
      </c>
      <c r="L91" s="31">
        <f t="shared" si="23"/>
        <v>0</v>
      </c>
      <c r="M91" s="31">
        <f t="shared" si="23"/>
        <v>0</v>
      </c>
      <c r="N91" s="31">
        <f t="shared" si="23"/>
        <v>0</v>
      </c>
      <c r="O91" s="31">
        <f t="shared" si="23"/>
        <v>0</v>
      </c>
      <c r="P91" s="31">
        <f t="shared" si="23"/>
        <v>0</v>
      </c>
      <c r="Q91" s="31">
        <f t="shared" si="23"/>
        <v>0</v>
      </c>
      <c r="R91" s="31">
        <f t="shared" si="23"/>
        <v>0</v>
      </c>
      <c r="S91" s="31">
        <f t="shared" si="23"/>
        <v>0</v>
      </c>
      <c r="T91" s="31">
        <f t="shared" si="23"/>
        <v>0</v>
      </c>
      <c r="U91" s="31">
        <f t="shared" si="23"/>
        <v>0</v>
      </c>
      <c r="V91" s="31">
        <f t="shared" si="23"/>
        <v>0</v>
      </c>
      <c r="W91" s="31">
        <f t="shared" si="23"/>
        <v>0</v>
      </c>
      <c r="X91" s="31">
        <f t="shared" si="23"/>
        <v>0</v>
      </c>
      <c r="Y91" s="31">
        <f t="shared" si="23"/>
        <v>0</v>
      </c>
      <c r="Z91" s="31">
        <f t="shared" si="23"/>
        <v>0</v>
      </c>
      <c r="AA91" s="31">
        <f t="shared" si="23"/>
        <v>0</v>
      </c>
      <c r="AB91" s="31">
        <f t="shared" si="23"/>
        <v>0</v>
      </c>
      <c r="AC91" s="31">
        <f t="shared" si="23"/>
        <v>0</v>
      </c>
      <c r="AD91" s="31">
        <f t="shared" si="23"/>
        <v>0</v>
      </c>
      <c r="AE91" s="31">
        <f t="shared" si="23"/>
        <v>0</v>
      </c>
      <c r="AF91" s="75"/>
    </row>
    <row r="92" spans="1:32" ht="16.5" x14ac:dyDescent="0.25">
      <c r="A92" s="21" t="s">
        <v>3</v>
      </c>
      <c r="B92" s="31">
        <f t="shared" si="22"/>
        <v>0</v>
      </c>
      <c r="C92" s="31">
        <f t="shared" si="22"/>
        <v>0</v>
      </c>
      <c r="D92" s="31">
        <f t="shared" si="22"/>
        <v>0</v>
      </c>
      <c r="E92" s="31">
        <f t="shared" si="22"/>
        <v>0</v>
      </c>
      <c r="F92" s="31" t="e">
        <f t="shared" si="19"/>
        <v>#DIV/0!</v>
      </c>
      <c r="G92" s="31" t="e">
        <f t="shared" si="20"/>
        <v>#DIV/0!</v>
      </c>
      <c r="H92" s="31">
        <f t="shared" si="23"/>
        <v>0</v>
      </c>
      <c r="I92" s="31">
        <f t="shared" si="23"/>
        <v>0</v>
      </c>
      <c r="J92" s="31">
        <f t="shared" si="23"/>
        <v>0</v>
      </c>
      <c r="K92" s="31">
        <f t="shared" si="23"/>
        <v>0</v>
      </c>
      <c r="L92" s="31">
        <f t="shared" si="23"/>
        <v>0</v>
      </c>
      <c r="M92" s="31">
        <f t="shared" si="23"/>
        <v>0</v>
      </c>
      <c r="N92" s="31">
        <f t="shared" si="23"/>
        <v>0</v>
      </c>
      <c r="O92" s="31">
        <f t="shared" si="23"/>
        <v>0</v>
      </c>
      <c r="P92" s="31">
        <f t="shared" si="23"/>
        <v>0</v>
      </c>
      <c r="Q92" s="31">
        <f t="shared" si="23"/>
        <v>0</v>
      </c>
      <c r="R92" s="31">
        <f t="shared" si="23"/>
        <v>0</v>
      </c>
      <c r="S92" s="31">
        <f t="shared" si="23"/>
        <v>0</v>
      </c>
      <c r="T92" s="31">
        <f t="shared" si="23"/>
        <v>0</v>
      </c>
      <c r="U92" s="31">
        <f t="shared" si="23"/>
        <v>0</v>
      </c>
      <c r="V92" s="31">
        <f t="shared" si="23"/>
        <v>0</v>
      </c>
      <c r="W92" s="31">
        <f t="shared" si="23"/>
        <v>0</v>
      </c>
      <c r="X92" s="31">
        <f t="shared" si="23"/>
        <v>0</v>
      </c>
      <c r="Y92" s="31">
        <f t="shared" si="23"/>
        <v>0</v>
      </c>
      <c r="Z92" s="31">
        <f t="shared" si="23"/>
        <v>0</v>
      </c>
      <c r="AA92" s="31">
        <f t="shared" si="23"/>
        <v>0</v>
      </c>
      <c r="AB92" s="31">
        <f t="shared" si="23"/>
        <v>0</v>
      </c>
      <c r="AC92" s="31">
        <f t="shared" si="23"/>
        <v>0</v>
      </c>
      <c r="AD92" s="31">
        <f t="shared" si="23"/>
        <v>0</v>
      </c>
      <c r="AE92" s="31">
        <f t="shared" si="23"/>
        <v>0</v>
      </c>
      <c r="AF92" s="75"/>
    </row>
    <row r="93" spans="1:32" ht="18.75" x14ac:dyDescent="0.25">
      <c r="A93" s="113" t="s">
        <v>36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5"/>
      <c r="AF93" s="90" t="s">
        <v>78</v>
      </c>
    </row>
    <row r="94" spans="1:32" ht="16.5" x14ac:dyDescent="0.25">
      <c r="A94" s="49" t="s">
        <v>10</v>
      </c>
      <c r="B94" s="33">
        <f>B95+B96+B97+B99</f>
        <v>349.6</v>
      </c>
      <c r="C94" s="33">
        <f>C95+C96+C97+C99</f>
        <v>349.6</v>
      </c>
      <c r="D94" s="33">
        <f>D95+D96+D97+D99</f>
        <v>331.8</v>
      </c>
      <c r="E94" s="33">
        <f>E95+E96+E97+E99</f>
        <v>331.8</v>
      </c>
      <c r="F94" s="33">
        <f>E94/B94*100</f>
        <v>94.908466819221971</v>
      </c>
      <c r="G94" s="33">
        <f>E94/C94*100</f>
        <v>94.908466819221971</v>
      </c>
      <c r="H94" s="33">
        <f t="shared" ref="H94:AE94" si="24">H95+H96+H97+H99</f>
        <v>0</v>
      </c>
      <c r="I94" s="33">
        <f t="shared" si="24"/>
        <v>0</v>
      </c>
      <c r="J94" s="33">
        <f t="shared" si="24"/>
        <v>0</v>
      </c>
      <c r="K94" s="33">
        <f t="shared" si="24"/>
        <v>0</v>
      </c>
      <c r="L94" s="33">
        <f t="shared" si="24"/>
        <v>316.3</v>
      </c>
      <c r="M94" s="33">
        <f t="shared" si="24"/>
        <v>207</v>
      </c>
      <c r="N94" s="33">
        <f t="shared" si="24"/>
        <v>0</v>
      </c>
      <c r="O94" s="33">
        <f t="shared" si="24"/>
        <v>0</v>
      </c>
      <c r="P94" s="33">
        <f t="shared" si="24"/>
        <v>33.299999999999997</v>
      </c>
      <c r="Q94" s="33">
        <f t="shared" si="24"/>
        <v>124.8</v>
      </c>
      <c r="R94" s="33">
        <f t="shared" si="24"/>
        <v>0</v>
      </c>
      <c r="S94" s="33">
        <f t="shared" si="24"/>
        <v>0</v>
      </c>
      <c r="T94" s="33">
        <f t="shared" si="24"/>
        <v>0</v>
      </c>
      <c r="U94" s="33">
        <f t="shared" si="24"/>
        <v>0</v>
      </c>
      <c r="V94" s="33">
        <f t="shared" si="24"/>
        <v>0</v>
      </c>
      <c r="W94" s="33">
        <f t="shared" si="24"/>
        <v>0</v>
      </c>
      <c r="X94" s="33">
        <f t="shared" si="24"/>
        <v>0</v>
      </c>
      <c r="Y94" s="33">
        <f t="shared" si="24"/>
        <v>0</v>
      </c>
      <c r="Z94" s="33">
        <f t="shared" si="24"/>
        <v>0</v>
      </c>
      <c r="AA94" s="33">
        <f t="shared" si="24"/>
        <v>0</v>
      </c>
      <c r="AB94" s="33">
        <f t="shared" si="24"/>
        <v>0</v>
      </c>
      <c r="AC94" s="33">
        <f t="shared" si="24"/>
        <v>0</v>
      </c>
      <c r="AD94" s="33">
        <f t="shared" si="24"/>
        <v>0</v>
      </c>
      <c r="AE94" s="33">
        <f t="shared" si="24"/>
        <v>0</v>
      </c>
      <c r="AF94" s="111"/>
    </row>
    <row r="95" spans="1:32" ht="16.5" x14ac:dyDescent="0.25">
      <c r="A95" s="23" t="s">
        <v>7</v>
      </c>
      <c r="B95" s="31"/>
      <c r="C95" s="31"/>
      <c r="D95" s="31"/>
      <c r="E95" s="31"/>
      <c r="F95" s="31"/>
      <c r="G95" s="33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29"/>
      <c r="AF95" s="111"/>
    </row>
    <row r="96" spans="1:32" ht="33" x14ac:dyDescent="0.25">
      <c r="A96" s="23" t="s">
        <v>6</v>
      </c>
      <c r="B96" s="31"/>
      <c r="C96" s="31"/>
      <c r="D96" s="31"/>
      <c r="E96" s="31"/>
      <c r="F96" s="31"/>
      <c r="G96" s="33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29"/>
      <c r="AF96" s="111"/>
    </row>
    <row r="97" spans="1:32" ht="16.5" x14ac:dyDescent="0.25">
      <c r="A97" s="23" t="s">
        <v>5</v>
      </c>
      <c r="B97" s="73">
        <f>H97+J97+L97+N97+P97+R97+T97+V97+X97+Z97+AB97+AD97</f>
        <v>349.6</v>
      </c>
      <c r="C97" s="31">
        <f>H97+J97+L97+N97+P97</f>
        <v>349.6</v>
      </c>
      <c r="D97" s="31">
        <f>E97</f>
        <v>331.8</v>
      </c>
      <c r="E97" s="73">
        <f>I97+K97+M97+O97+Q97+S97+U97+W97+Y97+AA97+AC97+AE97</f>
        <v>331.8</v>
      </c>
      <c r="F97" s="31">
        <f>E97/B97*100</f>
        <v>94.908466819221971</v>
      </c>
      <c r="G97" s="31">
        <f>E97/C97*100</f>
        <v>94.908466819221971</v>
      </c>
      <c r="H97" s="30">
        <v>0</v>
      </c>
      <c r="I97" s="30">
        <v>0</v>
      </c>
      <c r="J97" s="30"/>
      <c r="K97" s="30">
        <v>0</v>
      </c>
      <c r="L97" s="30">
        <v>316.3</v>
      </c>
      <c r="M97" s="70">
        <v>207</v>
      </c>
      <c r="N97" s="30">
        <v>0</v>
      </c>
      <c r="O97" s="30">
        <v>0</v>
      </c>
      <c r="P97" s="30">
        <v>33.299999999999997</v>
      </c>
      <c r="Q97" s="30">
        <v>124.8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/>
      <c r="X97" s="30">
        <v>0</v>
      </c>
      <c r="Y97" s="30"/>
      <c r="Z97" s="30"/>
      <c r="AA97" s="30"/>
      <c r="AB97" s="30">
        <v>0</v>
      </c>
      <c r="AC97" s="30"/>
      <c r="AD97" s="30">
        <v>0</v>
      </c>
      <c r="AE97" s="29"/>
      <c r="AF97" s="111"/>
    </row>
    <row r="98" spans="1:32" ht="33" x14ac:dyDescent="0.25">
      <c r="A98" s="23" t="s">
        <v>4</v>
      </c>
      <c r="B98" s="31"/>
      <c r="C98" s="31"/>
      <c r="D98" s="31"/>
      <c r="E98" s="31"/>
      <c r="F98" s="31"/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29"/>
      <c r="AF98" s="111"/>
    </row>
    <row r="99" spans="1:32" ht="16.5" x14ac:dyDescent="0.25">
      <c r="A99" s="21" t="s">
        <v>3</v>
      </c>
      <c r="B99" s="31"/>
      <c r="C99" s="31"/>
      <c r="D99" s="31"/>
      <c r="E99" s="31"/>
      <c r="F99" s="31"/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29"/>
      <c r="AF99" s="112"/>
    </row>
    <row r="100" spans="1:32" ht="18.75" x14ac:dyDescent="0.25">
      <c r="A100" s="113" t="s">
        <v>35</v>
      </c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5"/>
      <c r="AF100" s="28"/>
    </row>
    <row r="101" spans="1:32" ht="16.5" x14ac:dyDescent="0.25">
      <c r="A101" s="49" t="s">
        <v>10</v>
      </c>
      <c r="B101" s="33">
        <f>B102+B103+B104+B106</f>
        <v>165</v>
      </c>
      <c r="C101" s="33">
        <f>C102+C103+C104+C106</f>
        <v>165</v>
      </c>
      <c r="D101" s="33">
        <f>D102+D103+D104+D106</f>
        <v>165</v>
      </c>
      <c r="E101" s="33">
        <f>E102+E103+E104+E106</f>
        <v>165</v>
      </c>
      <c r="F101" s="33">
        <f>E101/B101*100</f>
        <v>100</v>
      </c>
      <c r="G101" s="33">
        <f>E101/C101*100</f>
        <v>100</v>
      </c>
      <c r="H101" s="33">
        <f>H102+H103+H104+H106</f>
        <v>0</v>
      </c>
      <c r="I101" s="33">
        <v>0</v>
      </c>
      <c r="J101" s="33">
        <f>J102+J103+J104+J106</f>
        <v>0</v>
      </c>
      <c r="K101" s="33">
        <v>0</v>
      </c>
      <c r="L101" s="33">
        <f>L102+L103+L104+L106</f>
        <v>0</v>
      </c>
      <c r="M101" s="33">
        <v>0</v>
      </c>
      <c r="N101" s="33">
        <f>N102+N103+N104+N106</f>
        <v>0</v>
      </c>
      <c r="O101" s="33">
        <f>O102+O103+O104+O106</f>
        <v>0</v>
      </c>
      <c r="P101" s="33">
        <f>P102+P103+P104+P106</f>
        <v>165</v>
      </c>
      <c r="Q101" s="33">
        <v>0</v>
      </c>
      <c r="R101" s="33">
        <f t="shared" ref="R101:AE101" si="25">R102+R103+R104+R106</f>
        <v>0</v>
      </c>
      <c r="S101" s="33">
        <f t="shared" si="25"/>
        <v>0</v>
      </c>
      <c r="T101" s="33">
        <f t="shared" si="25"/>
        <v>0</v>
      </c>
      <c r="U101" s="33">
        <f t="shared" si="25"/>
        <v>0</v>
      </c>
      <c r="V101" s="33">
        <f t="shared" si="25"/>
        <v>0</v>
      </c>
      <c r="W101" s="33">
        <f t="shared" si="25"/>
        <v>0</v>
      </c>
      <c r="X101" s="33">
        <f t="shared" si="25"/>
        <v>0</v>
      </c>
      <c r="Y101" s="33">
        <f t="shared" si="25"/>
        <v>0</v>
      </c>
      <c r="Z101" s="33">
        <f t="shared" si="25"/>
        <v>0</v>
      </c>
      <c r="AA101" s="33">
        <f t="shared" si="25"/>
        <v>0</v>
      </c>
      <c r="AB101" s="33">
        <f t="shared" si="25"/>
        <v>0</v>
      </c>
      <c r="AC101" s="33">
        <f t="shared" si="25"/>
        <v>0</v>
      </c>
      <c r="AD101" s="33">
        <f t="shared" si="25"/>
        <v>0</v>
      </c>
      <c r="AE101" s="33">
        <f t="shared" si="25"/>
        <v>0</v>
      </c>
      <c r="AF101" s="28"/>
    </row>
    <row r="102" spans="1:32" ht="16.5" x14ac:dyDescent="0.25">
      <c r="A102" s="23" t="s">
        <v>7</v>
      </c>
      <c r="B102" s="31"/>
      <c r="C102" s="31"/>
      <c r="D102" s="31"/>
      <c r="E102" s="31"/>
      <c r="F102" s="31"/>
      <c r="G102" s="33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29"/>
      <c r="AF102" s="28"/>
    </row>
    <row r="103" spans="1:32" ht="33" x14ac:dyDescent="0.25">
      <c r="A103" s="23" t="s">
        <v>6</v>
      </c>
      <c r="B103" s="31"/>
      <c r="C103" s="31"/>
      <c r="D103" s="31"/>
      <c r="E103" s="31"/>
      <c r="F103" s="31"/>
      <c r="G103" s="33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29"/>
      <c r="AF103" s="28"/>
    </row>
    <row r="104" spans="1:32" ht="16.5" x14ac:dyDescent="0.25">
      <c r="A104" s="23" t="s">
        <v>5</v>
      </c>
      <c r="B104" s="31">
        <f>H104+J104+L104+N104+P104+R104+T104+V104+X104+Z104+AB104+AD104</f>
        <v>165</v>
      </c>
      <c r="C104" s="31">
        <f>D104</f>
        <v>165</v>
      </c>
      <c r="D104" s="31">
        <f>I104+K104+M104+O104+Q104+S104+U104+W104+Y104+AA104+AC104+AE104</f>
        <v>165</v>
      </c>
      <c r="E104" s="31">
        <f>I104+K104+M104+O104+Q104+S104+U104+W104+Y104+AA104+AC104+AE104</f>
        <v>165</v>
      </c>
      <c r="F104" s="31">
        <f>E104/B104*100</f>
        <v>100</v>
      </c>
      <c r="G104" s="31">
        <f>E104/C104*100</f>
        <v>100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165</v>
      </c>
      <c r="Q104" s="30">
        <v>165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  <c r="AE104" s="29">
        <v>0</v>
      </c>
      <c r="AF104" s="28"/>
    </row>
    <row r="105" spans="1:32" ht="33" x14ac:dyDescent="0.25">
      <c r="A105" s="23" t="s">
        <v>4</v>
      </c>
      <c r="B105" s="31"/>
      <c r="C105" s="31"/>
      <c r="D105" s="31"/>
      <c r="E105" s="31"/>
      <c r="F105" s="31"/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29"/>
      <c r="AF105" s="28"/>
    </row>
    <row r="106" spans="1:32" ht="16.5" x14ac:dyDescent="0.25">
      <c r="A106" s="21" t="s">
        <v>3</v>
      </c>
      <c r="B106" s="31"/>
      <c r="C106" s="31"/>
      <c r="D106" s="31"/>
      <c r="E106" s="31"/>
      <c r="F106" s="31"/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29"/>
      <c r="AF106" s="28"/>
    </row>
    <row r="107" spans="1:32" ht="56.25" x14ac:dyDescent="0.25">
      <c r="A107" s="54" t="s">
        <v>34</v>
      </c>
      <c r="B107" s="53">
        <f>B108+B109+B110+B112</f>
        <v>13959.904799999997</v>
      </c>
      <c r="C107" s="53">
        <f>C108+C109+C110+C112</f>
        <v>8796.4458000000013</v>
      </c>
      <c r="D107" s="53">
        <f>D108+D109+D110+D112</f>
        <v>13175.50964</v>
      </c>
      <c r="E107" s="53">
        <f>E108+E109+E110+E112</f>
        <v>13258.50964</v>
      </c>
      <c r="F107" s="53">
        <f t="shared" ref="F107:F112" si="26">E107/B107*100</f>
        <v>94.975645106118506</v>
      </c>
      <c r="G107" s="53">
        <f t="shared" ref="G107:G112" si="27">E107/C107*100</f>
        <v>150.72575835117402</v>
      </c>
      <c r="H107" s="53">
        <f t="shared" ref="H107:AE107" si="28">H108+H109+H110+H112</f>
        <v>1091.1617999999999</v>
      </c>
      <c r="I107" s="53">
        <f t="shared" si="28"/>
        <v>994.78747999999996</v>
      </c>
      <c r="J107" s="53">
        <f t="shared" si="28"/>
        <v>1088.2840000000001</v>
      </c>
      <c r="K107" s="53">
        <f t="shared" si="28"/>
        <v>768.89830000000006</v>
      </c>
      <c r="L107" s="53">
        <f t="shared" si="28"/>
        <v>1556.3809999999999</v>
      </c>
      <c r="M107" s="53">
        <f t="shared" si="28"/>
        <v>851.27456000000006</v>
      </c>
      <c r="N107" s="53">
        <f t="shared" si="28"/>
        <v>1081.9989999999998</v>
      </c>
      <c r="O107" s="53">
        <f t="shared" si="28"/>
        <v>1012.1656599999999</v>
      </c>
      <c r="P107" s="53">
        <f t="shared" si="28"/>
        <v>900.78500000000008</v>
      </c>
      <c r="Q107" s="53">
        <f t="shared" si="28"/>
        <v>1285.6746400000002</v>
      </c>
      <c r="R107" s="53">
        <f t="shared" si="28"/>
        <v>1042.1590000000001</v>
      </c>
      <c r="S107" s="53">
        <f t="shared" si="28"/>
        <v>964.88</v>
      </c>
      <c r="T107" s="53">
        <f t="shared" si="28"/>
        <v>2511.6059999999998</v>
      </c>
      <c r="U107" s="53">
        <f t="shared" si="28"/>
        <v>1073.55</v>
      </c>
      <c r="V107" s="53">
        <f t="shared" si="28"/>
        <v>654.63800000000003</v>
      </c>
      <c r="W107" s="53">
        <f t="shared" si="28"/>
        <v>718.09</v>
      </c>
      <c r="X107" s="53">
        <f t="shared" si="28"/>
        <v>664.33300000000008</v>
      </c>
      <c r="Y107" s="53">
        <f t="shared" si="28"/>
        <v>757.65800000000002</v>
      </c>
      <c r="Z107" s="53">
        <f t="shared" si="28"/>
        <v>1066.5609999999999</v>
      </c>
      <c r="AA107" s="53">
        <f t="shared" si="28"/>
        <v>886.81900000000007</v>
      </c>
      <c r="AB107" s="53">
        <f t="shared" si="28"/>
        <v>876.95999999999992</v>
      </c>
      <c r="AC107" s="53">
        <f t="shared" si="28"/>
        <v>1701.8150000000001</v>
      </c>
      <c r="AD107" s="53">
        <f t="shared" si="28"/>
        <v>1425.047</v>
      </c>
      <c r="AE107" s="53">
        <f t="shared" si="28"/>
        <v>2242.8969999999999</v>
      </c>
      <c r="AF107" s="52"/>
    </row>
    <row r="108" spans="1:32" ht="16.5" x14ac:dyDescent="0.25">
      <c r="A108" s="22" t="s">
        <v>7</v>
      </c>
      <c r="B108" s="51">
        <f>B11+B18+B25+B46+B53+B88</f>
        <v>6.508</v>
      </c>
      <c r="C108" s="51">
        <f>C11+C18+C25+C46+C53+C88</f>
        <v>6.508</v>
      </c>
      <c r="D108" s="51">
        <f>D11+D18+D25+D46+D53+D88</f>
        <v>6.4980000000000002</v>
      </c>
      <c r="E108" s="51">
        <f>E11+E18+E25+E46+E53+E88</f>
        <v>6.4980000000000002</v>
      </c>
      <c r="F108" s="51">
        <f t="shared" si="26"/>
        <v>99.846342962507677</v>
      </c>
      <c r="G108" s="51">
        <f t="shared" si="27"/>
        <v>99.846342962507677</v>
      </c>
      <c r="H108" s="51">
        <f t="shared" ref="H108:AE112" si="29">H11+H18+H25+H46+H53+H88</f>
        <v>0</v>
      </c>
      <c r="I108" s="51">
        <f t="shared" si="29"/>
        <v>0</v>
      </c>
      <c r="J108" s="51">
        <f t="shared" si="29"/>
        <v>0</v>
      </c>
      <c r="K108" s="51">
        <f t="shared" si="29"/>
        <v>0</v>
      </c>
      <c r="L108" s="51">
        <f t="shared" si="29"/>
        <v>0</v>
      </c>
      <c r="M108" s="51">
        <f t="shared" si="29"/>
        <v>0</v>
      </c>
      <c r="N108" s="51">
        <f t="shared" si="29"/>
        <v>0</v>
      </c>
      <c r="O108" s="51">
        <f t="shared" si="29"/>
        <v>0</v>
      </c>
      <c r="P108" s="51">
        <f t="shared" si="29"/>
        <v>1</v>
      </c>
      <c r="Q108" s="51">
        <f t="shared" si="29"/>
        <v>0</v>
      </c>
      <c r="R108" s="51">
        <f t="shared" si="29"/>
        <v>0</v>
      </c>
      <c r="S108" s="51">
        <f t="shared" si="29"/>
        <v>0</v>
      </c>
      <c r="T108" s="51">
        <f t="shared" si="29"/>
        <v>0</v>
      </c>
      <c r="U108" s="51">
        <f t="shared" si="29"/>
        <v>0</v>
      </c>
      <c r="V108" s="51">
        <f t="shared" si="29"/>
        <v>0</v>
      </c>
      <c r="W108" s="51">
        <f t="shared" si="29"/>
        <v>0.99</v>
      </c>
      <c r="X108" s="51">
        <f t="shared" si="29"/>
        <v>0</v>
      </c>
      <c r="Y108" s="51">
        <f t="shared" si="29"/>
        <v>0</v>
      </c>
      <c r="Z108" s="51">
        <f t="shared" si="29"/>
        <v>0</v>
      </c>
      <c r="AA108" s="51">
        <f t="shared" si="29"/>
        <v>0</v>
      </c>
      <c r="AB108" s="51">
        <f t="shared" si="29"/>
        <v>5.508</v>
      </c>
      <c r="AC108" s="51">
        <f t="shared" si="29"/>
        <v>5.508</v>
      </c>
      <c r="AD108" s="51">
        <f t="shared" si="29"/>
        <v>0</v>
      </c>
      <c r="AE108" s="51">
        <f t="shared" si="29"/>
        <v>0</v>
      </c>
      <c r="AF108" s="37"/>
    </row>
    <row r="109" spans="1:32" ht="33" x14ac:dyDescent="0.25">
      <c r="A109" s="22" t="s">
        <v>6</v>
      </c>
      <c r="B109" s="51">
        <f>B89+B54+B47+B26+B19+B12</f>
        <v>3973.9990000000003</v>
      </c>
      <c r="C109" s="51">
        <f t="shared" ref="C109:E112" si="30">C12+C19+C26+C47+C54+C89</f>
        <v>3974.009</v>
      </c>
      <c r="D109" s="51">
        <f>D12+D19+D26+D47+D54+D89</f>
        <v>3885.0792200000005</v>
      </c>
      <c r="E109" s="51">
        <f t="shared" si="30"/>
        <v>3885.0792200000005</v>
      </c>
      <c r="F109" s="51">
        <f t="shared" si="26"/>
        <v>97.762460936703818</v>
      </c>
      <c r="G109" s="51">
        <f t="shared" si="27"/>
        <v>97.762214932074897</v>
      </c>
      <c r="H109" s="51">
        <f t="shared" si="29"/>
        <v>322.84499999999997</v>
      </c>
      <c r="I109" s="51">
        <f t="shared" si="29"/>
        <v>265.18747999999999</v>
      </c>
      <c r="J109" s="51">
        <f t="shared" si="29"/>
        <v>583.08100000000002</v>
      </c>
      <c r="K109" s="51">
        <f t="shared" si="29"/>
        <v>245.32830000000001</v>
      </c>
      <c r="L109" s="51">
        <f t="shared" si="29"/>
        <v>234.87800000000001</v>
      </c>
      <c r="M109" s="51">
        <f t="shared" si="29"/>
        <v>154.37714</v>
      </c>
      <c r="N109" s="51">
        <f t="shared" si="29"/>
        <v>369.79599999999994</v>
      </c>
      <c r="O109" s="51">
        <f t="shared" si="29"/>
        <v>434.97565999999995</v>
      </c>
      <c r="P109" s="51">
        <f t="shared" si="29"/>
        <v>186.71200000000002</v>
      </c>
      <c r="Q109" s="51">
        <f t="shared" si="29"/>
        <v>435.25463999999999</v>
      </c>
      <c r="R109" s="51">
        <f t="shared" si="29"/>
        <v>527.38600000000008</v>
      </c>
      <c r="S109" s="51">
        <f t="shared" si="29"/>
        <v>466.09</v>
      </c>
      <c r="T109" s="51">
        <f t="shared" si="29"/>
        <v>478.58600000000001</v>
      </c>
      <c r="U109" s="51">
        <f t="shared" si="29"/>
        <v>471.935</v>
      </c>
      <c r="V109" s="51">
        <f t="shared" si="29"/>
        <v>139.86500000000001</v>
      </c>
      <c r="W109" s="51">
        <f t="shared" si="29"/>
        <v>210.096</v>
      </c>
      <c r="X109" s="51">
        <f t="shared" si="29"/>
        <v>149.56</v>
      </c>
      <c r="Y109" s="51">
        <f t="shared" si="29"/>
        <v>259.97000000000003</v>
      </c>
      <c r="Z109" s="51">
        <f t="shared" si="29"/>
        <v>317.988</v>
      </c>
      <c r="AA109" s="51">
        <f t="shared" si="29"/>
        <v>231.50400000000002</v>
      </c>
      <c r="AB109" s="51">
        <f t="shared" si="29"/>
        <v>213.57900000000001</v>
      </c>
      <c r="AC109" s="51">
        <f t="shared" si="29"/>
        <v>216.501</v>
      </c>
      <c r="AD109" s="51">
        <f t="shared" si="29"/>
        <v>449.733</v>
      </c>
      <c r="AE109" s="51">
        <f t="shared" si="29"/>
        <v>493.85999999999996</v>
      </c>
      <c r="AF109" s="37"/>
    </row>
    <row r="110" spans="1:32" ht="16.5" x14ac:dyDescent="0.25">
      <c r="A110" s="22" t="s">
        <v>5</v>
      </c>
      <c r="B110" s="51">
        <f>B90+B55+B48+B27+B20+B13</f>
        <v>9979.397799999997</v>
      </c>
      <c r="C110" s="51">
        <f t="shared" si="30"/>
        <v>4815.9288000000006</v>
      </c>
      <c r="D110" s="51">
        <f>D13+D20+D27+D48+D55+D90</f>
        <v>9283.9324199999992</v>
      </c>
      <c r="E110" s="51">
        <f t="shared" si="30"/>
        <v>9366.9324199999992</v>
      </c>
      <c r="F110" s="51">
        <f t="shared" si="26"/>
        <v>93.86270201594732</v>
      </c>
      <c r="G110" s="51">
        <f t="shared" si="27"/>
        <v>194.4989805497124</v>
      </c>
      <c r="H110" s="51">
        <f t="shared" si="29"/>
        <v>768.31679999999994</v>
      </c>
      <c r="I110" s="51">
        <f t="shared" si="29"/>
        <v>729.6</v>
      </c>
      <c r="J110" s="51">
        <f t="shared" si="29"/>
        <v>505.20299999999997</v>
      </c>
      <c r="K110" s="51">
        <f t="shared" si="29"/>
        <v>523.57000000000005</v>
      </c>
      <c r="L110" s="51">
        <f t="shared" si="29"/>
        <v>1321.5029999999999</v>
      </c>
      <c r="M110" s="51">
        <f t="shared" si="29"/>
        <v>696.89742000000001</v>
      </c>
      <c r="N110" s="51">
        <f t="shared" si="29"/>
        <v>712.20299999999997</v>
      </c>
      <c r="O110" s="51">
        <f t="shared" si="29"/>
        <v>577.18999999999994</v>
      </c>
      <c r="P110" s="51">
        <f t="shared" si="29"/>
        <v>713.07300000000009</v>
      </c>
      <c r="Q110" s="51">
        <f t="shared" si="29"/>
        <v>850.42000000000007</v>
      </c>
      <c r="R110" s="51">
        <f t="shared" si="29"/>
        <v>514.77300000000002</v>
      </c>
      <c r="S110" s="51">
        <f t="shared" si="29"/>
        <v>498.79</v>
      </c>
      <c r="T110" s="51">
        <f t="shared" si="29"/>
        <v>2033.02</v>
      </c>
      <c r="U110" s="51">
        <f t="shared" si="29"/>
        <v>601.6149999999999</v>
      </c>
      <c r="V110" s="51">
        <f t="shared" si="29"/>
        <v>514.77300000000002</v>
      </c>
      <c r="W110" s="51">
        <f t="shared" si="29"/>
        <v>507.00400000000002</v>
      </c>
      <c r="X110" s="51">
        <f t="shared" si="29"/>
        <v>514.77300000000002</v>
      </c>
      <c r="Y110" s="51">
        <f t="shared" si="29"/>
        <v>497.68799999999999</v>
      </c>
      <c r="Z110" s="51">
        <f t="shared" si="29"/>
        <v>748.57299999999998</v>
      </c>
      <c r="AA110" s="51">
        <f t="shared" si="29"/>
        <v>655.31500000000005</v>
      </c>
      <c r="AB110" s="51">
        <f t="shared" si="29"/>
        <v>657.87299999999993</v>
      </c>
      <c r="AC110" s="51">
        <f t="shared" si="29"/>
        <v>1479.806</v>
      </c>
      <c r="AD110" s="51">
        <f t="shared" si="29"/>
        <v>975.31399999999996</v>
      </c>
      <c r="AE110" s="51">
        <f t="shared" si="29"/>
        <v>1749.037</v>
      </c>
      <c r="AF110" s="37"/>
    </row>
    <row r="111" spans="1:32" ht="33" x14ac:dyDescent="0.25">
      <c r="A111" s="22" t="s">
        <v>4</v>
      </c>
      <c r="B111" s="51">
        <f>B14+B21+B28+B49+B56+B91</f>
        <v>180.8</v>
      </c>
      <c r="C111" s="51">
        <f t="shared" si="30"/>
        <v>180.79999999999998</v>
      </c>
      <c r="D111" s="51">
        <f t="shared" si="30"/>
        <v>180.79999999999998</v>
      </c>
      <c r="E111" s="51">
        <f t="shared" si="30"/>
        <v>180.79999999999998</v>
      </c>
      <c r="F111" s="51">
        <f t="shared" si="26"/>
        <v>99.999999999999986</v>
      </c>
      <c r="G111" s="51">
        <f t="shared" si="27"/>
        <v>100</v>
      </c>
      <c r="H111" s="51">
        <f t="shared" si="29"/>
        <v>0</v>
      </c>
      <c r="I111" s="51">
        <f t="shared" si="29"/>
        <v>0</v>
      </c>
      <c r="J111" s="51">
        <f t="shared" si="29"/>
        <v>0</v>
      </c>
      <c r="K111" s="51">
        <f t="shared" si="29"/>
        <v>0</v>
      </c>
      <c r="L111" s="51">
        <f t="shared" si="29"/>
        <v>0</v>
      </c>
      <c r="M111" s="51">
        <f t="shared" si="29"/>
        <v>0</v>
      </c>
      <c r="N111" s="51">
        <f t="shared" si="29"/>
        <v>90.4</v>
      </c>
      <c r="O111" s="51">
        <f t="shared" si="29"/>
        <v>83.85</v>
      </c>
      <c r="P111" s="51">
        <f t="shared" si="29"/>
        <v>0</v>
      </c>
      <c r="Q111" s="51">
        <f t="shared" si="29"/>
        <v>0</v>
      </c>
      <c r="R111" s="51">
        <f t="shared" si="29"/>
        <v>0</v>
      </c>
      <c r="S111" s="51">
        <f t="shared" si="29"/>
        <v>0</v>
      </c>
      <c r="T111" s="51">
        <f t="shared" si="29"/>
        <v>90.4</v>
      </c>
      <c r="U111" s="51">
        <f t="shared" si="29"/>
        <v>86.924999999999997</v>
      </c>
      <c r="V111" s="51">
        <f t="shared" si="29"/>
        <v>0</v>
      </c>
      <c r="W111" s="51">
        <f t="shared" si="29"/>
        <v>0</v>
      </c>
      <c r="X111" s="51">
        <f t="shared" si="29"/>
        <v>0</v>
      </c>
      <c r="Y111" s="51">
        <f t="shared" si="29"/>
        <v>0</v>
      </c>
      <c r="Z111" s="51">
        <f t="shared" si="29"/>
        <v>0</v>
      </c>
      <c r="AA111" s="51">
        <f t="shared" si="29"/>
        <v>10.025</v>
      </c>
      <c r="AB111" s="51">
        <f t="shared" si="29"/>
        <v>0</v>
      </c>
      <c r="AC111" s="51">
        <f t="shared" si="29"/>
        <v>0</v>
      </c>
      <c r="AD111" s="51">
        <f t="shared" si="29"/>
        <v>0</v>
      </c>
      <c r="AE111" s="51">
        <f t="shared" si="29"/>
        <v>0</v>
      </c>
      <c r="AF111" s="37"/>
    </row>
    <row r="112" spans="1:32" ht="16.5" x14ac:dyDescent="0.25">
      <c r="A112" s="21" t="s">
        <v>3</v>
      </c>
      <c r="B112" s="51">
        <f>B15+B22+B29+B50+B57+B92</f>
        <v>0</v>
      </c>
      <c r="C112" s="51">
        <f t="shared" si="30"/>
        <v>0</v>
      </c>
      <c r="D112" s="51">
        <f t="shared" si="30"/>
        <v>0</v>
      </c>
      <c r="E112" s="51">
        <f t="shared" si="30"/>
        <v>0</v>
      </c>
      <c r="F112" s="51" t="e">
        <f t="shared" si="26"/>
        <v>#DIV/0!</v>
      </c>
      <c r="G112" s="51" t="e">
        <f t="shared" si="27"/>
        <v>#DIV/0!</v>
      </c>
      <c r="H112" s="51">
        <f t="shared" si="29"/>
        <v>0</v>
      </c>
      <c r="I112" s="51">
        <f t="shared" si="29"/>
        <v>0</v>
      </c>
      <c r="J112" s="51">
        <f t="shared" si="29"/>
        <v>0</v>
      </c>
      <c r="K112" s="51">
        <f t="shared" si="29"/>
        <v>0</v>
      </c>
      <c r="L112" s="51">
        <f t="shared" si="29"/>
        <v>0</v>
      </c>
      <c r="M112" s="51">
        <f t="shared" si="29"/>
        <v>0</v>
      </c>
      <c r="N112" s="51">
        <f t="shared" si="29"/>
        <v>0</v>
      </c>
      <c r="O112" s="51">
        <f t="shared" si="29"/>
        <v>0</v>
      </c>
      <c r="P112" s="51">
        <f t="shared" si="29"/>
        <v>0</v>
      </c>
      <c r="Q112" s="51">
        <f t="shared" si="29"/>
        <v>0</v>
      </c>
      <c r="R112" s="51">
        <f t="shared" si="29"/>
        <v>0</v>
      </c>
      <c r="S112" s="51">
        <f t="shared" si="29"/>
        <v>0</v>
      </c>
      <c r="T112" s="51">
        <f t="shared" si="29"/>
        <v>0</v>
      </c>
      <c r="U112" s="51">
        <f t="shared" si="29"/>
        <v>0</v>
      </c>
      <c r="V112" s="51">
        <f t="shared" si="29"/>
        <v>0</v>
      </c>
      <c r="W112" s="51">
        <f t="shared" si="29"/>
        <v>0</v>
      </c>
      <c r="X112" s="51">
        <f t="shared" si="29"/>
        <v>0</v>
      </c>
      <c r="Y112" s="51">
        <f t="shared" si="29"/>
        <v>0</v>
      </c>
      <c r="Z112" s="51">
        <f t="shared" si="29"/>
        <v>0</v>
      </c>
      <c r="AA112" s="51">
        <f t="shared" si="29"/>
        <v>0</v>
      </c>
      <c r="AB112" s="51">
        <f t="shared" si="29"/>
        <v>0</v>
      </c>
      <c r="AC112" s="51">
        <f t="shared" si="29"/>
        <v>0</v>
      </c>
      <c r="AD112" s="51">
        <f t="shared" si="29"/>
        <v>0</v>
      </c>
      <c r="AE112" s="51">
        <f t="shared" si="29"/>
        <v>0</v>
      </c>
      <c r="AF112" s="37"/>
    </row>
    <row r="113" spans="1:32" ht="20.25" x14ac:dyDescent="0.25">
      <c r="A113" s="108" t="s">
        <v>33</v>
      </c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7"/>
      <c r="AF113" s="37"/>
    </row>
    <row r="114" spans="1:32" ht="16.5" x14ac:dyDescent="0.25">
      <c r="A114" s="49" t="s">
        <v>10</v>
      </c>
      <c r="B114" s="33">
        <f>B115++B116+B117+B119</f>
        <v>150.4</v>
      </c>
      <c r="C114" s="33">
        <f>C115++C116+C117+C119</f>
        <v>150.4</v>
      </c>
      <c r="D114" s="33">
        <f>D115++D116+D117+D119</f>
        <v>150.38999999999999</v>
      </c>
      <c r="E114" s="33">
        <f>E115++E116+E117+E119</f>
        <v>150.38999999999999</v>
      </c>
      <c r="F114" s="33">
        <f>E114/B114*100</f>
        <v>99.993351063829778</v>
      </c>
      <c r="G114" s="33">
        <f>E114/C114*100</f>
        <v>99.993351063829778</v>
      </c>
      <c r="H114" s="33">
        <f t="shared" ref="H114:AE114" si="31">H115++H116+H117+H119</f>
        <v>0</v>
      </c>
      <c r="I114" s="33">
        <f t="shared" si="31"/>
        <v>0</v>
      </c>
      <c r="J114" s="33">
        <f t="shared" si="31"/>
        <v>150.4</v>
      </c>
      <c r="K114" s="33">
        <f t="shared" si="31"/>
        <v>105.83</v>
      </c>
      <c r="L114" s="33">
        <f t="shared" si="31"/>
        <v>0</v>
      </c>
      <c r="M114" s="33">
        <f t="shared" si="31"/>
        <v>44.56</v>
      </c>
      <c r="N114" s="33">
        <f t="shared" si="31"/>
        <v>0</v>
      </c>
      <c r="O114" s="33">
        <f t="shared" si="31"/>
        <v>0</v>
      </c>
      <c r="P114" s="33">
        <f t="shared" si="31"/>
        <v>0</v>
      </c>
      <c r="Q114" s="33">
        <f t="shared" si="31"/>
        <v>0</v>
      </c>
      <c r="R114" s="33">
        <f t="shared" si="31"/>
        <v>0</v>
      </c>
      <c r="S114" s="33">
        <f t="shared" si="31"/>
        <v>0</v>
      </c>
      <c r="T114" s="33">
        <f t="shared" si="31"/>
        <v>0</v>
      </c>
      <c r="U114" s="33">
        <f t="shared" si="31"/>
        <v>0</v>
      </c>
      <c r="V114" s="33">
        <f t="shared" si="31"/>
        <v>0</v>
      </c>
      <c r="W114" s="33">
        <f t="shared" si="31"/>
        <v>0</v>
      </c>
      <c r="X114" s="33">
        <f t="shared" si="31"/>
        <v>0</v>
      </c>
      <c r="Y114" s="33">
        <f t="shared" si="31"/>
        <v>0</v>
      </c>
      <c r="Z114" s="33">
        <f t="shared" si="31"/>
        <v>0</v>
      </c>
      <c r="AA114" s="33">
        <f t="shared" si="31"/>
        <v>0</v>
      </c>
      <c r="AB114" s="33">
        <f t="shared" si="31"/>
        <v>0</v>
      </c>
      <c r="AC114" s="33">
        <f t="shared" si="31"/>
        <v>0</v>
      </c>
      <c r="AD114" s="33">
        <f t="shared" si="31"/>
        <v>0</v>
      </c>
      <c r="AE114" s="33">
        <f t="shared" si="31"/>
        <v>0</v>
      </c>
      <c r="AF114" s="28"/>
    </row>
    <row r="115" spans="1:32" ht="16.5" x14ac:dyDescent="0.25">
      <c r="A115" s="23" t="s">
        <v>7</v>
      </c>
      <c r="B115" s="31"/>
      <c r="C115" s="31"/>
      <c r="D115" s="31"/>
      <c r="E115" s="31"/>
      <c r="F115" s="33"/>
      <c r="G115" s="33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28"/>
    </row>
    <row r="116" spans="1:32" ht="33" x14ac:dyDescent="0.25">
      <c r="A116" s="23" t="s">
        <v>6</v>
      </c>
      <c r="B116" s="31">
        <f t="shared" ref="B116:E117" si="32">B123+B130+B137</f>
        <v>0</v>
      </c>
      <c r="C116" s="31">
        <f t="shared" si="32"/>
        <v>0</v>
      </c>
      <c r="D116" s="31">
        <f t="shared" si="32"/>
        <v>0</v>
      </c>
      <c r="E116" s="31">
        <f t="shared" si="32"/>
        <v>0</v>
      </c>
      <c r="F116" s="31" t="e">
        <f>E116/B116*100</f>
        <v>#DIV/0!</v>
      </c>
      <c r="G116" s="31" t="e">
        <f>E116/C116*100</f>
        <v>#DIV/0!</v>
      </c>
      <c r="H116" s="31">
        <f t="shared" ref="H116:AE117" si="33">H123+H130+H137</f>
        <v>0</v>
      </c>
      <c r="I116" s="31">
        <f t="shared" si="33"/>
        <v>0</v>
      </c>
      <c r="J116" s="31">
        <f t="shared" si="33"/>
        <v>0</v>
      </c>
      <c r="K116" s="31">
        <f t="shared" si="33"/>
        <v>0</v>
      </c>
      <c r="L116" s="31">
        <f t="shared" si="33"/>
        <v>0</v>
      </c>
      <c r="M116" s="31">
        <f t="shared" si="33"/>
        <v>0</v>
      </c>
      <c r="N116" s="31">
        <f t="shared" si="33"/>
        <v>0</v>
      </c>
      <c r="O116" s="31">
        <f t="shared" si="33"/>
        <v>0</v>
      </c>
      <c r="P116" s="31">
        <f t="shared" si="33"/>
        <v>0</v>
      </c>
      <c r="Q116" s="31">
        <f t="shared" si="33"/>
        <v>0</v>
      </c>
      <c r="R116" s="31">
        <f t="shared" si="33"/>
        <v>0</v>
      </c>
      <c r="S116" s="31">
        <f t="shared" si="33"/>
        <v>0</v>
      </c>
      <c r="T116" s="31">
        <f t="shared" si="33"/>
        <v>0</v>
      </c>
      <c r="U116" s="31">
        <f t="shared" si="33"/>
        <v>0</v>
      </c>
      <c r="V116" s="31">
        <f t="shared" si="33"/>
        <v>0</v>
      </c>
      <c r="W116" s="31">
        <f t="shared" si="33"/>
        <v>0</v>
      </c>
      <c r="X116" s="31">
        <f t="shared" si="33"/>
        <v>0</v>
      </c>
      <c r="Y116" s="31">
        <f t="shared" si="33"/>
        <v>0</v>
      </c>
      <c r="Z116" s="31">
        <f t="shared" si="33"/>
        <v>0</v>
      </c>
      <c r="AA116" s="31">
        <f t="shared" si="33"/>
        <v>0</v>
      </c>
      <c r="AB116" s="31">
        <f t="shared" si="33"/>
        <v>0</v>
      </c>
      <c r="AC116" s="31">
        <f t="shared" si="33"/>
        <v>0</v>
      </c>
      <c r="AD116" s="31">
        <f t="shared" si="33"/>
        <v>0</v>
      </c>
      <c r="AE116" s="31">
        <f t="shared" si="33"/>
        <v>0</v>
      </c>
      <c r="AF116" s="28"/>
    </row>
    <row r="117" spans="1:32" ht="16.5" x14ac:dyDescent="0.25">
      <c r="A117" s="23" t="s">
        <v>5</v>
      </c>
      <c r="B117" s="31">
        <f t="shared" si="32"/>
        <v>150.4</v>
      </c>
      <c r="C117" s="31">
        <f>C124+C131+C138</f>
        <v>150.4</v>
      </c>
      <c r="D117" s="31">
        <f>D124+D131+D138</f>
        <v>150.38999999999999</v>
      </c>
      <c r="E117" s="31">
        <f t="shared" si="32"/>
        <v>150.38999999999999</v>
      </c>
      <c r="F117" s="31">
        <f>E117/B117*100</f>
        <v>99.993351063829778</v>
      </c>
      <c r="G117" s="31">
        <f>E117/C117*100</f>
        <v>99.993351063829778</v>
      </c>
      <c r="H117" s="31">
        <f t="shared" si="33"/>
        <v>0</v>
      </c>
      <c r="I117" s="31">
        <f t="shared" si="33"/>
        <v>0</v>
      </c>
      <c r="J117" s="31">
        <f t="shared" si="33"/>
        <v>150.4</v>
      </c>
      <c r="K117" s="31">
        <f>K124+K131+K138</f>
        <v>105.83</v>
      </c>
      <c r="L117" s="31">
        <f t="shared" si="33"/>
        <v>0</v>
      </c>
      <c r="M117" s="31">
        <f t="shared" si="33"/>
        <v>44.56</v>
      </c>
      <c r="N117" s="31">
        <f t="shared" si="33"/>
        <v>0</v>
      </c>
      <c r="O117" s="31">
        <f t="shared" si="33"/>
        <v>0</v>
      </c>
      <c r="P117" s="31">
        <f t="shared" si="33"/>
        <v>0</v>
      </c>
      <c r="Q117" s="31">
        <f t="shared" si="33"/>
        <v>0</v>
      </c>
      <c r="R117" s="31">
        <f t="shared" si="33"/>
        <v>0</v>
      </c>
      <c r="S117" s="31">
        <f t="shared" si="33"/>
        <v>0</v>
      </c>
      <c r="T117" s="31">
        <f t="shared" si="33"/>
        <v>0</v>
      </c>
      <c r="U117" s="31">
        <f t="shared" si="33"/>
        <v>0</v>
      </c>
      <c r="V117" s="31">
        <f t="shared" si="33"/>
        <v>0</v>
      </c>
      <c r="W117" s="31">
        <f t="shared" si="33"/>
        <v>0</v>
      </c>
      <c r="X117" s="31">
        <f t="shared" si="33"/>
        <v>0</v>
      </c>
      <c r="Y117" s="31">
        <f t="shared" si="33"/>
        <v>0</v>
      </c>
      <c r="Z117" s="31">
        <f t="shared" si="33"/>
        <v>0</v>
      </c>
      <c r="AA117" s="31">
        <f t="shared" si="33"/>
        <v>0</v>
      </c>
      <c r="AB117" s="31">
        <f t="shared" si="33"/>
        <v>0</v>
      </c>
      <c r="AC117" s="31">
        <f t="shared" si="33"/>
        <v>0</v>
      </c>
      <c r="AD117" s="31">
        <f t="shared" si="33"/>
        <v>0</v>
      </c>
      <c r="AE117" s="31">
        <f t="shared" si="33"/>
        <v>0</v>
      </c>
      <c r="AF117" s="28"/>
    </row>
    <row r="118" spans="1:32" ht="33" x14ac:dyDescent="0.25">
      <c r="A118" s="23" t="s">
        <v>4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28"/>
    </row>
    <row r="119" spans="1:32" ht="16.5" x14ac:dyDescent="0.25">
      <c r="A119" s="21" t="s">
        <v>3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28"/>
    </row>
    <row r="120" spans="1:32" ht="18.75" x14ac:dyDescent="0.25">
      <c r="A120" s="113" t="s">
        <v>32</v>
      </c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5"/>
      <c r="AF120" s="37"/>
    </row>
    <row r="121" spans="1:32" ht="214.5" x14ac:dyDescent="0.25">
      <c r="A121" s="49" t="s">
        <v>10</v>
      </c>
      <c r="B121" s="33">
        <f>B122+B123+B124+B126</f>
        <v>150.4</v>
      </c>
      <c r="C121" s="33">
        <f>C122+C123+C124+C126</f>
        <v>150.4</v>
      </c>
      <c r="D121" s="33">
        <f>D122+D123+D124+D126</f>
        <v>150.38999999999999</v>
      </c>
      <c r="E121" s="33">
        <f>E122+E123+E124+E126</f>
        <v>150.38999999999999</v>
      </c>
      <c r="F121" s="33">
        <f>E121/B121*100</f>
        <v>99.993351063829778</v>
      </c>
      <c r="G121" s="33">
        <f>E121/C121*100</f>
        <v>99.993351063829778</v>
      </c>
      <c r="H121" s="33">
        <f t="shared" ref="H121:AE121" si="34">H122+H123+H124+H126</f>
        <v>0</v>
      </c>
      <c r="I121" s="33">
        <f t="shared" si="34"/>
        <v>0</v>
      </c>
      <c r="J121" s="71">
        <f t="shared" si="34"/>
        <v>150.4</v>
      </c>
      <c r="K121" s="71">
        <f t="shared" si="34"/>
        <v>105.83</v>
      </c>
      <c r="L121" s="33">
        <f t="shared" si="34"/>
        <v>0</v>
      </c>
      <c r="M121" s="33">
        <f t="shared" si="34"/>
        <v>44.56</v>
      </c>
      <c r="N121" s="33">
        <f t="shared" si="34"/>
        <v>0</v>
      </c>
      <c r="O121" s="33">
        <f t="shared" si="34"/>
        <v>0</v>
      </c>
      <c r="P121" s="33">
        <f t="shared" si="34"/>
        <v>0</v>
      </c>
      <c r="Q121" s="33">
        <f t="shared" si="34"/>
        <v>0</v>
      </c>
      <c r="R121" s="33">
        <f t="shared" si="34"/>
        <v>0</v>
      </c>
      <c r="S121" s="33">
        <f t="shared" si="34"/>
        <v>0</v>
      </c>
      <c r="T121" s="33">
        <f t="shared" si="34"/>
        <v>0</v>
      </c>
      <c r="U121" s="33">
        <f t="shared" si="34"/>
        <v>0</v>
      </c>
      <c r="V121" s="33">
        <f t="shared" si="34"/>
        <v>0</v>
      </c>
      <c r="W121" s="33">
        <f t="shared" si="34"/>
        <v>0</v>
      </c>
      <c r="X121" s="33">
        <f t="shared" si="34"/>
        <v>0</v>
      </c>
      <c r="Y121" s="33">
        <f t="shared" si="34"/>
        <v>0</v>
      </c>
      <c r="Z121" s="33">
        <f t="shared" si="34"/>
        <v>0</v>
      </c>
      <c r="AA121" s="33">
        <f t="shared" si="34"/>
        <v>0</v>
      </c>
      <c r="AB121" s="33">
        <f t="shared" si="34"/>
        <v>0</v>
      </c>
      <c r="AC121" s="33">
        <f t="shared" si="34"/>
        <v>0</v>
      </c>
      <c r="AD121" s="33">
        <f t="shared" si="34"/>
        <v>0</v>
      </c>
      <c r="AE121" s="33">
        <f t="shared" si="34"/>
        <v>0</v>
      </c>
      <c r="AF121" s="72" t="s">
        <v>79</v>
      </c>
    </row>
    <row r="122" spans="1:32" ht="16.5" x14ac:dyDescent="0.25">
      <c r="A122" s="23" t="s">
        <v>7</v>
      </c>
      <c r="B122" s="31"/>
      <c r="C122" s="31"/>
      <c r="D122" s="31"/>
      <c r="E122" s="31"/>
      <c r="F122" s="31"/>
      <c r="G122" s="31"/>
      <c r="H122" s="30"/>
      <c r="I122" s="30"/>
      <c r="J122" s="68"/>
      <c r="K122" s="68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29"/>
      <c r="AF122" s="28"/>
    </row>
    <row r="123" spans="1:32" ht="33" x14ac:dyDescent="0.25">
      <c r="A123" s="23" t="s">
        <v>6</v>
      </c>
      <c r="B123" s="31"/>
      <c r="C123" s="31"/>
      <c r="D123" s="31"/>
      <c r="E123" s="31"/>
      <c r="F123" s="31"/>
      <c r="G123" s="31"/>
      <c r="H123" s="30"/>
      <c r="I123" s="30"/>
      <c r="J123" s="68"/>
      <c r="K123" s="68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29"/>
      <c r="AF123" s="28"/>
    </row>
    <row r="124" spans="1:32" ht="16.5" x14ac:dyDescent="0.25">
      <c r="A124" s="23" t="s">
        <v>5</v>
      </c>
      <c r="B124" s="31">
        <f>H124+J124+L124+N124+P124+R124+T124+V124+X124+Z124+AB124+AD124</f>
        <v>150.4</v>
      </c>
      <c r="C124" s="31">
        <f>H124+J124+L124+N124+P124+R124+T124+V124+X124+Z124+AB124+AD124</f>
        <v>150.4</v>
      </c>
      <c r="D124" s="31">
        <f>E124</f>
        <v>150.38999999999999</v>
      </c>
      <c r="E124" s="31">
        <f>I124+K124+M124+O124+Q124+S124+U124+W124+Y124+AA124+AC124+AE124</f>
        <v>150.38999999999999</v>
      </c>
      <c r="F124" s="31">
        <f>E124/B124*100</f>
        <v>99.993351063829778</v>
      </c>
      <c r="G124" s="31">
        <f>E124/C124*100</f>
        <v>99.993351063829778</v>
      </c>
      <c r="H124" s="30">
        <v>0</v>
      </c>
      <c r="I124" s="30">
        <v>0</v>
      </c>
      <c r="J124" s="68">
        <v>150.4</v>
      </c>
      <c r="K124" s="68">
        <v>105.83</v>
      </c>
      <c r="L124" s="30">
        <v>0</v>
      </c>
      <c r="M124" s="30">
        <v>44.56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30"/>
      <c r="AD124" s="30">
        <v>0</v>
      </c>
      <c r="AE124" s="29"/>
      <c r="AF124" s="28"/>
    </row>
    <row r="125" spans="1:32" ht="33" x14ac:dyDescent="0.25">
      <c r="A125" s="23" t="s">
        <v>4</v>
      </c>
      <c r="B125" s="31"/>
      <c r="C125" s="31"/>
      <c r="D125" s="31"/>
      <c r="E125" s="31"/>
      <c r="F125" s="31"/>
      <c r="G125" s="31"/>
      <c r="H125" s="30"/>
      <c r="I125" s="30"/>
      <c r="J125" s="68"/>
      <c r="K125" s="68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29"/>
      <c r="AF125" s="28"/>
    </row>
    <row r="126" spans="1:32" ht="16.5" x14ac:dyDescent="0.25">
      <c r="A126" s="21" t="s">
        <v>3</v>
      </c>
      <c r="B126" s="31"/>
      <c r="C126" s="31"/>
      <c r="D126" s="31"/>
      <c r="E126" s="31"/>
      <c r="F126" s="31"/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29"/>
      <c r="AF126" s="28"/>
    </row>
    <row r="127" spans="1:32" ht="18.75" x14ac:dyDescent="0.25">
      <c r="A127" s="113" t="s">
        <v>31</v>
      </c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5"/>
      <c r="AF127" s="118"/>
    </row>
    <row r="128" spans="1:32" ht="16.5" x14ac:dyDescent="0.25">
      <c r="A128" s="49" t="s">
        <v>10</v>
      </c>
      <c r="B128" s="33">
        <f>B129+B130+B131+B133</f>
        <v>0</v>
      </c>
      <c r="C128" s="33">
        <f>C129+C130+C131+C133</f>
        <v>0</v>
      </c>
      <c r="D128" s="33">
        <f>D129+D130+D131+D133</f>
        <v>0</v>
      </c>
      <c r="E128" s="33">
        <f>E129+E130+E131+E133</f>
        <v>0</v>
      </c>
      <c r="F128" s="33" t="e">
        <f>E128/B128*100</f>
        <v>#DIV/0!</v>
      </c>
      <c r="G128" s="33" t="e">
        <f>E128/C128*100</f>
        <v>#DIV/0!</v>
      </c>
      <c r="H128" s="33">
        <f t="shared" ref="H128:AE128" si="35">H129+H130+H131+H133</f>
        <v>0</v>
      </c>
      <c r="I128" s="33">
        <f t="shared" si="35"/>
        <v>0</v>
      </c>
      <c r="J128" s="33">
        <f t="shared" si="35"/>
        <v>0</v>
      </c>
      <c r="K128" s="33">
        <f t="shared" si="35"/>
        <v>0</v>
      </c>
      <c r="L128" s="33">
        <f t="shared" si="35"/>
        <v>0</v>
      </c>
      <c r="M128" s="33">
        <f t="shared" si="35"/>
        <v>0</v>
      </c>
      <c r="N128" s="33">
        <f t="shared" si="35"/>
        <v>0</v>
      </c>
      <c r="O128" s="33">
        <f t="shared" si="35"/>
        <v>0</v>
      </c>
      <c r="P128" s="33">
        <f t="shared" si="35"/>
        <v>0</v>
      </c>
      <c r="Q128" s="33">
        <f t="shared" si="35"/>
        <v>0</v>
      </c>
      <c r="R128" s="33">
        <f t="shared" si="35"/>
        <v>0</v>
      </c>
      <c r="S128" s="33">
        <f t="shared" si="35"/>
        <v>0</v>
      </c>
      <c r="T128" s="33">
        <f t="shared" si="35"/>
        <v>0</v>
      </c>
      <c r="U128" s="33">
        <f t="shared" si="35"/>
        <v>0</v>
      </c>
      <c r="V128" s="33">
        <f t="shared" si="35"/>
        <v>0</v>
      </c>
      <c r="W128" s="33">
        <f t="shared" si="35"/>
        <v>0</v>
      </c>
      <c r="X128" s="33">
        <f t="shared" si="35"/>
        <v>0</v>
      </c>
      <c r="Y128" s="33">
        <f t="shared" si="35"/>
        <v>0</v>
      </c>
      <c r="Z128" s="33">
        <f t="shared" si="35"/>
        <v>0</v>
      </c>
      <c r="AA128" s="33">
        <f t="shared" si="35"/>
        <v>0</v>
      </c>
      <c r="AB128" s="33">
        <f t="shared" si="35"/>
        <v>0</v>
      </c>
      <c r="AC128" s="33">
        <f t="shared" si="35"/>
        <v>0</v>
      </c>
      <c r="AD128" s="33">
        <f t="shared" si="35"/>
        <v>0</v>
      </c>
      <c r="AE128" s="33">
        <f t="shared" si="35"/>
        <v>0</v>
      </c>
      <c r="AF128" s="103"/>
    </row>
    <row r="129" spans="1:32" ht="16.5" x14ac:dyDescent="0.25">
      <c r="A129" s="23" t="s">
        <v>7</v>
      </c>
      <c r="B129" s="31"/>
      <c r="C129" s="31"/>
      <c r="D129" s="31"/>
      <c r="E129" s="31"/>
      <c r="F129" s="31"/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29"/>
      <c r="AF129" s="103"/>
    </row>
    <row r="130" spans="1:32" ht="33" x14ac:dyDescent="0.25">
      <c r="A130" s="23" t="s">
        <v>6</v>
      </c>
      <c r="B130" s="31">
        <f>H130+J130+L130+N130+P130+R130+T130+V130+X130+Z130+AB130+AD130</f>
        <v>0</v>
      </c>
      <c r="C130" s="31">
        <f>H130</f>
        <v>0</v>
      </c>
      <c r="D130" s="31">
        <f>E130</f>
        <v>0</v>
      </c>
      <c r="E130" s="31">
        <f>I130+K130+M130+O130+Q130+S130+U130+W130+Y130+AA130+AC130+AE130</f>
        <v>0</v>
      </c>
      <c r="F130" s="31" t="e">
        <f>E130/B130*100</f>
        <v>#DIV/0!</v>
      </c>
      <c r="G130" s="31" t="e">
        <f>E130/C130*100</f>
        <v>#DIV/0!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0</v>
      </c>
      <c r="AC130" s="30"/>
      <c r="AD130" s="30">
        <v>0</v>
      </c>
      <c r="AE130" s="29"/>
      <c r="AF130" s="103"/>
    </row>
    <row r="131" spans="1:32" ht="16.5" x14ac:dyDescent="0.25">
      <c r="A131" s="23" t="s">
        <v>5</v>
      </c>
      <c r="B131" s="31"/>
      <c r="C131" s="31"/>
      <c r="D131" s="31"/>
      <c r="E131" s="31"/>
      <c r="F131" s="31"/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29"/>
      <c r="AF131" s="103"/>
    </row>
    <row r="132" spans="1:32" ht="33" x14ac:dyDescent="0.25">
      <c r="A132" s="23" t="s">
        <v>4</v>
      </c>
      <c r="B132" s="31"/>
      <c r="C132" s="31"/>
      <c r="D132" s="31"/>
      <c r="E132" s="31"/>
      <c r="F132" s="31"/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29"/>
      <c r="AF132" s="103"/>
    </row>
    <row r="133" spans="1:32" ht="16.5" x14ac:dyDescent="0.25">
      <c r="A133" s="21" t="s">
        <v>3</v>
      </c>
      <c r="B133" s="31"/>
      <c r="C133" s="31"/>
      <c r="D133" s="31"/>
      <c r="E133" s="31"/>
      <c r="F133" s="31"/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29"/>
      <c r="AF133" s="104"/>
    </row>
    <row r="134" spans="1:32" ht="18.75" x14ac:dyDescent="0.25">
      <c r="A134" s="113" t="s">
        <v>30</v>
      </c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5"/>
      <c r="AF134" s="28"/>
    </row>
    <row r="135" spans="1:32" ht="16.5" x14ac:dyDescent="0.25">
      <c r="A135" s="49" t="s">
        <v>10</v>
      </c>
      <c r="B135" s="33">
        <f>B136+B137+B138+B140</f>
        <v>0</v>
      </c>
      <c r="C135" s="33">
        <f>C136+C137+C138+C140</f>
        <v>0</v>
      </c>
      <c r="D135" s="33">
        <f>D136+D137+D138+D140</f>
        <v>0</v>
      </c>
      <c r="E135" s="33">
        <f>E136+E137+E138+E140</f>
        <v>0</v>
      </c>
      <c r="F135" s="33" t="e">
        <f>E135/B135*100</f>
        <v>#DIV/0!</v>
      </c>
      <c r="G135" s="33" t="e">
        <f>E135/C135*100</f>
        <v>#DIV/0!</v>
      </c>
      <c r="H135" s="33">
        <f>H136+H137+H138+H140</f>
        <v>0</v>
      </c>
      <c r="I135" s="33">
        <v>0</v>
      </c>
      <c r="J135" s="33">
        <f>J136+J137+J138+J140</f>
        <v>0</v>
      </c>
      <c r="K135" s="33">
        <v>0</v>
      </c>
      <c r="L135" s="33">
        <f>L136+L137+L138+L140</f>
        <v>0</v>
      </c>
      <c r="M135" s="33">
        <v>0</v>
      </c>
      <c r="N135" s="33">
        <f>N136+N137+N138+N140</f>
        <v>0</v>
      </c>
      <c r="O135" s="33">
        <v>0</v>
      </c>
      <c r="P135" s="33">
        <f>P136+P137+P138+P140</f>
        <v>0</v>
      </c>
      <c r="Q135" s="33">
        <v>0</v>
      </c>
      <c r="R135" s="33">
        <f>R136+R137+R138+R140</f>
        <v>0</v>
      </c>
      <c r="S135" s="33">
        <v>0</v>
      </c>
      <c r="T135" s="33">
        <f>T136+T137+T138+T140</f>
        <v>0</v>
      </c>
      <c r="U135" s="33">
        <v>0</v>
      </c>
      <c r="V135" s="33">
        <f>V136+V137+V138+V140</f>
        <v>0</v>
      </c>
      <c r="W135" s="33">
        <v>0</v>
      </c>
      <c r="X135" s="33">
        <f>X136+X137+X138+X140</f>
        <v>0</v>
      </c>
      <c r="Y135" s="33">
        <v>0</v>
      </c>
      <c r="Z135" s="33">
        <f>Z136+Z137+Z138+Z140</f>
        <v>0</v>
      </c>
      <c r="AA135" s="33">
        <v>0</v>
      </c>
      <c r="AB135" s="33">
        <f>AB136+AB137+AB138+AB140</f>
        <v>0</v>
      </c>
      <c r="AC135" s="33"/>
      <c r="AD135" s="33">
        <f>AD136+AD137+AD138+AD140</f>
        <v>0</v>
      </c>
      <c r="AE135" s="50">
        <f>AE136+AE137+AE138+AE140</f>
        <v>0</v>
      </c>
      <c r="AF135" s="28"/>
    </row>
    <row r="136" spans="1:32" ht="16.5" x14ac:dyDescent="0.25">
      <c r="A136" s="23" t="s">
        <v>7</v>
      </c>
      <c r="B136" s="31">
        <f>H136+J136+L136+N136+P136+R136+T136+V136+X136+Z136+AB136+AD136</f>
        <v>0</v>
      </c>
      <c r="C136" s="31">
        <f>H136</f>
        <v>0</v>
      </c>
      <c r="D136" s="31"/>
      <c r="E136" s="31">
        <f>I136+K136+M136+O136+Q136+S136+U136+W136+Y136+AA136+AC136+AE136</f>
        <v>0</v>
      </c>
      <c r="F136" s="31"/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29"/>
      <c r="AF136" s="28"/>
    </row>
    <row r="137" spans="1:32" ht="33" x14ac:dyDescent="0.25">
      <c r="A137" s="23" t="s">
        <v>6</v>
      </c>
      <c r="B137" s="31">
        <f>H137+J137+L137+N137+P137+R137+T137+V137+X137+Z137+AB137+AD137</f>
        <v>0</v>
      </c>
      <c r="C137" s="31">
        <f>H137</f>
        <v>0</v>
      </c>
      <c r="D137" s="31"/>
      <c r="E137" s="31">
        <f>I137+K137+M137+O137+Q137+S137+U137+W137+Y137+AA137+AC137+AE137</f>
        <v>0</v>
      </c>
      <c r="F137" s="31"/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29"/>
      <c r="AF137" s="28"/>
    </row>
    <row r="138" spans="1:32" ht="16.5" x14ac:dyDescent="0.25">
      <c r="A138" s="23" t="s">
        <v>5</v>
      </c>
      <c r="B138" s="31">
        <f>H138+J138+L138+N138+P138+R138+T138+V138+X138+Z138+AB138+AD138</f>
        <v>0</v>
      </c>
      <c r="C138" s="31">
        <f>H138</f>
        <v>0</v>
      </c>
      <c r="D138" s="31"/>
      <c r="E138" s="31">
        <f>I138+K138+M138+O138+Q138+S138+U138+W138+Y138+AA138+AC138+AE138</f>
        <v>0</v>
      </c>
      <c r="F138" s="31"/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29"/>
      <c r="AF138" s="28"/>
    </row>
    <row r="139" spans="1:32" ht="33" x14ac:dyDescent="0.25">
      <c r="A139" s="23" t="s">
        <v>4</v>
      </c>
      <c r="B139" s="31">
        <f>H139+J139+L139+N139+P139+R139+T139+V139+X139+Z139+AB139+AD139</f>
        <v>0</v>
      </c>
      <c r="C139" s="31">
        <f>H139</f>
        <v>0</v>
      </c>
      <c r="D139" s="31"/>
      <c r="E139" s="31">
        <f>I139+K139+M139+O139+Q139+S139+U139+W139+Y139+AA139+AC139+AE139</f>
        <v>0</v>
      </c>
      <c r="F139" s="31"/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29"/>
      <c r="AF139" s="28"/>
    </row>
    <row r="140" spans="1:32" ht="16.5" x14ac:dyDescent="0.25">
      <c r="A140" s="21" t="s">
        <v>3</v>
      </c>
      <c r="B140" s="31">
        <f>H140+J140+L140+N140+P140+R140+T140+V140+X140+Z140+AB140+AD140</f>
        <v>0</v>
      </c>
      <c r="C140" s="31">
        <f>H140</f>
        <v>0</v>
      </c>
      <c r="D140" s="31"/>
      <c r="E140" s="31">
        <f>I140+K140+M140+O140+Q140+S140+U140+W140+Y140+AA140+AC140+AE140</f>
        <v>0</v>
      </c>
      <c r="F140" s="31"/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29"/>
      <c r="AF140" s="28"/>
    </row>
    <row r="141" spans="1:32" ht="20.25" x14ac:dyDescent="0.25">
      <c r="A141" s="108" t="s">
        <v>29</v>
      </c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7"/>
      <c r="AF141" s="28"/>
    </row>
    <row r="142" spans="1:32" ht="16.5" x14ac:dyDescent="0.25">
      <c r="A142" s="49" t="s">
        <v>10</v>
      </c>
      <c r="B142" s="33">
        <f>B143+B144+B145+B147</f>
        <v>91.500000000000014</v>
      </c>
      <c r="C142" s="33">
        <f>C143+C144+C145+C147</f>
        <v>0</v>
      </c>
      <c r="D142" s="33">
        <f>D143+D144+D145+D147</f>
        <v>87.405000000000015</v>
      </c>
      <c r="E142" s="33">
        <f>E143+E144+E145+E147</f>
        <v>87.405000000000015</v>
      </c>
      <c r="F142" s="33">
        <f t="shared" ref="F142:F147" si="36">E142/B142*100</f>
        <v>95.524590163934434</v>
      </c>
      <c r="G142" s="33" t="e">
        <f t="shared" ref="G142:G147" si="37">E142/C142*100</f>
        <v>#DIV/0!</v>
      </c>
      <c r="H142" s="33">
        <f t="shared" ref="H142:AE142" si="38">H143+H144+H145+H147</f>
        <v>0</v>
      </c>
      <c r="I142" s="33">
        <f t="shared" si="38"/>
        <v>0</v>
      </c>
      <c r="J142" s="33">
        <f t="shared" si="38"/>
        <v>0</v>
      </c>
      <c r="K142" s="33">
        <f t="shared" si="38"/>
        <v>0</v>
      </c>
      <c r="L142" s="33">
        <f t="shared" si="38"/>
        <v>0</v>
      </c>
      <c r="M142" s="33">
        <f t="shared" si="38"/>
        <v>0</v>
      </c>
      <c r="N142" s="33">
        <f t="shared" si="38"/>
        <v>0</v>
      </c>
      <c r="O142" s="33">
        <f t="shared" si="38"/>
        <v>0</v>
      </c>
      <c r="P142" s="33">
        <f t="shared" si="38"/>
        <v>9.4559999999999995</v>
      </c>
      <c r="Q142" s="33">
        <f t="shared" si="38"/>
        <v>0</v>
      </c>
      <c r="R142" s="33">
        <f t="shared" si="38"/>
        <v>9.4559999999999995</v>
      </c>
      <c r="S142" s="33">
        <f t="shared" si="38"/>
        <v>0</v>
      </c>
      <c r="T142" s="33">
        <f t="shared" si="38"/>
        <v>9.4559999999999995</v>
      </c>
      <c r="U142" s="33">
        <f t="shared" si="38"/>
        <v>22.225999999999999</v>
      </c>
      <c r="V142" s="33">
        <f t="shared" si="38"/>
        <v>15.856</v>
      </c>
      <c r="W142" s="33">
        <f t="shared" si="38"/>
        <v>23.913000000000004</v>
      </c>
      <c r="X142" s="33">
        <f t="shared" si="38"/>
        <v>9.4559999999999995</v>
      </c>
      <c r="Y142" s="33">
        <f t="shared" si="38"/>
        <v>11.11</v>
      </c>
      <c r="Z142" s="33">
        <f t="shared" si="38"/>
        <v>9.4559999999999995</v>
      </c>
      <c r="AA142" s="33">
        <f t="shared" si="38"/>
        <v>0</v>
      </c>
      <c r="AB142" s="33">
        <f t="shared" si="38"/>
        <v>9.4559999999999995</v>
      </c>
      <c r="AC142" s="33">
        <f t="shared" si="38"/>
        <v>15.875999999999999</v>
      </c>
      <c r="AD142" s="33">
        <f t="shared" si="38"/>
        <v>18.908000000000001</v>
      </c>
      <c r="AE142" s="33">
        <f t="shared" si="38"/>
        <v>14.28</v>
      </c>
      <c r="AF142" s="28"/>
    </row>
    <row r="143" spans="1:32" ht="16.5" x14ac:dyDescent="0.25">
      <c r="A143" s="23" t="s">
        <v>7</v>
      </c>
      <c r="B143" s="31">
        <f t="shared" ref="B143:E147" si="39">B150</f>
        <v>0</v>
      </c>
      <c r="C143" s="31">
        <f t="shared" si="39"/>
        <v>0</v>
      </c>
      <c r="D143" s="31">
        <f t="shared" si="39"/>
        <v>0</v>
      </c>
      <c r="E143" s="31">
        <f t="shared" si="39"/>
        <v>0</v>
      </c>
      <c r="F143" s="31" t="e">
        <f t="shared" si="36"/>
        <v>#DIV/0!</v>
      </c>
      <c r="G143" s="31" t="e">
        <f t="shared" si="37"/>
        <v>#DIV/0!</v>
      </c>
      <c r="H143" s="31">
        <f t="shared" ref="H143:AE147" si="40">H150</f>
        <v>0</v>
      </c>
      <c r="I143" s="31">
        <f t="shared" si="40"/>
        <v>0</v>
      </c>
      <c r="J143" s="31">
        <f t="shared" si="40"/>
        <v>0</v>
      </c>
      <c r="K143" s="31">
        <f t="shared" si="40"/>
        <v>0</v>
      </c>
      <c r="L143" s="31">
        <f t="shared" si="40"/>
        <v>0</v>
      </c>
      <c r="M143" s="31">
        <f t="shared" si="40"/>
        <v>0</v>
      </c>
      <c r="N143" s="31">
        <f t="shared" si="40"/>
        <v>0</v>
      </c>
      <c r="O143" s="31">
        <f t="shared" si="40"/>
        <v>0</v>
      </c>
      <c r="P143" s="31">
        <f t="shared" si="40"/>
        <v>0</v>
      </c>
      <c r="Q143" s="31">
        <f t="shared" si="40"/>
        <v>0</v>
      </c>
      <c r="R143" s="31">
        <f t="shared" si="40"/>
        <v>0</v>
      </c>
      <c r="S143" s="31">
        <f t="shared" si="40"/>
        <v>0</v>
      </c>
      <c r="T143" s="31">
        <f t="shared" si="40"/>
        <v>0</v>
      </c>
      <c r="U143" s="31">
        <f t="shared" si="40"/>
        <v>0</v>
      </c>
      <c r="V143" s="31">
        <f t="shared" si="40"/>
        <v>0</v>
      </c>
      <c r="W143" s="31">
        <f t="shared" si="40"/>
        <v>0</v>
      </c>
      <c r="X143" s="31">
        <f t="shared" si="40"/>
        <v>0</v>
      </c>
      <c r="Y143" s="31">
        <f t="shared" si="40"/>
        <v>0</v>
      </c>
      <c r="Z143" s="31">
        <f t="shared" si="40"/>
        <v>0</v>
      </c>
      <c r="AA143" s="31">
        <f t="shared" si="40"/>
        <v>0</v>
      </c>
      <c r="AB143" s="31">
        <f t="shared" si="40"/>
        <v>0</v>
      </c>
      <c r="AC143" s="31">
        <f t="shared" si="40"/>
        <v>0</v>
      </c>
      <c r="AD143" s="31">
        <f t="shared" si="40"/>
        <v>0</v>
      </c>
      <c r="AE143" s="31">
        <f t="shared" si="40"/>
        <v>0</v>
      </c>
      <c r="AF143" s="28"/>
    </row>
    <row r="144" spans="1:32" ht="33" x14ac:dyDescent="0.25">
      <c r="A144" s="23" t="s">
        <v>6</v>
      </c>
      <c r="B144" s="31">
        <f t="shared" si="39"/>
        <v>0</v>
      </c>
      <c r="C144" s="31">
        <f t="shared" si="39"/>
        <v>0</v>
      </c>
      <c r="D144" s="31">
        <f t="shared" si="39"/>
        <v>0</v>
      </c>
      <c r="E144" s="31">
        <f t="shared" si="39"/>
        <v>0</v>
      </c>
      <c r="F144" s="31" t="e">
        <f t="shared" si="36"/>
        <v>#DIV/0!</v>
      </c>
      <c r="G144" s="31" t="e">
        <f t="shared" si="37"/>
        <v>#DIV/0!</v>
      </c>
      <c r="H144" s="31">
        <f t="shared" si="40"/>
        <v>0</v>
      </c>
      <c r="I144" s="31">
        <f t="shared" si="40"/>
        <v>0</v>
      </c>
      <c r="J144" s="31">
        <f t="shared" si="40"/>
        <v>0</v>
      </c>
      <c r="K144" s="31">
        <f t="shared" si="40"/>
        <v>0</v>
      </c>
      <c r="L144" s="31">
        <f t="shared" si="40"/>
        <v>0</v>
      </c>
      <c r="M144" s="31">
        <f t="shared" si="40"/>
        <v>0</v>
      </c>
      <c r="N144" s="31">
        <f t="shared" si="40"/>
        <v>0</v>
      </c>
      <c r="O144" s="31">
        <f t="shared" si="40"/>
        <v>0</v>
      </c>
      <c r="P144" s="31">
        <f t="shared" si="40"/>
        <v>0</v>
      </c>
      <c r="Q144" s="31">
        <f t="shared" si="40"/>
        <v>0</v>
      </c>
      <c r="R144" s="31">
        <f t="shared" si="40"/>
        <v>0</v>
      </c>
      <c r="S144" s="31">
        <f t="shared" si="40"/>
        <v>0</v>
      </c>
      <c r="T144" s="31">
        <f t="shared" si="40"/>
        <v>0</v>
      </c>
      <c r="U144" s="31">
        <f t="shared" si="40"/>
        <v>0</v>
      </c>
      <c r="V144" s="31">
        <f t="shared" si="40"/>
        <v>0</v>
      </c>
      <c r="W144" s="31">
        <f t="shared" si="40"/>
        <v>0</v>
      </c>
      <c r="X144" s="31">
        <f t="shared" si="40"/>
        <v>0</v>
      </c>
      <c r="Y144" s="31">
        <f t="shared" si="40"/>
        <v>0</v>
      </c>
      <c r="Z144" s="31">
        <f t="shared" si="40"/>
        <v>0</v>
      </c>
      <c r="AA144" s="31">
        <f t="shared" si="40"/>
        <v>0</v>
      </c>
      <c r="AB144" s="31">
        <f t="shared" si="40"/>
        <v>0</v>
      </c>
      <c r="AC144" s="31">
        <f t="shared" si="40"/>
        <v>0</v>
      </c>
      <c r="AD144" s="31">
        <f t="shared" si="40"/>
        <v>0</v>
      </c>
      <c r="AE144" s="31">
        <f t="shared" si="40"/>
        <v>0</v>
      </c>
      <c r="AF144" s="28"/>
    </row>
    <row r="145" spans="1:32" ht="16.5" x14ac:dyDescent="0.25">
      <c r="A145" s="23" t="s">
        <v>5</v>
      </c>
      <c r="B145" s="31">
        <f t="shared" si="39"/>
        <v>91.500000000000014</v>
      </c>
      <c r="C145" s="31">
        <f t="shared" si="39"/>
        <v>0</v>
      </c>
      <c r="D145" s="31">
        <f t="shared" si="39"/>
        <v>87.405000000000015</v>
      </c>
      <c r="E145" s="31">
        <f t="shared" si="39"/>
        <v>87.405000000000015</v>
      </c>
      <c r="F145" s="31">
        <f t="shared" si="36"/>
        <v>95.524590163934434</v>
      </c>
      <c r="G145" s="31" t="e">
        <f t="shared" si="37"/>
        <v>#DIV/0!</v>
      </c>
      <c r="H145" s="31">
        <f t="shared" si="40"/>
        <v>0</v>
      </c>
      <c r="I145" s="31">
        <f t="shared" si="40"/>
        <v>0</v>
      </c>
      <c r="J145" s="31">
        <f t="shared" si="40"/>
        <v>0</v>
      </c>
      <c r="K145" s="31">
        <f t="shared" si="40"/>
        <v>0</v>
      </c>
      <c r="L145" s="31">
        <f t="shared" si="40"/>
        <v>0</v>
      </c>
      <c r="M145" s="31">
        <f t="shared" si="40"/>
        <v>0</v>
      </c>
      <c r="N145" s="31">
        <f t="shared" si="40"/>
        <v>0</v>
      </c>
      <c r="O145" s="31">
        <f t="shared" si="40"/>
        <v>0</v>
      </c>
      <c r="P145" s="31">
        <f t="shared" si="40"/>
        <v>9.4559999999999995</v>
      </c>
      <c r="Q145" s="31">
        <f t="shared" si="40"/>
        <v>0</v>
      </c>
      <c r="R145" s="31">
        <f t="shared" si="40"/>
        <v>9.4559999999999995</v>
      </c>
      <c r="S145" s="31">
        <f t="shared" si="40"/>
        <v>0</v>
      </c>
      <c r="T145" s="31">
        <f t="shared" si="40"/>
        <v>9.4559999999999995</v>
      </c>
      <c r="U145" s="31">
        <f t="shared" si="40"/>
        <v>22.225999999999999</v>
      </c>
      <c r="V145" s="31">
        <f t="shared" si="40"/>
        <v>15.856</v>
      </c>
      <c r="W145" s="31">
        <f t="shared" si="40"/>
        <v>23.913000000000004</v>
      </c>
      <c r="X145" s="31">
        <f t="shared" si="40"/>
        <v>9.4559999999999995</v>
      </c>
      <c r="Y145" s="31">
        <f t="shared" si="40"/>
        <v>11.11</v>
      </c>
      <c r="Z145" s="31">
        <f t="shared" si="40"/>
        <v>9.4559999999999995</v>
      </c>
      <c r="AA145" s="31">
        <f t="shared" si="40"/>
        <v>0</v>
      </c>
      <c r="AB145" s="31">
        <f t="shared" si="40"/>
        <v>9.4559999999999995</v>
      </c>
      <c r="AC145" s="31">
        <f t="shared" si="40"/>
        <v>15.875999999999999</v>
      </c>
      <c r="AD145" s="31">
        <f t="shared" si="40"/>
        <v>18.908000000000001</v>
      </c>
      <c r="AE145" s="31">
        <f t="shared" si="40"/>
        <v>14.28</v>
      </c>
      <c r="AF145" s="28"/>
    </row>
    <row r="146" spans="1:32" ht="33" x14ac:dyDescent="0.25">
      <c r="A146" s="23" t="s">
        <v>4</v>
      </c>
      <c r="B146" s="31">
        <f t="shared" si="39"/>
        <v>0</v>
      </c>
      <c r="C146" s="31">
        <f t="shared" si="39"/>
        <v>0</v>
      </c>
      <c r="D146" s="31">
        <f t="shared" si="39"/>
        <v>0</v>
      </c>
      <c r="E146" s="31">
        <f t="shared" si="39"/>
        <v>0</v>
      </c>
      <c r="F146" s="31" t="e">
        <f t="shared" si="36"/>
        <v>#DIV/0!</v>
      </c>
      <c r="G146" s="31" t="e">
        <f t="shared" si="37"/>
        <v>#DIV/0!</v>
      </c>
      <c r="H146" s="31">
        <f t="shared" si="40"/>
        <v>0</v>
      </c>
      <c r="I146" s="31">
        <f t="shared" si="40"/>
        <v>0</v>
      </c>
      <c r="J146" s="31">
        <f t="shared" si="40"/>
        <v>0</v>
      </c>
      <c r="K146" s="31">
        <f t="shared" si="40"/>
        <v>0</v>
      </c>
      <c r="L146" s="31">
        <f t="shared" si="40"/>
        <v>0</v>
      </c>
      <c r="M146" s="31">
        <f t="shared" si="40"/>
        <v>0</v>
      </c>
      <c r="N146" s="31">
        <f t="shared" si="40"/>
        <v>0</v>
      </c>
      <c r="O146" s="31">
        <f t="shared" si="40"/>
        <v>0</v>
      </c>
      <c r="P146" s="31">
        <f t="shared" si="40"/>
        <v>0</v>
      </c>
      <c r="Q146" s="31">
        <f t="shared" si="40"/>
        <v>0</v>
      </c>
      <c r="R146" s="31">
        <f t="shared" si="40"/>
        <v>0</v>
      </c>
      <c r="S146" s="31">
        <f t="shared" si="40"/>
        <v>0</v>
      </c>
      <c r="T146" s="31">
        <f t="shared" si="40"/>
        <v>0</v>
      </c>
      <c r="U146" s="31">
        <f t="shared" si="40"/>
        <v>0</v>
      </c>
      <c r="V146" s="31">
        <f t="shared" si="40"/>
        <v>0</v>
      </c>
      <c r="W146" s="31">
        <f t="shared" si="40"/>
        <v>0</v>
      </c>
      <c r="X146" s="31">
        <f t="shared" si="40"/>
        <v>0</v>
      </c>
      <c r="Y146" s="31">
        <f t="shared" si="40"/>
        <v>0</v>
      </c>
      <c r="Z146" s="31">
        <f t="shared" si="40"/>
        <v>0</v>
      </c>
      <c r="AA146" s="31">
        <f t="shared" si="40"/>
        <v>0</v>
      </c>
      <c r="AB146" s="31">
        <f t="shared" si="40"/>
        <v>0</v>
      </c>
      <c r="AC146" s="31">
        <f t="shared" si="40"/>
        <v>0</v>
      </c>
      <c r="AD146" s="31">
        <f t="shared" si="40"/>
        <v>0</v>
      </c>
      <c r="AE146" s="31">
        <f t="shared" si="40"/>
        <v>0</v>
      </c>
      <c r="AF146" s="28"/>
    </row>
    <row r="147" spans="1:32" ht="16.5" x14ac:dyDescent="0.25">
      <c r="A147" s="21" t="s">
        <v>3</v>
      </c>
      <c r="B147" s="31">
        <f t="shared" si="39"/>
        <v>0</v>
      </c>
      <c r="C147" s="31">
        <f t="shared" si="39"/>
        <v>0</v>
      </c>
      <c r="D147" s="31">
        <f t="shared" si="39"/>
        <v>0</v>
      </c>
      <c r="E147" s="31">
        <f t="shared" si="39"/>
        <v>0</v>
      </c>
      <c r="F147" s="31" t="e">
        <f t="shared" si="36"/>
        <v>#DIV/0!</v>
      </c>
      <c r="G147" s="31" t="e">
        <f t="shared" si="37"/>
        <v>#DIV/0!</v>
      </c>
      <c r="H147" s="31">
        <f t="shared" si="40"/>
        <v>0</v>
      </c>
      <c r="I147" s="31">
        <f t="shared" si="40"/>
        <v>0</v>
      </c>
      <c r="J147" s="31">
        <f t="shared" si="40"/>
        <v>0</v>
      </c>
      <c r="K147" s="31">
        <f t="shared" si="40"/>
        <v>0</v>
      </c>
      <c r="L147" s="31">
        <f t="shared" si="40"/>
        <v>0</v>
      </c>
      <c r="M147" s="31">
        <f t="shared" si="40"/>
        <v>0</v>
      </c>
      <c r="N147" s="31">
        <f t="shared" si="40"/>
        <v>0</v>
      </c>
      <c r="O147" s="31">
        <f t="shared" si="40"/>
        <v>0</v>
      </c>
      <c r="P147" s="31">
        <f t="shared" si="40"/>
        <v>0</v>
      </c>
      <c r="Q147" s="31">
        <f t="shared" si="40"/>
        <v>0</v>
      </c>
      <c r="R147" s="31">
        <f t="shared" si="40"/>
        <v>0</v>
      </c>
      <c r="S147" s="31">
        <f t="shared" si="40"/>
        <v>0</v>
      </c>
      <c r="T147" s="31">
        <f t="shared" si="40"/>
        <v>0</v>
      </c>
      <c r="U147" s="31">
        <f t="shared" si="40"/>
        <v>0</v>
      </c>
      <c r="V147" s="31">
        <f t="shared" si="40"/>
        <v>0</v>
      </c>
      <c r="W147" s="31">
        <f t="shared" si="40"/>
        <v>0</v>
      </c>
      <c r="X147" s="31">
        <f t="shared" si="40"/>
        <v>0</v>
      </c>
      <c r="Y147" s="31">
        <f t="shared" si="40"/>
        <v>0</v>
      </c>
      <c r="Z147" s="31">
        <f t="shared" si="40"/>
        <v>0</v>
      </c>
      <c r="AA147" s="31">
        <f t="shared" si="40"/>
        <v>0</v>
      </c>
      <c r="AB147" s="31">
        <f t="shared" si="40"/>
        <v>0</v>
      </c>
      <c r="AC147" s="31">
        <f t="shared" si="40"/>
        <v>0</v>
      </c>
      <c r="AD147" s="31">
        <f t="shared" si="40"/>
        <v>0</v>
      </c>
      <c r="AE147" s="31">
        <f t="shared" si="40"/>
        <v>0</v>
      </c>
      <c r="AF147" s="28"/>
    </row>
    <row r="148" spans="1:32" ht="18.75" x14ac:dyDescent="0.25">
      <c r="A148" s="113" t="s">
        <v>28</v>
      </c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5"/>
      <c r="AF148" s="28"/>
    </row>
    <row r="149" spans="1:32" ht="16.5" x14ac:dyDescent="0.25">
      <c r="A149" s="49" t="s">
        <v>10</v>
      </c>
      <c r="B149" s="33">
        <f>B150+B151+B152+B154</f>
        <v>91.500000000000014</v>
      </c>
      <c r="C149" s="33">
        <f>C150+C151+C152+C154</f>
        <v>0</v>
      </c>
      <c r="D149" s="33">
        <f>D150+D151+D152+D154</f>
        <v>87.405000000000015</v>
      </c>
      <c r="E149" s="33">
        <f>E150+E151+E152+E154</f>
        <v>87.405000000000015</v>
      </c>
      <c r="F149" s="33">
        <f>E149/B149*100</f>
        <v>95.524590163934434</v>
      </c>
      <c r="G149" s="33" t="e">
        <f>E149/C149*100</f>
        <v>#DIV/0!</v>
      </c>
      <c r="H149" s="33">
        <f t="shared" ref="H149:AE149" si="41">H150+H151+H152</f>
        <v>0</v>
      </c>
      <c r="I149" s="33">
        <f t="shared" si="41"/>
        <v>0</v>
      </c>
      <c r="J149" s="33">
        <f t="shared" si="41"/>
        <v>0</v>
      </c>
      <c r="K149" s="33">
        <f t="shared" si="41"/>
        <v>0</v>
      </c>
      <c r="L149" s="33">
        <f t="shared" si="41"/>
        <v>0</v>
      </c>
      <c r="M149" s="33">
        <f t="shared" si="41"/>
        <v>0</v>
      </c>
      <c r="N149" s="33">
        <f t="shared" si="41"/>
        <v>0</v>
      </c>
      <c r="O149" s="33">
        <f t="shared" si="41"/>
        <v>0</v>
      </c>
      <c r="P149" s="33">
        <f t="shared" si="41"/>
        <v>9.4559999999999995</v>
      </c>
      <c r="Q149" s="33">
        <f t="shared" si="41"/>
        <v>0</v>
      </c>
      <c r="R149" s="33">
        <f t="shared" si="41"/>
        <v>9.4559999999999995</v>
      </c>
      <c r="S149" s="33">
        <f t="shared" si="41"/>
        <v>0</v>
      </c>
      <c r="T149" s="33">
        <f t="shared" si="41"/>
        <v>9.4559999999999995</v>
      </c>
      <c r="U149" s="71">
        <v>22.23</v>
      </c>
      <c r="V149" s="33">
        <f t="shared" si="41"/>
        <v>15.856</v>
      </c>
      <c r="W149" s="33">
        <f t="shared" si="41"/>
        <v>23.913000000000004</v>
      </c>
      <c r="X149" s="33">
        <f t="shared" si="41"/>
        <v>9.4559999999999995</v>
      </c>
      <c r="Y149" s="33">
        <f t="shared" si="41"/>
        <v>11.11</v>
      </c>
      <c r="Z149" s="33">
        <f t="shared" si="41"/>
        <v>9.4559999999999995</v>
      </c>
      <c r="AA149" s="71">
        <f t="shared" si="41"/>
        <v>0</v>
      </c>
      <c r="AB149" s="33">
        <f t="shared" si="41"/>
        <v>9.4559999999999995</v>
      </c>
      <c r="AC149" s="33">
        <f t="shared" si="41"/>
        <v>15.875999999999999</v>
      </c>
      <c r="AD149" s="33">
        <f t="shared" si="41"/>
        <v>18.908000000000001</v>
      </c>
      <c r="AE149" s="33">
        <f t="shared" si="41"/>
        <v>14.28</v>
      </c>
      <c r="AF149" s="28"/>
    </row>
    <row r="150" spans="1:32" ht="16.5" x14ac:dyDescent="0.25">
      <c r="A150" s="23" t="s">
        <v>7</v>
      </c>
      <c r="B150" s="31"/>
      <c r="C150" s="31"/>
      <c r="D150" s="31"/>
      <c r="E150" s="31"/>
      <c r="F150" s="31"/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68"/>
      <c r="V150" s="30"/>
      <c r="W150" s="30"/>
      <c r="X150" s="30"/>
      <c r="Y150" s="30"/>
      <c r="Z150" s="30"/>
      <c r="AA150" s="68"/>
      <c r="AB150" s="30"/>
      <c r="AC150" s="30"/>
      <c r="AD150" s="30"/>
      <c r="AE150" s="30"/>
      <c r="AF150" s="28"/>
    </row>
    <row r="151" spans="1:32" ht="33" x14ac:dyDescent="0.25">
      <c r="A151" s="23" t="s">
        <v>6</v>
      </c>
      <c r="B151" s="31">
        <f t="shared" ref="B151:E154" si="42">B158+B165</f>
        <v>0</v>
      </c>
      <c r="C151" s="31">
        <f t="shared" si="42"/>
        <v>0</v>
      </c>
      <c r="D151" s="31">
        <f t="shared" si="42"/>
        <v>0</v>
      </c>
      <c r="E151" s="31">
        <f t="shared" si="42"/>
        <v>0</v>
      </c>
      <c r="F151" s="31" t="e">
        <f>E151/B151*100</f>
        <v>#DIV/0!</v>
      </c>
      <c r="G151" s="31" t="e">
        <f>E151/C151*100</f>
        <v>#DIV/0!</v>
      </c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68"/>
      <c r="V151" s="30"/>
      <c r="W151" s="30"/>
      <c r="X151" s="30"/>
      <c r="Y151" s="30"/>
      <c r="Z151" s="30"/>
      <c r="AA151" s="68"/>
      <c r="AB151" s="30"/>
      <c r="AC151" s="30"/>
      <c r="AD151" s="30"/>
      <c r="AE151" s="29"/>
      <c r="AF151" s="28"/>
    </row>
    <row r="152" spans="1:32" ht="16.5" x14ac:dyDescent="0.25">
      <c r="A152" s="23" t="s">
        <v>5</v>
      </c>
      <c r="B152" s="31">
        <f t="shared" si="42"/>
        <v>91.500000000000014</v>
      </c>
      <c r="C152" s="31">
        <f t="shared" si="42"/>
        <v>0</v>
      </c>
      <c r="D152" s="31">
        <f t="shared" si="42"/>
        <v>87.405000000000015</v>
      </c>
      <c r="E152" s="31">
        <f t="shared" si="42"/>
        <v>87.405000000000015</v>
      </c>
      <c r="F152" s="31">
        <f>E152/B152*100</f>
        <v>95.524590163934434</v>
      </c>
      <c r="G152" s="31" t="e">
        <f>E152/C152*100</f>
        <v>#DIV/0!</v>
      </c>
      <c r="H152" s="30">
        <f t="shared" ref="H152:AE152" si="43">H159+H166</f>
        <v>0</v>
      </c>
      <c r="I152" s="30">
        <f t="shared" si="43"/>
        <v>0</v>
      </c>
      <c r="J152" s="30">
        <f t="shared" si="43"/>
        <v>0</v>
      </c>
      <c r="K152" s="30">
        <f t="shared" si="43"/>
        <v>0</v>
      </c>
      <c r="L152" s="30">
        <f t="shared" si="43"/>
        <v>0</v>
      </c>
      <c r="M152" s="30">
        <f t="shared" si="43"/>
        <v>0</v>
      </c>
      <c r="N152" s="30">
        <f t="shared" si="43"/>
        <v>0</v>
      </c>
      <c r="O152" s="30">
        <f t="shared" si="43"/>
        <v>0</v>
      </c>
      <c r="P152" s="30">
        <f t="shared" si="43"/>
        <v>9.4559999999999995</v>
      </c>
      <c r="Q152" s="30">
        <f t="shared" si="43"/>
        <v>0</v>
      </c>
      <c r="R152" s="30">
        <f t="shared" si="43"/>
        <v>9.4559999999999995</v>
      </c>
      <c r="S152" s="30">
        <f t="shared" si="43"/>
        <v>0</v>
      </c>
      <c r="T152" s="30">
        <f t="shared" si="43"/>
        <v>9.4559999999999995</v>
      </c>
      <c r="U152" s="68">
        <f t="shared" si="43"/>
        <v>22.225999999999999</v>
      </c>
      <c r="V152" s="30">
        <f t="shared" si="43"/>
        <v>15.856</v>
      </c>
      <c r="W152" s="30">
        <f t="shared" si="43"/>
        <v>23.913000000000004</v>
      </c>
      <c r="X152" s="30">
        <f t="shared" si="43"/>
        <v>9.4559999999999995</v>
      </c>
      <c r="Y152" s="30">
        <v>11.11</v>
      </c>
      <c r="Z152" s="30">
        <f t="shared" si="43"/>
        <v>9.4559999999999995</v>
      </c>
      <c r="AA152" s="68">
        <f t="shared" si="43"/>
        <v>0</v>
      </c>
      <c r="AB152" s="30">
        <f t="shared" si="43"/>
        <v>9.4559999999999995</v>
      </c>
      <c r="AC152" s="30">
        <f>AC159+AC166</f>
        <v>15.875999999999999</v>
      </c>
      <c r="AD152" s="30">
        <f t="shared" si="43"/>
        <v>18.908000000000001</v>
      </c>
      <c r="AE152" s="30">
        <f t="shared" si="43"/>
        <v>14.28</v>
      </c>
      <c r="AF152" s="28"/>
    </row>
    <row r="153" spans="1:32" ht="33" x14ac:dyDescent="0.25">
      <c r="A153" s="23" t="s">
        <v>4</v>
      </c>
      <c r="B153" s="31">
        <f t="shared" si="42"/>
        <v>0</v>
      </c>
      <c r="C153" s="31">
        <f t="shared" si="42"/>
        <v>0</v>
      </c>
      <c r="D153" s="31">
        <f t="shared" si="42"/>
        <v>0</v>
      </c>
      <c r="E153" s="31">
        <f t="shared" si="42"/>
        <v>0</v>
      </c>
      <c r="F153" s="31" t="e">
        <f>E153/B153*100</f>
        <v>#DIV/0!</v>
      </c>
      <c r="G153" s="31" t="e">
        <f>E153/C153*100</f>
        <v>#DIV/0!</v>
      </c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68"/>
      <c r="V153" s="30"/>
      <c r="W153" s="30"/>
      <c r="X153" s="30"/>
      <c r="Y153" s="30"/>
      <c r="Z153" s="30"/>
      <c r="AA153" s="68"/>
      <c r="AB153" s="30"/>
      <c r="AC153" s="30"/>
      <c r="AD153" s="30"/>
      <c r="AE153" s="29"/>
      <c r="AF153" s="28"/>
    </row>
    <row r="154" spans="1:32" ht="16.5" x14ac:dyDescent="0.25">
      <c r="A154" s="21" t="s">
        <v>3</v>
      </c>
      <c r="B154" s="31">
        <f t="shared" si="42"/>
        <v>0</v>
      </c>
      <c r="C154" s="31">
        <f t="shared" si="42"/>
        <v>0</v>
      </c>
      <c r="D154" s="31">
        <f t="shared" si="42"/>
        <v>0</v>
      </c>
      <c r="E154" s="31">
        <f t="shared" si="42"/>
        <v>0</v>
      </c>
      <c r="F154" s="31" t="e">
        <f>E154/B154*100</f>
        <v>#DIV/0!</v>
      </c>
      <c r="G154" s="31" t="e">
        <f>E154/C154*100</f>
        <v>#DIV/0!</v>
      </c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68"/>
      <c r="V154" s="30"/>
      <c r="W154" s="30"/>
      <c r="X154" s="30"/>
      <c r="Y154" s="30"/>
      <c r="Z154" s="30"/>
      <c r="AA154" s="68"/>
      <c r="AB154" s="30"/>
      <c r="AC154" s="30"/>
      <c r="AD154" s="30"/>
      <c r="AE154" s="29"/>
      <c r="AF154" s="28"/>
    </row>
    <row r="155" spans="1:32" ht="16.5" x14ac:dyDescent="0.25">
      <c r="A155" s="48" t="s">
        <v>27</v>
      </c>
      <c r="B155" s="31"/>
      <c r="C155" s="31"/>
      <c r="D155" s="31"/>
      <c r="E155" s="31"/>
      <c r="F155" s="31"/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68"/>
      <c r="V155" s="30"/>
      <c r="W155" s="30"/>
      <c r="X155" s="30"/>
      <c r="Y155" s="30"/>
      <c r="Z155" s="30"/>
      <c r="AA155" s="68"/>
      <c r="AB155" s="30"/>
      <c r="AC155" s="30"/>
      <c r="AD155" s="30"/>
      <c r="AE155" s="29"/>
      <c r="AF155" s="28"/>
    </row>
    <row r="156" spans="1:32" ht="16.5" x14ac:dyDescent="0.25">
      <c r="A156" s="48" t="s">
        <v>25</v>
      </c>
      <c r="B156" s="33">
        <f>B157+B158+B159+B161</f>
        <v>85.100000000000009</v>
      </c>
      <c r="C156" s="33">
        <f>C157+C158+C159+C161</f>
        <v>0</v>
      </c>
      <c r="D156" s="33">
        <f>D157+D158+D159+D161</f>
        <v>81.00500000000001</v>
      </c>
      <c r="E156" s="33">
        <f>E157+E158+E159+E161</f>
        <v>81.00500000000001</v>
      </c>
      <c r="F156" s="33">
        <f>E156/B156*100</f>
        <v>95.18801410105759</v>
      </c>
      <c r="G156" s="33" t="e">
        <f>E156/C156*100</f>
        <v>#DIV/0!</v>
      </c>
      <c r="H156" s="33">
        <f t="shared" ref="H156:AE156" si="44">H157+H158+H159+H161</f>
        <v>0</v>
      </c>
      <c r="I156" s="33">
        <f t="shared" si="44"/>
        <v>0</v>
      </c>
      <c r="J156" s="33">
        <f t="shared" si="44"/>
        <v>0</v>
      </c>
      <c r="K156" s="33">
        <f t="shared" si="44"/>
        <v>0</v>
      </c>
      <c r="L156" s="33">
        <f t="shared" si="44"/>
        <v>0</v>
      </c>
      <c r="M156" s="33">
        <f t="shared" si="44"/>
        <v>0</v>
      </c>
      <c r="N156" s="33">
        <f t="shared" si="44"/>
        <v>0</v>
      </c>
      <c r="O156" s="33">
        <f t="shared" si="44"/>
        <v>0</v>
      </c>
      <c r="P156" s="33">
        <f t="shared" si="44"/>
        <v>9.4559999999999995</v>
      </c>
      <c r="Q156" s="33">
        <f>Q157+Q158+Q159+Q161</f>
        <v>0</v>
      </c>
      <c r="R156" s="33">
        <f t="shared" si="44"/>
        <v>9.4559999999999995</v>
      </c>
      <c r="S156" s="33">
        <f t="shared" si="44"/>
        <v>0</v>
      </c>
      <c r="T156" s="33">
        <f t="shared" si="44"/>
        <v>9.4559999999999995</v>
      </c>
      <c r="U156" s="71">
        <f t="shared" si="44"/>
        <v>22.225999999999999</v>
      </c>
      <c r="V156" s="33">
        <f t="shared" si="44"/>
        <v>9.4559999999999995</v>
      </c>
      <c r="W156" s="33">
        <f t="shared" si="44"/>
        <v>17.513000000000002</v>
      </c>
      <c r="X156" s="33">
        <f>X157+X158+X159+X161</f>
        <v>9.4559999999999995</v>
      </c>
      <c r="Y156" s="33">
        <f t="shared" si="44"/>
        <v>11.11</v>
      </c>
      <c r="Z156" s="33">
        <f t="shared" si="44"/>
        <v>9.4559999999999995</v>
      </c>
      <c r="AA156" s="71">
        <f>AA157+AA158+AA159+AA161</f>
        <v>0</v>
      </c>
      <c r="AB156" s="33">
        <f t="shared" si="44"/>
        <v>9.4559999999999995</v>
      </c>
      <c r="AC156" s="33">
        <f t="shared" si="44"/>
        <v>15.875999999999999</v>
      </c>
      <c r="AD156" s="33">
        <f t="shared" si="44"/>
        <v>18.908000000000001</v>
      </c>
      <c r="AE156" s="33">
        <f t="shared" si="44"/>
        <v>14.28</v>
      </c>
      <c r="AF156" s="28"/>
    </row>
    <row r="157" spans="1:32" ht="16.5" x14ac:dyDescent="0.25">
      <c r="A157" s="47" t="s">
        <v>7</v>
      </c>
      <c r="B157" s="31"/>
      <c r="C157" s="31"/>
      <c r="D157" s="31"/>
      <c r="E157" s="31"/>
      <c r="F157" s="31"/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68"/>
      <c r="V157" s="30"/>
      <c r="W157" s="30"/>
      <c r="X157" s="30"/>
      <c r="Y157" s="30"/>
      <c r="Z157" s="30"/>
      <c r="AA157" s="68"/>
      <c r="AB157" s="30"/>
      <c r="AC157" s="30"/>
      <c r="AD157" s="30"/>
      <c r="AE157" s="29"/>
      <c r="AF157" s="119" t="s">
        <v>82</v>
      </c>
    </row>
    <row r="158" spans="1:32" ht="33" x14ac:dyDescent="0.25">
      <c r="A158" s="47" t="s">
        <v>6</v>
      </c>
      <c r="B158" s="31"/>
      <c r="C158" s="31"/>
      <c r="D158" s="31"/>
      <c r="E158" s="31"/>
      <c r="F158" s="31"/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68"/>
      <c r="V158" s="30"/>
      <c r="W158" s="30"/>
      <c r="X158" s="30"/>
      <c r="Y158" s="30"/>
      <c r="Z158" s="30"/>
      <c r="AA158" s="68"/>
      <c r="AB158" s="30"/>
      <c r="AC158" s="30"/>
      <c r="AD158" s="30"/>
      <c r="AE158" s="29"/>
      <c r="AF158" s="120"/>
    </row>
    <row r="159" spans="1:32" ht="16.5" x14ac:dyDescent="0.25">
      <c r="A159" s="47" t="s">
        <v>5</v>
      </c>
      <c r="B159" s="73">
        <f>H159+J159+L159+N159+P159+R159+T159+V159+X159+Z159+AB159+AD159</f>
        <v>85.100000000000009</v>
      </c>
      <c r="C159" s="31">
        <f>H159</f>
        <v>0</v>
      </c>
      <c r="D159" s="73">
        <f>I159+K159+M159+O159+Q159+S159+U159+W159+Y159+AA159+AC159+AE159</f>
        <v>81.00500000000001</v>
      </c>
      <c r="E159" s="31">
        <f>I159+K159+M159+O159+Q159+S159+U159+W159+Y159+AA159+AC159+AE159</f>
        <v>81.00500000000001</v>
      </c>
      <c r="F159" s="31">
        <f>E159/B159*100</f>
        <v>95.18801410105759</v>
      </c>
      <c r="G159" s="31" t="e">
        <f>E159/C159*100</f>
        <v>#DIV/0!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69">
        <v>9.4559999999999995</v>
      </c>
      <c r="Q159" s="69"/>
      <c r="R159" s="69">
        <v>9.4559999999999995</v>
      </c>
      <c r="S159" s="69"/>
      <c r="T159" s="30">
        <v>9.4559999999999995</v>
      </c>
      <c r="U159" s="68">
        <v>22.225999999999999</v>
      </c>
      <c r="V159" s="30">
        <v>9.4559999999999995</v>
      </c>
      <c r="W159" s="30">
        <v>17.513000000000002</v>
      </c>
      <c r="X159" s="69">
        <v>9.4559999999999995</v>
      </c>
      <c r="Y159" s="30">
        <v>11.11</v>
      </c>
      <c r="Z159" s="30">
        <v>9.4559999999999995</v>
      </c>
      <c r="AA159" s="68"/>
      <c r="AB159" s="30">
        <v>9.4559999999999995</v>
      </c>
      <c r="AC159" s="30">
        <v>15.875999999999999</v>
      </c>
      <c r="AD159" s="30">
        <v>18.908000000000001</v>
      </c>
      <c r="AE159" s="29">
        <v>14.28</v>
      </c>
      <c r="AF159" s="120"/>
    </row>
    <row r="160" spans="1:32" ht="33" x14ac:dyDescent="0.25">
      <c r="A160" s="47" t="s">
        <v>4</v>
      </c>
      <c r="B160" s="31"/>
      <c r="C160" s="31"/>
      <c r="D160" s="31"/>
      <c r="E160" s="31"/>
      <c r="F160" s="31"/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68"/>
      <c r="AB160" s="30"/>
      <c r="AC160" s="30"/>
      <c r="AD160" s="30"/>
      <c r="AE160" s="29"/>
      <c r="AF160" s="120"/>
    </row>
    <row r="161" spans="1:32" ht="16.5" x14ac:dyDescent="0.25">
      <c r="A161" s="21" t="s">
        <v>3</v>
      </c>
      <c r="B161" s="31"/>
      <c r="C161" s="31"/>
      <c r="D161" s="31"/>
      <c r="E161" s="31"/>
      <c r="F161" s="31"/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68"/>
      <c r="AB161" s="30"/>
      <c r="AC161" s="30"/>
      <c r="AD161" s="30"/>
      <c r="AE161" s="29"/>
      <c r="AF161" s="120"/>
    </row>
    <row r="162" spans="1:32" ht="33" x14ac:dyDescent="0.25">
      <c r="A162" s="48" t="s">
        <v>26</v>
      </c>
      <c r="B162" s="31"/>
      <c r="C162" s="31"/>
      <c r="D162" s="31"/>
      <c r="E162" s="31"/>
      <c r="F162" s="31"/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68"/>
      <c r="AB162" s="30"/>
      <c r="AC162" s="30"/>
      <c r="AD162" s="30"/>
      <c r="AE162" s="29"/>
      <c r="AF162" s="121"/>
    </row>
    <row r="163" spans="1:32" ht="16.5" x14ac:dyDescent="0.25">
      <c r="A163" s="48" t="s">
        <v>25</v>
      </c>
      <c r="B163" s="33">
        <f>B164+B165+B166+B168</f>
        <v>6.4</v>
      </c>
      <c r="C163" s="33">
        <f>C164+C165+C166+C168</f>
        <v>0</v>
      </c>
      <c r="D163" s="33">
        <f>D164+D165+D166+D168</f>
        <v>6.4</v>
      </c>
      <c r="E163" s="33">
        <f>E164+E165+E166+E168</f>
        <v>6.4</v>
      </c>
      <c r="F163" s="33">
        <f>E163/B163*100</f>
        <v>100</v>
      </c>
      <c r="G163" s="33" t="e">
        <f>E163/C163*100</f>
        <v>#DIV/0!</v>
      </c>
      <c r="H163" s="33">
        <f t="shared" ref="H163:AE163" si="45">H164+H165+H166+H168</f>
        <v>0</v>
      </c>
      <c r="I163" s="33">
        <f t="shared" si="45"/>
        <v>0</v>
      </c>
      <c r="J163" s="33">
        <f t="shared" si="45"/>
        <v>0</v>
      </c>
      <c r="K163" s="33">
        <f t="shared" si="45"/>
        <v>0</v>
      </c>
      <c r="L163" s="33">
        <f t="shared" si="45"/>
        <v>0</v>
      </c>
      <c r="M163" s="33">
        <f t="shared" si="45"/>
        <v>0</v>
      </c>
      <c r="N163" s="33">
        <f t="shared" si="45"/>
        <v>0</v>
      </c>
      <c r="O163" s="33">
        <f t="shared" si="45"/>
        <v>0</v>
      </c>
      <c r="P163" s="33">
        <f t="shared" si="45"/>
        <v>0</v>
      </c>
      <c r="Q163" s="33">
        <f t="shared" si="45"/>
        <v>0</v>
      </c>
      <c r="R163" s="33">
        <f t="shared" si="45"/>
        <v>0</v>
      </c>
      <c r="S163" s="33">
        <f t="shared" si="45"/>
        <v>0</v>
      </c>
      <c r="T163" s="33">
        <f t="shared" si="45"/>
        <v>0</v>
      </c>
      <c r="U163" s="33">
        <f t="shared" si="45"/>
        <v>0</v>
      </c>
      <c r="V163" s="33">
        <f t="shared" si="45"/>
        <v>6.4</v>
      </c>
      <c r="W163" s="33">
        <f t="shared" si="45"/>
        <v>6.4</v>
      </c>
      <c r="X163" s="33">
        <f t="shared" si="45"/>
        <v>0</v>
      </c>
      <c r="Y163" s="33">
        <f t="shared" si="45"/>
        <v>0</v>
      </c>
      <c r="Z163" s="33">
        <f t="shared" si="45"/>
        <v>0</v>
      </c>
      <c r="AA163" s="71">
        <f t="shared" si="45"/>
        <v>0</v>
      </c>
      <c r="AB163" s="33">
        <f t="shared" si="45"/>
        <v>0</v>
      </c>
      <c r="AC163" s="33">
        <f t="shared" si="45"/>
        <v>0</v>
      </c>
      <c r="AD163" s="33">
        <f t="shared" si="45"/>
        <v>0</v>
      </c>
      <c r="AE163" s="33">
        <f t="shared" si="45"/>
        <v>0</v>
      </c>
      <c r="AF163" s="122"/>
    </row>
    <row r="164" spans="1:32" ht="16.5" x14ac:dyDescent="0.25">
      <c r="A164" s="47" t="s">
        <v>7</v>
      </c>
      <c r="B164" s="31"/>
      <c r="C164" s="31"/>
      <c r="D164" s="31"/>
      <c r="E164" s="31"/>
      <c r="F164" s="31"/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68"/>
      <c r="AB164" s="30"/>
      <c r="AC164" s="30"/>
      <c r="AD164" s="30"/>
      <c r="AE164" s="29"/>
      <c r="AF164" s="123"/>
    </row>
    <row r="165" spans="1:32" ht="33" x14ac:dyDescent="0.25">
      <c r="A165" s="47" t="s">
        <v>6</v>
      </c>
      <c r="B165" s="31"/>
      <c r="C165" s="31"/>
      <c r="D165" s="31"/>
      <c r="E165" s="31"/>
      <c r="F165" s="31"/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68"/>
      <c r="AB165" s="30"/>
      <c r="AC165" s="30"/>
      <c r="AD165" s="30"/>
      <c r="AE165" s="29"/>
      <c r="AF165" s="123"/>
    </row>
    <row r="166" spans="1:32" ht="16.5" x14ac:dyDescent="0.25">
      <c r="A166" s="47" t="s">
        <v>5</v>
      </c>
      <c r="B166" s="31">
        <f>H166+J166+L166+N166+P166+R166+T166+V166+X166+Z166+AB166+AD166</f>
        <v>6.4</v>
      </c>
      <c r="C166" s="31">
        <f>H166</f>
        <v>0</v>
      </c>
      <c r="D166" s="31">
        <f>I166+K166+M166+O166+Q166+S166+U166+W166+Y166+AA166+AC166+AE166</f>
        <v>6.4</v>
      </c>
      <c r="E166" s="31">
        <f>I166+K166+M166+O166+Q166+S166+U166+W166+Y166+AA166+AC166+AE166</f>
        <v>6.4</v>
      </c>
      <c r="F166" s="31">
        <f>E166/B166*100</f>
        <v>100</v>
      </c>
      <c r="G166" s="31" t="e">
        <f>E166/C166*100</f>
        <v>#DIV/0!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6.4</v>
      </c>
      <c r="W166" s="30">
        <v>6.4</v>
      </c>
      <c r="X166" s="30">
        <v>0</v>
      </c>
      <c r="Y166" s="30">
        <v>0</v>
      </c>
      <c r="Z166" s="30">
        <v>0</v>
      </c>
      <c r="AA166" s="68">
        <v>0</v>
      </c>
      <c r="AB166" s="30">
        <v>0</v>
      </c>
      <c r="AC166" s="30">
        <v>0</v>
      </c>
      <c r="AD166" s="30">
        <v>0</v>
      </c>
      <c r="AE166" s="29">
        <v>0</v>
      </c>
      <c r="AF166" s="124"/>
    </row>
    <row r="167" spans="1:32" ht="33" x14ac:dyDescent="0.25">
      <c r="A167" s="47" t="s">
        <v>4</v>
      </c>
      <c r="B167" s="31"/>
      <c r="C167" s="31"/>
      <c r="D167" s="31"/>
      <c r="E167" s="31"/>
      <c r="F167" s="31"/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68"/>
      <c r="AB167" s="30"/>
      <c r="AC167" s="30"/>
      <c r="AD167" s="30"/>
      <c r="AE167" s="29"/>
      <c r="AF167" s="28"/>
    </row>
    <row r="168" spans="1:32" ht="16.5" x14ac:dyDescent="0.25">
      <c r="A168" s="21" t="s">
        <v>3</v>
      </c>
      <c r="B168" s="31"/>
      <c r="C168" s="31"/>
      <c r="D168" s="31"/>
      <c r="E168" s="31"/>
      <c r="F168" s="31"/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68"/>
      <c r="AB168" s="30"/>
      <c r="AC168" s="30"/>
      <c r="AD168" s="30"/>
      <c r="AE168" s="29"/>
      <c r="AF168" s="28"/>
    </row>
    <row r="169" spans="1:32" ht="20.25" x14ac:dyDescent="0.25">
      <c r="A169" s="108" t="s">
        <v>24</v>
      </c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7"/>
      <c r="AF169" s="28"/>
    </row>
    <row r="170" spans="1:32" ht="16.5" x14ac:dyDescent="0.25">
      <c r="A170" s="36" t="s">
        <v>10</v>
      </c>
      <c r="B170" s="33">
        <f>B171+B172+B173+B175</f>
        <v>538.50200000000007</v>
      </c>
      <c r="C170" s="33">
        <f>C171+C172+C173+C175</f>
        <v>357.40200000000004</v>
      </c>
      <c r="D170" s="33">
        <f>D171+D172+D173+D175</f>
        <v>268.49799999999999</v>
      </c>
      <c r="E170" s="33">
        <f>E171+E172+E173+E175</f>
        <v>268.49799999999999</v>
      </c>
      <c r="F170" s="33">
        <f t="shared" ref="F170:F175" si="46">E170/B170*100</f>
        <v>49.86016765025942</v>
      </c>
      <c r="G170" s="33">
        <f t="shared" ref="G170:G175" si="47">E170/C170*100</f>
        <v>75.124929351262722</v>
      </c>
      <c r="H170" s="33">
        <f t="shared" ref="H170:AE170" si="48">H171+H172+H173+H175</f>
        <v>0</v>
      </c>
      <c r="I170" s="33">
        <f t="shared" si="48"/>
        <v>0</v>
      </c>
      <c r="J170" s="33">
        <f t="shared" si="48"/>
        <v>65.968000000000004</v>
      </c>
      <c r="K170" s="33">
        <f t="shared" si="48"/>
        <v>58.06</v>
      </c>
      <c r="L170" s="33">
        <f t="shared" si="48"/>
        <v>173.358</v>
      </c>
      <c r="M170" s="33">
        <f t="shared" si="48"/>
        <v>3.36</v>
      </c>
      <c r="N170" s="33">
        <f t="shared" si="48"/>
        <v>0</v>
      </c>
      <c r="O170" s="33">
        <f t="shared" si="48"/>
        <v>7.9</v>
      </c>
      <c r="P170" s="33">
        <f t="shared" si="48"/>
        <v>108</v>
      </c>
      <c r="Q170" s="33">
        <f t="shared" si="48"/>
        <v>108</v>
      </c>
      <c r="R170" s="33">
        <f t="shared" si="48"/>
        <v>3.3580000000000001</v>
      </c>
      <c r="S170" s="33">
        <f t="shared" si="48"/>
        <v>3.3580000000000001</v>
      </c>
      <c r="T170" s="33">
        <f t="shared" si="48"/>
        <v>0</v>
      </c>
      <c r="U170" s="33">
        <f t="shared" si="48"/>
        <v>0</v>
      </c>
      <c r="V170" s="33">
        <f t="shared" si="48"/>
        <v>0</v>
      </c>
      <c r="W170" s="33">
        <f t="shared" si="48"/>
        <v>0</v>
      </c>
      <c r="X170" s="33">
        <f t="shared" si="48"/>
        <v>3.3580000000000001</v>
      </c>
      <c r="Y170" s="33">
        <f t="shared" si="48"/>
        <v>3.36</v>
      </c>
      <c r="Z170" s="33">
        <f t="shared" si="48"/>
        <v>181.1</v>
      </c>
      <c r="AA170" s="33">
        <f t="shared" si="48"/>
        <v>81.099999999999994</v>
      </c>
      <c r="AB170" s="33">
        <f t="shared" si="48"/>
        <v>3.36</v>
      </c>
      <c r="AC170" s="71">
        <f t="shared" si="48"/>
        <v>100</v>
      </c>
      <c r="AD170" s="33">
        <f t="shared" si="48"/>
        <v>0</v>
      </c>
      <c r="AE170" s="33">
        <f t="shared" si="48"/>
        <v>3.36</v>
      </c>
      <c r="AF170" s="28"/>
    </row>
    <row r="171" spans="1:32" ht="16.5" x14ac:dyDescent="0.25">
      <c r="A171" s="22" t="s">
        <v>7</v>
      </c>
      <c r="B171" s="31">
        <f t="shared" ref="B171:E175" si="49">B178+B185+B192+B199+B206</f>
        <v>0</v>
      </c>
      <c r="C171" s="31">
        <f t="shared" si="49"/>
        <v>0</v>
      </c>
      <c r="D171" s="31">
        <f t="shared" si="49"/>
        <v>0</v>
      </c>
      <c r="E171" s="31">
        <f t="shared" si="49"/>
        <v>0</v>
      </c>
      <c r="F171" s="31" t="e">
        <f t="shared" si="46"/>
        <v>#DIV/0!</v>
      </c>
      <c r="G171" s="31" t="e">
        <f t="shared" si="47"/>
        <v>#DIV/0!</v>
      </c>
      <c r="H171" s="31">
        <f t="shared" ref="H171:AE171" si="50">H178+H185+H192+H199+H206</f>
        <v>0</v>
      </c>
      <c r="I171" s="31">
        <f t="shared" si="50"/>
        <v>0</v>
      </c>
      <c r="J171" s="31">
        <f t="shared" si="50"/>
        <v>0</v>
      </c>
      <c r="K171" s="31">
        <f t="shared" si="50"/>
        <v>0</v>
      </c>
      <c r="L171" s="31">
        <f t="shared" si="50"/>
        <v>0</v>
      </c>
      <c r="M171" s="31">
        <f t="shared" si="50"/>
        <v>0</v>
      </c>
      <c r="N171" s="31">
        <f t="shared" si="50"/>
        <v>0</v>
      </c>
      <c r="O171" s="31">
        <f t="shared" si="50"/>
        <v>0</v>
      </c>
      <c r="P171" s="31">
        <f t="shared" si="50"/>
        <v>0</v>
      </c>
      <c r="Q171" s="31">
        <f t="shared" si="50"/>
        <v>0</v>
      </c>
      <c r="R171" s="31">
        <f t="shared" si="50"/>
        <v>0</v>
      </c>
      <c r="S171" s="31">
        <f t="shared" si="50"/>
        <v>0</v>
      </c>
      <c r="T171" s="31">
        <f t="shared" si="50"/>
        <v>0</v>
      </c>
      <c r="U171" s="31">
        <f t="shared" si="50"/>
        <v>0</v>
      </c>
      <c r="V171" s="31">
        <f t="shared" si="50"/>
        <v>0</v>
      </c>
      <c r="W171" s="31">
        <f t="shared" si="50"/>
        <v>0</v>
      </c>
      <c r="X171" s="31">
        <f t="shared" si="50"/>
        <v>0</v>
      </c>
      <c r="Y171" s="31">
        <f t="shared" si="50"/>
        <v>0</v>
      </c>
      <c r="Z171" s="31">
        <f t="shared" si="50"/>
        <v>0</v>
      </c>
      <c r="AA171" s="31">
        <f t="shared" si="50"/>
        <v>0</v>
      </c>
      <c r="AB171" s="31">
        <f t="shared" si="50"/>
        <v>0</v>
      </c>
      <c r="AC171" s="73">
        <f t="shared" si="50"/>
        <v>0</v>
      </c>
      <c r="AD171" s="31">
        <f t="shared" si="50"/>
        <v>0</v>
      </c>
      <c r="AE171" s="31">
        <f t="shared" si="50"/>
        <v>0</v>
      </c>
      <c r="AF171" s="28"/>
    </row>
    <row r="172" spans="1:32" ht="33" x14ac:dyDescent="0.25">
      <c r="A172" s="22" t="s">
        <v>6</v>
      </c>
      <c r="B172" s="31">
        <f t="shared" si="49"/>
        <v>0</v>
      </c>
      <c r="C172" s="31">
        <f t="shared" si="49"/>
        <v>0</v>
      </c>
      <c r="D172" s="31">
        <f t="shared" si="49"/>
        <v>0</v>
      </c>
      <c r="E172" s="31">
        <f t="shared" si="49"/>
        <v>0</v>
      </c>
      <c r="F172" s="31" t="e">
        <f t="shared" si="46"/>
        <v>#DIV/0!</v>
      </c>
      <c r="G172" s="31" t="e">
        <f t="shared" si="47"/>
        <v>#DIV/0!</v>
      </c>
      <c r="H172" s="31">
        <f t="shared" ref="H172:AE172" si="51">H179++H186+H193+H200+H207</f>
        <v>0</v>
      </c>
      <c r="I172" s="31">
        <f t="shared" si="51"/>
        <v>0</v>
      </c>
      <c r="J172" s="31">
        <f t="shared" si="51"/>
        <v>0</v>
      </c>
      <c r="K172" s="31">
        <f t="shared" si="51"/>
        <v>0</v>
      </c>
      <c r="L172" s="31">
        <f t="shared" si="51"/>
        <v>0</v>
      </c>
      <c r="M172" s="31">
        <f t="shared" si="51"/>
        <v>0</v>
      </c>
      <c r="N172" s="31">
        <f t="shared" si="51"/>
        <v>0</v>
      </c>
      <c r="O172" s="31">
        <f t="shared" si="51"/>
        <v>0</v>
      </c>
      <c r="P172" s="31">
        <f t="shared" si="51"/>
        <v>0</v>
      </c>
      <c r="Q172" s="31">
        <f t="shared" si="51"/>
        <v>0</v>
      </c>
      <c r="R172" s="31">
        <f t="shared" si="51"/>
        <v>0</v>
      </c>
      <c r="S172" s="31">
        <f t="shared" si="51"/>
        <v>0</v>
      </c>
      <c r="T172" s="31">
        <f t="shared" si="51"/>
        <v>0</v>
      </c>
      <c r="U172" s="31">
        <f t="shared" si="51"/>
        <v>0</v>
      </c>
      <c r="V172" s="31">
        <f t="shared" si="51"/>
        <v>0</v>
      </c>
      <c r="W172" s="31">
        <f t="shared" si="51"/>
        <v>0</v>
      </c>
      <c r="X172" s="31">
        <f t="shared" si="51"/>
        <v>0</v>
      </c>
      <c r="Y172" s="31">
        <f t="shared" si="51"/>
        <v>0</v>
      </c>
      <c r="Z172" s="31">
        <f t="shared" si="51"/>
        <v>0</v>
      </c>
      <c r="AA172" s="31">
        <f t="shared" si="51"/>
        <v>0</v>
      </c>
      <c r="AB172" s="31">
        <f t="shared" si="51"/>
        <v>0</v>
      </c>
      <c r="AC172" s="73">
        <f t="shared" si="51"/>
        <v>0</v>
      </c>
      <c r="AD172" s="31">
        <f t="shared" si="51"/>
        <v>0</v>
      </c>
      <c r="AE172" s="31">
        <f t="shared" si="51"/>
        <v>0</v>
      </c>
      <c r="AF172" s="28"/>
    </row>
    <row r="173" spans="1:32" ht="16.5" x14ac:dyDescent="0.25">
      <c r="A173" s="22" t="s">
        <v>5</v>
      </c>
      <c r="B173" s="31">
        <f>B180+B187+B194+B201+B208+B213</f>
        <v>538.50200000000007</v>
      </c>
      <c r="C173" s="31">
        <f>C180+C187+C194+C201+C208</f>
        <v>357.40200000000004</v>
      </c>
      <c r="D173" s="31">
        <f>D180+D187+D194+D201+D208</f>
        <v>268.49799999999999</v>
      </c>
      <c r="E173" s="31">
        <f t="shared" si="49"/>
        <v>268.49799999999999</v>
      </c>
      <c r="F173" s="31">
        <f t="shared" si="46"/>
        <v>49.86016765025942</v>
      </c>
      <c r="G173" s="31">
        <f t="shared" si="47"/>
        <v>75.124929351262722</v>
      </c>
      <c r="H173" s="31">
        <f t="shared" ref="H173:AE173" si="52">H180+H187+H194+H201+H208+H213</f>
        <v>0</v>
      </c>
      <c r="I173" s="31">
        <f t="shared" si="52"/>
        <v>0</v>
      </c>
      <c r="J173" s="31">
        <f t="shared" si="52"/>
        <v>65.968000000000004</v>
      </c>
      <c r="K173" s="31">
        <f t="shared" si="52"/>
        <v>58.06</v>
      </c>
      <c r="L173" s="31">
        <f t="shared" si="52"/>
        <v>173.358</v>
      </c>
      <c r="M173" s="31">
        <f t="shared" si="52"/>
        <v>3.36</v>
      </c>
      <c r="N173" s="31">
        <f t="shared" si="52"/>
        <v>0</v>
      </c>
      <c r="O173" s="31">
        <f t="shared" si="52"/>
        <v>7.9</v>
      </c>
      <c r="P173" s="31">
        <f t="shared" si="52"/>
        <v>108</v>
      </c>
      <c r="Q173" s="31">
        <f t="shared" si="52"/>
        <v>108</v>
      </c>
      <c r="R173" s="31">
        <f t="shared" si="52"/>
        <v>3.3580000000000001</v>
      </c>
      <c r="S173" s="31">
        <f t="shared" si="52"/>
        <v>3.3580000000000001</v>
      </c>
      <c r="T173" s="31">
        <f t="shared" si="52"/>
        <v>0</v>
      </c>
      <c r="U173" s="31">
        <f t="shared" si="52"/>
        <v>0</v>
      </c>
      <c r="V173" s="31">
        <f t="shared" si="52"/>
        <v>0</v>
      </c>
      <c r="W173" s="31">
        <f t="shared" si="52"/>
        <v>0</v>
      </c>
      <c r="X173" s="31">
        <f t="shared" si="52"/>
        <v>3.3580000000000001</v>
      </c>
      <c r="Y173" s="31">
        <f t="shared" si="52"/>
        <v>3.36</v>
      </c>
      <c r="Z173" s="31">
        <f t="shared" si="52"/>
        <v>181.1</v>
      </c>
      <c r="AA173" s="31">
        <f t="shared" si="52"/>
        <v>81.099999999999994</v>
      </c>
      <c r="AB173" s="31">
        <f t="shared" si="52"/>
        <v>3.36</v>
      </c>
      <c r="AC173" s="73">
        <f>AC180+AC187+AC194+AC201+AC208+AC213</f>
        <v>100</v>
      </c>
      <c r="AD173" s="31">
        <f t="shared" si="52"/>
        <v>0</v>
      </c>
      <c r="AE173" s="31">
        <f t="shared" si="52"/>
        <v>3.36</v>
      </c>
      <c r="AF173" s="28"/>
    </row>
    <row r="174" spans="1:32" ht="33" x14ac:dyDescent="0.25">
      <c r="A174" s="22" t="s">
        <v>4</v>
      </c>
      <c r="B174" s="31">
        <f>B181+B188+B195+B202+B209</f>
        <v>0</v>
      </c>
      <c r="C174" s="31">
        <f t="shared" si="49"/>
        <v>0</v>
      </c>
      <c r="D174" s="31">
        <f t="shared" si="49"/>
        <v>0</v>
      </c>
      <c r="E174" s="31">
        <f t="shared" si="49"/>
        <v>0</v>
      </c>
      <c r="F174" s="31" t="e">
        <f t="shared" si="46"/>
        <v>#DIV/0!</v>
      </c>
      <c r="G174" s="31" t="e">
        <f t="shared" si="47"/>
        <v>#DIV/0!</v>
      </c>
      <c r="H174" s="31">
        <f t="shared" ref="H174:AE175" si="53">H181+H188+H195+H202+H209</f>
        <v>0</v>
      </c>
      <c r="I174" s="31">
        <f t="shared" si="53"/>
        <v>0</v>
      </c>
      <c r="J174" s="31">
        <f t="shared" si="53"/>
        <v>0</v>
      </c>
      <c r="K174" s="31">
        <f t="shared" si="53"/>
        <v>0</v>
      </c>
      <c r="L174" s="31">
        <f t="shared" si="53"/>
        <v>0</v>
      </c>
      <c r="M174" s="31">
        <f t="shared" si="53"/>
        <v>0</v>
      </c>
      <c r="N174" s="31">
        <f t="shared" si="53"/>
        <v>0</v>
      </c>
      <c r="O174" s="31">
        <f t="shared" si="53"/>
        <v>0</v>
      </c>
      <c r="P174" s="31">
        <f t="shared" si="53"/>
        <v>0</v>
      </c>
      <c r="Q174" s="31">
        <f t="shared" si="53"/>
        <v>0</v>
      </c>
      <c r="R174" s="31">
        <f t="shared" si="53"/>
        <v>0</v>
      </c>
      <c r="S174" s="31">
        <f t="shared" si="53"/>
        <v>0</v>
      </c>
      <c r="T174" s="31">
        <f t="shared" si="53"/>
        <v>0</v>
      </c>
      <c r="U174" s="31">
        <f t="shared" si="53"/>
        <v>0</v>
      </c>
      <c r="V174" s="31">
        <f t="shared" si="53"/>
        <v>0</v>
      </c>
      <c r="W174" s="31">
        <f t="shared" si="53"/>
        <v>0</v>
      </c>
      <c r="X174" s="31">
        <f t="shared" si="53"/>
        <v>0</v>
      </c>
      <c r="Y174" s="31">
        <f t="shared" si="53"/>
        <v>0</v>
      </c>
      <c r="Z174" s="31">
        <f t="shared" si="53"/>
        <v>0</v>
      </c>
      <c r="AA174" s="31">
        <f t="shared" si="53"/>
        <v>0</v>
      </c>
      <c r="AB174" s="31">
        <f t="shared" si="53"/>
        <v>0</v>
      </c>
      <c r="AC174" s="73">
        <f t="shared" si="53"/>
        <v>0</v>
      </c>
      <c r="AD174" s="31">
        <f t="shared" si="53"/>
        <v>0</v>
      </c>
      <c r="AE174" s="31">
        <f t="shared" si="53"/>
        <v>0</v>
      </c>
      <c r="AF174" s="28"/>
    </row>
    <row r="175" spans="1:32" ht="16.5" x14ac:dyDescent="0.25">
      <c r="A175" s="21" t="s">
        <v>3</v>
      </c>
      <c r="B175" s="31">
        <f>B182+B189+B196+B203+B210</f>
        <v>0</v>
      </c>
      <c r="C175" s="31">
        <f t="shared" si="49"/>
        <v>0</v>
      </c>
      <c r="D175" s="31">
        <f t="shared" si="49"/>
        <v>0</v>
      </c>
      <c r="E175" s="31">
        <f t="shared" si="49"/>
        <v>0</v>
      </c>
      <c r="F175" s="31" t="e">
        <f t="shared" si="46"/>
        <v>#DIV/0!</v>
      </c>
      <c r="G175" s="31" t="e">
        <f t="shared" si="47"/>
        <v>#DIV/0!</v>
      </c>
      <c r="H175" s="31">
        <f t="shared" si="53"/>
        <v>0</v>
      </c>
      <c r="I175" s="31">
        <f t="shared" si="53"/>
        <v>0</v>
      </c>
      <c r="J175" s="31">
        <f t="shared" si="53"/>
        <v>0</v>
      </c>
      <c r="K175" s="31">
        <f t="shared" si="53"/>
        <v>0</v>
      </c>
      <c r="L175" s="31">
        <f t="shared" si="53"/>
        <v>0</v>
      </c>
      <c r="M175" s="31">
        <f t="shared" si="53"/>
        <v>0</v>
      </c>
      <c r="N175" s="31">
        <f t="shared" si="53"/>
        <v>0</v>
      </c>
      <c r="O175" s="31">
        <f t="shared" si="53"/>
        <v>0</v>
      </c>
      <c r="P175" s="31">
        <f t="shared" si="53"/>
        <v>0</v>
      </c>
      <c r="Q175" s="31">
        <f t="shared" si="53"/>
        <v>0</v>
      </c>
      <c r="R175" s="31">
        <f t="shared" si="53"/>
        <v>0</v>
      </c>
      <c r="S175" s="31">
        <f t="shared" si="53"/>
        <v>0</v>
      </c>
      <c r="T175" s="31">
        <f t="shared" si="53"/>
        <v>0</v>
      </c>
      <c r="U175" s="31">
        <f t="shared" si="53"/>
        <v>0</v>
      </c>
      <c r="V175" s="31">
        <f t="shared" si="53"/>
        <v>0</v>
      </c>
      <c r="W175" s="31">
        <f t="shared" si="53"/>
        <v>0</v>
      </c>
      <c r="X175" s="31">
        <f t="shared" si="53"/>
        <v>0</v>
      </c>
      <c r="Y175" s="31">
        <f t="shared" si="53"/>
        <v>0</v>
      </c>
      <c r="Z175" s="31">
        <f t="shared" si="53"/>
        <v>0</v>
      </c>
      <c r="AA175" s="31">
        <f t="shared" si="53"/>
        <v>0</v>
      </c>
      <c r="AB175" s="31">
        <f t="shared" si="53"/>
        <v>0</v>
      </c>
      <c r="AC175" s="73">
        <f t="shared" si="53"/>
        <v>0</v>
      </c>
      <c r="AD175" s="31">
        <f t="shared" si="53"/>
        <v>0</v>
      </c>
      <c r="AE175" s="31">
        <f t="shared" si="53"/>
        <v>0</v>
      </c>
      <c r="AF175" s="28"/>
    </row>
    <row r="176" spans="1:32" ht="18.75" x14ac:dyDescent="0.25">
      <c r="A176" s="113" t="s">
        <v>23</v>
      </c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4"/>
      <c r="AE176" s="115"/>
      <c r="AF176" s="125"/>
    </row>
    <row r="177" spans="1:32" ht="16.5" x14ac:dyDescent="0.25">
      <c r="A177" s="36" t="s">
        <v>10</v>
      </c>
      <c r="B177" s="33">
        <f>B178+B179+B180+B181+B182</f>
        <v>109</v>
      </c>
      <c r="C177" s="33">
        <f>C178+C179+C180+C181+C182</f>
        <v>109</v>
      </c>
      <c r="D177" s="33">
        <f>D178+D179+D180+D181+D182</f>
        <v>109</v>
      </c>
      <c r="E177" s="33">
        <f>E178+E179+E180+E181+E182</f>
        <v>109</v>
      </c>
      <c r="F177" s="33">
        <f>E177/B177*100</f>
        <v>100</v>
      </c>
      <c r="G177" s="33">
        <f>E177/C177*100</f>
        <v>100</v>
      </c>
      <c r="H177" s="33">
        <f t="shared" ref="H177:AE177" si="54">H178+H179+H180+H181+H182</f>
        <v>0</v>
      </c>
      <c r="I177" s="33">
        <f t="shared" si="54"/>
        <v>0</v>
      </c>
      <c r="J177" s="33">
        <f t="shared" si="54"/>
        <v>1</v>
      </c>
      <c r="K177" s="33">
        <f t="shared" si="54"/>
        <v>0</v>
      </c>
      <c r="L177" s="33">
        <f t="shared" si="54"/>
        <v>0</v>
      </c>
      <c r="M177" s="33">
        <f t="shared" si="54"/>
        <v>0</v>
      </c>
      <c r="N177" s="33">
        <f t="shared" si="54"/>
        <v>0</v>
      </c>
      <c r="O177" s="33">
        <f t="shared" si="54"/>
        <v>1</v>
      </c>
      <c r="P177" s="33">
        <f t="shared" si="54"/>
        <v>108</v>
      </c>
      <c r="Q177" s="71">
        <f t="shared" si="54"/>
        <v>108</v>
      </c>
      <c r="R177" s="33">
        <f t="shared" si="54"/>
        <v>0</v>
      </c>
      <c r="S177" s="33">
        <f t="shared" si="54"/>
        <v>0</v>
      </c>
      <c r="T177" s="33">
        <f t="shared" si="54"/>
        <v>0</v>
      </c>
      <c r="U177" s="33">
        <f t="shared" si="54"/>
        <v>0</v>
      </c>
      <c r="V177" s="33">
        <f t="shared" si="54"/>
        <v>0</v>
      </c>
      <c r="W177" s="33">
        <f t="shared" si="54"/>
        <v>0</v>
      </c>
      <c r="X177" s="33">
        <f t="shared" si="54"/>
        <v>0</v>
      </c>
      <c r="Y177" s="33">
        <f t="shared" si="54"/>
        <v>0</v>
      </c>
      <c r="Z177" s="33">
        <f t="shared" si="54"/>
        <v>0</v>
      </c>
      <c r="AA177" s="33">
        <f t="shared" si="54"/>
        <v>0</v>
      </c>
      <c r="AB177" s="33">
        <f t="shared" si="54"/>
        <v>0</v>
      </c>
      <c r="AC177" s="33">
        <f t="shared" si="54"/>
        <v>0</v>
      </c>
      <c r="AD177" s="33">
        <f t="shared" si="54"/>
        <v>0</v>
      </c>
      <c r="AE177" s="33">
        <f t="shared" si="54"/>
        <v>0</v>
      </c>
      <c r="AF177" s="126"/>
    </row>
    <row r="178" spans="1:32" ht="16.5" x14ac:dyDescent="0.25">
      <c r="A178" s="22" t="s">
        <v>7</v>
      </c>
      <c r="B178" s="31"/>
      <c r="C178" s="31"/>
      <c r="D178" s="31"/>
      <c r="E178" s="31"/>
      <c r="F178" s="31"/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68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29"/>
      <c r="AF178" s="126"/>
    </row>
    <row r="179" spans="1:32" ht="33" x14ac:dyDescent="0.25">
      <c r="A179" s="22" t="s">
        <v>6</v>
      </c>
      <c r="B179" s="31"/>
      <c r="C179" s="31"/>
      <c r="D179" s="31"/>
      <c r="E179" s="31"/>
      <c r="F179" s="31"/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68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29"/>
      <c r="AF179" s="126"/>
    </row>
    <row r="180" spans="1:32" ht="16.5" x14ac:dyDescent="0.25">
      <c r="A180" s="22" t="s">
        <v>5</v>
      </c>
      <c r="B180" s="73">
        <f>H180+J180+L180+N180+P180+R180+T180+V180+X180+Z180+AB180+AD180</f>
        <v>109</v>
      </c>
      <c r="C180" s="73">
        <f>H180+J180+L180+N180+P180</f>
        <v>109</v>
      </c>
      <c r="D180" s="73">
        <f>E180</f>
        <v>109</v>
      </c>
      <c r="E180" s="73">
        <f>Q180+S180+U180+W18+W180+Y180+AA180+AC180+AE180+O180+M180+K180+I180</f>
        <v>109</v>
      </c>
      <c r="F180" s="73">
        <f>E180/B180*100</f>
        <v>100</v>
      </c>
      <c r="G180" s="73">
        <f>E180/C180*100</f>
        <v>100</v>
      </c>
      <c r="H180" s="30">
        <v>0</v>
      </c>
      <c r="I180" s="30">
        <v>0</v>
      </c>
      <c r="J180" s="30">
        <v>1</v>
      </c>
      <c r="K180" s="30">
        <v>0</v>
      </c>
      <c r="L180" s="30">
        <v>0</v>
      </c>
      <c r="M180" s="30">
        <v>0</v>
      </c>
      <c r="N180" s="30">
        <v>0</v>
      </c>
      <c r="O180" s="30">
        <v>1</v>
      </c>
      <c r="P180" s="30">
        <v>108</v>
      </c>
      <c r="Q180" s="68">
        <v>108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68">
        <v>0</v>
      </c>
      <c r="Z180" s="30">
        <v>0</v>
      </c>
      <c r="AA180" s="30">
        <v>0</v>
      </c>
      <c r="AB180" s="30">
        <v>0</v>
      </c>
      <c r="AC180" s="30">
        <v>0</v>
      </c>
      <c r="AD180" s="30">
        <v>0</v>
      </c>
      <c r="AE180" s="29">
        <v>0</v>
      </c>
      <c r="AF180" s="126"/>
    </row>
    <row r="181" spans="1:32" ht="33" x14ac:dyDescent="0.25">
      <c r="A181" s="22" t="s">
        <v>4</v>
      </c>
      <c r="B181" s="31"/>
      <c r="C181" s="31"/>
      <c r="D181" s="31"/>
      <c r="E181" s="31"/>
      <c r="F181" s="31"/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68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29"/>
      <c r="AF181" s="126"/>
    </row>
    <row r="182" spans="1:32" ht="16.5" x14ac:dyDescent="0.25">
      <c r="A182" s="21" t="s">
        <v>3</v>
      </c>
      <c r="B182" s="31"/>
      <c r="C182" s="31"/>
      <c r="D182" s="31"/>
      <c r="E182" s="31"/>
      <c r="F182" s="31"/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29"/>
      <c r="AF182" s="127"/>
    </row>
    <row r="183" spans="1:32" ht="18.75" x14ac:dyDescent="0.25">
      <c r="A183" s="113" t="s">
        <v>22</v>
      </c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  <c r="AA183" s="114"/>
      <c r="AB183" s="114"/>
      <c r="AC183" s="114"/>
      <c r="AD183" s="114"/>
      <c r="AE183" s="115"/>
      <c r="AF183" s="90"/>
    </row>
    <row r="184" spans="1:32" ht="16.5" x14ac:dyDescent="0.25">
      <c r="A184" s="36" t="s">
        <v>10</v>
      </c>
      <c r="B184" s="33">
        <f>B185+B186+B187+B189</f>
        <v>81.099999999999994</v>
      </c>
      <c r="C184" s="33">
        <f>C185+C186+C187+C189</f>
        <v>0</v>
      </c>
      <c r="D184" s="33">
        <f>D185+D186+D187+D189</f>
        <v>81.099999999999994</v>
      </c>
      <c r="E184" s="33">
        <f>E185+E186+E187+E189</f>
        <v>81.099999999999994</v>
      </c>
      <c r="F184" s="33">
        <f>E184/B184*100</f>
        <v>100</v>
      </c>
      <c r="G184" s="33" t="e">
        <f>E184/C184*100</f>
        <v>#DIV/0!</v>
      </c>
      <c r="H184" s="33">
        <f t="shared" ref="H184:AE184" si="55">H185+H186+H187+H189</f>
        <v>0</v>
      </c>
      <c r="I184" s="33">
        <f t="shared" si="55"/>
        <v>0</v>
      </c>
      <c r="J184" s="33">
        <f t="shared" si="55"/>
        <v>0</v>
      </c>
      <c r="K184" s="33">
        <f t="shared" si="55"/>
        <v>0</v>
      </c>
      <c r="L184" s="33">
        <f t="shared" si="55"/>
        <v>0</v>
      </c>
      <c r="M184" s="33">
        <f t="shared" si="55"/>
        <v>0</v>
      </c>
      <c r="N184" s="33">
        <f t="shared" si="55"/>
        <v>0</v>
      </c>
      <c r="O184" s="33">
        <f t="shared" si="55"/>
        <v>0</v>
      </c>
      <c r="P184" s="33">
        <f t="shared" si="55"/>
        <v>0</v>
      </c>
      <c r="Q184" s="33">
        <f t="shared" si="55"/>
        <v>0</v>
      </c>
      <c r="R184" s="33">
        <f t="shared" si="55"/>
        <v>0</v>
      </c>
      <c r="S184" s="33">
        <f t="shared" si="55"/>
        <v>0</v>
      </c>
      <c r="T184" s="33">
        <f t="shared" si="55"/>
        <v>0</v>
      </c>
      <c r="U184" s="33">
        <f t="shared" si="55"/>
        <v>0</v>
      </c>
      <c r="V184" s="33">
        <f t="shared" si="55"/>
        <v>0</v>
      </c>
      <c r="W184" s="33">
        <f t="shared" si="55"/>
        <v>0</v>
      </c>
      <c r="X184" s="33">
        <f t="shared" si="55"/>
        <v>0</v>
      </c>
      <c r="Y184" s="33">
        <f t="shared" si="55"/>
        <v>0</v>
      </c>
      <c r="Z184" s="33">
        <f t="shared" si="55"/>
        <v>81.099999999999994</v>
      </c>
      <c r="AA184" s="33">
        <f t="shared" si="55"/>
        <v>81.099999999999994</v>
      </c>
      <c r="AB184" s="33">
        <f t="shared" si="55"/>
        <v>0</v>
      </c>
      <c r="AC184" s="33">
        <f t="shared" si="55"/>
        <v>0</v>
      </c>
      <c r="AD184" s="33">
        <f t="shared" si="55"/>
        <v>0</v>
      </c>
      <c r="AE184" s="33">
        <f t="shared" si="55"/>
        <v>0</v>
      </c>
      <c r="AF184" s="111"/>
    </row>
    <row r="185" spans="1:32" ht="16.5" x14ac:dyDescent="0.25">
      <c r="A185" s="22" t="s">
        <v>7</v>
      </c>
      <c r="B185" s="31"/>
      <c r="C185" s="31"/>
      <c r="D185" s="31"/>
      <c r="E185" s="31"/>
      <c r="F185" s="31"/>
      <c r="G185" s="31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29"/>
      <c r="AF185" s="111"/>
    </row>
    <row r="186" spans="1:32" ht="33" x14ac:dyDescent="0.25">
      <c r="A186" s="22" t="s">
        <v>6</v>
      </c>
      <c r="B186" s="31"/>
      <c r="C186" s="31"/>
      <c r="D186" s="31"/>
      <c r="E186" s="31"/>
      <c r="F186" s="31"/>
      <c r="G186" s="31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29"/>
      <c r="AF186" s="111"/>
    </row>
    <row r="187" spans="1:32" ht="16.5" x14ac:dyDescent="0.25">
      <c r="A187" s="22" t="s">
        <v>5</v>
      </c>
      <c r="B187" s="31">
        <f>H187+J187+L187+N187+P187+R187+T187+V187+X187+Z187+AB187+AD187</f>
        <v>81.099999999999994</v>
      </c>
      <c r="C187" s="31">
        <f>H187+J187+L187+N187+P187+R187+T187+V187+X187</f>
        <v>0</v>
      </c>
      <c r="D187" s="31">
        <f>E187</f>
        <v>81.099999999999994</v>
      </c>
      <c r="E187" s="31">
        <f>I187+K187+M187+O187+Q187+S187+U187+W187+Y187+AA187+AC187+AE187</f>
        <v>81.099999999999994</v>
      </c>
      <c r="F187" s="31">
        <f>E187/B187*100</f>
        <v>100</v>
      </c>
      <c r="G187" s="31" t="e">
        <f>E187/C187*100</f>
        <v>#DIV/0!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v>0</v>
      </c>
      <c r="Z187" s="30">
        <v>81.099999999999994</v>
      </c>
      <c r="AA187" s="30">
        <v>81.099999999999994</v>
      </c>
      <c r="AB187" s="30">
        <v>0</v>
      </c>
      <c r="AC187" s="30"/>
      <c r="AD187" s="30">
        <v>0</v>
      </c>
      <c r="AE187" s="29"/>
      <c r="AF187" s="111"/>
    </row>
    <row r="188" spans="1:32" ht="33" x14ac:dyDescent="0.25">
      <c r="A188" s="22" t="s">
        <v>4</v>
      </c>
      <c r="B188" s="31"/>
      <c r="C188" s="31"/>
      <c r="D188" s="31"/>
      <c r="E188" s="31"/>
      <c r="F188" s="31"/>
      <c r="G188" s="31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29"/>
      <c r="AF188" s="111"/>
    </row>
    <row r="189" spans="1:32" ht="16.5" x14ac:dyDescent="0.25">
      <c r="A189" s="21" t="s">
        <v>3</v>
      </c>
      <c r="B189" s="31"/>
      <c r="C189" s="31"/>
      <c r="D189" s="31"/>
      <c r="E189" s="31"/>
      <c r="F189" s="31"/>
      <c r="G189" s="31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29"/>
      <c r="AF189" s="112"/>
    </row>
    <row r="190" spans="1:32" ht="18.75" x14ac:dyDescent="0.25">
      <c r="A190" s="113" t="s">
        <v>21</v>
      </c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  <c r="AA190" s="114"/>
      <c r="AB190" s="114"/>
      <c r="AC190" s="114"/>
      <c r="AD190" s="114"/>
      <c r="AE190" s="115"/>
      <c r="AF190" s="28"/>
    </row>
    <row r="191" spans="1:32" ht="49.5" x14ac:dyDescent="0.25">
      <c r="A191" s="36" t="s">
        <v>10</v>
      </c>
      <c r="B191" s="33">
        <f>B192+B193+B194+B196</f>
        <v>170</v>
      </c>
      <c r="C191" s="33">
        <f>C192+C193+C194+C196</f>
        <v>170</v>
      </c>
      <c r="D191" s="33">
        <f>D192+D193+D194+D196</f>
        <v>0</v>
      </c>
      <c r="E191" s="33">
        <f>E192+E193+E194+E196</f>
        <v>0</v>
      </c>
      <c r="F191" s="33">
        <f>E191/B191*100</f>
        <v>0</v>
      </c>
      <c r="G191" s="33">
        <f>E191/C191*100</f>
        <v>0</v>
      </c>
      <c r="H191" s="33">
        <f t="shared" ref="H191:AE191" si="56">H192+H193+H194+H196</f>
        <v>0</v>
      </c>
      <c r="I191" s="33">
        <f t="shared" si="56"/>
        <v>0</v>
      </c>
      <c r="J191" s="33">
        <f t="shared" si="56"/>
        <v>0</v>
      </c>
      <c r="K191" s="33">
        <f t="shared" si="56"/>
        <v>0</v>
      </c>
      <c r="L191" s="33">
        <f t="shared" si="56"/>
        <v>170</v>
      </c>
      <c r="M191" s="33">
        <f t="shared" si="56"/>
        <v>0</v>
      </c>
      <c r="N191" s="33">
        <f t="shared" si="56"/>
        <v>0</v>
      </c>
      <c r="O191" s="33">
        <f t="shared" si="56"/>
        <v>0</v>
      </c>
      <c r="P191" s="33">
        <f t="shared" si="56"/>
        <v>0</v>
      </c>
      <c r="Q191" s="33">
        <f t="shared" si="56"/>
        <v>0</v>
      </c>
      <c r="R191" s="33">
        <f t="shared" si="56"/>
        <v>0</v>
      </c>
      <c r="S191" s="33">
        <f t="shared" si="56"/>
        <v>0</v>
      </c>
      <c r="T191" s="33">
        <f t="shared" si="56"/>
        <v>0</v>
      </c>
      <c r="U191" s="33">
        <f t="shared" si="56"/>
        <v>0</v>
      </c>
      <c r="V191" s="33">
        <f t="shared" si="56"/>
        <v>0</v>
      </c>
      <c r="W191" s="33">
        <f t="shared" si="56"/>
        <v>0</v>
      </c>
      <c r="X191" s="33">
        <f t="shared" si="56"/>
        <v>0</v>
      </c>
      <c r="Y191" s="33">
        <f t="shared" si="56"/>
        <v>0</v>
      </c>
      <c r="Z191" s="33">
        <f t="shared" si="56"/>
        <v>0</v>
      </c>
      <c r="AA191" s="33">
        <f t="shared" si="56"/>
        <v>0</v>
      </c>
      <c r="AB191" s="33">
        <f t="shared" si="56"/>
        <v>0</v>
      </c>
      <c r="AC191" s="33">
        <f t="shared" si="56"/>
        <v>0</v>
      </c>
      <c r="AD191" s="33">
        <f t="shared" si="56"/>
        <v>0</v>
      </c>
      <c r="AE191" s="33">
        <f t="shared" si="56"/>
        <v>0</v>
      </c>
      <c r="AF191" s="28" t="s">
        <v>88</v>
      </c>
    </row>
    <row r="192" spans="1:32" ht="16.5" x14ac:dyDescent="0.25">
      <c r="A192" s="22" t="s">
        <v>7</v>
      </c>
      <c r="B192" s="31"/>
      <c r="C192" s="31"/>
      <c r="D192" s="31"/>
      <c r="E192" s="31"/>
      <c r="F192" s="31"/>
      <c r="G192" s="31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29"/>
      <c r="AF192" s="28"/>
    </row>
    <row r="193" spans="1:32" ht="33" x14ac:dyDescent="0.25">
      <c r="A193" s="22" t="s">
        <v>6</v>
      </c>
      <c r="B193" s="31"/>
      <c r="C193" s="31"/>
      <c r="D193" s="31"/>
      <c r="E193" s="31"/>
      <c r="F193" s="31"/>
      <c r="G193" s="31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29"/>
      <c r="AF193" s="28"/>
    </row>
    <row r="194" spans="1:32" ht="16.5" x14ac:dyDescent="0.25">
      <c r="A194" s="22" t="s">
        <v>5</v>
      </c>
      <c r="B194" s="73">
        <f>H194+J194+L194+N194+P194+R194+T194+V194+X194+Z194+AB194+AD194</f>
        <v>170</v>
      </c>
      <c r="C194" s="31">
        <f>H194+J194+L194+N194+P194</f>
        <v>170</v>
      </c>
      <c r="D194" s="31">
        <f>E194</f>
        <v>0</v>
      </c>
      <c r="E194" s="31">
        <f>I194+K194+M194+O194+Q194+S194+U194+W194+Y194+AA194+AC194+AE194</f>
        <v>0</v>
      </c>
      <c r="F194" s="31">
        <f>E194/B194*100</f>
        <v>0</v>
      </c>
      <c r="G194" s="31">
        <f>E194/C194*100</f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170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/>
      <c r="X194" s="30">
        <v>0</v>
      </c>
      <c r="Y194" s="30"/>
      <c r="Z194" s="30">
        <v>0</v>
      </c>
      <c r="AA194" s="30"/>
      <c r="AB194" s="30">
        <v>0</v>
      </c>
      <c r="AC194" s="30"/>
      <c r="AD194" s="30">
        <v>0</v>
      </c>
      <c r="AE194" s="29"/>
      <c r="AF194" s="28"/>
    </row>
    <row r="195" spans="1:32" ht="33" x14ac:dyDescent="0.25">
      <c r="A195" s="22" t="s">
        <v>4</v>
      </c>
      <c r="B195" s="31"/>
      <c r="C195" s="31"/>
      <c r="D195" s="31"/>
      <c r="E195" s="31"/>
      <c r="F195" s="31"/>
      <c r="G195" s="31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29"/>
      <c r="AF195" s="28"/>
    </row>
    <row r="196" spans="1:32" ht="16.5" x14ac:dyDescent="0.25">
      <c r="A196" s="21" t="s">
        <v>3</v>
      </c>
      <c r="B196" s="31"/>
      <c r="C196" s="31"/>
      <c r="D196" s="31"/>
      <c r="E196" s="31"/>
      <c r="F196" s="31"/>
      <c r="G196" s="31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29"/>
      <c r="AF196" s="28"/>
    </row>
    <row r="197" spans="1:32" ht="18.75" x14ac:dyDescent="0.25">
      <c r="A197" s="113" t="s">
        <v>20</v>
      </c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  <c r="AA197" s="114"/>
      <c r="AB197" s="114"/>
      <c r="AC197" s="114"/>
      <c r="AD197" s="114"/>
      <c r="AE197" s="115"/>
      <c r="AF197" s="46"/>
    </row>
    <row r="198" spans="1:32" ht="16.5" x14ac:dyDescent="0.25">
      <c r="A198" s="36" t="s">
        <v>10</v>
      </c>
      <c r="B198" s="33">
        <f>B199+B200+B201+B203</f>
        <v>76.402000000000015</v>
      </c>
      <c r="C198" s="33">
        <f>C199+C200+C201+C203</f>
        <v>76.402000000000015</v>
      </c>
      <c r="D198" s="33">
        <f>D199+D200+D201+D203</f>
        <v>76.39800000000001</v>
      </c>
      <c r="E198" s="33">
        <f>E199+E200+E201+E203</f>
        <v>76.39800000000001</v>
      </c>
      <c r="F198" s="33">
        <f>E198/B198*100</f>
        <v>99.994764534959813</v>
      </c>
      <c r="G198" s="33">
        <f>E198/C198*100</f>
        <v>99.994764534959813</v>
      </c>
      <c r="H198" s="33">
        <f t="shared" ref="H198:AE198" si="57">H199+H200+H201+H203</f>
        <v>0</v>
      </c>
      <c r="I198" s="33">
        <f t="shared" si="57"/>
        <v>0</v>
      </c>
      <c r="J198" s="33">
        <f t="shared" si="57"/>
        <v>62.968000000000004</v>
      </c>
      <c r="K198" s="33">
        <f t="shared" si="57"/>
        <v>56.06</v>
      </c>
      <c r="L198" s="33">
        <f t="shared" si="57"/>
        <v>3.3580000000000001</v>
      </c>
      <c r="M198" s="33">
        <f t="shared" si="57"/>
        <v>3.36</v>
      </c>
      <c r="N198" s="33">
        <f t="shared" si="57"/>
        <v>0</v>
      </c>
      <c r="O198" s="33">
        <f t="shared" si="57"/>
        <v>6.9</v>
      </c>
      <c r="P198" s="33">
        <f t="shared" si="57"/>
        <v>0</v>
      </c>
      <c r="Q198" s="33">
        <f t="shared" si="57"/>
        <v>0</v>
      </c>
      <c r="R198" s="33">
        <f t="shared" si="57"/>
        <v>3.3580000000000001</v>
      </c>
      <c r="S198" s="33">
        <f t="shared" si="57"/>
        <v>3.3580000000000001</v>
      </c>
      <c r="T198" s="33">
        <f t="shared" si="57"/>
        <v>0</v>
      </c>
      <c r="U198" s="33">
        <f t="shared" si="57"/>
        <v>0</v>
      </c>
      <c r="V198" s="33">
        <f t="shared" si="57"/>
        <v>0</v>
      </c>
      <c r="W198" s="33">
        <f t="shared" si="57"/>
        <v>0</v>
      </c>
      <c r="X198" s="33">
        <f t="shared" si="57"/>
        <v>3.3580000000000001</v>
      </c>
      <c r="Y198" s="33">
        <f t="shared" si="57"/>
        <v>3.36</v>
      </c>
      <c r="Z198" s="33">
        <f t="shared" si="57"/>
        <v>0</v>
      </c>
      <c r="AA198" s="33">
        <f t="shared" si="57"/>
        <v>0</v>
      </c>
      <c r="AB198" s="33">
        <f t="shared" si="57"/>
        <v>3.36</v>
      </c>
      <c r="AC198" s="33">
        <f t="shared" si="57"/>
        <v>0</v>
      </c>
      <c r="AD198" s="33">
        <f t="shared" si="57"/>
        <v>0</v>
      </c>
      <c r="AE198" s="33">
        <f>AE199+AE200+AE201+AE203</f>
        <v>3.36</v>
      </c>
      <c r="AF198" s="28"/>
    </row>
    <row r="199" spans="1:32" ht="16.5" x14ac:dyDescent="0.25">
      <c r="A199" s="22" t="s">
        <v>7</v>
      </c>
      <c r="B199" s="31"/>
      <c r="C199" s="31"/>
      <c r="D199" s="31"/>
      <c r="E199" s="31"/>
      <c r="F199" s="31"/>
      <c r="G199" s="31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29"/>
      <c r="AF199" s="28"/>
    </row>
    <row r="200" spans="1:32" ht="33" x14ac:dyDescent="0.25">
      <c r="A200" s="22" t="s">
        <v>6</v>
      </c>
      <c r="B200" s="31"/>
      <c r="C200" s="31"/>
      <c r="D200" s="31"/>
      <c r="E200" s="31"/>
      <c r="F200" s="31"/>
      <c r="G200" s="31"/>
      <c r="H200" s="30"/>
      <c r="I200" s="30"/>
      <c r="J200" s="30"/>
      <c r="K200" s="30"/>
      <c r="L200" s="30"/>
      <c r="M200" s="30"/>
      <c r="N200" s="30"/>
      <c r="O200" s="68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29"/>
      <c r="AF200" s="28"/>
    </row>
    <row r="201" spans="1:32" ht="198" x14ac:dyDescent="0.25">
      <c r="A201" s="22" t="s">
        <v>5</v>
      </c>
      <c r="B201" s="73">
        <f>H201+J201+L201+N201+P201+R201+T201+V201+X201+Z201+AB201+AD201</f>
        <v>76.402000000000015</v>
      </c>
      <c r="C201" s="73">
        <f>H201+J201+L201+N201+P201+R201+T201+V201+X201+Z201+AB201+AD201</f>
        <v>76.402000000000015</v>
      </c>
      <c r="D201" s="73">
        <f>E201</f>
        <v>76.39800000000001</v>
      </c>
      <c r="E201" s="73">
        <f>I201+K201+M201+O201+Q201+S201+U201+W201+Y201+AA201+AC201+AE201</f>
        <v>76.39800000000001</v>
      </c>
      <c r="F201" s="73">
        <f>E201/B201*100</f>
        <v>99.994764534959813</v>
      </c>
      <c r="G201" s="73">
        <f>E201/C201*100</f>
        <v>99.994764534959813</v>
      </c>
      <c r="H201" s="68">
        <v>0</v>
      </c>
      <c r="I201" s="68">
        <v>0</v>
      </c>
      <c r="J201" s="68">
        <v>62.968000000000004</v>
      </c>
      <c r="K201" s="68">
        <v>56.06</v>
      </c>
      <c r="L201" s="68">
        <v>3.3580000000000001</v>
      </c>
      <c r="M201" s="68">
        <v>3.36</v>
      </c>
      <c r="N201" s="68">
        <v>0</v>
      </c>
      <c r="O201" s="68">
        <v>6.9</v>
      </c>
      <c r="P201" s="68">
        <v>0</v>
      </c>
      <c r="Q201" s="68">
        <v>0</v>
      </c>
      <c r="R201" s="68">
        <v>3.3580000000000001</v>
      </c>
      <c r="S201" s="68">
        <v>3.3580000000000001</v>
      </c>
      <c r="T201" s="68">
        <v>0</v>
      </c>
      <c r="U201" s="68">
        <v>0</v>
      </c>
      <c r="V201" s="68">
        <v>0</v>
      </c>
      <c r="W201" s="68">
        <v>0</v>
      </c>
      <c r="X201" s="68">
        <v>3.3580000000000001</v>
      </c>
      <c r="Y201" s="68">
        <v>3.36</v>
      </c>
      <c r="Z201" s="68">
        <v>0</v>
      </c>
      <c r="AA201" s="68">
        <v>0</v>
      </c>
      <c r="AB201" s="68">
        <v>3.36</v>
      </c>
      <c r="AC201" s="68">
        <v>0</v>
      </c>
      <c r="AD201" s="68"/>
      <c r="AE201" s="68">
        <v>3.36</v>
      </c>
      <c r="AF201" s="28" t="s">
        <v>80</v>
      </c>
    </row>
    <row r="202" spans="1:32" ht="33" x14ac:dyDescent="0.25">
      <c r="A202" s="22" t="s">
        <v>4</v>
      </c>
      <c r="B202" s="31"/>
      <c r="C202" s="31"/>
      <c r="D202" s="31"/>
      <c r="E202" s="31"/>
      <c r="F202" s="31"/>
      <c r="G202" s="31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29"/>
      <c r="AF202" s="28"/>
    </row>
    <row r="203" spans="1:32" ht="16.5" x14ac:dyDescent="0.25">
      <c r="A203" s="21" t="s">
        <v>3</v>
      </c>
      <c r="B203" s="31"/>
      <c r="C203" s="31"/>
      <c r="D203" s="31"/>
      <c r="E203" s="31"/>
      <c r="F203" s="31"/>
      <c r="G203" s="31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29"/>
      <c r="AF203" s="28"/>
    </row>
    <row r="204" spans="1:32" ht="18.75" x14ac:dyDescent="0.25">
      <c r="A204" s="113" t="s">
        <v>19</v>
      </c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  <c r="AA204" s="114"/>
      <c r="AB204" s="114"/>
      <c r="AC204" s="114"/>
      <c r="AD204" s="114"/>
      <c r="AE204" s="115"/>
      <c r="AF204" s="28"/>
    </row>
    <row r="205" spans="1:32" ht="16.5" x14ac:dyDescent="0.25">
      <c r="A205" s="36" t="s">
        <v>10</v>
      </c>
      <c r="B205" s="33">
        <f>B206+B207+B208+B210</f>
        <v>2</v>
      </c>
      <c r="C205" s="33">
        <f>C206+C207+C208+C210</f>
        <v>2</v>
      </c>
      <c r="D205" s="33">
        <f>D206+D207+D208+D210</f>
        <v>2</v>
      </c>
      <c r="E205" s="33">
        <f>E206+E207+E208+E210</f>
        <v>2</v>
      </c>
      <c r="F205" s="33">
        <f>E205/B205*100</f>
        <v>100</v>
      </c>
      <c r="G205" s="33">
        <f>E205/C205*100</f>
        <v>100</v>
      </c>
      <c r="H205" s="33">
        <f t="shared" ref="H205:AE205" si="58">H206+H207+H208+H210</f>
        <v>0</v>
      </c>
      <c r="I205" s="33">
        <f t="shared" si="58"/>
        <v>0</v>
      </c>
      <c r="J205" s="33">
        <f t="shared" si="58"/>
        <v>2</v>
      </c>
      <c r="K205" s="33">
        <f t="shared" si="58"/>
        <v>2</v>
      </c>
      <c r="L205" s="33">
        <f t="shared" si="58"/>
        <v>0</v>
      </c>
      <c r="M205" s="33">
        <f t="shared" si="58"/>
        <v>0</v>
      </c>
      <c r="N205" s="33">
        <f t="shared" si="58"/>
        <v>0</v>
      </c>
      <c r="O205" s="33">
        <f t="shared" si="58"/>
        <v>0</v>
      </c>
      <c r="P205" s="33">
        <f t="shared" si="58"/>
        <v>0</v>
      </c>
      <c r="Q205" s="33">
        <f t="shared" si="58"/>
        <v>0</v>
      </c>
      <c r="R205" s="33">
        <f t="shared" si="58"/>
        <v>0</v>
      </c>
      <c r="S205" s="33">
        <f t="shared" si="58"/>
        <v>0</v>
      </c>
      <c r="T205" s="33">
        <f t="shared" si="58"/>
        <v>0</v>
      </c>
      <c r="U205" s="33">
        <f t="shared" si="58"/>
        <v>0</v>
      </c>
      <c r="V205" s="33">
        <f t="shared" si="58"/>
        <v>0</v>
      </c>
      <c r="W205" s="33">
        <f t="shared" si="58"/>
        <v>0</v>
      </c>
      <c r="X205" s="33">
        <f t="shared" si="58"/>
        <v>0</v>
      </c>
      <c r="Y205" s="33">
        <f t="shared" si="58"/>
        <v>0</v>
      </c>
      <c r="Z205" s="33">
        <f t="shared" si="58"/>
        <v>0</v>
      </c>
      <c r="AA205" s="33">
        <f t="shared" si="58"/>
        <v>0</v>
      </c>
      <c r="AB205" s="33">
        <f t="shared" si="58"/>
        <v>0</v>
      </c>
      <c r="AC205" s="33">
        <f t="shared" si="58"/>
        <v>0</v>
      </c>
      <c r="AD205" s="33">
        <f t="shared" si="58"/>
        <v>0</v>
      </c>
      <c r="AE205" s="33">
        <f t="shared" si="58"/>
        <v>0</v>
      </c>
      <c r="AF205" s="28"/>
    </row>
    <row r="206" spans="1:32" ht="16.5" x14ac:dyDescent="0.25">
      <c r="A206" s="22" t="s">
        <v>7</v>
      </c>
      <c r="B206" s="31"/>
      <c r="C206" s="31"/>
      <c r="D206" s="31"/>
      <c r="E206" s="31"/>
      <c r="F206" s="31"/>
      <c r="G206" s="31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29"/>
      <c r="AF206" s="28"/>
    </row>
    <row r="207" spans="1:32" ht="33" x14ac:dyDescent="0.25">
      <c r="A207" s="22" t="s">
        <v>6</v>
      </c>
      <c r="B207" s="31"/>
      <c r="C207" s="31"/>
      <c r="D207" s="31"/>
      <c r="E207" s="31"/>
      <c r="F207" s="31"/>
      <c r="G207" s="31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29"/>
      <c r="AF207" s="28"/>
    </row>
    <row r="208" spans="1:32" ht="49.5" x14ac:dyDescent="0.25">
      <c r="A208" s="22" t="s">
        <v>5</v>
      </c>
      <c r="B208" s="31">
        <f>H208+J208+L208+N208+P208+R208+T208+V208+X208+Z208+AB208+AD208</f>
        <v>2</v>
      </c>
      <c r="C208" s="31">
        <f>H208+J208+L208+N208+P208</f>
        <v>2</v>
      </c>
      <c r="D208" s="31">
        <f>E208</f>
        <v>2</v>
      </c>
      <c r="E208" s="31">
        <f>I208+K208+M208+O208+Q208+S208+U208+W208+Y208+AA208+AC208+AE208</f>
        <v>2</v>
      </c>
      <c r="F208" s="31">
        <f>E208/B208*100</f>
        <v>100</v>
      </c>
      <c r="G208" s="31">
        <f>E208/C208*100</f>
        <v>100</v>
      </c>
      <c r="H208" s="30">
        <v>0</v>
      </c>
      <c r="I208" s="30">
        <v>0</v>
      </c>
      <c r="J208" s="30">
        <v>2</v>
      </c>
      <c r="K208" s="30">
        <v>2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0</v>
      </c>
      <c r="U208" s="30">
        <v>0</v>
      </c>
      <c r="V208" s="30">
        <v>0</v>
      </c>
      <c r="W208" s="30">
        <v>0</v>
      </c>
      <c r="X208" s="30">
        <v>0</v>
      </c>
      <c r="Y208" s="30">
        <v>0</v>
      </c>
      <c r="Z208" s="30">
        <v>0</v>
      </c>
      <c r="AA208" s="30">
        <v>0</v>
      </c>
      <c r="AB208" s="30">
        <v>0</v>
      </c>
      <c r="AC208" s="30"/>
      <c r="AD208" s="30">
        <v>0</v>
      </c>
      <c r="AE208" s="29"/>
      <c r="AF208" s="28" t="s">
        <v>81</v>
      </c>
    </row>
    <row r="209" spans="1:32" ht="33" x14ac:dyDescent="0.25">
      <c r="A209" s="22" t="s">
        <v>4</v>
      </c>
      <c r="B209" s="31"/>
      <c r="C209" s="31"/>
      <c r="D209" s="31"/>
      <c r="E209" s="31"/>
      <c r="F209" s="31"/>
      <c r="G209" s="31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29"/>
      <c r="AF209" s="28"/>
    </row>
    <row r="210" spans="1:32" ht="16.5" x14ac:dyDescent="0.25">
      <c r="A210" s="21" t="s">
        <v>3</v>
      </c>
      <c r="B210" s="31"/>
      <c r="C210" s="31"/>
      <c r="D210" s="31"/>
      <c r="E210" s="31"/>
      <c r="F210" s="31"/>
      <c r="G210" s="31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29"/>
      <c r="AF210" s="28"/>
    </row>
    <row r="211" spans="1:32" ht="18.75" x14ac:dyDescent="0.25">
      <c r="A211" s="113" t="s">
        <v>18</v>
      </c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  <c r="AA211" s="114"/>
      <c r="AB211" s="114"/>
      <c r="AC211" s="114"/>
      <c r="AD211" s="114"/>
      <c r="AE211" s="115"/>
      <c r="AF211" s="28"/>
    </row>
    <row r="212" spans="1:32" ht="18.75" x14ac:dyDescent="0.25">
      <c r="A212" s="45" t="s">
        <v>10</v>
      </c>
      <c r="B212" s="33">
        <f>B213</f>
        <v>100</v>
      </c>
      <c r="C212" s="33">
        <f>C213</f>
        <v>0</v>
      </c>
      <c r="D212" s="33">
        <f>D213</f>
        <v>100</v>
      </c>
      <c r="E212" s="33">
        <f>E213</f>
        <v>100</v>
      </c>
      <c r="F212" s="33">
        <f t="shared" ref="F212:F219" si="59">E212/B212*100</f>
        <v>100</v>
      </c>
      <c r="G212" s="45" t="e">
        <f t="shared" ref="G212:G219" si="60">E212/C212*100</f>
        <v>#DIV/0!</v>
      </c>
      <c r="H212" s="33">
        <f t="shared" ref="H212:AE212" si="61">H213</f>
        <v>0</v>
      </c>
      <c r="I212" s="33">
        <f t="shared" si="61"/>
        <v>0</v>
      </c>
      <c r="J212" s="33">
        <f t="shared" si="61"/>
        <v>0</v>
      </c>
      <c r="K212" s="33">
        <f t="shared" si="61"/>
        <v>0</v>
      </c>
      <c r="L212" s="33">
        <f t="shared" si="61"/>
        <v>0</v>
      </c>
      <c r="M212" s="33">
        <f t="shared" si="61"/>
        <v>0</v>
      </c>
      <c r="N212" s="33">
        <f t="shared" si="61"/>
        <v>0</v>
      </c>
      <c r="O212" s="33">
        <f t="shared" si="61"/>
        <v>0</v>
      </c>
      <c r="P212" s="33">
        <f t="shared" si="61"/>
        <v>0</v>
      </c>
      <c r="Q212" s="33">
        <f t="shared" si="61"/>
        <v>0</v>
      </c>
      <c r="R212" s="33">
        <f t="shared" si="61"/>
        <v>0</v>
      </c>
      <c r="S212" s="33">
        <f t="shared" si="61"/>
        <v>0</v>
      </c>
      <c r="T212" s="33">
        <f t="shared" si="61"/>
        <v>0</v>
      </c>
      <c r="U212" s="33">
        <f t="shared" si="61"/>
        <v>0</v>
      </c>
      <c r="V212" s="33">
        <f t="shared" si="61"/>
        <v>0</v>
      </c>
      <c r="W212" s="33">
        <f t="shared" si="61"/>
        <v>0</v>
      </c>
      <c r="X212" s="33">
        <f t="shared" si="61"/>
        <v>0</v>
      </c>
      <c r="Y212" s="33">
        <f t="shared" si="61"/>
        <v>0</v>
      </c>
      <c r="Z212" s="33">
        <f t="shared" si="61"/>
        <v>100</v>
      </c>
      <c r="AA212" s="33">
        <f t="shared" si="61"/>
        <v>0</v>
      </c>
      <c r="AB212" s="33">
        <f t="shared" si="61"/>
        <v>0</v>
      </c>
      <c r="AC212" s="33">
        <f t="shared" si="61"/>
        <v>100</v>
      </c>
      <c r="AD212" s="33">
        <f t="shared" si="61"/>
        <v>0</v>
      </c>
      <c r="AE212" s="33">
        <f t="shared" si="61"/>
        <v>0</v>
      </c>
      <c r="AF212" s="28"/>
    </row>
    <row r="213" spans="1:32" ht="18.75" x14ac:dyDescent="0.25">
      <c r="A213" s="44" t="s">
        <v>5</v>
      </c>
      <c r="B213" s="43">
        <f>H213+J213+L213+N213+P213+R213+T213+V213+X213+Z213+AB213+AD213</f>
        <v>100</v>
      </c>
      <c r="C213" s="43">
        <f>I213</f>
        <v>0</v>
      </c>
      <c r="D213" s="43">
        <f>E213</f>
        <v>100</v>
      </c>
      <c r="E213" s="43">
        <f>I213+K213+M213+O213+Q213+S213+U213+W213+Y213+AA213+AC213+AE213</f>
        <v>100</v>
      </c>
      <c r="F213" s="43">
        <f t="shared" si="59"/>
        <v>100</v>
      </c>
      <c r="G213" s="44" t="e">
        <f t="shared" si="60"/>
        <v>#DIV/0!</v>
      </c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>
        <v>100</v>
      </c>
      <c r="AA213" s="43"/>
      <c r="AB213" s="43"/>
      <c r="AC213" s="43">
        <v>100</v>
      </c>
      <c r="AD213" s="43"/>
      <c r="AE213" s="43"/>
      <c r="AF213" s="28"/>
    </row>
    <row r="214" spans="1:32" ht="71.25" x14ac:dyDescent="0.25">
      <c r="A214" s="42" t="s">
        <v>17</v>
      </c>
      <c r="B214" s="41">
        <f>B215+B216+B217+B219</f>
        <v>780.40200000000004</v>
      </c>
      <c r="C214" s="41">
        <f>C215+C216+C217+C219</f>
        <v>780.40199999999993</v>
      </c>
      <c r="D214" s="41">
        <f>D215+D216+D217+D219</f>
        <v>1031.4859999999999</v>
      </c>
      <c r="E214" s="41">
        <f>E215+E216+E217+E219</f>
        <v>1031.4859999999999</v>
      </c>
      <c r="F214" s="41">
        <f t="shared" si="59"/>
        <v>132.1736745933506</v>
      </c>
      <c r="G214" s="41">
        <f t="shared" si="60"/>
        <v>132.1736745933506</v>
      </c>
      <c r="H214" s="41">
        <f t="shared" ref="H214:AE214" si="62">H215+H216+H217+H219</f>
        <v>0</v>
      </c>
      <c r="I214" s="41">
        <f t="shared" si="62"/>
        <v>0</v>
      </c>
      <c r="J214" s="41">
        <f t="shared" si="62"/>
        <v>216.36799999999999</v>
      </c>
      <c r="K214" s="41">
        <f t="shared" si="62"/>
        <v>163.89</v>
      </c>
      <c r="L214" s="41">
        <f t="shared" si="62"/>
        <v>173.358</v>
      </c>
      <c r="M214" s="41">
        <f t="shared" si="62"/>
        <v>47.92</v>
      </c>
      <c r="N214" s="41">
        <f t="shared" si="62"/>
        <v>0</v>
      </c>
      <c r="O214" s="41">
        <f t="shared" si="62"/>
        <v>7.9</v>
      </c>
      <c r="P214" s="41">
        <f t="shared" si="62"/>
        <v>117.456</v>
      </c>
      <c r="Q214" s="41">
        <f t="shared" si="62"/>
        <v>108</v>
      </c>
      <c r="R214" s="41">
        <f t="shared" si="62"/>
        <v>12.814</v>
      </c>
      <c r="S214" s="41">
        <f t="shared" si="62"/>
        <v>3.3580000000000001</v>
      </c>
      <c r="T214" s="41">
        <f t="shared" si="62"/>
        <v>9.4559999999999995</v>
      </c>
      <c r="U214" s="41">
        <f t="shared" si="62"/>
        <v>22.225999999999999</v>
      </c>
      <c r="V214" s="41">
        <f t="shared" si="62"/>
        <v>15.856</v>
      </c>
      <c r="W214" s="41">
        <f t="shared" si="62"/>
        <v>23.913000000000004</v>
      </c>
      <c r="X214" s="41">
        <f t="shared" si="62"/>
        <v>12.814</v>
      </c>
      <c r="Y214" s="41">
        <f t="shared" si="62"/>
        <v>14.469999999999999</v>
      </c>
      <c r="Z214" s="41">
        <f t="shared" si="62"/>
        <v>190.55599999999998</v>
      </c>
      <c r="AA214" s="41">
        <f t="shared" si="62"/>
        <v>100</v>
      </c>
      <c r="AB214" s="41">
        <f t="shared" si="62"/>
        <v>12.815999999999999</v>
      </c>
      <c r="AC214" s="41">
        <f t="shared" si="62"/>
        <v>115.876</v>
      </c>
      <c r="AD214" s="41">
        <f t="shared" si="62"/>
        <v>18.908000000000001</v>
      </c>
      <c r="AE214" s="41">
        <f t="shared" si="62"/>
        <v>17.64</v>
      </c>
      <c r="AF214" s="24"/>
    </row>
    <row r="215" spans="1:32" ht="16.5" x14ac:dyDescent="0.25">
      <c r="A215" s="22" t="s">
        <v>7</v>
      </c>
      <c r="B215" s="31">
        <f t="shared" ref="B215:E219" si="63">B115+B143+B171</f>
        <v>0</v>
      </c>
      <c r="C215" s="31">
        <f t="shared" si="63"/>
        <v>0</v>
      </c>
      <c r="D215" s="31">
        <f t="shared" si="63"/>
        <v>0</v>
      </c>
      <c r="E215" s="31">
        <f t="shared" si="63"/>
        <v>0</v>
      </c>
      <c r="F215" s="31" t="e">
        <f t="shared" si="59"/>
        <v>#DIV/0!</v>
      </c>
      <c r="G215" s="31" t="e">
        <f t="shared" si="60"/>
        <v>#DIV/0!</v>
      </c>
      <c r="H215" s="31">
        <f t="shared" ref="H215:AE219" si="64">H115+H143+H171</f>
        <v>0</v>
      </c>
      <c r="I215" s="31">
        <f t="shared" si="64"/>
        <v>0</v>
      </c>
      <c r="J215" s="31">
        <f t="shared" si="64"/>
        <v>0</v>
      </c>
      <c r="K215" s="31">
        <f t="shared" si="64"/>
        <v>0</v>
      </c>
      <c r="L215" s="31">
        <f t="shared" si="64"/>
        <v>0</v>
      </c>
      <c r="M215" s="31">
        <f t="shared" si="64"/>
        <v>0</v>
      </c>
      <c r="N215" s="31">
        <f t="shared" si="64"/>
        <v>0</v>
      </c>
      <c r="O215" s="31">
        <f t="shared" si="64"/>
        <v>0</v>
      </c>
      <c r="P215" s="31">
        <f t="shared" si="64"/>
        <v>0</v>
      </c>
      <c r="Q215" s="31">
        <f t="shared" si="64"/>
        <v>0</v>
      </c>
      <c r="R215" s="31">
        <f t="shared" si="64"/>
        <v>0</v>
      </c>
      <c r="S215" s="31">
        <f t="shared" si="64"/>
        <v>0</v>
      </c>
      <c r="T215" s="31">
        <f t="shared" si="64"/>
        <v>0</v>
      </c>
      <c r="U215" s="31">
        <f t="shared" si="64"/>
        <v>0</v>
      </c>
      <c r="V215" s="31">
        <f t="shared" si="64"/>
        <v>0</v>
      </c>
      <c r="W215" s="31">
        <f t="shared" si="64"/>
        <v>0</v>
      </c>
      <c r="X215" s="31">
        <f t="shared" si="64"/>
        <v>0</v>
      </c>
      <c r="Y215" s="31">
        <f t="shared" si="64"/>
        <v>0</v>
      </c>
      <c r="Z215" s="31">
        <f t="shared" si="64"/>
        <v>0</v>
      </c>
      <c r="AA215" s="31">
        <f t="shared" si="64"/>
        <v>0</v>
      </c>
      <c r="AB215" s="31">
        <f t="shared" si="64"/>
        <v>0</v>
      </c>
      <c r="AC215" s="31">
        <f t="shared" si="64"/>
        <v>0</v>
      </c>
      <c r="AD215" s="31">
        <f t="shared" si="64"/>
        <v>0</v>
      </c>
      <c r="AE215" s="31">
        <f t="shared" si="64"/>
        <v>0</v>
      </c>
      <c r="AF215" s="28"/>
    </row>
    <row r="216" spans="1:32" ht="33" x14ac:dyDescent="0.25">
      <c r="A216" s="22" t="s">
        <v>6</v>
      </c>
      <c r="B216" s="31">
        <f t="shared" si="63"/>
        <v>0</v>
      </c>
      <c r="C216" s="31">
        <f t="shared" si="63"/>
        <v>0</v>
      </c>
      <c r="D216" s="31">
        <f t="shared" si="63"/>
        <v>0</v>
      </c>
      <c r="E216" s="31">
        <f t="shared" si="63"/>
        <v>0</v>
      </c>
      <c r="F216" s="31" t="e">
        <f t="shared" si="59"/>
        <v>#DIV/0!</v>
      </c>
      <c r="G216" s="31" t="e">
        <f t="shared" si="60"/>
        <v>#DIV/0!</v>
      </c>
      <c r="H216" s="31">
        <f t="shared" si="64"/>
        <v>0</v>
      </c>
      <c r="I216" s="31">
        <f t="shared" si="64"/>
        <v>0</v>
      </c>
      <c r="J216" s="31">
        <f t="shared" si="64"/>
        <v>0</v>
      </c>
      <c r="K216" s="31">
        <f t="shared" si="64"/>
        <v>0</v>
      </c>
      <c r="L216" s="31">
        <f t="shared" si="64"/>
        <v>0</v>
      </c>
      <c r="M216" s="31">
        <f t="shared" si="64"/>
        <v>0</v>
      </c>
      <c r="N216" s="31">
        <f t="shared" si="64"/>
        <v>0</v>
      </c>
      <c r="O216" s="31">
        <f t="shared" si="64"/>
        <v>0</v>
      </c>
      <c r="P216" s="31">
        <f t="shared" si="64"/>
        <v>0</v>
      </c>
      <c r="Q216" s="31">
        <f t="shared" si="64"/>
        <v>0</v>
      </c>
      <c r="R216" s="31">
        <f t="shared" si="64"/>
        <v>0</v>
      </c>
      <c r="S216" s="31">
        <f t="shared" si="64"/>
        <v>0</v>
      </c>
      <c r="T216" s="31">
        <f t="shared" si="64"/>
        <v>0</v>
      </c>
      <c r="U216" s="31">
        <f t="shared" si="64"/>
        <v>0</v>
      </c>
      <c r="V216" s="31">
        <f t="shared" si="64"/>
        <v>0</v>
      </c>
      <c r="W216" s="31">
        <f t="shared" si="64"/>
        <v>0</v>
      </c>
      <c r="X216" s="31">
        <f t="shared" si="64"/>
        <v>0</v>
      </c>
      <c r="Y216" s="31">
        <f t="shared" si="64"/>
        <v>0</v>
      </c>
      <c r="Z216" s="31">
        <f t="shared" si="64"/>
        <v>0</v>
      </c>
      <c r="AA216" s="31">
        <f t="shared" si="64"/>
        <v>0</v>
      </c>
      <c r="AB216" s="31">
        <f t="shared" si="64"/>
        <v>0</v>
      </c>
      <c r="AC216" s="31">
        <f t="shared" si="64"/>
        <v>0</v>
      </c>
      <c r="AD216" s="31">
        <f t="shared" si="64"/>
        <v>0</v>
      </c>
      <c r="AE216" s="31">
        <f t="shared" si="64"/>
        <v>0</v>
      </c>
      <c r="AF216" s="28"/>
    </row>
    <row r="217" spans="1:32" ht="16.5" x14ac:dyDescent="0.25">
      <c r="A217" s="22" t="s">
        <v>5</v>
      </c>
      <c r="B217" s="73">
        <f>B117+B145+B173</f>
        <v>780.40200000000004</v>
      </c>
      <c r="C217" s="31">
        <f>H217+J217+L217+N217+P217+R217+T217+V217+X217+Z217+AB217+AD217</f>
        <v>780.40199999999993</v>
      </c>
      <c r="D217" s="73">
        <f>D205+D212+D198+D191+D177+D170+D149+D142+D135+D128+D121+D114</f>
        <v>1031.4859999999999</v>
      </c>
      <c r="E217" s="73">
        <f>D217</f>
        <v>1031.4859999999999</v>
      </c>
      <c r="F217" s="31">
        <f t="shared" si="59"/>
        <v>132.1736745933506</v>
      </c>
      <c r="G217" s="31">
        <f t="shared" si="60"/>
        <v>132.1736745933506</v>
      </c>
      <c r="H217" s="31">
        <f t="shared" si="64"/>
        <v>0</v>
      </c>
      <c r="I217" s="31">
        <f t="shared" si="64"/>
        <v>0</v>
      </c>
      <c r="J217" s="31">
        <f t="shared" si="64"/>
        <v>216.36799999999999</v>
      </c>
      <c r="K217" s="31">
        <f t="shared" si="64"/>
        <v>163.89</v>
      </c>
      <c r="L217" s="31">
        <f t="shared" si="64"/>
        <v>173.358</v>
      </c>
      <c r="M217" s="31">
        <f t="shared" si="64"/>
        <v>47.92</v>
      </c>
      <c r="N217" s="31">
        <f t="shared" si="64"/>
        <v>0</v>
      </c>
      <c r="O217" s="31">
        <f t="shared" si="64"/>
        <v>7.9</v>
      </c>
      <c r="P217" s="31">
        <f t="shared" si="64"/>
        <v>117.456</v>
      </c>
      <c r="Q217" s="31">
        <f t="shared" si="64"/>
        <v>108</v>
      </c>
      <c r="R217" s="31">
        <f t="shared" si="64"/>
        <v>12.814</v>
      </c>
      <c r="S217" s="31">
        <f t="shared" si="64"/>
        <v>3.3580000000000001</v>
      </c>
      <c r="T217" s="31">
        <f t="shared" si="64"/>
        <v>9.4559999999999995</v>
      </c>
      <c r="U217" s="31">
        <f t="shared" si="64"/>
        <v>22.225999999999999</v>
      </c>
      <c r="V217" s="31">
        <f t="shared" si="64"/>
        <v>15.856</v>
      </c>
      <c r="W217" s="31">
        <f t="shared" si="64"/>
        <v>23.913000000000004</v>
      </c>
      <c r="X217" s="31">
        <f t="shared" si="64"/>
        <v>12.814</v>
      </c>
      <c r="Y217" s="31">
        <f t="shared" si="64"/>
        <v>14.469999999999999</v>
      </c>
      <c r="Z217" s="31">
        <f t="shared" si="64"/>
        <v>190.55599999999998</v>
      </c>
      <c r="AA217" s="31">
        <v>100</v>
      </c>
      <c r="AB217" s="31">
        <f t="shared" si="64"/>
        <v>12.815999999999999</v>
      </c>
      <c r="AC217" s="31">
        <f>AC117+AC145+AC173</f>
        <v>115.876</v>
      </c>
      <c r="AD217" s="31">
        <f>AD117+AD145+AD173</f>
        <v>18.908000000000001</v>
      </c>
      <c r="AE217" s="31">
        <f>AE117+AE145+AE173</f>
        <v>17.64</v>
      </c>
      <c r="AF217" s="28"/>
    </row>
    <row r="218" spans="1:32" ht="33" x14ac:dyDescent="0.25">
      <c r="A218" s="22" t="s">
        <v>4</v>
      </c>
      <c r="B218" s="31">
        <f t="shared" si="63"/>
        <v>0</v>
      </c>
      <c r="C218" s="31">
        <f t="shared" si="63"/>
        <v>0</v>
      </c>
      <c r="D218" s="31">
        <f t="shared" si="63"/>
        <v>0</v>
      </c>
      <c r="E218" s="31">
        <f t="shared" si="63"/>
        <v>0</v>
      </c>
      <c r="F218" s="31" t="e">
        <f t="shared" si="59"/>
        <v>#DIV/0!</v>
      </c>
      <c r="G218" s="31" t="e">
        <f t="shared" si="60"/>
        <v>#DIV/0!</v>
      </c>
      <c r="H218" s="31">
        <f t="shared" si="64"/>
        <v>0</v>
      </c>
      <c r="I218" s="31">
        <f t="shared" si="64"/>
        <v>0</v>
      </c>
      <c r="J218" s="31">
        <f t="shared" si="64"/>
        <v>0</v>
      </c>
      <c r="K218" s="31">
        <f t="shared" si="64"/>
        <v>0</v>
      </c>
      <c r="L218" s="31">
        <f t="shared" si="64"/>
        <v>0</v>
      </c>
      <c r="M218" s="31">
        <f t="shared" si="64"/>
        <v>0</v>
      </c>
      <c r="N218" s="31">
        <f t="shared" si="64"/>
        <v>0</v>
      </c>
      <c r="O218" s="31">
        <f t="shared" si="64"/>
        <v>0</v>
      </c>
      <c r="P218" s="31">
        <f t="shared" si="64"/>
        <v>0</v>
      </c>
      <c r="Q218" s="31">
        <f t="shared" si="64"/>
        <v>0</v>
      </c>
      <c r="R218" s="31">
        <f t="shared" si="64"/>
        <v>0</v>
      </c>
      <c r="S218" s="31">
        <f t="shared" si="64"/>
        <v>0</v>
      </c>
      <c r="T218" s="31">
        <f t="shared" si="64"/>
        <v>0</v>
      </c>
      <c r="U218" s="31">
        <f t="shared" si="64"/>
        <v>0</v>
      </c>
      <c r="V218" s="31">
        <f t="shared" si="64"/>
        <v>0</v>
      </c>
      <c r="W218" s="31">
        <f t="shared" si="64"/>
        <v>0</v>
      </c>
      <c r="X218" s="31">
        <f t="shared" si="64"/>
        <v>0</v>
      </c>
      <c r="Y218" s="31">
        <f t="shared" si="64"/>
        <v>0</v>
      </c>
      <c r="Z218" s="31">
        <f t="shared" si="64"/>
        <v>0</v>
      </c>
      <c r="AA218" s="31">
        <f t="shared" si="64"/>
        <v>0</v>
      </c>
      <c r="AB218" s="31">
        <f t="shared" si="64"/>
        <v>0</v>
      </c>
      <c r="AC218" s="31">
        <f t="shared" si="64"/>
        <v>0</v>
      </c>
      <c r="AD218" s="31">
        <f t="shared" si="64"/>
        <v>0</v>
      </c>
      <c r="AE218" s="31">
        <f t="shared" si="64"/>
        <v>0</v>
      </c>
      <c r="AF218" s="28"/>
    </row>
    <row r="219" spans="1:32" ht="16.5" x14ac:dyDescent="0.25">
      <c r="A219" s="21" t="s">
        <v>3</v>
      </c>
      <c r="B219" s="31">
        <f t="shared" si="63"/>
        <v>0</v>
      </c>
      <c r="C219" s="31">
        <f t="shared" si="63"/>
        <v>0</v>
      </c>
      <c r="D219" s="31">
        <f t="shared" si="63"/>
        <v>0</v>
      </c>
      <c r="E219" s="31">
        <f t="shared" si="63"/>
        <v>0</v>
      </c>
      <c r="F219" s="31" t="e">
        <f t="shared" si="59"/>
        <v>#DIV/0!</v>
      </c>
      <c r="G219" s="31" t="e">
        <f t="shared" si="60"/>
        <v>#DIV/0!</v>
      </c>
      <c r="H219" s="31">
        <f t="shared" si="64"/>
        <v>0</v>
      </c>
      <c r="I219" s="31">
        <f t="shared" si="64"/>
        <v>0</v>
      </c>
      <c r="J219" s="31">
        <f t="shared" si="64"/>
        <v>0</v>
      </c>
      <c r="K219" s="31">
        <f t="shared" si="64"/>
        <v>0</v>
      </c>
      <c r="L219" s="31">
        <f t="shared" si="64"/>
        <v>0</v>
      </c>
      <c r="M219" s="31">
        <f t="shared" si="64"/>
        <v>0</v>
      </c>
      <c r="N219" s="31">
        <f t="shared" si="64"/>
        <v>0</v>
      </c>
      <c r="O219" s="31">
        <f t="shared" si="64"/>
        <v>0</v>
      </c>
      <c r="P219" s="31">
        <f t="shared" si="64"/>
        <v>0</v>
      </c>
      <c r="Q219" s="31">
        <f t="shared" si="64"/>
        <v>0</v>
      </c>
      <c r="R219" s="31">
        <f t="shared" si="64"/>
        <v>0</v>
      </c>
      <c r="S219" s="31">
        <f t="shared" si="64"/>
        <v>0</v>
      </c>
      <c r="T219" s="31">
        <f t="shared" si="64"/>
        <v>0</v>
      </c>
      <c r="U219" s="31">
        <f t="shared" si="64"/>
        <v>0</v>
      </c>
      <c r="V219" s="31">
        <f t="shared" si="64"/>
        <v>0</v>
      </c>
      <c r="W219" s="31">
        <f t="shared" si="64"/>
        <v>0</v>
      </c>
      <c r="X219" s="31">
        <f t="shared" si="64"/>
        <v>0</v>
      </c>
      <c r="Y219" s="31">
        <f t="shared" si="64"/>
        <v>0</v>
      </c>
      <c r="Z219" s="31">
        <f t="shared" si="64"/>
        <v>0</v>
      </c>
      <c r="AA219" s="31">
        <f t="shared" si="64"/>
        <v>0</v>
      </c>
      <c r="AB219" s="31">
        <f t="shared" si="64"/>
        <v>0</v>
      </c>
      <c r="AC219" s="31">
        <f t="shared" si="64"/>
        <v>0</v>
      </c>
      <c r="AD219" s="31">
        <f t="shared" si="64"/>
        <v>0</v>
      </c>
      <c r="AE219" s="31">
        <f t="shared" si="64"/>
        <v>0</v>
      </c>
      <c r="AF219" s="28"/>
    </row>
    <row r="220" spans="1:32" ht="20.25" x14ac:dyDescent="0.25">
      <c r="A220" s="96" t="s">
        <v>16</v>
      </c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8"/>
      <c r="AF220" s="28"/>
    </row>
    <row r="221" spans="1:32" ht="20.25" x14ac:dyDescent="0.25">
      <c r="A221" s="108" t="s">
        <v>15</v>
      </c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7"/>
      <c r="AF221" s="28"/>
    </row>
    <row r="222" spans="1:32" ht="16.5" x14ac:dyDescent="0.25">
      <c r="A222" s="36" t="s">
        <v>10</v>
      </c>
      <c r="B222" s="33">
        <f>B223+B224+B225+B227</f>
        <v>0</v>
      </c>
      <c r="C222" s="33">
        <f>C223+C224+C225+C227</f>
        <v>0</v>
      </c>
      <c r="D222" s="33">
        <f>D223+D224+D225+D227</f>
        <v>0</v>
      </c>
      <c r="E222" s="33">
        <f>E223+E224+E225+E227</f>
        <v>0</v>
      </c>
      <c r="F222" s="33" t="e">
        <f t="shared" ref="F222:F227" si="65">E222/B222*100</f>
        <v>#DIV/0!</v>
      </c>
      <c r="G222" s="33" t="e">
        <f t="shared" ref="G222:G227" si="66">E222/C222*100</f>
        <v>#DIV/0!</v>
      </c>
      <c r="H222" s="33">
        <f t="shared" ref="H222:AE222" si="67">H223+H224+H225+H227</f>
        <v>0</v>
      </c>
      <c r="I222" s="33">
        <f t="shared" si="67"/>
        <v>0</v>
      </c>
      <c r="J222" s="33">
        <f t="shared" si="67"/>
        <v>0</v>
      </c>
      <c r="K222" s="33">
        <f t="shared" si="67"/>
        <v>0</v>
      </c>
      <c r="L222" s="33">
        <f t="shared" si="67"/>
        <v>0</v>
      </c>
      <c r="M222" s="33">
        <f t="shared" si="67"/>
        <v>0</v>
      </c>
      <c r="N222" s="33">
        <f t="shared" si="67"/>
        <v>0</v>
      </c>
      <c r="O222" s="33">
        <f t="shared" si="67"/>
        <v>0</v>
      </c>
      <c r="P222" s="33">
        <f t="shared" si="67"/>
        <v>0</v>
      </c>
      <c r="Q222" s="33">
        <f t="shared" si="67"/>
        <v>0</v>
      </c>
      <c r="R222" s="33">
        <f t="shared" si="67"/>
        <v>0</v>
      </c>
      <c r="S222" s="33">
        <f t="shared" si="67"/>
        <v>0</v>
      </c>
      <c r="T222" s="33">
        <f t="shared" si="67"/>
        <v>0</v>
      </c>
      <c r="U222" s="33">
        <f t="shared" si="67"/>
        <v>0</v>
      </c>
      <c r="V222" s="33">
        <f t="shared" si="67"/>
        <v>0</v>
      </c>
      <c r="W222" s="33">
        <f t="shared" si="67"/>
        <v>0</v>
      </c>
      <c r="X222" s="33">
        <f t="shared" si="67"/>
        <v>0</v>
      </c>
      <c r="Y222" s="33">
        <f t="shared" si="67"/>
        <v>0</v>
      </c>
      <c r="Z222" s="33">
        <f t="shared" si="67"/>
        <v>0</v>
      </c>
      <c r="AA222" s="33">
        <f t="shared" si="67"/>
        <v>0</v>
      </c>
      <c r="AB222" s="33">
        <f t="shared" si="67"/>
        <v>0</v>
      </c>
      <c r="AC222" s="33">
        <f t="shared" si="67"/>
        <v>0</v>
      </c>
      <c r="AD222" s="33">
        <f t="shared" si="67"/>
        <v>0</v>
      </c>
      <c r="AE222" s="33">
        <f t="shared" si="67"/>
        <v>0</v>
      </c>
      <c r="AF222" s="28"/>
    </row>
    <row r="223" spans="1:32" ht="16.5" x14ac:dyDescent="0.25">
      <c r="A223" s="22" t="s">
        <v>7</v>
      </c>
      <c r="B223" s="31">
        <f>H223+J223+L223+N223+P223+R223+T223+V223+X223+Z223+AB223+AD223</f>
        <v>0</v>
      </c>
      <c r="C223" s="31">
        <f>H223</f>
        <v>0</v>
      </c>
      <c r="D223" s="31"/>
      <c r="E223" s="31">
        <f>I223+K223+M223+O223+Q223+S223+U223+W223+Y223+AA223+AC223+AE223</f>
        <v>0</v>
      </c>
      <c r="F223" s="33" t="e">
        <f t="shared" si="65"/>
        <v>#DIV/0!</v>
      </c>
      <c r="G223" s="33" t="e">
        <f t="shared" si="66"/>
        <v>#DIV/0!</v>
      </c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29"/>
      <c r="AF223" s="28"/>
    </row>
    <row r="224" spans="1:32" ht="33" x14ac:dyDescent="0.25">
      <c r="A224" s="22" t="s">
        <v>6</v>
      </c>
      <c r="B224" s="31">
        <f>H224+J224+L224+N224+P224+R224+T224+V224+X224+Z224+AB224+AD224</f>
        <v>0</v>
      </c>
      <c r="C224" s="31">
        <f>H224</f>
        <v>0</v>
      </c>
      <c r="D224" s="31"/>
      <c r="E224" s="31">
        <f>I224+K224+M224+O224+Q224+S224+U224+W224+Y224+AA224+AC224+AE224</f>
        <v>0</v>
      </c>
      <c r="F224" s="33" t="e">
        <f t="shared" si="65"/>
        <v>#DIV/0!</v>
      </c>
      <c r="G224" s="33" t="e">
        <f t="shared" si="66"/>
        <v>#DIV/0!</v>
      </c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29"/>
      <c r="AF224" s="28"/>
    </row>
    <row r="225" spans="1:32" ht="16.5" x14ac:dyDescent="0.25">
      <c r="A225" s="22" t="s">
        <v>5</v>
      </c>
      <c r="B225" s="31">
        <f>H225+J225+L225+N225+P225+R225+T225+V225+X225+Z225+AB225+AD225</f>
        <v>0</v>
      </c>
      <c r="C225" s="31">
        <f>H225+J225</f>
        <v>0</v>
      </c>
      <c r="D225" s="31">
        <f>E225</f>
        <v>0</v>
      </c>
      <c r="E225" s="31">
        <f>I225+K225+M225+O225+Q225+S225+U225+W225+Y225+AA225+AC225+AE225</f>
        <v>0</v>
      </c>
      <c r="F225" s="33" t="e">
        <f t="shared" si="65"/>
        <v>#DIV/0!</v>
      </c>
      <c r="G225" s="33" t="e">
        <f t="shared" si="66"/>
        <v>#DIV/0!</v>
      </c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29"/>
      <c r="AF225" s="28"/>
    </row>
    <row r="226" spans="1:32" ht="33" x14ac:dyDescent="0.25">
      <c r="A226" s="22" t="s">
        <v>4</v>
      </c>
      <c r="B226" s="31">
        <f>H226+J226+L226+N226+P226+R226+T226+V226+X226+Z226+AB226+AD226</f>
        <v>0</v>
      </c>
      <c r="C226" s="31">
        <f>H226</f>
        <v>0</v>
      </c>
      <c r="D226" s="31"/>
      <c r="E226" s="31">
        <f>I226+K226+M226+O226+Q226+S226+U226+W226+Y226+AA226+AC226+AE226</f>
        <v>0</v>
      </c>
      <c r="F226" s="33" t="e">
        <f t="shared" si="65"/>
        <v>#DIV/0!</v>
      </c>
      <c r="G226" s="33" t="e">
        <f t="shared" si="66"/>
        <v>#DIV/0!</v>
      </c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29"/>
      <c r="AF226" s="28"/>
    </row>
    <row r="227" spans="1:32" ht="16.5" x14ac:dyDescent="0.25">
      <c r="A227" s="21" t="s">
        <v>3</v>
      </c>
      <c r="B227" s="31">
        <f>H227+J227+L227+N227+P227+R227+T227+V227+X227+Z227+AB227+AD227</f>
        <v>0</v>
      </c>
      <c r="C227" s="31">
        <f>H227</f>
        <v>0</v>
      </c>
      <c r="D227" s="31"/>
      <c r="E227" s="31">
        <f>I227+K227+M227+O227+Q227+S227+U227+W227+Y227+AA227+AC227+AE227</f>
        <v>0</v>
      </c>
      <c r="F227" s="33" t="e">
        <f t="shared" si="65"/>
        <v>#DIV/0!</v>
      </c>
      <c r="G227" s="33" t="e">
        <f t="shared" si="66"/>
        <v>#DIV/0!</v>
      </c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29"/>
      <c r="AF227" s="28"/>
    </row>
    <row r="228" spans="1:32" ht="47.25" x14ac:dyDescent="0.25">
      <c r="A228" s="27" t="s">
        <v>14</v>
      </c>
      <c r="B228" s="40"/>
      <c r="C228" s="40"/>
      <c r="D228" s="40"/>
      <c r="E228" s="40"/>
      <c r="F228" s="40"/>
      <c r="G228" s="40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8"/>
      <c r="AF228" s="24"/>
    </row>
    <row r="229" spans="1:32" ht="16.5" x14ac:dyDescent="0.25">
      <c r="A229" s="36" t="s">
        <v>10</v>
      </c>
      <c r="B229" s="33">
        <f>B230+B231+B232+B234</f>
        <v>0</v>
      </c>
      <c r="C229" s="33">
        <f>C230+C231+C232+C234</f>
        <v>0</v>
      </c>
      <c r="D229" s="33">
        <f>D230+D231+D232+D234</f>
        <v>0</v>
      </c>
      <c r="E229" s="33">
        <f>E230+E231+E232+E234</f>
        <v>0</v>
      </c>
      <c r="F229" s="33" t="e">
        <f t="shared" ref="F229:F234" si="68">E229/B229*100</f>
        <v>#DIV/0!</v>
      </c>
      <c r="G229" s="33" t="e">
        <f t="shared" ref="G229:G234" si="69">E229/C229*100</f>
        <v>#DIV/0!</v>
      </c>
      <c r="H229" s="33">
        <f t="shared" ref="H229:AE229" si="70">H230+H231+H232+H234</f>
        <v>0</v>
      </c>
      <c r="I229" s="33">
        <f t="shared" si="70"/>
        <v>0</v>
      </c>
      <c r="J229" s="33">
        <f t="shared" si="70"/>
        <v>0</v>
      </c>
      <c r="K229" s="33">
        <f t="shared" si="70"/>
        <v>0</v>
      </c>
      <c r="L229" s="33">
        <f t="shared" si="70"/>
        <v>0</v>
      </c>
      <c r="M229" s="33">
        <f t="shared" si="70"/>
        <v>0</v>
      </c>
      <c r="N229" s="33">
        <f t="shared" si="70"/>
        <v>0</v>
      </c>
      <c r="O229" s="33">
        <f t="shared" si="70"/>
        <v>0</v>
      </c>
      <c r="P229" s="33">
        <f t="shared" si="70"/>
        <v>0</v>
      </c>
      <c r="Q229" s="33">
        <f t="shared" si="70"/>
        <v>0</v>
      </c>
      <c r="R229" s="33">
        <f t="shared" si="70"/>
        <v>0</v>
      </c>
      <c r="S229" s="33">
        <f t="shared" si="70"/>
        <v>0</v>
      </c>
      <c r="T229" s="33">
        <f t="shared" si="70"/>
        <v>0</v>
      </c>
      <c r="U229" s="33">
        <f t="shared" si="70"/>
        <v>0</v>
      </c>
      <c r="V229" s="33">
        <f t="shared" si="70"/>
        <v>0</v>
      </c>
      <c r="W229" s="33">
        <f t="shared" si="70"/>
        <v>0</v>
      </c>
      <c r="X229" s="33">
        <f t="shared" si="70"/>
        <v>0</v>
      </c>
      <c r="Y229" s="33">
        <f t="shared" si="70"/>
        <v>0</v>
      </c>
      <c r="Z229" s="33">
        <f t="shared" si="70"/>
        <v>0</v>
      </c>
      <c r="AA229" s="33">
        <f t="shared" si="70"/>
        <v>0</v>
      </c>
      <c r="AB229" s="33">
        <f t="shared" si="70"/>
        <v>0</v>
      </c>
      <c r="AC229" s="33">
        <f t="shared" si="70"/>
        <v>0</v>
      </c>
      <c r="AD229" s="33">
        <f t="shared" si="70"/>
        <v>0</v>
      </c>
      <c r="AE229" s="33">
        <f t="shared" si="70"/>
        <v>0</v>
      </c>
      <c r="AF229" s="28"/>
    </row>
    <row r="230" spans="1:32" ht="16.5" x14ac:dyDescent="0.25">
      <c r="A230" s="22" t="s">
        <v>7</v>
      </c>
      <c r="B230" s="31">
        <f t="shared" ref="B230:E234" si="71">B223</f>
        <v>0</v>
      </c>
      <c r="C230" s="31">
        <f t="shared" si="71"/>
        <v>0</v>
      </c>
      <c r="D230" s="31">
        <f t="shared" si="71"/>
        <v>0</v>
      </c>
      <c r="E230" s="31">
        <f t="shared" si="71"/>
        <v>0</v>
      </c>
      <c r="F230" s="33" t="e">
        <f t="shared" si="68"/>
        <v>#DIV/0!</v>
      </c>
      <c r="G230" s="33" t="e">
        <f t="shared" si="69"/>
        <v>#DIV/0!</v>
      </c>
      <c r="H230" s="31">
        <f t="shared" ref="H230:AE234" si="72">H223</f>
        <v>0</v>
      </c>
      <c r="I230" s="31">
        <f t="shared" si="72"/>
        <v>0</v>
      </c>
      <c r="J230" s="31">
        <f t="shared" si="72"/>
        <v>0</v>
      </c>
      <c r="K230" s="31">
        <f t="shared" si="72"/>
        <v>0</v>
      </c>
      <c r="L230" s="31">
        <f t="shared" si="72"/>
        <v>0</v>
      </c>
      <c r="M230" s="31">
        <f t="shared" si="72"/>
        <v>0</v>
      </c>
      <c r="N230" s="31">
        <f t="shared" si="72"/>
        <v>0</v>
      </c>
      <c r="O230" s="31">
        <f t="shared" si="72"/>
        <v>0</v>
      </c>
      <c r="P230" s="31">
        <f t="shared" si="72"/>
        <v>0</v>
      </c>
      <c r="Q230" s="31">
        <f t="shared" si="72"/>
        <v>0</v>
      </c>
      <c r="R230" s="31">
        <f t="shared" si="72"/>
        <v>0</v>
      </c>
      <c r="S230" s="31">
        <f t="shared" si="72"/>
        <v>0</v>
      </c>
      <c r="T230" s="31">
        <f t="shared" si="72"/>
        <v>0</v>
      </c>
      <c r="U230" s="31">
        <f t="shared" si="72"/>
        <v>0</v>
      </c>
      <c r="V230" s="31">
        <f t="shared" si="72"/>
        <v>0</v>
      </c>
      <c r="W230" s="31">
        <f t="shared" si="72"/>
        <v>0</v>
      </c>
      <c r="X230" s="31">
        <f t="shared" si="72"/>
        <v>0</v>
      </c>
      <c r="Y230" s="31">
        <f t="shared" si="72"/>
        <v>0</v>
      </c>
      <c r="Z230" s="31">
        <f t="shared" si="72"/>
        <v>0</v>
      </c>
      <c r="AA230" s="31">
        <f t="shared" si="72"/>
        <v>0</v>
      </c>
      <c r="AB230" s="31">
        <f t="shared" si="72"/>
        <v>0</v>
      </c>
      <c r="AC230" s="31">
        <f t="shared" si="72"/>
        <v>0</v>
      </c>
      <c r="AD230" s="31">
        <f t="shared" si="72"/>
        <v>0</v>
      </c>
      <c r="AE230" s="31">
        <f t="shared" si="72"/>
        <v>0</v>
      </c>
      <c r="AF230" s="28"/>
    </row>
    <row r="231" spans="1:32" ht="33" x14ac:dyDescent="0.25">
      <c r="A231" s="22" t="s">
        <v>6</v>
      </c>
      <c r="B231" s="31">
        <f t="shared" si="71"/>
        <v>0</v>
      </c>
      <c r="C231" s="31">
        <f t="shared" si="71"/>
        <v>0</v>
      </c>
      <c r="D231" s="31">
        <f t="shared" si="71"/>
        <v>0</v>
      </c>
      <c r="E231" s="31">
        <f t="shared" si="71"/>
        <v>0</v>
      </c>
      <c r="F231" s="33" t="e">
        <f t="shared" si="68"/>
        <v>#DIV/0!</v>
      </c>
      <c r="G231" s="33" t="e">
        <f t="shared" si="69"/>
        <v>#DIV/0!</v>
      </c>
      <c r="H231" s="31">
        <f t="shared" si="72"/>
        <v>0</v>
      </c>
      <c r="I231" s="31">
        <f t="shared" si="72"/>
        <v>0</v>
      </c>
      <c r="J231" s="31">
        <f t="shared" si="72"/>
        <v>0</v>
      </c>
      <c r="K231" s="31">
        <f t="shared" si="72"/>
        <v>0</v>
      </c>
      <c r="L231" s="31">
        <f t="shared" si="72"/>
        <v>0</v>
      </c>
      <c r="M231" s="31">
        <f t="shared" si="72"/>
        <v>0</v>
      </c>
      <c r="N231" s="31">
        <f t="shared" si="72"/>
        <v>0</v>
      </c>
      <c r="O231" s="31">
        <f t="shared" si="72"/>
        <v>0</v>
      </c>
      <c r="P231" s="31">
        <f t="shared" si="72"/>
        <v>0</v>
      </c>
      <c r="Q231" s="31">
        <f t="shared" si="72"/>
        <v>0</v>
      </c>
      <c r="R231" s="31">
        <f t="shared" si="72"/>
        <v>0</v>
      </c>
      <c r="S231" s="31">
        <f t="shared" si="72"/>
        <v>0</v>
      </c>
      <c r="T231" s="31">
        <f t="shared" si="72"/>
        <v>0</v>
      </c>
      <c r="U231" s="31">
        <f t="shared" si="72"/>
        <v>0</v>
      </c>
      <c r="V231" s="31">
        <f t="shared" si="72"/>
        <v>0</v>
      </c>
      <c r="W231" s="31">
        <f t="shared" si="72"/>
        <v>0</v>
      </c>
      <c r="X231" s="31">
        <f t="shared" si="72"/>
        <v>0</v>
      </c>
      <c r="Y231" s="31">
        <f t="shared" si="72"/>
        <v>0</v>
      </c>
      <c r="Z231" s="31">
        <f t="shared" si="72"/>
        <v>0</v>
      </c>
      <c r="AA231" s="31">
        <f t="shared" si="72"/>
        <v>0</v>
      </c>
      <c r="AB231" s="31">
        <f t="shared" si="72"/>
        <v>0</v>
      </c>
      <c r="AC231" s="31">
        <f t="shared" si="72"/>
        <v>0</v>
      </c>
      <c r="AD231" s="31">
        <f t="shared" si="72"/>
        <v>0</v>
      </c>
      <c r="AE231" s="31">
        <f t="shared" si="72"/>
        <v>0</v>
      </c>
      <c r="AF231" s="28"/>
    </row>
    <row r="232" spans="1:32" ht="16.5" x14ac:dyDescent="0.25">
      <c r="A232" s="22" t="s">
        <v>5</v>
      </c>
      <c r="B232" s="31">
        <f t="shared" si="71"/>
        <v>0</v>
      </c>
      <c r="C232" s="31">
        <f t="shared" si="71"/>
        <v>0</v>
      </c>
      <c r="D232" s="31">
        <f t="shared" si="71"/>
        <v>0</v>
      </c>
      <c r="E232" s="31">
        <f t="shared" si="71"/>
        <v>0</v>
      </c>
      <c r="F232" s="33" t="e">
        <f t="shared" si="68"/>
        <v>#DIV/0!</v>
      </c>
      <c r="G232" s="33" t="e">
        <f t="shared" si="69"/>
        <v>#DIV/0!</v>
      </c>
      <c r="H232" s="31">
        <f t="shared" si="72"/>
        <v>0</v>
      </c>
      <c r="I232" s="31">
        <f t="shared" si="72"/>
        <v>0</v>
      </c>
      <c r="J232" s="31">
        <f t="shared" si="72"/>
        <v>0</v>
      </c>
      <c r="K232" s="31">
        <f t="shared" si="72"/>
        <v>0</v>
      </c>
      <c r="L232" s="31">
        <f t="shared" si="72"/>
        <v>0</v>
      </c>
      <c r="M232" s="31">
        <f t="shared" si="72"/>
        <v>0</v>
      </c>
      <c r="N232" s="31">
        <f t="shared" si="72"/>
        <v>0</v>
      </c>
      <c r="O232" s="31">
        <f t="shared" si="72"/>
        <v>0</v>
      </c>
      <c r="P232" s="31">
        <f t="shared" si="72"/>
        <v>0</v>
      </c>
      <c r="Q232" s="31">
        <f t="shared" si="72"/>
        <v>0</v>
      </c>
      <c r="R232" s="31">
        <f t="shared" si="72"/>
        <v>0</v>
      </c>
      <c r="S232" s="31">
        <f t="shared" si="72"/>
        <v>0</v>
      </c>
      <c r="T232" s="31">
        <f t="shared" si="72"/>
        <v>0</v>
      </c>
      <c r="U232" s="31">
        <f t="shared" si="72"/>
        <v>0</v>
      </c>
      <c r="V232" s="31">
        <f t="shared" si="72"/>
        <v>0</v>
      </c>
      <c r="W232" s="31">
        <f t="shared" si="72"/>
        <v>0</v>
      </c>
      <c r="X232" s="31">
        <f t="shared" si="72"/>
        <v>0</v>
      </c>
      <c r="Y232" s="31">
        <f t="shared" si="72"/>
        <v>0</v>
      </c>
      <c r="Z232" s="31">
        <f t="shared" si="72"/>
        <v>0</v>
      </c>
      <c r="AA232" s="31">
        <f t="shared" si="72"/>
        <v>0</v>
      </c>
      <c r="AB232" s="31">
        <f t="shared" si="72"/>
        <v>0</v>
      </c>
      <c r="AC232" s="31">
        <f t="shared" si="72"/>
        <v>0</v>
      </c>
      <c r="AD232" s="31">
        <f t="shared" si="72"/>
        <v>0</v>
      </c>
      <c r="AE232" s="31">
        <f t="shared" si="72"/>
        <v>0</v>
      </c>
      <c r="AF232" s="28"/>
    </row>
    <row r="233" spans="1:32" ht="33" x14ac:dyDescent="0.25">
      <c r="A233" s="22" t="s">
        <v>4</v>
      </c>
      <c r="B233" s="31">
        <f t="shared" si="71"/>
        <v>0</v>
      </c>
      <c r="C233" s="31">
        <f t="shared" si="71"/>
        <v>0</v>
      </c>
      <c r="D233" s="31">
        <f t="shared" si="71"/>
        <v>0</v>
      </c>
      <c r="E233" s="31">
        <f t="shared" si="71"/>
        <v>0</v>
      </c>
      <c r="F233" s="33" t="e">
        <f t="shared" si="68"/>
        <v>#DIV/0!</v>
      </c>
      <c r="G233" s="33" t="e">
        <f t="shared" si="69"/>
        <v>#DIV/0!</v>
      </c>
      <c r="H233" s="31">
        <f t="shared" si="72"/>
        <v>0</v>
      </c>
      <c r="I233" s="31">
        <f t="shared" si="72"/>
        <v>0</v>
      </c>
      <c r="J233" s="31">
        <f t="shared" si="72"/>
        <v>0</v>
      </c>
      <c r="K233" s="31">
        <f t="shared" si="72"/>
        <v>0</v>
      </c>
      <c r="L233" s="31">
        <f t="shared" si="72"/>
        <v>0</v>
      </c>
      <c r="M233" s="31">
        <f t="shared" si="72"/>
        <v>0</v>
      </c>
      <c r="N233" s="31">
        <f t="shared" si="72"/>
        <v>0</v>
      </c>
      <c r="O233" s="31">
        <f t="shared" si="72"/>
        <v>0</v>
      </c>
      <c r="P233" s="31">
        <f t="shared" si="72"/>
        <v>0</v>
      </c>
      <c r="Q233" s="31">
        <f t="shared" si="72"/>
        <v>0</v>
      </c>
      <c r="R233" s="31">
        <f t="shared" si="72"/>
        <v>0</v>
      </c>
      <c r="S233" s="31">
        <f t="shared" si="72"/>
        <v>0</v>
      </c>
      <c r="T233" s="31">
        <f t="shared" si="72"/>
        <v>0</v>
      </c>
      <c r="U233" s="31">
        <f t="shared" si="72"/>
        <v>0</v>
      </c>
      <c r="V233" s="31">
        <f t="shared" si="72"/>
        <v>0</v>
      </c>
      <c r="W233" s="31">
        <f t="shared" si="72"/>
        <v>0</v>
      </c>
      <c r="X233" s="31">
        <f t="shared" si="72"/>
        <v>0</v>
      </c>
      <c r="Y233" s="31">
        <f t="shared" si="72"/>
        <v>0</v>
      </c>
      <c r="Z233" s="31">
        <f t="shared" si="72"/>
        <v>0</v>
      </c>
      <c r="AA233" s="31">
        <f t="shared" si="72"/>
        <v>0</v>
      </c>
      <c r="AB233" s="31">
        <f t="shared" si="72"/>
        <v>0</v>
      </c>
      <c r="AC233" s="31">
        <f t="shared" si="72"/>
        <v>0</v>
      </c>
      <c r="AD233" s="31">
        <f t="shared" si="72"/>
        <v>0</v>
      </c>
      <c r="AE233" s="31">
        <f t="shared" si="72"/>
        <v>0</v>
      </c>
      <c r="AF233" s="28"/>
    </row>
    <row r="234" spans="1:32" ht="16.5" x14ac:dyDescent="0.25">
      <c r="A234" s="21" t="s">
        <v>3</v>
      </c>
      <c r="B234" s="31">
        <f t="shared" si="71"/>
        <v>0</v>
      </c>
      <c r="C234" s="31">
        <f t="shared" si="71"/>
        <v>0</v>
      </c>
      <c r="D234" s="31">
        <f t="shared" si="71"/>
        <v>0</v>
      </c>
      <c r="E234" s="31">
        <f t="shared" si="71"/>
        <v>0</v>
      </c>
      <c r="F234" s="33" t="e">
        <f t="shared" si="68"/>
        <v>#DIV/0!</v>
      </c>
      <c r="G234" s="33" t="e">
        <f t="shared" si="69"/>
        <v>#DIV/0!</v>
      </c>
      <c r="H234" s="31">
        <f t="shared" si="72"/>
        <v>0</v>
      </c>
      <c r="I234" s="31">
        <f t="shared" si="72"/>
        <v>0</v>
      </c>
      <c r="J234" s="31">
        <f t="shared" si="72"/>
        <v>0</v>
      </c>
      <c r="K234" s="31">
        <f t="shared" si="72"/>
        <v>0</v>
      </c>
      <c r="L234" s="31">
        <f t="shared" si="72"/>
        <v>0</v>
      </c>
      <c r="M234" s="31">
        <f t="shared" si="72"/>
        <v>0</v>
      </c>
      <c r="N234" s="31">
        <f t="shared" si="72"/>
        <v>0</v>
      </c>
      <c r="O234" s="31">
        <f t="shared" si="72"/>
        <v>0</v>
      </c>
      <c r="P234" s="31">
        <f t="shared" si="72"/>
        <v>0</v>
      </c>
      <c r="Q234" s="31">
        <f t="shared" si="72"/>
        <v>0</v>
      </c>
      <c r="R234" s="31">
        <f t="shared" si="72"/>
        <v>0</v>
      </c>
      <c r="S234" s="31">
        <f t="shared" si="72"/>
        <v>0</v>
      </c>
      <c r="T234" s="31">
        <f t="shared" si="72"/>
        <v>0</v>
      </c>
      <c r="U234" s="31">
        <f t="shared" si="72"/>
        <v>0</v>
      </c>
      <c r="V234" s="31">
        <f t="shared" si="72"/>
        <v>0</v>
      </c>
      <c r="W234" s="31">
        <f t="shared" si="72"/>
        <v>0</v>
      </c>
      <c r="X234" s="31">
        <f t="shared" si="72"/>
        <v>0</v>
      </c>
      <c r="Y234" s="31">
        <f t="shared" si="72"/>
        <v>0</v>
      </c>
      <c r="Z234" s="31">
        <f t="shared" si="72"/>
        <v>0</v>
      </c>
      <c r="AA234" s="31">
        <f t="shared" si="72"/>
        <v>0</v>
      </c>
      <c r="AB234" s="31">
        <f t="shared" si="72"/>
        <v>0</v>
      </c>
      <c r="AC234" s="31">
        <f t="shared" si="72"/>
        <v>0</v>
      </c>
      <c r="AD234" s="31">
        <f t="shared" si="72"/>
        <v>0</v>
      </c>
      <c r="AE234" s="31">
        <f t="shared" si="72"/>
        <v>0</v>
      </c>
      <c r="AF234" s="28"/>
    </row>
    <row r="235" spans="1:32" ht="20.25" x14ac:dyDescent="0.25">
      <c r="A235" s="96" t="s">
        <v>13</v>
      </c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8"/>
      <c r="AF235" s="28"/>
    </row>
    <row r="236" spans="1:32" ht="20.25" x14ac:dyDescent="0.25">
      <c r="A236" s="108" t="s">
        <v>12</v>
      </c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7"/>
      <c r="AF236" s="37"/>
    </row>
    <row r="237" spans="1:32" ht="16.5" x14ac:dyDescent="0.25">
      <c r="A237" s="36" t="s">
        <v>10</v>
      </c>
      <c r="B237" s="35">
        <f>B238+B239+B240+B242</f>
        <v>5356.7000000000016</v>
      </c>
      <c r="C237" s="35">
        <f>C238+C239+C240+C242</f>
        <v>2524.1360000000004</v>
      </c>
      <c r="D237" s="35">
        <f>D238+D239+D240+D242</f>
        <v>4757.0276199999998</v>
      </c>
      <c r="E237" s="35">
        <f>E238+E239+E240+E242</f>
        <v>4757.0276199999998</v>
      </c>
      <c r="F237" s="35">
        <f>E237/B237*100</f>
        <v>88.805190135717865</v>
      </c>
      <c r="G237" s="35">
        <f>E237/C237*100</f>
        <v>188.46162092692308</v>
      </c>
      <c r="H237" s="35">
        <f t="shared" ref="H237:AE237" si="73">H238+H239+H240+H242</f>
        <v>594.19799999999998</v>
      </c>
      <c r="I237" s="35">
        <f t="shared" si="73"/>
        <v>422.76472999999999</v>
      </c>
      <c r="J237" s="35">
        <f t="shared" si="73"/>
        <v>555.70899999999995</v>
      </c>
      <c r="K237" s="35">
        <f t="shared" si="73"/>
        <v>345.65319</v>
      </c>
      <c r="L237" s="35">
        <f t="shared" si="73"/>
        <v>342.51600000000002</v>
      </c>
      <c r="M237" s="35">
        <f t="shared" si="73"/>
        <v>170.93272999999999</v>
      </c>
      <c r="N237" s="35">
        <f t="shared" si="73"/>
        <v>673.21400000000006</v>
      </c>
      <c r="O237" s="35">
        <f t="shared" si="73"/>
        <v>788.10805000000005</v>
      </c>
      <c r="P237" s="35">
        <f t="shared" si="73"/>
        <v>358.49900000000002</v>
      </c>
      <c r="Q237" s="35">
        <f t="shared" si="73"/>
        <v>306.43392</v>
      </c>
      <c r="R237" s="35">
        <f t="shared" si="73"/>
        <v>226.434</v>
      </c>
      <c r="S237" s="35">
        <f t="shared" si="73"/>
        <v>168.39400000000001</v>
      </c>
      <c r="T237" s="35">
        <f t="shared" si="73"/>
        <v>616.67499999999995</v>
      </c>
      <c r="U237" s="35">
        <f t="shared" si="73"/>
        <v>554.1</v>
      </c>
      <c r="V237" s="35">
        <f t="shared" si="73"/>
        <v>344.286</v>
      </c>
      <c r="W237" s="35">
        <f t="shared" si="73"/>
        <v>280.51600000000002</v>
      </c>
      <c r="X237" s="35">
        <f t="shared" si="73"/>
        <v>226.45599999999999</v>
      </c>
      <c r="Y237" s="35">
        <f t="shared" si="73"/>
        <v>372.73700000000002</v>
      </c>
      <c r="Z237" s="35">
        <f t="shared" si="73"/>
        <v>616.67499999999995</v>
      </c>
      <c r="AA237" s="35">
        <f t="shared" si="73"/>
        <v>315.03300000000002</v>
      </c>
      <c r="AB237" s="35">
        <f t="shared" si="73"/>
        <v>344.286</v>
      </c>
      <c r="AC237" s="35">
        <f t="shared" si="73"/>
        <v>308.505</v>
      </c>
      <c r="AD237" s="35">
        <f t="shared" si="73"/>
        <v>457.75200000000001</v>
      </c>
      <c r="AE237" s="35">
        <f t="shared" si="73"/>
        <v>723.85</v>
      </c>
      <c r="AF237" s="28"/>
    </row>
    <row r="238" spans="1:32" ht="16.5" x14ac:dyDescent="0.25">
      <c r="A238" s="22" t="s">
        <v>7</v>
      </c>
      <c r="B238" s="20"/>
      <c r="C238" s="20"/>
      <c r="D238" s="20"/>
      <c r="E238" s="20"/>
      <c r="F238" s="20"/>
      <c r="G238" s="20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28"/>
    </row>
    <row r="239" spans="1:32" ht="33" x14ac:dyDescent="0.25">
      <c r="A239" s="22" t="s">
        <v>6</v>
      </c>
      <c r="B239" s="20"/>
      <c r="C239" s="20"/>
      <c r="D239" s="20"/>
      <c r="E239" s="20"/>
      <c r="F239" s="20"/>
      <c r="G239" s="20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28"/>
    </row>
    <row r="240" spans="1:32" ht="16.5" x14ac:dyDescent="0.25">
      <c r="A240" s="22" t="s">
        <v>5</v>
      </c>
      <c r="B240" s="132">
        <f>H240+J240+L240+N240+P240+R240+T240+V240+X240+Z240+AB240+AD240</f>
        <v>5356.7000000000016</v>
      </c>
      <c r="C240" s="20">
        <f>H240+J240+L240+N240+P240</f>
        <v>2524.1360000000004</v>
      </c>
      <c r="D240" s="132">
        <f>E240</f>
        <v>4757.0276199999998</v>
      </c>
      <c r="E240" s="20">
        <f>I240+K240+M240+O240+Q240+S240+U240+W240+Y240+AA240+AC240+AE240</f>
        <v>4757.0276199999998</v>
      </c>
      <c r="F240" s="20">
        <f>E240/B240*100</f>
        <v>88.805190135717865</v>
      </c>
      <c r="G240" s="20">
        <f>E240/C240*100</f>
        <v>188.46162092692308</v>
      </c>
      <c r="H240" s="34">
        <v>594.19799999999998</v>
      </c>
      <c r="I240" s="34">
        <v>422.76472999999999</v>
      </c>
      <c r="J240" s="34">
        <v>555.70899999999995</v>
      </c>
      <c r="K240" s="133">
        <v>345.65319</v>
      </c>
      <c r="L240" s="34">
        <v>342.51600000000002</v>
      </c>
      <c r="M240" s="34">
        <v>170.93272999999999</v>
      </c>
      <c r="N240" s="34">
        <v>673.21400000000006</v>
      </c>
      <c r="O240" s="34">
        <v>788.10805000000005</v>
      </c>
      <c r="P240" s="34">
        <v>358.49900000000002</v>
      </c>
      <c r="Q240" s="34">
        <v>306.43392</v>
      </c>
      <c r="R240" s="34">
        <v>226.434</v>
      </c>
      <c r="S240" s="34">
        <v>168.39400000000001</v>
      </c>
      <c r="T240" s="34">
        <v>616.67499999999995</v>
      </c>
      <c r="U240" s="34">
        <v>554.1</v>
      </c>
      <c r="V240" s="34">
        <v>344.286</v>
      </c>
      <c r="W240" s="34">
        <v>280.51600000000002</v>
      </c>
      <c r="X240" s="34">
        <v>226.45599999999999</v>
      </c>
      <c r="Y240" s="133">
        <v>372.73700000000002</v>
      </c>
      <c r="Z240" s="34">
        <v>616.67499999999995</v>
      </c>
      <c r="AA240" s="34">
        <v>315.03300000000002</v>
      </c>
      <c r="AB240" s="34">
        <v>344.286</v>
      </c>
      <c r="AC240" s="34">
        <v>308.505</v>
      </c>
      <c r="AD240" s="34">
        <v>457.75200000000001</v>
      </c>
      <c r="AE240" s="34">
        <v>723.85</v>
      </c>
      <c r="AF240" s="28"/>
    </row>
    <row r="241" spans="1:32" ht="33" x14ac:dyDescent="0.25">
      <c r="A241" s="22" t="s">
        <v>4</v>
      </c>
      <c r="B241" s="20"/>
      <c r="C241" s="20"/>
      <c r="D241" s="20"/>
      <c r="E241" s="20"/>
      <c r="F241" s="20"/>
      <c r="G241" s="20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28"/>
    </row>
    <row r="242" spans="1:32" ht="16.5" x14ac:dyDescent="0.25">
      <c r="A242" s="21" t="s">
        <v>3</v>
      </c>
      <c r="B242" s="20"/>
      <c r="C242" s="20"/>
      <c r="D242" s="20"/>
      <c r="E242" s="20"/>
      <c r="F242" s="20"/>
      <c r="G242" s="20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28"/>
    </row>
    <row r="243" spans="1:32" ht="20.25" x14ac:dyDescent="0.25">
      <c r="A243" s="108" t="s">
        <v>11</v>
      </c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7"/>
      <c r="AF243" s="28"/>
    </row>
    <row r="244" spans="1:32" ht="16.5" x14ac:dyDescent="0.25">
      <c r="A244" s="22" t="s">
        <v>10</v>
      </c>
      <c r="B244" s="33">
        <f>B245+B246+B247+B249</f>
        <v>0</v>
      </c>
      <c r="C244" s="33">
        <f>C245+C246+C247+C249</f>
        <v>0</v>
      </c>
      <c r="D244" s="33">
        <f>D245+D246+D247+D249</f>
        <v>0</v>
      </c>
      <c r="E244" s="33">
        <f>E245+E246+E247+E249</f>
        <v>0</v>
      </c>
      <c r="F244" s="33" t="e">
        <f>E244/B244*100</f>
        <v>#DIV/0!</v>
      </c>
      <c r="G244" s="33" t="e">
        <f>E244/C244*100</f>
        <v>#DIV/0!</v>
      </c>
      <c r="H244" s="31">
        <f>H245+H246+H247+H249</f>
        <v>0</v>
      </c>
      <c r="I244" s="31"/>
      <c r="J244" s="31">
        <f>J245+J246+J247+J249</f>
        <v>0</v>
      </c>
      <c r="K244" s="31"/>
      <c r="L244" s="31">
        <f>L245+L246+L247+L249</f>
        <v>0</v>
      </c>
      <c r="M244" s="31"/>
      <c r="N244" s="31">
        <f>N245+N246+N247+N249</f>
        <v>0</v>
      </c>
      <c r="O244" s="31"/>
      <c r="P244" s="31">
        <f>P245+P246+P247+P249</f>
        <v>0</v>
      </c>
      <c r="Q244" s="31"/>
      <c r="R244" s="31">
        <f>R245+R246+R247+R249</f>
        <v>0</v>
      </c>
      <c r="S244" s="31"/>
      <c r="T244" s="31">
        <f>T245+T246+T247+T249</f>
        <v>0</v>
      </c>
      <c r="U244" s="31"/>
      <c r="V244" s="31">
        <f>V245+V246+V247+V249</f>
        <v>0</v>
      </c>
      <c r="W244" s="31"/>
      <c r="X244" s="31">
        <f>X245+X246+X247+X249</f>
        <v>0</v>
      </c>
      <c r="Y244" s="31"/>
      <c r="Z244" s="31">
        <f>Z245+Z246+Z247+Z249</f>
        <v>0</v>
      </c>
      <c r="AA244" s="31"/>
      <c r="AB244" s="31">
        <f>AB245+AB246+AB247+AB249</f>
        <v>0</v>
      </c>
      <c r="AC244" s="31"/>
      <c r="AD244" s="31">
        <f>AD245+AD246+AD247+AD249</f>
        <v>0</v>
      </c>
      <c r="AE244" s="32">
        <f>AE245+AE246+AE247+AE249</f>
        <v>0</v>
      </c>
      <c r="AF244" s="28"/>
    </row>
    <row r="245" spans="1:32" ht="16.5" x14ac:dyDescent="0.25">
      <c r="A245" s="22" t="s">
        <v>7</v>
      </c>
      <c r="B245" s="31"/>
      <c r="C245" s="31"/>
      <c r="D245" s="31"/>
      <c r="E245" s="31"/>
      <c r="F245" s="31"/>
      <c r="G245" s="31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29"/>
      <c r="AF245" s="28"/>
    </row>
    <row r="246" spans="1:32" ht="33" x14ac:dyDescent="0.25">
      <c r="A246" s="22" t="s">
        <v>6</v>
      </c>
      <c r="B246" s="31"/>
      <c r="C246" s="31"/>
      <c r="D246" s="31"/>
      <c r="E246" s="31"/>
      <c r="F246" s="31"/>
      <c r="G246" s="31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29"/>
      <c r="AF246" s="28"/>
    </row>
    <row r="247" spans="1:32" ht="16.5" x14ac:dyDescent="0.25">
      <c r="A247" s="22" t="s">
        <v>5</v>
      </c>
      <c r="B247" s="31">
        <f>H247+J247+L247+N247+P247+R247+T247+V247+X247+Z247+AB247+AD247</f>
        <v>0</v>
      </c>
      <c r="C247" s="31">
        <f>H247</f>
        <v>0</v>
      </c>
      <c r="D247" s="31"/>
      <c r="E247" s="31">
        <f>I247+K247+M247+O247+Q247+S247+U247+W247+Y247+AA247+AC247+AE247</f>
        <v>0</v>
      </c>
      <c r="F247" s="31" t="e">
        <f>E247/B247*100</f>
        <v>#DIV/0!</v>
      </c>
      <c r="G247" s="31" t="e">
        <f>E247/C247*100</f>
        <v>#DIV/0!</v>
      </c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29"/>
      <c r="AF247" s="28"/>
    </row>
    <row r="248" spans="1:32" ht="33" x14ac:dyDescent="0.25">
      <c r="A248" s="22" t="s">
        <v>4</v>
      </c>
      <c r="B248" s="31"/>
      <c r="C248" s="31"/>
      <c r="D248" s="31"/>
      <c r="E248" s="31"/>
      <c r="F248" s="31"/>
      <c r="G248" s="31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29"/>
      <c r="AF248" s="28"/>
    </row>
    <row r="249" spans="1:32" ht="16.5" x14ac:dyDescent="0.25">
      <c r="A249" s="21" t="s">
        <v>3</v>
      </c>
      <c r="B249" s="31"/>
      <c r="C249" s="31"/>
      <c r="D249" s="31"/>
      <c r="E249" s="31"/>
      <c r="F249" s="31"/>
      <c r="G249" s="31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29"/>
      <c r="AF249" s="28"/>
    </row>
    <row r="250" spans="1:32" ht="126" x14ac:dyDescent="0.25">
      <c r="A250" s="27" t="s">
        <v>9</v>
      </c>
      <c r="B250" s="25">
        <f>B251+B252+B253+B255</f>
        <v>5356.7000000000016</v>
      </c>
      <c r="C250" s="25">
        <f>C251+C252+C253+C255</f>
        <v>2524.1360000000004</v>
      </c>
      <c r="D250" s="25">
        <f>D251+D252+D253+D255</f>
        <v>4757.0276199999998</v>
      </c>
      <c r="E250" s="25">
        <f>E251+E252+E253+E255</f>
        <v>4757.0276199999998</v>
      </c>
      <c r="F250" s="25">
        <f t="shared" ref="F250:F261" si="74">E250/B250*100</f>
        <v>88.805190135717865</v>
      </c>
      <c r="G250" s="25">
        <f t="shared" ref="G250:G261" si="75">E250/C250*100</f>
        <v>188.46162092692308</v>
      </c>
      <c r="H250" s="25">
        <f t="shared" ref="H250:AE250" si="76">H251+H252+H253+H255</f>
        <v>594.19799999999998</v>
      </c>
      <c r="I250" s="25">
        <f t="shared" si="76"/>
        <v>422.76472999999999</v>
      </c>
      <c r="J250" s="25">
        <f t="shared" si="76"/>
        <v>555.70899999999995</v>
      </c>
      <c r="K250" s="25">
        <f t="shared" si="76"/>
        <v>345.65319</v>
      </c>
      <c r="L250" s="25">
        <f t="shared" si="76"/>
        <v>342.51600000000002</v>
      </c>
      <c r="M250" s="25">
        <f t="shared" si="76"/>
        <v>170.93272999999999</v>
      </c>
      <c r="N250" s="25">
        <f t="shared" si="76"/>
        <v>673.21400000000006</v>
      </c>
      <c r="O250" s="25">
        <f t="shared" si="76"/>
        <v>788.10805000000005</v>
      </c>
      <c r="P250" s="25">
        <f t="shared" si="76"/>
        <v>358.49900000000002</v>
      </c>
      <c r="Q250" s="25">
        <f t="shared" si="76"/>
        <v>306.43392</v>
      </c>
      <c r="R250" s="25">
        <f t="shared" si="76"/>
        <v>226.434</v>
      </c>
      <c r="S250" s="25">
        <f t="shared" si="76"/>
        <v>168.39400000000001</v>
      </c>
      <c r="T250" s="25">
        <f t="shared" si="76"/>
        <v>616.67499999999995</v>
      </c>
      <c r="U250" s="25">
        <f t="shared" si="76"/>
        <v>554.1</v>
      </c>
      <c r="V250" s="25">
        <f t="shared" si="76"/>
        <v>344.286</v>
      </c>
      <c r="W250" s="25">
        <f t="shared" si="76"/>
        <v>280.51600000000002</v>
      </c>
      <c r="X250" s="25">
        <f t="shared" si="76"/>
        <v>226.45599999999999</v>
      </c>
      <c r="Y250" s="25">
        <f t="shared" si="76"/>
        <v>334.55</v>
      </c>
      <c r="Z250" s="25">
        <f t="shared" si="76"/>
        <v>616.67499999999995</v>
      </c>
      <c r="AA250" s="25">
        <f t="shared" si="76"/>
        <v>315.03300000000002</v>
      </c>
      <c r="AB250" s="25">
        <f t="shared" si="76"/>
        <v>344.286</v>
      </c>
      <c r="AC250" s="25">
        <f t="shared" si="76"/>
        <v>308.505</v>
      </c>
      <c r="AD250" s="25">
        <f t="shared" si="76"/>
        <v>457.75200000000001</v>
      </c>
      <c r="AE250" s="25">
        <f t="shared" si="76"/>
        <v>723.85</v>
      </c>
      <c r="AF250" s="24"/>
    </row>
    <row r="251" spans="1:32" ht="16.5" x14ac:dyDescent="0.25">
      <c r="A251" s="22" t="s">
        <v>7</v>
      </c>
      <c r="B251" s="20">
        <f>B238+B245</f>
        <v>0</v>
      </c>
      <c r="C251" s="20">
        <f>H251+J251+L251+N251+P251</f>
        <v>0</v>
      </c>
      <c r="D251" s="20">
        <f>I251+K251+M251+O251+Q251</f>
        <v>0</v>
      </c>
      <c r="E251" s="20">
        <f>I251+K251+M251+O251+Q251+S251+U251+W251+Y251+AA251+AC251+AE251</f>
        <v>0</v>
      </c>
      <c r="F251" s="20" t="e">
        <f t="shared" si="74"/>
        <v>#DIV/0!</v>
      </c>
      <c r="G251" s="20" t="e">
        <f t="shared" si="75"/>
        <v>#DIV/0!</v>
      </c>
      <c r="H251" s="20">
        <f t="shared" ref="H251:AE255" si="77">H238+H245</f>
        <v>0</v>
      </c>
      <c r="I251" s="20">
        <f t="shared" si="77"/>
        <v>0</v>
      </c>
      <c r="J251" s="20">
        <f t="shared" si="77"/>
        <v>0</v>
      </c>
      <c r="K251" s="20">
        <f t="shared" si="77"/>
        <v>0</v>
      </c>
      <c r="L251" s="20">
        <f t="shared" si="77"/>
        <v>0</v>
      </c>
      <c r="M251" s="20">
        <f t="shared" si="77"/>
        <v>0</v>
      </c>
      <c r="N251" s="20">
        <f t="shared" si="77"/>
        <v>0</v>
      </c>
      <c r="O251" s="20">
        <f t="shared" si="77"/>
        <v>0</v>
      </c>
      <c r="P251" s="20">
        <f t="shared" si="77"/>
        <v>0</v>
      </c>
      <c r="Q251" s="20">
        <f t="shared" si="77"/>
        <v>0</v>
      </c>
      <c r="R251" s="20">
        <f t="shared" si="77"/>
        <v>0</v>
      </c>
      <c r="S251" s="20">
        <f t="shared" si="77"/>
        <v>0</v>
      </c>
      <c r="T251" s="20">
        <f t="shared" si="77"/>
        <v>0</v>
      </c>
      <c r="U251" s="20">
        <f t="shared" si="77"/>
        <v>0</v>
      </c>
      <c r="V251" s="20">
        <f t="shared" si="77"/>
        <v>0</v>
      </c>
      <c r="W251" s="20">
        <f t="shared" si="77"/>
        <v>0</v>
      </c>
      <c r="X251" s="20">
        <f t="shared" si="77"/>
        <v>0</v>
      </c>
      <c r="Y251" s="20">
        <f t="shared" si="77"/>
        <v>0</v>
      </c>
      <c r="Z251" s="20">
        <f t="shared" si="77"/>
        <v>0</v>
      </c>
      <c r="AA251" s="20">
        <f t="shared" si="77"/>
        <v>0</v>
      </c>
      <c r="AB251" s="20">
        <f t="shared" si="77"/>
        <v>0</v>
      </c>
      <c r="AC251" s="20">
        <f t="shared" si="77"/>
        <v>0</v>
      </c>
      <c r="AD251" s="20">
        <f t="shared" si="77"/>
        <v>0</v>
      </c>
      <c r="AE251" s="20">
        <f t="shared" si="77"/>
        <v>0</v>
      </c>
      <c r="AF251" s="75"/>
    </row>
    <row r="252" spans="1:32" ht="33" x14ac:dyDescent="0.25">
      <c r="A252" s="22" t="s">
        <v>6</v>
      </c>
      <c r="B252" s="20">
        <f>B239+B246</f>
        <v>0</v>
      </c>
      <c r="C252" s="20">
        <f>H252+J252+L252+N252+P252+R252+T252</f>
        <v>0</v>
      </c>
      <c r="D252" s="20">
        <f>I252+K252+M252+O252+Q252</f>
        <v>0</v>
      </c>
      <c r="E252" s="20">
        <f>I252+K252+M252+O252+Q252+S252+U252+W252+Y252+AA252+AC252+AE252</f>
        <v>0</v>
      </c>
      <c r="F252" s="20" t="e">
        <f t="shared" si="74"/>
        <v>#DIV/0!</v>
      </c>
      <c r="G252" s="20" t="e">
        <f t="shared" si="75"/>
        <v>#DIV/0!</v>
      </c>
      <c r="H252" s="20">
        <f t="shared" si="77"/>
        <v>0</v>
      </c>
      <c r="I252" s="20">
        <f t="shared" si="77"/>
        <v>0</v>
      </c>
      <c r="J252" s="20">
        <f t="shared" si="77"/>
        <v>0</v>
      </c>
      <c r="K252" s="20">
        <f t="shared" si="77"/>
        <v>0</v>
      </c>
      <c r="L252" s="20">
        <f t="shared" si="77"/>
        <v>0</v>
      </c>
      <c r="M252" s="20">
        <f t="shared" si="77"/>
        <v>0</v>
      </c>
      <c r="N252" s="20">
        <f t="shared" si="77"/>
        <v>0</v>
      </c>
      <c r="O252" s="20">
        <f t="shared" si="77"/>
        <v>0</v>
      </c>
      <c r="P252" s="20">
        <f t="shared" si="77"/>
        <v>0</v>
      </c>
      <c r="Q252" s="20">
        <f t="shared" si="77"/>
        <v>0</v>
      </c>
      <c r="R252" s="20">
        <f t="shared" si="77"/>
        <v>0</v>
      </c>
      <c r="S252" s="20">
        <f t="shared" si="77"/>
        <v>0</v>
      </c>
      <c r="T252" s="20">
        <f t="shared" si="77"/>
        <v>0</v>
      </c>
      <c r="U252" s="20">
        <f t="shared" si="77"/>
        <v>0</v>
      </c>
      <c r="V252" s="20">
        <f t="shared" si="77"/>
        <v>0</v>
      </c>
      <c r="W252" s="20">
        <f t="shared" si="77"/>
        <v>0</v>
      </c>
      <c r="X252" s="20">
        <f t="shared" si="77"/>
        <v>0</v>
      </c>
      <c r="Y252" s="20">
        <f t="shared" si="77"/>
        <v>0</v>
      </c>
      <c r="Z252" s="20">
        <f t="shared" si="77"/>
        <v>0</v>
      </c>
      <c r="AA252" s="20">
        <f t="shared" si="77"/>
        <v>0</v>
      </c>
      <c r="AB252" s="20">
        <f t="shared" si="77"/>
        <v>0</v>
      </c>
      <c r="AC252" s="20">
        <f t="shared" si="77"/>
        <v>0</v>
      </c>
      <c r="AD252" s="20">
        <f t="shared" si="77"/>
        <v>0</v>
      </c>
      <c r="AE252" s="20">
        <f t="shared" si="77"/>
        <v>0</v>
      </c>
      <c r="AF252" s="75"/>
    </row>
    <row r="253" spans="1:32" ht="16.5" x14ac:dyDescent="0.25">
      <c r="A253" s="22" t="s">
        <v>5</v>
      </c>
      <c r="B253" s="20">
        <f>B240+B247</f>
        <v>5356.7000000000016</v>
      </c>
      <c r="C253" s="20">
        <f>C240+C247</f>
        <v>2524.1360000000004</v>
      </c>
      <c r="D253" s="20">
        <f>D240+D247</f>
        <v>4757.0276199999998</v>
      </c>
      <c r="E253" s="20">
        <f>E240+E247</f>
        <v>4757.0276199999998</v>
      </c>
      <c r="F253" s="20">
        <f t="shared" si="74"/>
        <v>88.805190135717865</v>
      </c>
      <c r="G253" s="20">
        <f t="shared" si="75"/>
        <v>188.46162092692308</v>
      </c>
      <c r="H253" s="20">
        <f t="shared" si="77"/>
        <v>594.19799999999998</v>
      </c>
      <c r="I253" s="20">
        <f t="shared" si="77"/>
        <v>422.76472999999999</v>
      </c>
      <c r="J253" s="20">
        <f t="shared" si="77"/>
        <v>555.70899999999995</v>
      </c>
      <c r="K253" s="20">
        <f t="shared" si="77"/>
        <v>345.65319</v>
      </c>
      <c r="L253" s="20">
        <f t="shared" si="77"/>
        <v>342.51600000000002</v>
      </c>
      <c r="M253" s="20">
        <f t="shared" si="77"/>
        <v>170.93272999999999</v>
      </c>
      <c r="N253" s="20">
        <f t="shared" si="77"/>
        <v>673.21400000000006</v>
      </c>
      <c r="O253" s="20">
        <f t="shared" si="77"/>
        <v>788.10805000000005</v>
      </c>
      <c r="P253" s="20">
        <f t="shared" si="77"/>
        <v>358.49900000000002</v>
      </c>
      <c r="Q253" s="20">
        <f t="shared" si="77"/>
        <v>306.43392</v>
      </c>
      <c r="R253" s="20">
        <f t="shared" si="77"/>
        <v>226.434</v>
      </c>
      <c r="S253" s="20">
        <f t="shared" si="77"/>
        <v>168.39400000000001</v>
      </c>
      <c r="T253" s="20">
        <f t="shared" si="77"/>
        <v>616.67499999999995</v>
      </c>
      <c r="U253" s="20">
        <f t="shared" si="77"/>
        <v>554.1</v>
      </c>
      <c r="V253" s="20">
        <f t="shared" si="77"/>
        <v>344.286</v>
      </c>
      <c r="W253" s="20">
        <f t="shared" si="77"/>
        <v>280.51600000000002</v>
      </c>
      <c r="X253" s="20">
        <f t="shared" si="77"/>
        <v>226.45599999999999</v>
      </c>
      <c r="Y253" s="20">
        <v>334.55</v>
      </c>
      <c r="Z253" s="20">
        <f t="shared" si="77"/>
        <v>616.67499999999995</v>
      </c>
      <c r="AA253" s="20">
        <f t="shared" si="77"/>
        <v>315.03300000000002</v>
      </c>
      <c r="AB253" s="20">
        <f t="shared" si="77"/>
        <v>344.286</v>
      </c>
      <c r="AC253" s="20">
        <f t="shared" si="77"/>
        <v>308.505</v>
      </c>
      <c r="AD253" s="20">
        <f t="shared" si="77"/>
        <v>457.75200000000001</v>
      </c>
      <c r="AE253" s="20">
        <f t="shared" si="77"/>
        <v>723.85</v>
      </c>
      <c r="AF253" s="75"/>
    </row>
    <row r="254" spans="1:32" ht="33" x14ac:dyDescent="0.25">
      <c r="A254" s="22" t="s">
        <v>4</v>
      </c>
      <c r="B254" s="20">
        <f>B241+B248</f>
        <v>0</v>
      </c>
      <c r="C254" s="20">
        <f>H254+J254+L254+N254+P254+R254+T254</f>
        <v>0</v>
      </c>
      <c r="D254" s="20">
        <f>I254+K254+M254+O254+Q254</f>
        <v>0</v>
      </c>
      <c r="E254" s="20">
        <f>I254+K254+M254+O254+Q254+S254+U254+W254+Y254+AA254+AC254+AE254</f>
        <v>0</v>
      </c>
      <c r="F254" s="20" t="e">
        <f t="shared" si="74"/>
        <v>#DIV/0!</v>
      </c>
      <c r="G254" s="20" t="e">
        <f t="shared" si="75"/>
        <v>#DIV/0!</v>
      </c>
      <c r="H254" s="20">
        <f t="shared" si="77"/>
        <v>0</v>
      </c>
      <c r="I254" s="20">
        <f t="shared" si="77"/>
        <v>0</v>
      </c>
      <c r="J254" s="20">
        <f t="shared" si="77"/>
        <v>0</v>
      </c>
      <c r="K254" s="20">
        <f t="shared" si="77"/>
        <v>0</v>
      </c>
      <c r="L254" s="20">
        <f t="shared" si="77"/>
        <v>0</v>
      </c>
      <c r="M254" s="20">
        <f t="shared" si="77"/>
        <v>0</v>
      </c>
      <c r="N254" s="20">
        <f t="shared" si="77"/>
        <v>0</v>
      </c>
      <c r="O254" s="20">
        <f t="shared" si="77"/>
        <v>0</v>
      </c>
      <c r="P254" s="20">
        <f t="shared" si="77"/>
        <v>0</v>
      </c>
      <c r="Q254" s="20">
        <f t="shared" si="77"/>
        <v>0</v>
      </c>
      <c r="R254" s="20">
        <f t="shared" si="77"/>
        <v>0</v>
      </c>
      <c r="S254" s="20">
        <f t="shared" si="77"/>
        <v>0</v>
      </c>
      <c r="T254" s="20">
        <f t="shared" si="77"/>
        <v>0</v>
      </c>
      <c r="U254" s="20">
        <f t="shared" si="77"/>
        <v>0</v>
      </c>
      <c r="V254" s="20">
        <f t="shared" si="77"/>
        <v>0</v>
      </c>
      <c r="W254" s="20">
        <f t="shared" si="77"/>
        <v>0</v>
      </c>
      <c r="X254" s="20">
        <f t="shared" si="77"/>
        <v>0</v>
      </c>
      <c r="Y254" s="20">
        <f t="shared" si="77"/>
        <v>0</v>
      </c>
      <c r="Z254" s="20">
        <f t="shared" si="77"/>
        <v>0</v>
      </c>
      <c r="AA254" s="20">
        <f t="shared" si="77"/>
        <v>0</v>
      </c>
      <c r="AB254" s="20">
        <f t="shared" si="77"/>
        <v>0</v>
      </c>
      <c r="AC254" s="20">
        <f t="shared" si="77"/>
        <v>0</v>
      </c>
      <c r="AD254" s="20">
        <f t="shared" si="77"/>
        <v>0</v>
      </c>
      <c r="AE254" s="20">
        <f t="shared" si="77"/>
        <v>0</v>
      </c>
      <c r="AF254" s="75"/>
    </row>
    <row r="255" spans="1:32" ht="16.5" x14ac:dyDescent="0.25">
      <c r="A255" s="21" t="s">
        <v>3</v>
      </c>
      <c r="B255" s="20">
        <f>B242+B249</f>
        <v>0</v>
      </c>
      <c r="C255" s="20">
        <f>H255+J255+L255+N255+P255</f>
        <v>0</v>
      </c>
      <c r="D255" s="20">
        <f>I255+K255+M255+O255+Q255</f>
        <v>0</v>
      </c>
      <c r="E255" s="20">
        <f>I255+K255+M255+O255+Q255+S255+U255+W255+Y255+AA255+AC255+AE255</f>
        <v>0</v>
      </c>
      <c r="F255" s="20" t="e">
        <f t="shared" si="74"/>
        <v>#DIV/0!</v>
      </c>
      <c r="G255" s="20" t="e">
        <f t="shared" si="75"/>
        <v>#DIV/0!</v>
      </c>
      <c r="H255" s="20">
        <f t="shared" si="77"/>
        <v>0</v>
      </c>
      <c r="I255" s="20">
        <f t="shared" si="77"/>
        <v>0</v>
      </c>
      <c r="J255" s="20">
        <f t="shared" si="77"/>
        <v>0</v>
      </c>
      <c r="K255" s="20">
        <f t="shared" si="77"/>
        <v>0</v>
      </c>
      <c r="L255" s="20">
        <f t="shared" si="77"/>
        <v>0</v>
      </c>
      <c r="M255" s="20">
        <f t="shared" si="77"/>
        <v>0</v>
      </c>
      <c r="N255" s="20">
        <f t="shared" si="77"/>
        <v>0</v>
      </c>
      <c r="O255" s="20">
        <f t="shared" si="77"/>
        <v>0</v>
      </c>
      <c r="P255" s="20">
        <f t="shared" si="77"/>
        <v>0</v>
      </c>
      <c r="Q255" s="20">
        <f t="shared" si="77"/>
        <v>0</v>
      </c>
      <c r="R255" s="20">
        <f t="shared" si="77"/>
        <v>0</v>
      </c>
      <c r="S255" s="20">
        <f t="shared" si="77"/>
        <v>0</v>
      </c>
      <c r="T255" s="20">
        <f t="shared" si="77"/>
        <v>0</v>
      </c>
      <c r="U255" s="20">
        <f t="shared" si="77"/>
        <v>0</v>
      </c>
      <c r="V255" s="20">
        <f t="shared" si="77"/>
        <v>0</v>
      </c>
      <c r="W255" s="20">
        <f t="shared" si="77"/>
        <v>0</v>
      </c>
      <c r="X255" s="20">
        <f t="shared" si="77"/>
        <v>0</v>
      </c>
      <c r="Y255" s="20">
        <f t="shared" si="77"/>
        <v>0</v>
      </c>
      <c r="Z255" s="20">
        <f t="shared" si="77"/>
        <v>0</v>
      </c>
      <c r="AA255" s="20">
        <f t="shared" si="77"/>
        <v>0</v>
      </c>
      <c r="AB255" s="20">
        <f t="shared" si="77"/>
        <v>0</v>
      </c>
      <c r="AC255" s="20">
        <f t="shared" si="77"/>
        <v>0</v>
      </c>
      <c r="AD255" s="20">
        <f t="shared" si="77"/>
        <v>0</v>
      </c>
      <c r="AE255" s="20">
        <f t="shared" si="77"/>
        <v>0</v>
      </c>
      <c r="AF255" s="75"/>
    </row>
    <row r="256" spans="1:32" ht="33" x14ac:dyDescent="0.25">
      <c r="A256" s="26" t="s">
        <v>8</v>
      </c>
      <c r="B256" s="25">
        <f>B257+B258+B259+B261</f>
        <v>20097.006799999999</v>
      </c>
      <c r="C256" s="25">
        <f>C257+C258+C259+C261</f>
        <v>12100.983800000002</v>
      </c>
      <c r="D256" s="25">
        <f>D257+D258+D259+D261</f>
        <v>18964.023259999998</v>
      </c>
      <c r="E256" s="25">
        <f>E257+E258+E259+E261</f>
        <v>19047.023259999998</v>
      </c>
      <c r="F256" s="25">
        <f t="shared" si="74"/>
        <v>94.775423273479703</v>
      </c>
      <c r="G256" s="25">
        <f t="shared" si="75"/>
        <v>157.40061779109229</v>
      </c>
      <c r="H256" s="25">
        <f t="shared" ref="H256:AE256" si="78">H257+H258+H259+H261</f>
        <v>1685.3598</v>
      </c>
      <c r="I256" s="25">
        <f t="shared" si="78"/>
        <v>1417.5522100000001</v>
      </c>
      <c r="J256" s="25">
        <f t="shared" si="78"/>
        <v>1860.3609999999999</v>
      </c>
      <c r="K256" s="25">
        <f t="shared" si="78"/>
        <v>1278.4414900000002</v>
      </c>
      <c r="L256" s="25">
        <f t="shared" si="78"/>
        <v>2072.2550000000001</v>
      </c>
      <c r="M256" s="25">
        <f t="shared" si="78"/>
        <v>1070.1272899999999</v>
      </c>
      <c r="N256" s="25">
        <f t="shared" si="78"/>
        <v>1755.2129999999997</v>
      </c>
      <c r="O256" s="25">
        <f t="shared" si="78"/>
        <v>1808.17371</v>
      </c>
      <c r="P256" s="25">
        <f t="shared" si="78"/>
        <v>1376.7400000000002</v>
      </c>
      <c r="Q256" s="25">
        <f t="shared" si="78"/>
        <v>1700.1085600000001</v>
      </c>
      <c r="R256" s="25">
        <f t="shared" si="78"/>
        <v>1281.4070000000002</v>
      </c>
      <c r="S256" s="25">
        <f t="shared" si="78"/>
        <v>1136.6320000000001</v>
      </c>
      <c r="T256" s="25">
        <f t="shared" si="78"/>
        <v>3137.7370000000001</v>
      </c>
      <c r="U256" s="25">
        <f t="shared" si="78"/>
        <v>1649.8759999999997</v>
      </c>
      <c r="V256" s="25">
        <f t="shared" si="78"/>
        <v>1014.78</v>
      </c>
      <c r="W256" s="25">
        <f t="shared" si="78"/>
        <v>1022.519</v>
      </c>
      <c r="X256" s="25">
        <f t="shared" si="78"/>
        <v>903.60300000000007</v>
      </c>
      <c r="Y256" s="25">
        <f t="shared" si="78"/>
        <v>1106.6780000000001</v>
      </c>
      <c r="Z256" s="25">
        <f t="shared" si="78"/>
        <v>1873.7919999999999</v>
      </c>
      <c r="AA256" s="25">
        <f t="shared" si="78"/>
        <v>1301.8519999999999</v>
      </c>
      <c r="AB256" s="25">
        <f t="shared" si="78"/>
        <v>1234.0619999999999</v>
      </c>
      <c r="AC256" s="25">
        <f t="shared" si="78"/>
        <v>2126.1959999999999</v>
      </c>
      <c r="AD256" s="25">
        <f t="shared" si="78"/>
        <v>1901.7069999999999</v>
      </c>
      <c r="AE256" s="25">
        <f t="shared" si="78"/>
        <v>2984.3870000000002</v>
      </c>
      <c r="AF256" s="24"/>
    </row>
    <row r="257" spans="1:32" ht="16.5" x14ac:dyDescent="0.25">
      <c r="A257" s="23" t="s">
        <v>7</v>
      </c>
      <c r="B257" s="20">
        <f t="shared" ref="B257:E261" si="79">B108+B215++B230+B251</f>
        <v>6.508</v>
      </c>
      <c r="C257" s="20">
        <f t="shared" si="79"/>
        <v>6.508</v>
      </c>
      <c r="D257" s="20">
        <f t="shared" si="79"/>
        <v>6.4980000000000002</v>
      </c>
      <c r="E257" s="20">
        <f t="shared" si="79"/>
        <v>6.4980000000000002</v>
      </c>
      <c r="F257" s="20">
        <f t="shared" si="74"/>
        <v>99.846342962507677</v>
      </c>
      <c r="G257" s="20">
        <f t="shared" si="75"/>
        <v>99.846342962507677</v>
      </c>
      <c r="H257" s="20">
        <f t="shared" ref="H257:AE261" si="80">H108+H215++H230+H251</f>
        <v>0</v>
      </c>
      <c r="I257" s="20">
        <f t="shared" si="80"/>
        <v>0</v>
      </c>
      <c r="J257" s="20">
        <f t="shared" si="80"/>
        <v>0</v>
      </c>
      <c r="K257" s="20">
        <f t="shared" si="80"/>
        <v>0</v>
      </c>
      <c r="L257" s="20">
        <f t="shared" si="80"/>
        <v>0</v>
      </c>
      <c r="M257" s="20">
        <f t="shared" si="80"/>
        <v>0</v>
      </c>
      <c r="N257" s="20">
        <f t="shared" si="80"/>
        <v>0</v>
      </c>
      <c r="O257" s="20">
        <f t="shared" si="80"/>
        <v>0</v>
      </c>
      <c r="P257" s="20">
        <f t="shared" si="80"/>
        <v>1</v>
      </c>
      <c r="Q257" s="20">
        <f t="shared" si="80"/>
        <v>0</v>
      </c>
      <c r="R257" s="20">
        <f t="shared" si="80"/>
        <v>0</v>
      </c>
      <c r="S257" s="20">
        <f t="shared" si="80"/>
        <v>0</v>
      </c>
      <c r="T257" s="20">
        <f t="shared" si="80"/>
        <v>0</v>
      </c>
      <c r="U257" s="20">
        <f t="shared" si="80"/>
        <v>0</v>
      </c>
      <c r="V257" s="20">
        <f t="shared" si="80"/>
        <v>0</v>
      </c>
      <c r="W257" s="20">
        <f t="shared" si="80"/>
        <v>0.99</v>
      </c>
      <c r="X257" s="20">
        <f t="shared" si="80"/>
        <v>0</v>
      </c>
      <c r="Y257" s="20">
        <f t="shared" si="80"/>
        <v>0</v>
      </c>
      <c r="Z257" s="20">
        <f t="shared" si="80"/>
        <v>0</v>
      </c>
      <c r="AA257" s="20">
        <f t="shared" si="80"/>
        <v>0</v>
      </c>
      <c r="AB257" s="20">
        <f t="shared" si="80"/>
        <v>5.508</v>
      </c>
      <c r="AC257" s="20">
        <f t="shared" si="80"/>
        <v>5.508</v>
      </c>
      <c r="AD257" s="20">
        <f t="shared" si="80"/>
        <v>0</v>
      </c>
      <c r="AE257" s="20">
        <f t="shared" si="80"/>
        <v>0</v>
      </c>
      <c r="AF257" s="75"/>
    </row>
    <row r="258" spans="1:32" ht="33" x14ac:dyDescent="0.25">
      <c r="A258" s="22" t="s">
        <v>6</v>
      </c>
      <c r="B258" s="20">
        <f t="shared" si="79"/>
        <v>3973.9990000000003</v>
      </c>
      <c r="C258" s="20">
        <f t="shared" si="79"/>
        <v>3974.009</v>
      </c>
      <c r="D258" s="20">
        <f t="shared" si="79"/>
        <v>3885.0792200000005</v>
      </c>
      <c r="E258" s="20">
        <f>E109+E216++E231+E252</f>
        <v>3885.0792200000005</v>
      </c>
      <c r="F258" s="20">
        <f t="shared" si="74"/>
        <v>97.762460936703818</v>
      </c>
      <c r="G258" s="20">
        <f t="shared" si="75"/>
        <v>97.762214932074897</v>
      </c>
      <c r="H258" s="20">
        <f t="shared" si="80"/>
        <v>322.84499999999997</v>
      </c>
      <c r="I258" s="20">
        <f t="shared" si="80"/>
        <v>265.18747999999999</v>
      </c>
      <c r="J258" s="20">
        <f t="shared" si="80"/>
        <v>583.08100000000002</v>
      </c>
      <c r="K258" s="20">
        <f t="shared" si="80"/>
        <v>245.32830000000001</v>
      </c>
      <c r="L258" s="20">
        <f t="shared" si="80"/>
        <v>234.87800000000001</v>
      </c>
      <c r="M258" s="20">
        <f t="shared" si="80"/>
        <v>154.37714</v>
      </c>
      <c r="N258" s="20">
        <f t="shared" si="80"/>
        <v>369.79599999999994</v>
      </c>
      <c r="O258" s="20">
        <f t="shared" si="80"/>
        <v>434.97565999999995</v>
      </c>
      <c r="P258" s="20">
        <f t="shared" si="80"/>
        <v>186.71200000000002</v>
      </c>
      <c r="Q258" s="20">
        <f t="shared" si="80"/>
        <v>435.25463999999999</v>
      </c>
      <c r="R258" s="20">
        <f t="shared" si="80"/>
        <v>527.38600000000008</v>
      </c>
      <c r="S258" s="20">
        <f t="shared" si="80"/>
        <v>466.09</v>
      </c>
      <c r="T258" s="20">
        <f t="shared" si="80"/>
        <v>478.58600000000001</v>
      </c>
      <c r="U258" s="20">
        <f t="shared" si="80"/>
        <v>471.935</v>
      </c>
      <c r="V258" s="20">
        <f t="shared" si="80"/>
        <v>139.86500000000001</v>
      </c>
      <c r="W258" s="20">
        <f t="shared" si="80"/>
        <v>210.096</v>
      </c>
      <c r="X258" s="20">
        <f t="shared" si="80"/>
        <v>149.56</v>
      </c>
      <c r="Y258" s="20">
        <f t="shared" si="80"/>
        <v>259.97000000000003</v>
      </c>
      <c r="Z258" s="20">
        <f t="shared" si="80"/>
        <v>317.988</v>
      </c>
      <c r="AA258" s="20">
        <f t="shared" si="80"/>
        <v>231.50400000000002</v>
      </c>
      <c r="AB258" s="20">
        <f t="shared" si="80"/>
        <v>213.57900000000001</v>
      </c>
      <c r="AC258" s="20">
        <f t="shared" si="80"/>
        <v>216.501</v>
      </c>
      <c r="AD258" s="20">
        <f t="shared" si="80"/>
        <v>449.733</v>
      </c>
      <c r="AE258" s="20">
        <f t="shared" si="80"/>
        <v>493.85999999999996</v>
      </c>
      <c r="AF258" s="75"/>
    </row>
    <row r="259" spans="1:32" ht="16.5" x14ac:dyDescent="0.25">
      <c r="A259" s="23" t="s">
        <v>5</v>
      </c>
      <c r="B259" s="20">
        <f t="shared" si="79"/>
        <v>16116.499799999998</v>
      </c>
      <c r="C259" s="20">
        <f t="shared" si="79"/>
        <v>8120.4668000000011</v>
      </c>
      <c r="D259" s="20">
        <f>D110+D217++D232+D253</f>
        <v>15072.446039999999</v>
      </c>
      <c r="E259" s="20">
        <f>E110+E217++E232+E253</f>
        <v>15155.446039999999</v>
      </c>
      <c r="F259" s="20">
        <f t="shared" si="74"/>
        <v>94.036833233479157</v>
      </c>
      <c r="G259" s="20">
        <f t="shared" si="75"/>
        <v>186.63269505639747</v>
      </c>
      <c r="H259" s="20">
        <f t="shared" si="80"/>
        <v>1362.5147999999999</v>
      </c>
      <c r="I259" s="20">
        <f t="shared" si="80"/>
        <v>1152.36473</v>
      </c>
      <c r="J259" s="20">
        <f t="shared" si="80"/>
        <v>1277.2799999999997</v>
      </c>
      <c r="K259" s="20">
        <f t="shared" si="80"/>
        <v>1033.11319</v>
      </c>
      <c r="L259" s="20">
        <f t="shared" si="80"/>
        <v>1837.377</v>
      </c>
      <c r="M259" s="20">
        <f t="shared" si="80"/>
        <v>915.75014999999996</v>
      </c>
      <c r="N259" s="20">
        <f t="shared" si="80"/>
        <v>1385.4169999999999</v>
      </c>
      <c r="O259" s="20">
        <f t="shared" si="80"/>
        <v>1373.19805</v>
      </c>
      <c r="P259" s="20">
        <f t="shared" si="80"/>
        <v>1189.0280000000002</v>
      </c>
      <c r="Q259" s="20">
        <f t="shared" si="80"/>
        <v>1264.85392</v>
      </c>
      <c r="R259" s="20">
        <f t="shared" si="80"/>
        <v>754.02099999999996</v>
      </c>
      <c r="S259" s="20">
        <f t="shared" si="80"/>
        <v>670.54200000000003</v>
      </c>
      <c r="T259" s="20">
        <f t="shared" si="80"/>
        <v>2659.1509999999998</v>
      </c>
      <c r="U259" s="20">
        <f t="shared" si="80"/>
        <v>1177.9409999999998</v>
      </c>
      <c r="V259" s="20">
        <f t="shared" si="80"/>
        <v>874.91499999999996</v>
      </c>
      <c r="W259" s="20">
        <f t="shared" si="80"/>
        <v>811.43299999999999</v>
      </c>
      <c r="X259" s="20">
        <f t="shared" si="80"/>
        <v>754.04300000000001</v>
      </c>
      <c r="Y259" s="20">
        <f t="shared" si="80"/>
        <v>846.70800000000008</v>
      </c>
      <c r="Z259" s="20">
        <f t="shared" si="80"/>
        <v>1555.8039999999999</v>
      </c>
      <c r="AA259" s="20">
        <f t="shared" si="80"/>
        <v>1070.348</v>
      </c>
      <c r="AB259" s="20">
        <f t="shared" si="80"/>
        <v>1014.9749999999999</v>
      </c>
      <c r="AC259" s="20">
        <f t="shared" si="80"/>
        <v>1904.1869999999999</v>
      </c>
      <c r="AD259" s="20">
        <f t="shared" si="80"/>
        <v>1451.9739999999999</v>
      </c>
      <c r="AE259" s="20">
        <f t="shared" si="80"/>
        <v>2490.527</v>
      </c>
      <c r="AF259" s="75"/>
    </row>
    <row r="260" spans="1:32" ht="33" x14ac:dyDescent="0.25">
      <c r="A260" s="22" t="s">
        <v>4</v>
      </c>
      <c r="B260" s="20">
        <f t="shared" si="79"/>
        <v>180.8</v>
      </c>
      <c r="C260" s="20">
        <f t="shared" si="79"/>
        <v>180.79999999999998</v>
      </c>
      <c r="D260" s="20">
        <f t="shared" si="79"/>
        <v>180.79999999999998</v>
      </c>
      <c r="E260" s="20">
        <f t="shared" si="79"/>
        <v>180.79999999999998</v>
      </c>
      <c r="F260" s="20">
        <f t="shared" si="74"/>
        <v>99.999999999999986</v>
      </c>
      <c r="G260" s="20">
        <f t="shared" si="75"/>
        <v>100</v>
      </c>
      <c r="H260" s="20">
        <f t="shared" si="80"/>
        <v>0</v>
      </c>
      <c r="I260" s="20">
        <f t="shared" si="80"/>
        <v>0</v>
      </c>
      <c r="J260" s="20">
        <f t="shared" si="80"/>
        <v>0</v>
      </c>
      <c r="K260" s="20">
        <f t="shared" si="80"/>
        <v>0</v>
      </c>
      <c r="L260" s="20">
        <f t="shared" si="80"/>
        <v>0</v>
      </c>
      <c r="M260" s="20">
        <f t="shared" si="80"/>
        <v>0</v>
      </c>
      <c r="N260" s="20">
        <f t="shared" si="80"/>
        <v>90.4</v>
      </c>
      <c r="O260" s="20">
        <f t="shared" si="80"/>
        <v>83.85</v>
      </c>
      <c r="P260" s="20">
        <f t="shared" si="80"/>
        <v>0</v>
      </c>
      <c r="Q260" s="20">
        <f t="shared" si="80"/>
        <v>0</v>
      </c>
      <c r="R260" s="20">
        <f t="shared" si="80"/>
        <v>0</v>
      </c>
      <c r="S260" s="20">
        <f t="shared" si="80"/>
        <v>0</v>
      </c>
      <c r="T260" s="20">
        <f t="shared" si="80"/>
        <v>90.4</v>
      </c>
      <c r="U260" s="20">
        <f t="shared" si="80"/>
        <v>86.924999999999997</v>
      </c>
      <c r="V260" s="20">
        <f t="shared" si="80"/>
        <v>0</v>
      </c>
      <c r="W260" s="20">
        <f t="shared" si="80"/>
        <v>0</v>
      </c>
      <c r="X260" s="20">
        <f t="shared" si="80"/>
        <v>0</v>
      </c>
      <c r="Y260" s="20">
        <f t="shared" si="80"/>
        <v>0</v>
      </c>
      <c r="Z260" s="20">
        <f t="shared" si="80"/>
        <v>0</v>
      </c>
      <c r="AA260" s="20">
        <f t="shared" si="80"/>
        <v>10.025</v>
      </c>
      <c r="AB260" s="20">
        <f t="shared" si="80"/>
        <v>0</v>
      </c>
      <c r="AC260" s="20">
        <f t="shared" si="80"/>
        <v>0</v>
      </c>
      <c r="AD260" s="20">
        <f t="shared" si="80"/>
        <v>0</v>
      </c>
      <c r="AE260" s="20">
        <f t="shared" si="80"/>
        <v>0</v>
      </c>
      <c r="AF260" s="75"/>
    </row>
    <row r="261" spans="1:32" ht="16.5" x14ac:dyDescent="0.25">
      <c r="A261" s="21" t="s">
        <v>3</v>
      </c>
      <c r="B261" s="20">
        <f t="shared" si="79"/>
        <v>0</v>
      </c>
      <c r="C261" s="20">
        <f t="shared" si="79"/>
        <v>0</v>
      </c>
      <c r="D261" s="20">
        <f t="shared" si="79"/>
        <v>0</v>
      </c>
      <c r="E261" s="20">
        <f t="shared" si="79"/>
        <v>0</v>
      </c>
      <c r="F261" s="20" t="e">
        <f t="shared" si="74"/>
        <v>#DIV/0!</v>
      </c>
      <c r="G261" s="20" t="e">
        <f t="shared" si="75"/>
        <v>#DIV/0!</v>
      </c>
      <c r="H261" s="20">
        <f t="shared" si="80"/>
        <v>0</v>
      </c>
      <c r="I261" s="20">
        <f t="shared" si="80"/>
        <v>0</v>
      </c>
      <c r="J261" s="20">
        <f t="shared" si="80"/>
        <v>0</v>
      </c>
      <c r="K261" s="20">
        <f t="shared" si="80"/>
        <v>0</v>
      </c>
      <c r="L261" s="20">
        <f t="shared" si="80"/>
        <v>0</v>
      </c>
      <c r="M261" s="20">
        <f t="shared" si="80"/>
        <v>0</v>
      </c>
      <c r="N261" s="20">
        <f t="shared" si="80"/>
        <v>0</v>
      </c>
      <c r="O261" s="20">
        <f t="shared" si="80"/>
        <v>0</v>
      </c>
      <c r="P261" s="20">
        <f t="shared" si="80"/>
        <v>0</v>
      </c>
      <c r="Q261" s="20">
        <f t="shared" si="80"/>
        <v>0</v>
      </c>
      <c r="R261" s="20">
        <f t="shared" si="80"/>
        <v>0</v>
      </c>
      <c r="S261" s="20">
        <f t="shared" si="80"/>
        <v>0</v>
      </c>
      <c r="T261" s="20">
        <f t="shared" si="80"/>
        <v>0</v>
      </c>
      <c r="U261" s="20">
        <f t="shared" si="80"/>
        <v>0</v>
      </c>
      <c r="V261" s="20">
        <f t="shared" si="80"/>
        <v>0</v>
      </c>
      <c r="W261" s="20">
        <f t="shared" si="80"/>
        <v>0</v>
      </c>
      <c r="X261" s="20">
        <f t="shared" si="80"/>
        <v>0</v>
      </c>
      <c r="Y261" s="20">
        <f t="shared" si="80"/>
        <v>0</v>
      </c>
      <c r="Z261" s="20">
        <f t="shared" si="80"/>
        <v>0</v>
      </c>
      <c r="AA261" s="20">
        <f t="shared" si="80"/>
        <v>0</v>
      </c>
      <c r="AB261" s="20">
        <f t="shared" si="80"/>
        <v>0</v>
      </c>
      <c r="AC261" s="20">
        <f t="shared" si="80"/>
        <v>0</v>
      </c>
      <c r="AD261" s="20">
        <f t="shared" si="80"/>
        <v>0</v>
      </c>
      <c r="AE261" s="20">
        <f t="shared" si="80"/>
        <v>0</v>
      </c>
      <c r="AF261" s="75"/>
    </row>
    <row r="262" spans="1:32" ht="16.5" x14ac:dyDescent="0.25">
      <c r="A262" s="15"/>
      <c r="B262" s="19"/>
      <c r="C262" s="19"/>
      <c r="D262" s="19"/>
      <c r="E262" s="19"/>
      <c r="F262" s="19"/>
      <c r="G262" s="19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6"/>
      <c r="U262" s="16"/>
      <c r="V262" s="17"/>
      <c r="W262" s="17"/>
      <c r="X262" s="16"/>
      <c r="Y262" s="16"/>
      <c r="Z262" s="16"/>
      <c r="AA262" s="16"/>
      <c r="AB262" s="16"/>
      <c r="AC262" s="16"/>
      <c r="AD262" s="16"/>
      <c r="AE262" s="16"/>
      <c r="AF262" s="15"/>
    </row>
    <row r="263" spans="1:32" ht="18.75" x14ac:dyDescent="0.3">
      <c r="A263" s="131" t="s">
        <v>2</v>
      </c>
      <c r="B263" s="131"/>
      <c r="C263" s="7"/>
      <c r="D263" s="7"/>
      <c r="E263" s="7"/>
      <c r="F263" s="14"/>
      <c r="G263" s="13" t="s">
        <v>1</v>
      </c>
      <c r="H263" s="13"/>
      <c r="I263" s="13"/>
      <c r="J263" s="13"/>
      <c r="K263" s="12"/>
      <c r="L263" s="12"/>
      <c r="M263" s="12"/>
      <c r="N263" s="12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0"/>
    </row>
    <row r="264" spans="1:32" ht="18.75" x14ac:dyDescent="0.3">
      <c r="A264" s="9"/>
      <c r="B264" s="74"/>
      <c r="C264" s="8"/>
      <c r="D264" s="7"/>
      <c r="E264" s="7"/>
      <c r="F264" s="6"/>
      <c r="G264" s="128"/>
      <c r="H264" s="128"/>
      <c r="I264" s="129"/>
      <c r="J264" s="129"/>
      <c r="K264" s="129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2"/>
      <c r="AF264" s="5"/>
    </row>
    <row r="265" spans="1:32" ht="15.75" x14ac:dyDescent="0.25">
      <c r="A265" s="4" t="s">
        <v>0</v>
      </c>
      <c r="B265" s="3"/>
      <c r="C265" s="2"/>
      <c r="D265" s="2"/>
      <c r="E265" s="2"/>
      <c r="F265" s="2"/>
      <c r="G265" s="130" t="s">
        <v>0</v>
      </c>
      <c r="H265" s="130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1"/>
    </row>
  </sheetData>
  <mergeCells count="69">
    <mergeCell ref="G264:H264"/>
    <mergeCell ref="I264:K264"/>
    <mergeCell ref="G265:H265"/>
    <mergeCell ref="A220:AE220"/>
    <mergeCell ref="A221:AE221"/>
    <mergeCell ref="A235:AE235"/>
    <mergeCell ref="A236:AE236"/>
    <mergeCell ref="A243:AE243"/>
    <mergeCell ref="A263:B263"/>
    <mergeCell ref="A183:AE183"/>
    <mergeCell ref="AF183:AF189"/>
    <mergeCell ref="A190:AE190"/>
    <mergeCell ref="A197:AE197"/>
    <mergeCell ref="A204:AE204"/>
    <mergeCell ref="A211:AE211"/>
    <mergeCell ref="A141:AE141"/>
    <mergeCell ref="A148:AE148"/>
    <mergeCell ref="AF157:AF162"/>
    <mergeCell ref="AF163:AF166"/>
    <mergeCell ref="A169:AE169"/>
    <mergeCell ref="A176:AE176"/>
    <mergeCell ref="AF176:AF182"/>
    <mergeCell ref="A100:AE100"/>
    <mergeCell ref="A113:AE113"/>
    <mergeCell ref="A120:AE120"/>
    <mergeCell ref="A127:AE127"/>
    <mergeCell ref="AF127:AF133"/>
    <mergeCell ref="A134:AE134"/>
    <mergeCell ref="A65:AE65"/>
    <mergeCell ref="A72:AE72"/>
    <mergeCell ref="A79:AE79"/>
    <mergeCell ref="AF79:AF85"/>
    <mergeCell ref="A86:AE86"/>
    <mergeCell ref="A93:AE93"/>
    <mergeCell ref="AF93:AF99"/>
    <mergeCell ref="AF38:AF43"/>
    <mergeCell ref="A44:AE44"/>
    <mergeCell ref="AF44:AF50"/>
    <mergeCell ref="A51:AE51"/>
    <mergeCell ref="A58:AE58"/>
    <mergeCell ref="AF58:AF64"/>
    <mergeCell ref="A8:AE8"/>
    <mergeCell ref="A9:AE9"/>
    <mergeCell ref="AF9:AF15"/>
    <mergeCell ref="A16:AE16"/>
    <mergeCell ref="A23:AE23"/>
    <mergeCell ref="AF31:AF36"/>
    <mergeCell ref="V4:W4"/>
    <mergeCell ref="X4:Y4"/>
    <mergeCell ref="Z4:AA4"/>
    <mergeCell ref="AB4:AC4"/>
    <mergeCell ref="AD4:AE4"/>
    <mergeCell ref="AF4:AF5"/>
    <mergeCell ref="J4:K4"/>
    <mergeCell ref="L4:M4"/>
    <mergeCell ref="N4:O4"/>
    <mergeCell ref="P4:Q4"/>
    <mergeCell ref="R4:S4"/>
    <mergeCell ref="T4:U4"/>
    <mergeCell ref="A1:AF1"/>
    <mergeCell ref="A2:AF2"/>
    <mergeCell ref="A3:AF3"/>
    <mergeCell ref="A4:A6"/>
    <mergeCell ref="B4:B5"/>
    <mergeCell ref="C4:C5"/>
    <mergeCell ref="D4:D5"/>
    <mergeCell ref="E4:E5"/>
    <mergeCell ref="F4:G4"/>
    <mergeCell ref="H4:I4"/>
  </mergeCells>
  <pageMargins left="0.25" right="0.25" top="0.75" bottom="0.75" header="0.3" footer="0.3"/>
  <pageSetup paperSize="9"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Профилактика правонарушений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2022-01-21T11:33:10Z</dcterms:modified>
</cp:coreProperties>
</file>