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N:\УЭ\ОТДЕЛ АНАЛИТИКИ\МУНИЦИПАЛЬНЫЕ и ГОС. ПРОГРАММЫ\Годовой отчет о ходе реализации и оценке эффективности МП за 2025 год\1. Сводный годовой доклад об оценке эффект. МП\"/>
    </mc:Choice>
  </mc:AlternateContent>
  <bookViews>
    <workbookView xWindow="0" yWindow="0" windowWidth="28800" windowHeight="11400" tabRatio="866"/>
  </bookViews>
  <sheets>
    <sheet name="Оглавление" sheetId="24" r:id="rId1"/>
    <sheet name="2562 РО" sheetId="1" r:id="rId2"/>
    <sheet name="2575 СЭР" sheetId="2" r:id="rId3"/>
    <sheet name="2517 Культура" sheetId="3" r:id="rId4"/>
    <sheet name="2507 Спорт" sheetId="4" r:id="rId5"/>
    <sheet name="2522 ФКГС" sheetId="5" r:id="rId6"/>
    <sheet name="2618 АПК" sheetId="6" r:id="rId7"/>
    <sheet name="2574 СЗН" sheetId="7" r:id="rId8"/>
    <sheet name="2628 Экология" sheetId="8" r:id="rId9"/>
    <sheet name="2529 СОГХ" sheetId="9" r:id="rId10"/>
    <sheet name="2503 УМиМСПЭиТ" sheetId="10" r:id="rId11"/>
    <sheet name="2520 РТС" sheetId="11" r:id="rId12"/>
    <sheet name="2497 РЖКК" sheetId="12" r:id="rId13"/>
    <sheet name="2502 БжД" sheetId="13" r:id="rId14"/>
    <sheet name="2519 Разв. мун.службы" sheetId="14" r:id="rId15"/>
    <sheet name="2612 УМИ" sheetId="15" r:id="rId16"/>
    <sheet name="2580 Развитие жил.сф." sheetId="16" r:id="rId17"/>
    <sheet name="2485 ППи ООПГ" sheetId="17" r:id="rId18"/>
    <sheet name="В 2908 РЖКК" sheetId="18" state="hidden" r:id="rId19"/>
    <sheet name="2537 УМФ" sheetId="19" r:id="rId20"/>
    <sheet name="2527 РГО" sheetId="20" r:id="rId21"/>
    <sheet name="2619 МСП" sheetId="21" r:id="rId22"/>
  </sheets>
  <definedNames>
    <definedName name="Z_0F08857F_1A86_40D2_9436_0A0AE7DA8E31_.wvu.Rows" localSheetId="17" hidden="1">'2485 ППи ООПГ'!#REF!,'2485 ППи ООПГ'!#REF!,'2485 ППи ООПГ'!#REF!</definedName>
    <definedName name="Z_0F08857F_1A86_40D2_9436_0A0AE7DA8E31_.wvu.Rows" localSheetId="10" hidden="1">'2503 УМиМСПЭиТ'!#REF!,'2503 УМиМСПЭиТ'!#REF!,'2503 УМиМСПЭиТ'!#REF!</definedName>
    <definedName name="Z_0F08857F_1A86_40D2_9436_0A0AE7DA8E31_.wvu.Rows" localSheetId="14" hidden="1">'2519 Разв. мун.службы'!#REF!,'2519 Разв. мун.службы'!#REF!,'2519 Разв. мун.службы'!#REF!</definedName>
    <definedName name="Z_0F08857F_1A86_40D2_9436_0A0AE7DA8E31_.wvu.Rows" localSheetId="18" hidden="1">'В 2908 РЖКК'!$8:$8,'В 2908 РЖКК'!$11:$11,'В 2908 РЖКК'!$14:$14</definedName>
    <definedName name="Z_65D17E01_2C95_467A_A6C0_284D8AF9353A_.wvu.PrintArea" localSheetId="17" hidden="1">'2485 ППи ООПГ'!$A$1:$G$12</definedName>
    <definedName name="Z_65D17E01_2C95_467A_A6C0_284D8AF9353A_.wvu.PrintArea" localSheetId="12" hidden="1">'2497 РЖКК'!$A$1:$G$13</definedName>
    <definedName name="Z_65D17E01_2C95_467A_A6C0_284D8AF9353A_.wvu.PrintArea" localSheetId="13" hidden="1">'2502 БжД'!$A$1:$G$13</definedName>
    <definedName name="Z_65D17E01_2C95_467A_A6C0_284D8AF9353A_.wvu.PrintArea" localSheetId="4" hidden="1">'2507 Спорт'!$A$1:$G$12</definedName>
    <definedName name="Z_65D17E01_2C95_467A_A6C0_284D8AF9353A_.wvu.PrintArea" localSheetId="3" hidden="1">'2517 Культура'!$A$1:$G$12</definedName>
    <definedName name="Z_65D17E01_2C95_467A_A6C0_284D8AF9353A_.wvu.PrintArea" localSheetId="14" hidden="1">'2519 Разв. мун.службы'!$A$1:$G$13</definedName>
    <definedName name="Z_65D17E01_2C95_467A_A6C0_284D8AF9353A_.wvu.PrintArea" localSheetId="11" hidden="1">'2520 РТС'!$A$1:$G$13</definedName>
    <definedName name="Z_65D17E01_2C95_467A_A6C0_284D8AF9353A_.wvu.PrintArea" localSheetId="5" hidden="1">'2522 ФКГС'!$A$1:$G$13</definedName>
    <definedName name="Z_65D17E01_2C95_467A_A6C0_284D8AF9353A_.wvu.PrintArea" localSheetId="20" hidden="1">'2527 РГО'!$A$1:$G$12</definedName>
    <definedName name="Z_65D17E01_2C95_467A_A6C0_284D8AF9353A_.wvu.PrintArea" localSheetId="9" hidden="1">'2529 СОГХ'!$A$1:$G$13</definedName>
    <definedName name="Z_65D17E01_2C95_467A_A6C0_284D8AF9353A_.wvu.PrintArea" localSheetId="19" hidden="1">'2537 УМФ'!$A$1:$G$12</definedName>
    <definedName name="Z_65D17E01_2C95_467A_A6C0_284D8AF9353A_.wvu.PrintArea" localSheetId="1" hidden="1">'2562 РО'!$A$1:$G$12</definedName>
    <definedName name="Z_65D17E01_2C95_467A_A6C0_284D8AF9353A_.wvu.PrintArea" localSheetId="7" hidden="1">'2574 СЗН'!$A$1:$G$13</definedName>
    <definedName name="Z_65D17E01_2C95_467A_A6C0_284D8AF9353A_.wvu.PrintArea" localSheetId="16" hidden="1">'2580 Развитие жил.сф.'!$A$1:$G$12</definedName>
    <definedName name="Z_65D17E01_2C95_467A_A6C0_284D8AF9353A_.wvu.PrintArea" localSheetId="15" hidden="1">'2612 УМИ'!$A$1:$G$14</definedName>
    <definedName name="Z_65D17E01_2C95_467A_A6C0_284D8AF9353A_.wvu.PrintArea" localSheetId="6" hidden="1">'2618 АПК'!$A$1:$G$13</definedName>
    <definedName name="Z_65D17E01_2C95_467A_A6C0_284D8AF9353A_.wvu.PrintArea" localSheetId="21" hidden="1">'2619 МСП'!$A$1:$G$12</definedName>
    <definedName name="Z_65D17E01_2C95_467A_A6C0_284D8AF9353A_.wvu.PrintArea" localSheetId="8" hidden="1">'2628 Экология'!$A$1:$G$13</definedName>
    <definedName name="Z_65D17E01_2C95_467A_A6C0_284D8AF9353A_.wvu.Rows" localSheetId="17" hidden="1">'2485 ППи ООПГ'!#REF!,'2485 ППи ООПГ'!#REF!,'2485 ППи ООПГ'!#REF!</definedName>
    <definedName name="Z_65D17E01_2C95_467A_A6C0_284D8AF9353A_.wvu.Rows" localSheetId="14" hidden="1">'2519 Разв. мун.службы'!#REF!,'2519 Разв. мун.службы'!#REF!,'2519 Разв. мун.службы'!#REF!</definedName>
    <definedName name="Z_65D17E01_2C95_467A_A6C0_284D8AF9353A_.wvu.Rows" localSheetId="15" hidden="1">'2612 УМИ'!#REF!,'2612 УМИ'!#REF!,'2612 УМИ'!#REF!</definedName>
    <definedName name="Z_65D17E01_2C95_467A_A6C0_284D8AF9353A_.wvu.Rows" localSheetId="6" hidden="1">'2618 АПК'!$10:$10,'2618 АПК'!#REF!,'2618 АПК'!#REF!</definedName>
    <definedName name="Z_65D17E01_2C95_467A_A6C0_284D8AF9353A_.wvu.Rows" localSheetId="18" hidden="1">'В 2908 РЖКК'!$8:$8,'В 2908 РЖКК'!$11:$11,'В 2908 РЖКК'!$14:$14</definedName>
    <definedName name="Z_6D50AFB0_1F88_45CC_9714_E302C21A7AF6_.wvu.PrintArea" localSheetId="17" hidden="1">'2485 ППи ООПГ'!$A$1:$G$12</definedName>
    <definedName name="Z_6D50AFB0_1F88_45CC_9714_E302C21A7AF6_.wvu.PrintArea" localSheetId="4" hidden="1">'2507 Спорт'!$A$1:$G$12</definedName>
    <definedName name="Z_6D50AFB0_1F88_45CC_9714_E302C21A7AF6_.wvu.PrintArea" localSheetId="14" hidden="1">'2519 Разв. мун.службы'!$A$1:$G$13</definedName>
    <definedName name="Z_6D50AFB0_1F88_45CC_9714_E302C21A7AF6_.wvu.PrintArea" localSheetId="20" hidden="1">'2527 РГО'!$A$1:$G$12</definedName>
    <definedName name="Z_6D50AFB0_1F88_45CC_9714_E302C21A7AF6_.wvu.PrintArea" localSheetId="19" hidden="1">'2537 УМФ'!$A$1:$G$12</definedName>
    <definedName name="Z_6D50AFB0_1F88_45CC_9714_E302C21A7AF6_.wvu.PrintArea" localSheetId="7" hidden="1">'2574 СЗН'!$A$1:$G$13</definedName>
    <definedName name="Z_6D50AFB0_1F88_45CC_9714_E302C21A7AF6_.wvu.PrintArea" localSheetId="2" hidden="1">'2575 СЭР'!$A$1:$G$11</definedName>
    <definedName name="Z_6D50AFB0_1F88_45CC_9714_E302C21A7AF6_.wvu.PrintArea" localSheetId="16" hidden="1">'2580 Развитие жил.сф.'!$A$1:$G$12</definedName>
    <definedName name="Z_6D50AFB0_1F88_45CC_9714_E302C21A7AF6_.wvu.PrintArea" localSheetId="15" hidden="1">'2612 УМИ'!$A$1:$G$14</definedName>
    <definedName name="Z_6D50AFB0_1F88_45CC_9714_E302C21A7AF6_.wvu.PrintArea" localSheetId="6" hidden="1">'2618 АПК'!$A$1:$G$13</definedName>
    <definedName name="Z_6D50AFB0_1F88_45CC_9714_E302C21A7AF6_.wvu.PrintArea" localSheetId="21" hidden="1">'2619 МСП'!$A$1:$G$12</definedName>
    <definedName name="Z_6D50AFB0_1F88_45CC_9714_E302C21A7AF6_.wvu.Rows" localSheetId="17" hidden="1">'2485 ППи ООПГ'!#REF!,'2485 ППи ООПГ'!#REF!,'2485 ППи ООПГ'!#REF!</definedName>
    <definedName name="Z_6D50AFB0_1F88_45CC_9714_E302C21A7AF6_.wvu.Rows" localSheetId="10" hidden="1">'2503 УМиМСПЭиТ'!#REF!,'2503 УМиМСПЭиТ'!#REF!,'2503 УМиМСПЭиТ'!#REF!</definedName>
    <definedName name="Z_6D50AFB0_1F88_45CC_9714_E302C21A7AF6_.wvu.Rows" localSheetId="14" hidden="1">'2519 Разв. мун.службы'!#REF!,'2519 Разв. мун.службы'!#REF!,'2519 Разв. мун.службы'!#REF!</definedName>
    <definedName name="Z_6D50AFB0_1F88_45CC_9714_E302C21A7AF6_.wvu.Rows" localSheetId="7" hidden="1">'2574 СЗН'!#REF!,'2574 СЗН'!#REF!,'2574 СЗН'!#REF!</definedName>
    <definedName name="Z_6D50AFB0_1F88_45CC_9714_E302C21A7AF6_.wvu.Rows" localSheetId="15" hidden="1">'2612 УМИ'!#REF!,'2612 УМИ'!#REF!,'2612 УМИ'!#REF!</definedName>
    <definedName name="Z_6D50AFB0_1F88_45CC_9714_E302C21A7AF6_.wvu.Rows" localSheetId="6" hidden="1">'2618 АПК'!$10:$10,'2618 АПК'!#REF!,'2618 АПК'!#REF!</definedName>
    <definedName name="Z_6D50AFB0_1F88_45CC_9714_E302C21A7AF6_.wvu.Rows" localSheetId="18" hidden="1">'В 2908 РЖКК'!$8:$8,'В 2908 РЖКК'!$11:$11,'В 2908 РЖКК'!$14:$14</definedName>
    <definedName name="Z_83B5464C_805B_41DB_81B9_A691DDF78663_.wvu.PrintArea" localSheetId="4" hidden="1">'2507 Спорт'!$A$1:$G$12</definedName>
    <definedName name="Z_83B5464C_805B_41DB_81B9_A691DDF78663_.wvu.PrintArea" localSheetId="3" hidden="1">'2517 Культура'!$A$1:$G$12</definedName>
    <definedName name="Z_83B5464C_805B_41DB_81B9_A691DDF78663_.wvu.PrintArea" localSheetId="14" hidden="1">'2519 Разв. мун.службы'!$A$1:$G$13</definedName>
    <definedName name="Z_83B5464C_805B_41DB_81B9_A691DDF78663_.wvu.PrintArea" localSheetId="20" hidden="1">'2527 РГО'!$A$1:$G$12</definedName>
    <definedName name="Z_83B5464C_805B_41DB_81B9_A691DDF78663_.wvu.PrintArea" localSheetId="19" hidden="1">'2537 УМФ'!$A$1:$G$12</definedName>
    <definedName name="Z_83B5464C_805B_41DB_81B9_A691DDF78663_.wvu.PrintArea" localSheetId="1" hidden="1">'2562 РО'!$A$1:$G$12</definedName>
    <definedName name="Z_83B5464C_805B_41DB_81B9_A691DDF78663_.wvu.PrintArea" localSheetId="7" hidden="1">'2574 СЗН'!$A$1:$G$13</definedName>
    <definedName name="Z_83B5464C_805B_41DB_81B9_A691DDF78663_.wvu.PrintArea" localSheetId="2" hidden="1">'2575 СЭР'!$A$1:$G$11</definedName>
    <definedName name="Z_83B5464C_805B_41DB_81B9_A691DDF78663_.wvu.PrintArea" localSheetId="16" hidden="1">'2580 Развитие жил.сф.'!$A$1:$G$12</definedName>
    <definedName name="Z_83B5464C_805B_41DB_81B9_A691DDF78663_.wvu.PrintArea" localSheetId="15" hidden="1">'2612 УМИ'!$A$1:$G$14</definedName>
    <definedName name="Z_83B5464C_805B_41DB_81B9_A691DDF78663_.wvu.PrintArea" localSheetId="6" hidden="1">'2618 АПК'!$A$1:$G$13</definedName>
    <definedName name="Z_83B5464C_805B_41DB_81B9_A691DDF78663_.wvu.PrintArea" localSheetId="21" hidden="1">'2619 МСП'!$A$1:$G$12</definedName>
    <definedName name="Z_83B5464C_805B_41DB_81B9_A691DDF78663_.wvu.Rows" localSheetId="18" hidden="1">'В 2908 РЖКК'!$8:$8,'В 2908 РЖКК'!$11:$11,'В 2908 РЖКК'!$14:$14</definedName>
    <definedName name="Z_D064BFE3_0CFC_4FA0_A904_E97A6AB4FB27_.wvu.PrintArea" localSheetId="17" hidden="1">'2485 ППи ООПГ'!$A$1:$G$12</definedName>
    <definedName name="Z_D064BFE3_0CFC_4FA0_A904_E97A6AB4FB27_.wvu.PrintArea" localSheetId="4" hidden="1">'2507 Спорт'!$A$1:$G$12</definedName>
    <definedName name="Z_D064BFE3_0CFC_4FA0_A904_E97A6AB4FB27_.wvu.PrintArea" localSheetId="3" hidden="1">'2517 Культура'!$A$1:$G$12</definedName>
    <definedName name="Z_D064BFE3_0CFC_4FA0_A904_E97A6AB4FB27_.wvu.PrintArea" localSheetId="14" hidden="1">'2519 Разв. мун.службы'!$A$1:$G$13</definedName>
    <definedName name="Z_D064BFE3_0CFC_4FA0_A904_E97A6AB4FB27_.wvu.PrintArea" localSheetId="20" hidden="1">'2527 РГО'!$A$1:$G$12</definedName>
    <definedName name="Z_D064BFE3_0CFC_4FA0_A904_E97A6AB4FB27_.wvu.PrintArea" localSheetId="19" hidden="1">'2537 УМФ'!$A$1:$G$12</definedName>
    <definedName name="Z_D064BFE3_0CFC_4FA0_A904_E97A6AB4FB27_.wvu.PrintArea" localSheetId="1" hidden="1">'2562 РО'!$A$1:$G$12</definedName>
    <definedName name="Z_D064BFE3_0CFC_4FA0_A904_E97A6AB4FB27_.wvu.PrintArea" localSheetId="7" hidden="1">'2574 СЗН'!$A$1:$G$13</definedName>
    <definedName name="Z_D064BFE3_0CFC_4FA0_A904_E97A6AB4FB27_.wvu.PrintArea" localSheetId="2" hidden="1">'2575 СЭР'!$A$1:$G$11</definedName>
    <definedName name="Z_D064BFE3_0CFC_4FA0_A904_E97A6AB4FB27_.wvu.PrintArea" localSheetId="16" hidden="1">'2580 Развитие жил.сф.'!$A$1:$G$12</definedName>
    <definedName name="Z_D064BFE3_0CFC_4FA0_A904_E97A6AB4FB27_.wvu.PrintArea" localSheetId="15" hidden="1">'2612 УМИ'!$A$1:$G$14</definedName>
    <definedName name="Z_D064BFE3_0CFC_4FA0_A904_E97A6AB4FB27_.wvu.PrintArea" localSheetId="6" hidden="1">'2618 АПК'!$A$1:$G$13</definedName>
    <definedName name="Z_D064BFE3_0CFC_4FA0_A904_E97A6AB4FB27_.wvu.PrintArea" localSheetId="21" hidden="1">'2619 МСП'!$A$1:$G$12</definedName>
    <definedName name="Z_D064BFE3_0CFC_4FA0_A904_E97A6AB4FB27_.wvu.Rows" localSheetId="17" hidden="1">'2485 ППи ООПГ'!#REF!,'2485 ППи ООПГ'!#REF!,'2485 ППи ООПГ'!#REF!</definedName>
    <definedName name="Z_D064BFE3_0CFC_4FA0_A904_E97A6AB4FB27_.wvu.Rows" localSheetId="14" hidden="1">'2519 Разв. мун.службы'!#REF!,'2519 Разв. мун.службы'!#REF!,'2519 Разв. мун.службы'!#REF!</definedName>
    <definedName name="Z_D064BFE3_0CFC_4FA0_A904_E97A6AB4FB27_.wvu.Rows" localSheetId="15" hidden="1">'2612 УМИ'!#REF!,'2612 УМИ'!#REF!,'2612 УМИ'!#REF!</definedName>
    <definedName name="Z_D064BFE3_0CFC_4FA0_A904_E97A6AB4FB27_.wvu.Rows" localSheetId="6" hidden="1">'2618 АПК'!$10:$10,'2618 АПК'!#REF!,'2618 АПК'!#REF!</definedName>
    <definedName name="Z_D064BFE3_0CFC_4FA0_A904_E97A6AB4FB27_.wvu.Rows" localSheetId="18" hidden="1">'В 2908 РЖКК'!$8:$8,'В 2908 РЖКК'!$11:$11,'В 2908 РЖКК'!$14:$14</definedName>
    <definedName name="Z_DB5FF748_5A0B_481D_84B1_E8DCB60F31BB_.wvu.PrintArea" localSheetId="17" hidden="1">'2485 ППи ООПГ'!$A$1:$G$12</definedName>
    <definedName name="Z_DB5FF748_5A0B_481D_84B1_E8DCB60F31BB_.wvu.PrintArea" localSheetId="12" hidden="1">'2497 РЖКК'!$A$1:$G$13</definedName>
    <definedName name="Z_DB5FF748_5A0B_481D_84B1_E8DCB60F31BB_.wvu.PrintArea" localSheetId="13" hidden="1">'2502 БжД'!$A$1:$G$13</definedName>
    <definedName name="Z_DB5FF748_5A0B_481D_84B1_E8DCB60F31BB_.wvu.PrintArea" localSheetId="4" hidden="1">'2507 Спорт'!$A$1:$G$12</definedName>
    <definedName name="Z_DB5FF748_5A0B_481D_84B1_E8DCB60F31BB_.wvu.PrintArea" localSheetId="3" hidden="1">'2517 Культура'!$A$1:$G$12</definedName>
    <definedName name="Z_DB5FF748_5A0B_481D_84B1_E8DCB60F31BB_.wvu.PrintArea" localSheetId="14" hidden="1">'2519 Разв. мун.службы'!$A$1:$G$13</definedName>
    <definedName name="Z_DB5FF748_5A0B_481D_84B1_E8DCB60F31BB_.wvu.PrintArea" localSheetId="11" hidden="1">'2520 РТС'!$A$1:$G$13</definedName>
    <definedName name="Z_DB5FF748_5A0B_481D_84B1_E8DCB60F31BB_.wvu.PrintArea" localSheetId="5" hidden="1">'2522 ФКГС'!$A$1:$G$13</definedName>
    <definedName name="Z_DB5FF748_5A0B_481D_84B1_E8DCB60F31BB_.wvu.PrintArea" localSheetId="20" hidden="1">'2527 РГО'!$A$1:$G$12</definedName>
    <definedName name="Z_DB5FF748_5A0B_481D_84B1_E8DCB60F31BB_.wvu.PrintArea" localSheetId="9" hidden="1">'2529 СОГХ'!$A$1:$G$13</definedName>
    <definedName name="Z_DB5FF748_5A0B_481D_84B1_E8DCB60F31BB_.wvu.PrintArea" localSheetId="19" hidden="1">'2537 УМФ'!$A$1:$G$12</definedName>
    <definedName name="Z_DB5FF748_5A0B_481D_84B1_E8DCB60F31BB_.wvu.PrintArea" localSheetId="1" hidden="1">'2562 РО'!$A$1:$G$12</definedName>
    <definedName name="Z_DB5FF748_5A0B_481D_84B1_E8DCB60F31BB_.wvu.PrintArea" localSheetId="7" hidden="1">'2574 СЗН'!$A$1:$G$13</definedName>
    <definedName name="Z_DB5FF748_5A0B_481D_84B1_E8DCB60F31BB_.wvu.PrintArea" localSheetId="2" hidden="1">'2575 СЭР'!$A$1:$G$11</definedName>
    <definedName name="Z_DB5FF748_5A0B_481D_84B1_E8DCB60F31BB_.wvu.PrintArea" localSheetId="16" hidden="1">'2580 Развитие жил.сф.'!$A$1:$G$12</definedName>
    <definedName name="Z_DB5FF748_5A0B_481D_84B1_E8DCB60F31BB_.wvu.PrintArea" localSheetId="15" hidden="1">'2612 УМИ'!$A$1:$G$14</definedName>
    <definedName name="Z_DB5FF748_5A0B_481D_84B1_E8DCB60F31BB_.wvu.PrintArea" localSheetId="6" hidden="1">'2618 АПК'!$A$1:$G$13</definedName>
    <definedName name="Z_DB5FF748_5A0B_481D_84B1_E8DCB60F31BB_.wvu.PrintArea" localSheetId="21" hidden="1">'2619 МСП'!$A$1:$G$12</definedName>
    <definedName name="Z_DB5FF748_5A0B_481D_84B1_E8DCB60F31BB_.wvu.PrintArea" localSheetId="8" hidden="1">'2628 Экология'!$A$1:$G$13</definedName>
    <definedName name="Z_DB5FF748_5A0B_481D_84B1_E8DCB60F31BB_.wvu.Rows" localSheetId="17" hidden="1">'2485 ППи ООПГ'!#REF!,'2485 ППи ООПГ'!#REF!,'2485 ППи ООПГ'!#REF!</definedName>
    <definedName name="Z_DB5FF748_5A0B_481D_84B1_E8DCB60F31BB_.wvu.Rows" localSheetId="14" hidden="1">'2519 Разв. мун.службы'!#REF!,'2519 Разв. мун.службы'!#REF!,'2519 Разв. мун.службы'!#REF!</definedName>
    <definedName name="Z_DB5FF748_5A0B_481D_84B1_E8DCB60F31BB_.wvu.Rows" localSheetId="15" hidden="1">'2612 УМИ'!#REF!,'2612 УМИ'!#REF!,'2612 УМИ'!#REF!</definedName>
    <definedName name="Z_DB5FF748_5A0B_481D_84B1_E8DCB60F31BB_.wvu.Rows" localSheetId="6" hidden="1">'2618 АПК'!$10:$10,'2618 АПК'!#REF!</definedName>
    <definedName name="Z_DB5FF748_5A0B_481D_84B1_E8DCB60F31BB_.wvu.Rows" localSheetId="18" hidden="1">'В 2908 РЖКК'!$8:$8,'В 2908 РЖКК'!$11:$11,'В 2908 РЖКК'!$14:$14</definedName>
    <definedName name="Z_E68AA610_1447_41B6_8A0D_6F62026B6D10_.wvu.PrintArea" localSheetId="17" hidden="1">'2485 ППи ООПГ'!$A$1:$G$12</definedName>
    <definedName name="Z_E68AA610_1447_41B6_8A0D_6F62026B6D10_.wvu.PrintArea" localSheetId="12" hidden="1">'2497 РЖКК'!$A$1:$G$13</definedName>
    <definedName name="Z_E68AA610_1447_41B6_8A0D_6F62026B6D10_.wvu.PrintArea" localSheetId="13" hidden="1">'2502 БжД'!$A$1:$G$13</definedName>
    <definedName name="Z_E68AA610_1447_41B6_8A0D_6F62026B6D10_.wvu.PrintArea" localSheetId="4" hidden="1">'2507 Спорт'!$A$1:$G$12</definedName>
    <definedName name="Z_E68AA610_1447_41B6_8A0D_6F62026B6D10_.wvu.PrintArea" localSheetId="3" hidden="1">'2517 Культура'!$A$1:$G$12</definedName>
    <definedName name="Z_E68AA610_1447_41B6_8A0D_6F62026B6D10_.wvu.PrintArea" localSheetId="14" hidden="1">'2519 Разв. мун.службы'!$A$1:$G$13</definedName>
    <definedName name="Z_E68AA610_1447_41B6_8A0D_6F62026B6D10_.wvu.PrintArea" localSheetId="11" hidden="1">'2520 РТС'!$A$1:$G$13</definedName>
    <definedName name="Z_E68AA610_1447_41B6_8A0D_6F62026B6D10_.wvu.PrintArea" localSheetId="5" hidden="1">'2522 ФКГС'!$A$1:$G$13</definedName>
    <definedName name="Z_E68AA610_1447_41B6_8A0D_6F62026B6D10_.wvu.PrintArea" localSheetId="20" hidden="1">'2527 РГО'!$A$1:$G$12</definedName>
    <definedName name="Z_E68AA610_1447_41B6_8A0D_6F62026B6D10_.wvu.PrintArea" localSheetId="9" hidden="1">'2529 СОГХ'!$A$1:$G$13</definedName>
    <definedName name="Z_E68AA610_1447_41B6_8A0D_6F62026B6D10_.wvu.PrintArea" localSheetId="19" hidden="1">'2537 УМФ'!$A$1:$G$12</definedName>
    <definedName name="Z_E68AA610_1447_41B6_8A0D_6F62026B6D10_.wvu.PrintArea" localSheetId="1" hidden="1">'2562 РО'!$A$1:$G$12</definedName>
    <definedName name="Z_E68AA610_1447_41B6_8A0D_6F62026B6D10_.wvu.PrintArea" localSheetId="7" hidden="1">'2574 СЗН'!$A$1:$G$13</definedName>
    <definedName name="Z_E68AA610_1447_41B6_8A0D_6F62026B6D10_.wvu.PrintArea" localSheetId="16" hidden="1">'2580 Развитие жил.сф.'!$A$1:$G$12</definedName>
    <definedName name="Z_E68AA610_1447_41B6_8A0D_6F62026B6D10_.wvu.PrintArea" localSheetId="15" hidden="1">'2612 УМИ'!$A$1:$G$14</definedName>
    <definedName name="Z_E68AA610_1447_41B6_8A0D_6F62026B6D10_.wvu.PrintArea" localSheetId="6" hidden="1">'2618 АПК'!$A$1:$G$13</definedName>
    <definedName name="Z_E68AA610_1447_41B6_8A0D_6F62026B6D10_.wvu.PrintArea" localSheetId="21" hidden="1">'2619 МСП'!$A$1:$G$12</definedName>
    <definedName name="Z_E68AA610_1447_41B6_8A0D_6F62026B6D10_.wvu.PrintArea" localSheetId="8" hidden="1">'2628 Экология'!$A$1:$G$13</definedName>
    <definedName name="Z_E68AA610_1447_41B6_8A0D_6F62026B6D10_.wvu.Rows" localSheetId="18" hidden="1">'В 2908 РЖКК'!$8:$8,'В 2908 РЖКК'!$11:$11,'В 2908 РЖКК'!$14:$14</definedName>
    <definedName name="Z_EC56D8CD_5E96_4735_B304_1C545AF394D1_.wvu.PrintArea" localSheetId="17" hidden="1">'2485 ППи ООПГ'!$A$1:$G$12</definedName>
    <definedName name="Z_EC56D8CD_5E96_4735_B304_1C545AF394D1_.wvu.PrintArea" localSheetId="12" hidden="1">'2497 РЖКК'!$A$1:$G$13</definedName>
    <definedName name="Z_EC56D8CD_5E96_4735_B304_1C545AF394D1_.wvu.PrintArea" localSheetId="13" hidden="1">'2502 БжД'!$A$1:$G$13</definedName>
    <definedName name="Z_EC56D8CD_5E96_4735_B304_1C545AF394D1_.wvu.PrintArea" localSheetId="4" hidden="1">'2507 Спорт'!$A$1:$G$12</definedName>
    <definedName name="Z_EC56D8CD_5E96_4735_B304_1C545AF394D1_.wvu.PrintArea" localSheetId="3" hidden="1">'2517 Культура'!$A$1:$G$12</definedName>
    <definedName name="Z_EC56D8CD_5E96_4735_B304_1C545AF394D1_.wvu.PrintArea" localSheetId="14" hidden="1">'2519 Разв. мун.службы'!$A$1:$G$13</definedName>
    <definedName name="Z_EC56D8CD_5E96_4735_B304_1C545AF394D1_.wvu.PrintArea" localSheetId="11" hidden="1">'2520 РТС'!$A$1:$G$13</definedName>
    <definedName name="Z_EC56D8CD_5E96_4735_B304_1C545AF394D1_.wvu.PrintArea" localSheetId="5" hidden="1">'2522 ФКГС'!$A$1:$G$13</definedName>
    <definedName name="Z_EC56D8CD_5E96_4735_B304_1C545AF394D1_.wvu.PrintArea" localSheetId="20" hidden="1">'2527 РГО'!$A$1:$G$12</definedName>
    <definedName name="Z_EC56D8CD_5E96_4735_B304_1C545AF394D1_.wvu.PrintArea" localSheetId="9" hidden="1">'2529 СОГХ'!$A$1:$G$13</definedName>
    <definedName name="Z_EC56D8CD_5E96_4735_B304_1C545AF394D1_.wvu.PrintArea" localSheetId="19" hidden="1">'2537 УМФ'!$A$1:$G$12</definedName>
    <definedName name="Z_EC56D8CD_5E96_4735_B304_1C545AF394D1_.wvu.PrintArea" localSheetId="1" hidden="1">'2562 РО'!$A$1:$G$12</definedName>
    <definedName name="Z_EC56D8CD_5E96_4735_B304_1C545AF394D1_.wvu.PrintArea" localSheetId="2" hidden="1">'2575 СЭР'!$A$1:$G$11</definedName>
    <definedName name="Z_EC56D8CD_5E96_4735_B304_1C545AF394D1_.wvu.PrintArea" localSheetId="16" hidden="1">'2580 Развитие жил.сф.'!$A$1:$G$12</definedName>
    <definedName name="Z_EC56D8CD_5E96_4735_B304_1C545AF394D1_.wvu.PrintArea" localSheetId="15" hidden="1">'2612 УМИ'!$A$1:$G$14</definedName>
    <definedName name="Z_EC56D8CD_5E96_4735_B304_1C545AF394D1_.wvu.PrintArea" localSheetId="21" hidden="1">'2619 МСП'!$A$1:$G$12</definedName>
    <definedName name="Z_EC56D8CD_5E96_4735_B304_1C545AF394D1_.wvu.PrintArea" localSheetId="8" hidden="1">'2628 Экология'!$A$1:$G$13</definedName>
    <definedName name="Z_EC56D8CD_5E96_4735_B304_1C545AF394D1_.wvu.Rows" localSheetId="18" hidden="1">'В 2908 РЖКК'!$8:$8,'В 2908 РЖКК'!$11:$11,'В 2908 РЖКК'!$14:$14</definedName>
    <definedName name="_xlnm.Print_Area" localSheetId="17">'2485 ППи ООПГ'!$A$1:$G$12</definedName>
    <definedName name="_xlnm.Print_Area" localSheetId="12">'2497 РЖКК'!$A$1:$G$13</definedName>
    <definedName name="_xlnm.Print_Area" localSheetId="13">'2502 БжД'!$A$1:$G$13</definedName>
    <definedName name="_xlnm.Print_Area" localSheetId="4">'2507 Спорт'!$A$1:$G$12</definedName>
    <definedName name="_xlnm.Print_Area" localSheetId="3">'2517 Культура'!$A$1:$G$12</definedName>
    <definedName name="_xlnm.Print_Area" localSheetId="14">'2519 Разв. мун.службы'!$A$1:$G$13</definedName>
    <definedName name="_xlnm.Print_Area" localSheetId="11">'2520 РТС'!$A$1:$G$13</definedName>
    <definedName name="_xlnm.Print_Area" localSheetId="5">'2522 ФКГС'!$A$1:$G$13</definedName>
    <definedName name="_xlnm.Print_Area" localSheetId="20">'2527 РГО'!$A$1:$G$12</definedName>
    <definedName name="_xlnm.Print_Area" localSheetId="9">'2529 СОГХ'!$A$1:$G$13</definedName>
    <definedName name="_xlnm.Print_Area" localSheetId="19">'2537 УМФ'!$A$1:$G$12</definedName>
    <definedName name="_xlnm.Print_Area" localSheetId="1">'2562 РО'!$A$1:$G$12</definedName>
    <definedName name="_xlnm.Print_Area" localSheetId="7">'2574 СЗН'!$A$1:$G$13</definedName>
    <definedName name="_xlnm.Print_Area" localSheetId="16">'2580 Развитие жил.сф.'!$A$1:$G$12</definedName>
    <definedName name="_xlnm.Print_Area" localSheetId="15">'2612 УМИ'!$A$1:$G$14</definedName>
    <definedName name="_xlnm.Print_Area" localSheetId="6">'2618 АПК'!$A$1:$G$13</definedName>
    <definedName name="_xlnm.Print_Area" localSheetId="21">'2619 МСП'!$A$1:$G$12</definedName>
    <definedName name="_xlnm.Print_Area" localSheetId="8">'2628 Экология'!$A$1:$G$13</definedName>
  </definedNames>
  <calcPr calcId="162913"/>
  <customWorkbookViews>
    <customWorkbookView name="Степаненко Наталья Алексеевна - Личное представление" guid="{83B5464C-805B-41DB-81B9-A691DDF78663}" mergeInterval="0" personalView="1" windowWidth="1280" windowHeight="1392" activeSheetId="3"/>
    <customWorkbookView name="Саратова Ольга Сергеевна - Личное представление" guid="{65D17E01-2C95-467A-A6C0-284D8AF9353A}" mergeInterval="0" personalView="1" maximized="1" xWindow="-8" yWindow="-8" windowWidth="1936" windowHeight="1056" tabRatio="940" activeSheetId="10"/>
    <customWorkbookView name="Логинова Ленара Юлдашевна - Личное представление" guid="{6D50AFB0-1F88-45CC-9714-E302C21A7AF6}" mergeInterval="0" personalView="1" maximized="1" windowWidth="1916" windowHeight="854" activeSheetId="13"/>
    <customWorkbookView name="Шишкина Юлия Андреева - Личное представление" guid="{D064BFE3-0CFC-4FA0-A904-E97A6AB4FB27}" mergeInterval="0" personalView="1" maximized="1" xWindow="-8" yWindow="-8" windowWidth="1936" windowHeight="1066" tabRatio="707" activeSheetId="20"/>
    <customWorkbookView name="Митина Екатерина Сергеевна - Личное представление" guid="{DB5FF748-5A0B-481D-84B1-E8DCB60F31BB}" mergeInterval="0" personalView="1" maximized="1" xWindow="-8" yWindow="-8" windowWidth="2576" windowHeight="1408" tabRatio="880" activeSheetId="20"/>
    <customWorkbookView name="Цёвка Елена Александровна - Личное представление" guid="{EC56D8CD-5E96-4735-B304-1C545AF394D1}" mergeInterval="0" personalView="1" maximized="1" xWindow="-8" yWindow="-8" windowWidth="1936" windowHeight="1048" activeSheetId="11"/>
    <customWorkbookView name="Бондарева Оксана Петровна - Личное представление" guid="{E68AA610-1447-41B6-8A0D-6F62026B6D10}" mergeInterval="0" personalView="1" maximized="1" xWindow="-8" yWindow="-8" windowWidth="1936" windowHeight="1056" tabRatio="798" activeSheetId="13"/>
  </customWorkbookViews>
</workbook>
</file>

<file path=xl/calcChain.xml><?xml version="1.0" encoding="utf-8"?>
<calcChain xmlns="http://schemas.openxmlformats.org/spreadsheetml/2006/main">
  <c r="F10" i="4" l="1"/>
  <c r="E9" i="4" l="1"/>
  <c r="E8" i="4"/>
  <c r="E7" i="4"/>
  <c r="E10" i="9" l="1"/>
  <c r="E9" i="9"/>
  <c r="E8" i="9"/>
  <c r="F7" i="9"/>
  <c r="F6" i="9"/>
  <c r="E10" i="5"/>
  <c r="E9" i="5"/>
  <c r="E8" i="5"/>
  <c r="F7" i="5"/>
  <c r="F6" i="5"/>
  <c r="E10" i="8"/>
  <c r="E9" i="8"/>
  <c r="E8" i="8"/>
  <c r="F7" i="8"/>
  <c r="F6" i="8"/>
  <c r="E10" i="11"/>
  <c r="E9" i="11"/>
  <c r="E8" i="11"/>
  <c r="F7" i="11"/>
  <c r="F6" i="11"/>
  <c r="E10" i="12"/>
  <c r="E9" i="12"/>
  <c r="E8" i="12"/>
  <c r="F7" i="12"/>
  <c r="F6" i="12"/>
  <c r="E9" i="16"/>
  <c r="E8" i="16"/>
  <c r="E7" i="16"/>
  <c r="F6" i="16"/>
  <c r="F8" i="11" l="1"/>
  <c r="F11" i="11" s="1"/>
  <c r="F8" i="8"/>
  <c r="F11" i="8" s="1"/>
  <c r="F8" i="9"/>
  <c r="F11" i="9" s="1"/>
  <c r="F8" i="12"/>
  <c r="F11" i="12" s="1"/>
  <c r="F8" i="5"/>
  <c r="F11" i="5" s="1"/>
  <c r="F7" i="16"/>
  <c r="F10" i="16" s="1"/>
  <c r="E9" i="21"/>
  <c r="E8" i="21"/>
  <c r="E7" i="21"/>
  <c r="F6" i="21"/>
  <c r="F7" i="21" l="1"/>
  <c r="F10" i="21" s="1"/>
  <c r="E9" i="3"/>
  <c r="E8" i="3"/>
  <c r="E7" i="3"/>
  <c r="F6" i="3"/>
  <c r="F7" i="3" l="1"/>
  <c r="F10" i="3" s="1"/>
  <c r="F6" i="14"/>
  <c r="F8" i="15" l="1"/>
  <c r="F7" i="15"/>
  <c r="F7" i="14"/>
  <c r="F7" i="13" l="1"/>
  <c r="F6" i="13"/>
  <c r="E8" i="2" l="1"/>
  <c r="E7" i="2"/>
  <c r="E6" i="2"/>
  <c r="F5" i="2"/>
  <c r="E9" i="10"/>
  <c r="E8" i="10"/>
  <c r="E7" i="10"/>
  <c r="F6" i="10"/>
  <c r="E9" i="19"/>
  <c r="E7" i="19"/>
  <c r="F6" i="19"/>
  <c r="E9" i="17"/>
  <c r="E8" i="17"/>
  <c r="E7" i="17"/>
  <c r="F6" i="17"/>
  <c r="F6" i="2" l="1"/>
  <c r="F9" i="2" s="1"/>
  <c r="F7" i="19"/>
  <c r="F10" i="19" s="1"/>
  <c r="F7" i="10"/>
  <c r="F10" i="10" s="1"/>
  <c r="F7" i="17"/>
  <c r="F10" i="17" s="1"/>
  <c r="E11" i="15" l="1"/>
  <c r="E10" i="15"/>
  <c r="E9" i="15"/>
  <c r="F9" i="15" l="1"/>
  <c r="F12" i="15" s="1"/>
  <c r="E10" i="14"/>
  <c r="E9" i="14"/>
  <c r="E8" i="14"/>
  <c r="E10" i="13"/>
  <c r="E9" i="13"/>
  <c r="E8" i="13"/>
  <c r="F8" i="14" l="1"/>
  <c r="F11" i="14" s="1"/>
  <c r="F8" i="13"/>
  <c r="F11" i="13" s="1"/>
  <c r="F6" i="4" l="1"/>
  <c r="E9" i="20"/>
  <c r="E8" i="20"/>
  <c r="E7" i="20"/>
  <c r="F6" i="20"/>
  <c r="E10" i="7"/>
  <c r="E9" i="7"/>
  <c r="E8" i="7"/>
  <c r="F7" i="7"/>
  <c r="F8" i="7" l="1"/>
  <c r="F11" i="7" s="1"/>
  <c r="F7" i="20"/>
  <c r="F10" i="20" s="1"/>
  <c r="F7" i="4"/>
  <c r="E7" i="1"/>
  <c r="E9" i="1" l="1"/>
  <c r="E8" i="1"/>
  <c r="F6" i="1"/>
  <c r="F7" i="1" l="1"/>
  <c r="F10" i="1" s="1"/>
  <c r="F7" i="6"/>
  <c r="E8" i="6"/>
  <c r="E9" i="6" l="1"/>
  <c r="E10" i="6" l="1"/>
  <c r="F8" i="6" l="1"/>
  <c r="F11" i="6" s="1"/>
  <c r="E6" i="18" l="1"/>
  <c r="F6" i="18" s="1"/>
  <c r="E9" i="18"/>
  <c r="E10" i="18"/>
  <c r="E12" i="18"/>
  <c r="E13" i="18"/>
  <c r="E15" i="18"/>
  <c r="E16" i="18"/>
  <c r="F9" i="18" l="1"/>
  <c r="F13" i="18"/>
  <c r="F17" i="18" l="1"/>
</calcChain>
</file>

<file path=xl/comments1.xml><?xml version="1.0" encoding="utf-8"?>
<comments xmlns="http://schemas.openxmlformats.org/spreadsheetml/2006/main">
  <authors>
    <author>Цёвка Елена Александровна</author>
  </authors>
  <commentList>
    <comment ref="D9" authorId="0" shapeId="0">
      <text>
        <r>
          <rPr>
            <b/>
            <sz val="9"/>
            <color indexed="81"/>
            <rFont val="Tahoma"/>
            <family val="2"/>
            <charset val="204"/>
          </rPr>
          <t>Цёвка Елена Александровна:</t>
        </r>
        <r>
          <rPr>
            <sz val="9"/>
            <color indexed="81"/>
            <rFont val="Tahoma"/>
            <family val="2"/>
            <charset val="204"/>
          </rPr>
          <t xml:space="preserve">
уточнила</t>
        </r>
      </text>
    </comment>
    <comment ref="B14" authorId="0" shapeId="0">
      <text>
        <r>
          <rPr>
            <b/>
            <sz val="9"/>
            <color indexed="81"/>
            <rFont val="Tahoma"/>
            <family val="2"/>
            <charset val="204"/>
          </rPr>
          <t>Цёвка Елена Александровна:</t>
        </r>
        <r>
          <rPr>
            <sz val="9"/>
            <color indexed="81"/>
            <rFont val="Tahoma"/>
            <family val="2"/>
            <charset val="204"/>
          </rPr>
          <t xml:space="preserve">
уточнила. 8,4</t>
        </r>
      </text>
    </comment>
  </commentList>
</comments>
</file>

<file path=xl/sharedStrings.xml><?xml version="1.0" encoding="utf-8"?>
<sst xmlns="http://schemas.openxmlformats.org/spreadsheetml/2006/main" count="537" uniqueCount="161">
  <si>
    <t>Отчет по оценке эффективности реализации муниципальной программы</t>
  </si>
  <si>
    <t>Наименование комплексного критерия</t>
  </si>
  <si>
    <t>Наименование подкритерия</t>
  </si>
  <si>
    <t>Вес</t>
  </si>
  <si>
    <t>Балл</t>
  </si>
  <si>
    <t>Оценка по подкритерию</t>
  </si>
  <si>
    <t>Оценка по комплексному критерию</t>
  </si>
  <si>
    <t>Комментарии</t>
  </si>
  <si>
    <t xml:space="preserve">k1.1 степень достижения целевых значений показателей
</t>
  </si>
  <si>
    <t xml:space="preserve">k1.2 степень выполнения мероприятий муниципальной программы в отчетном году, в том числе предложенных заинтересованной общественностью
</t>
  </si>
  <si>
    <t>К1 «результативность муниципальной программы»
Z1=0,4</t>
  </si>
  <si>
    <t>К2 «эффективность механизма реализации муниципальной программы»
Z2=0,2</t>
  </si>
  <si>
    <t>К3 «обеспечение муниципальной программы»
Z3=0,4</t>
  </si>
  <si>
    <t>Итого</t>
  </si>
  <si>
    <t>1. Пояснения к оценке</t>
  </si>
  <si>
    <t>2. Выводы</t>
  </si>
  <si>
    <t>В муниципальной программе отражен перечень возможных рисков при реализации муниципальной программы и мер по их преодолению</t>
  </si>
  <si>
    <t xml:space="preserve">k2.1 наличие идентифицированных и описанных проблем, в том числе неблагоприятных внешних факторов и рисков, влияющих на муниципальную программу; наличие и принятие определенных мер, направленных на смягчение влияния неблагоприятных внешних факторов
</t>
  </si>
  <si>
    <t xml:space="preserve">k2.2 взаимосвязь показателей и мероприятий муниципальной программы
</t>
  </si>
  <si>
    <t xml:space="preserve">k2.4 оценка полноты и своевременности корректировки муниципальной программы
</t>
  </si>
  <si>
    <t xml:space="preserve">k3.1 отношение общего фактического объема финансирования муниципальной программы к плановому уточненному объему
</t>
  </si>
  <si>
    <t xml:space="preserve">k3.3 отношение объема привлеченных средств к общему объему финансирования муниципальной программы
</t>
  </si>
  <si>
    <t xml:space="preserve">k3.4 отношение общего фактического объема финансирования муниципальной программы за счет привлеченных средств к плановому общему объему финансирования за счет привлеченных средств
</t>
  </si>
  <si>
    <t>Группа В</t>
  </si>
  <si>
    <t>-</t>
  </si>
  <si>
    <t>Исполнение составило 100%.</t>
  </si>
  <si>
    <t>Согласно ранжированию муниципальных программ по группам исходя из параметров реализации, муниципальная программа относится к группе В (наличие в муниципальной программе привлеченных средств за счет федерального бюджета, бюджета Ханты-Мансийского автономного округа – Югры и иных внебюджетных источников финансирования).</t>
  </si>
  <si>
    <t>Среднее арифметическое значение степени достижения показателей составило 100%</t>
  </si>
  <si>
    <t>Наименование муниципальной программы "Профилактика правонарушений и обеспечение отдельных прав граждан в городе Когалыме"</t>
  </si>
  <si>
    <t>Исполнение составило 100%</t>
  </si>
  <si>
    <t>Объем привлеченных средств составил 83,8% к общему объему финансирования муниципальной программы</t>
  </si>
  <si>
    <t>Исполнение по муниципальной программе по итогам года составило 84,5%</t>
  </si>
  <si>
    <t>Общее количество мероприятий, выполненных в полном объеме, к общему количеству мероприятий, составило 66,7%</t>
  </si>
  <si>
    <t>Наименование муниципальной программы "Развитие жилищно-коммунального комплекса и повышение энергетической эффективности в городе Когалыме"</t>
  </si>
  <si>
    <t xml:space="preserve">Значение бальной интегральной оценки составило 7,0. Эффективность реализации муниципальной программы оценивается как "удовлетворительная". </t>
  </si>
  <si>
    <t>рекомендации</t>
  </si>
  <si>
    <r>
      <t xml:space="preserve">Наименование муниципальной программы </t>
    </r>
    <r>
      <rPr>
        <b/>
        <u/>
        <sz val="13"/>
        <rFont val="Times New Roman"/>
        <family val="1"/>
        <charset val="204"/>
      </rPr>
      <t>"Экологическая безопасность города Когалыма"</t>
    </r>
  </si>
  <si>
    <r>
      <t xml:space="preserve">Наименование муниципальной программы </t>
    </r>
    <r>
      <rPr>
        <b/>
        <u/>
        <sz val="13"/>
        <rFont val="Times New Roman"/>
        <family val="1"/>
        <charset val="204"/>
      </rPr>
      <t>"Содействие занятости населения города Когалыма"</t>
    </r>
  </si>
  <si>
    <r>
      <t xml:space="preserve">Наименование муниципальной программы </t>
    </r>
    <r>
      <rPr>
        <b/>
        <u/>
        <sz val="13"/>
        <rFont val="Times New Roman"/>
        <family val="1"/>
        <charset val="204"/>
      </rPr>
      <t>"Развитие образования в городе Когалыме"</t>
    </r>
  </si>
  <si>
    <r>
      <t xml:space="preserve">Наименование муниципальной программы </t>
    </r>
    <r>
      <rPr>
        <b/>
        <u/>
        <sz val="13"/>
        <rFont val="Times New Roman"/>
        <family val="1"/>
        <charset val="204"/>
      </rPr>
      <t>"Развитие физической культуры и спорта в городе Когалыме"</t>
    </r>
  </si>
  <si>
    <t>Среднее арифметическое значение степени достижения показателей составило 102,8%</t>
  </si>
  <si>
    <r>
      <t xml:space="preserve">Наименование муниципальной программы </t>
    </r>
    <r>
      <rPr>
        <b/>
        <u/>
        <sz val="13"/>
        <color theme="1"/>
        <rFont val="Times New Roman"/>
        <family val="1"/>
        <charset val="204"/>
      </rPr>
      <t>"Безопасность жизнедеятельности населения города Когалыма"</t>
    </r>
  </si>
  <si>
    <r>
      <t xml:space="preserve">Наименование муниципальной программы </t>
    </r>
    <r>
      <rPr>
        <b/>
        <u/>
        <sz val="13"/>
        <rFont val="Times New Roman"/>
        <family val="1"/>
        <charset val="204"/>
      </rPr>
      <t>"Развитие агропромышленного комплекса в городе Когалыме"</t>
    </r>
  </si>
  <si>
    <t xml:space="preserve">К1 «Оценка эффективности реализации муниципальной программы общественным советом» 
Z1=0,3
</t>
  </si>
  <si>
    <t>К2 «результативность муниципальной программы»
Z2=0,7</t>
  </si>
  <si>
    <t xml:space="preserve">k2.1 степень достижения значений показателей муниципальной программы и ее структурных элементов
</t>
  </si>
  <si>
    <t>k2.2 степень выполнения запланированных контрольных точек мероприятий (результатов) структурных элементов муниципальной программы в отчетном году</t>
  </si>
  <si>
    <t xml:space="preserve">k2.3 отношение общего фактического объема финансирования 
муниципальной программы, за исключением внебюджетных источников, к плановому уточненному объему финансирования 
муниципальной программы, за исключением внебюджетных источников </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</si>
  <si>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17
респондентов. Количество ответов «10» - 17, что составляет 100% от общего
числа участников и соответствует оценке в баллах – 10. </t>
  </si>
  <si>
    <t xml:space="preserve">Оценка эффективности реализации муниципальной программы проведена в соответствии с утвержденной методикой оценки эффективности реализации муниципальных программ. 
Документы, подтверждающие фактическое достижение значений целевых показателей, мероприятий (результатов), контрольных точек муниципальной программы, а также опросных листов о рассмотрении муниципальной программы на общественном совете предоставлены в полном объеме и в установленные сроки. </t>
  </si>
  <si>
    <t>Степень выполнения контрольных точек составила 97,6%.</t>
  </si>
  <si>
    <t>Исполнение составило 91,1%</t>
  </si>
  <si>
    <t>Степень выполнения контрольных точек составила 100%.</t>
  </si>
  <si>
    <t>Исполнение составило 95%</t>
  </si>
  <si>
    <t>Среднее арифметическое значение степени достижения показателей составило 100,7%</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</si>
  <si>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12
респондентов. Количество ответов "10" - 12, что составляет 100% от общего
числа участников и соответствует оценке в баллах – 10. </t>
  </si>
  <si>
    <t>Значение бальной интегральной оценки составило 9,6. Эффективность реализации муниципальной программы оценивается как "эффективная". Муниципальная программа направлена на содействие занятости населения и защита от безработицы, а также на снижение уровней производственного травматизма и профессиональной заболеваемости.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t>
  </si>
  <si>
    <t>Среднее арифметическое значение степени достижения показателей составило 113,9%</t>
  </si>
  <si>
    <t>Значение бальной интегральной оценки составило 8,0. Эффективность реализации муниципальной программы оценивается как "эффективная". Муниципальная программа направлена на обеспечение доступности качественного образования, соответствующего требованиям инновационного развития экономики города Когалыма и современным потребностям общества в Ханты-Мансийском автономном округе – Югре, формирование эффективной системы выявления, поддержки и развития способностей и талантов у детей и молодежи.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t>
  </si>
  <si>
    <t>К1 «Оценка эффективности реализации муниципальной программы общественным советом» 
Z1=0,3</t>
  </si>
  <si>
    <t>Среднее арифметическое значение степени достижения показателей составило 98,5%</t>
  </si>
  <si>
    <t>Среднее арифметическое значение степени достижения показателей составило 114,2%</t>
  </si>
  <si>
    <t>Учитывая специфику муниципальной программы, контрольные точки не предусмотрены.</t>
  </si>
  <si>
    <r>
      <t xml:space="preserve">Наименование муниципальной программы </t>
    </r>
    <r>
      <rPr>
        <b/>
        <u/>
        <sz val="13"/>
        <rFont val="Times New Roman"/>
        <family val="1"/>
        <charset val="204"/>
      </rPr>
      <t>"Управление муниципальными финансами в городе Когалыме"</t>
    </r>
  </si>
  <si>
    <t>Исполнение составило 99%.</t>
  </si>
  <si>
    <t>Оценка эффективности реализации муниципальной программы проведена в соответствии с утвержденной методикой оценки эффективности реализации муниципальных программ. 
Документы, подтверждающие фактическое достижение значений целевых показателей, мероприятий (результатов), контрольных точек муниципальной программы, а также опросных листов о рассмотрении муниципальной программы на общественном совете предоставлены в полном объеме и в установленные сроки.</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</si>
  <si>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12 респондентов. Количество ответов "10" - 12, что составляет 100% от общего числа участников и соответствует оценке в баллах – 10. </t>
  </si>
  <si>
    <r>
      <t xml:space="preserve">Наименование муниципальной программы </t>
    </r>
    <r>
      <rPr>
        <b/>
        <u/>
        <sz val="13"/>
        <rFont val="Times New Roman"/>
        <family val="1"/>
        <charset val="204"/>
      </rPr>
      <t>"Экономическое развитие города Когалыма"</t>
    </r>
  </si>
  <si>
    <t>Среднее арифметическое значение степени достижения показателей составило 100%.</t>
  </si>
  <si>
    <t>Исполнение составило 99,4%.</t>
  </si>
  <si>
    <t>Оценка эффективности реализации муниципальной программы проведена в соответствии с утвержденной методикой оценки эффективности реализации муниципальных программ.
Муниципальная программа направлена на совершенствование системы муниципального стратегического управления и развитие сферы муниципальных услуг.
В соответствии с представленной информацией о ходе реализации муниципальной программы отмечено, что все показатели, а также контрольные точки достигнуты в полном объеме и соответствуют запланированным значениям.</t>
  </si>
  <si>
    <t xml:space="preserve">Значение бальной интегральной оценки составило 10 баллов. Эффективность реализации муниципальной программы оценивается как "эффективная". Управление экономики рекомендует сохранить уровень финансирования муниципальной программы в очередном финансовом году.
</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</si>
  <si>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4
респондента. Количество ответов "10" - 4, что составляет 100% от общего
числа участников и соответствует оценке в баллах – 10. </t>
  </si>
  <si>
    <t>Исполнение составило 90,9%</t>
  </si>
  <si>
    <r>
      <t xml:space="preserve">Наименование муниципальной программы </t>
    </r>
    <r>
      <rPr>
        <b/>
        <u/>
        <sz val="13"/>
        <rFont val="Times New Roman"/>
        <family val="1"/>
        <charset val="204"/>
      </rPr>
      <t>"Развитие муниципальной службы 
 в городе Когалыма"</t>
    </r>
  </si>
  <si>
    <t>Опрос по удовлетворенности населения муниципального образования реализацией муниципальной программы по итогам 2025 года не проводился.</t>
  </si>
  <si>
    <t>Исполнение составило 95,1%.</t>
  </si>
  <si>
    <t>Оценка эффективности реализации муниципальной программы проведена в соответствии с утвержденной методикой оценки эффективности реализации муниципальных программ. 
Документы, подтверждающие фактическое достижение значений целевых показателей, мероприятий (результатов), контрольных точек муниципальной программы, предоставлены в полном объеме и в установленные сроки.  Однако, опрос по удовлетворенности населения муниципального образования реализацией муниципальной программы по итогам 2025 года не проводился, в связи с чем опросные листы о рассмотрении муниципальной программы на общественном совете не предоставлены.</t>
  </si>
  <si>
    <r>
      <t xml:space="preserve">Наименование муниципальной программы </t>
    </r>
    <r>
      <rPr>
        <b/>
        <u/>
        <sz val="13"/>
        <rFont val="Times New Roman"/>
        <family val="1"/>
        <charset val="204"/>
      </rPr>
      <t>"Управление муниципальным имуществом города Когалыма"</t>
    </r>
  </si>
  <si>
    <t>Среднее арифметическое значение степени достижения показателей составило 102,4%.</t>
  </si>
  <si>
    <t>Среднее арифметическое значение степени достижения показателей составило 95,4%</t>
  </si>
  <si>
    <t>Исполнение составило 98,6%</t>
  </si>
  <si>
    <t>Значение бальной интегральной оценки составило 9,6. Эффективность реализации муниципальной программы оценивается как "эффективная". Муниципальная программа направлена на снижение уровня преступности, обеспечение прав граждан в отдельных сферах жизнедеятельности в связи с чем,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t>
  </si>
  <si>
    <t>Исполнение составило 93,7%.</t>
  </si>
  <si>
    <t>Среднее арифметическое значение степени достижения показателей составило 111,4%</t>
  </si>
  <si>
    <t>Исполнение составило 99,7%</t>
  </si>
  <si>
    <t>Среднее арифметическое значение степени достижения показателей составило 110,6%</t>
  </si>
  <si>
    <t>Исполнение составило 95,4%</t>
  </si>
  <si>
    <t>Степень выполнения контрольных точек составила 94,7%.</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</si>
  <si>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4
респондента. Количество ответов "10" - 2, что составляет 100% от общего
числа участников и соответствует оценке в баллах – 10. </t>
  </si>
  <si>
    <t>Исполнение составило 98,9%</t>
  </si>
  <si>
    <t xml:space="preserve">Значение бальной интегральной оценки составило 8. Эффективность реализации муниципальной программы оценивается как "эффективная". Муниципальная программа направлена на создание условий для развития гражданского общества и реализации гражданских инициатив, обеспечение информационной открытости органов местного самоуправления, формирование гражданской и социальной ответственности молодёжи на основании традиционных российских духовно нравственных ценностей, создание условий для разностороннего развития, самореализации и роста созидательной активности молодёжи в интересах развития страны.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 Также, обратить внимание на своевременное выполнение контрольных точек муниципальной программы. </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</si>
  <si>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12
респондентов. Количество ответов «10» - 12, что составляет 100% от общего
числа участников и соответствует оценке в баллах – 10. </t>
  </si>
  <si>
    <t>Исполнение составило 97,3%</t>
  </si>
  <si>
    <r>
      <t xml:space="preserve">Наименование муниципальной программы 
</t>
    </r>
    <r>
      <rPr>
        <b/>
        <u/>
        <sz val="13"/>
        <rFont val="Times New Roman"/>
        <family val="1"/>
        <charset val="204"/>
      </rPr>
      <t>"Развитие малого и среднего предпринимательства и инвестиционной деятельности в городе Когалыме"</t>
    </r>
  </si>
  <si>
    <r>
      <t xml:space="preserve">Наименование муниципальной программы 
</t>
    </r>
    <r>
      <rPr>
        <b/>
        <u/>
        <sz val="13"/>
        <rFont val="Times New Roman"/>
        <family val="1"/>
        <charset val="204"/>
      </rPr>
      <t>"Развитие жилищной сферы в городе Когалыме"</t>
    </r>
  </si>
  <si>
    <t>Среднее арифметическое значение степени достижения показателей составило 93,3%</t>
  </si>
  <si>
    <t>Исполнение составило 97,0%</t>
  </si>
  <si>
    <r>
      <t xml:space="preserve">Наименование муниципальной программы </t>
    </r>
    <r>
      <rPr>
        <b/>
        <u/>
        <sz val="13"/>
        <rFont val="Times New Roman"/>
        <family val="1"/>
        <charset val="204"/>
      </rPr>
      <t>"Развитие жилищно-коммунального комплекса в городе Когалыме"</t>
    </r>
  </si>
  <si>
    <t>Среднее арифметическое значение степени достижения показателей составило 103%</t>
  </si>
  <si>
    <t>Среднее арифметическое значение степени достижения показателей составило 103,2%</t>
  </si>
  <si>
    <t>Среднее арифметическое значение степени достижения показателей составило 105,2%</t>
  </si>
  <si>
    <r>
      <t xml:space="preserve">Наименование муниципальной программы </t>
    </r>
    <r>
      <rPr>
        <b/>
        <u/>
        <sz val="13"/>
        <rFont val="Times New Roman"/>
        <family val="1"/>
        <charset val="204"/>
      </rPr>
      <t>"Содержание объектов городского хозяйства в городе Когалыме "</t>
    </r>
  </si>
  <si>
    <r>
      <t xml:space="preserve">Наименование муниципальной программы </t>
    </r>
    <r>
      <rPr>
        <b/>
        <u/>
        <sz val="13"/>
        <rFont val="Times New Roman"/>
        <family val="1"/>
        <charset val="204"/>
      </rPr>
      <t>"Развитие транспортной системы города Когалыма"</t>
    </r>
  </si>
  <si>
    <r>
      <t xml:space="preserve">Наименование муниципальной программы </t>
    </r>
    <r>
      <rPr>
        <b/>
        <u/>
        <sz val="13"/>
        <rFont val="Times New Roman"/>
        <family val="1"/>
        <charset val="204"/>
      </rPr>
      <t xml:space="preserve"> "Формирование комфортной городской среды в городе Когалыме"</t>
    </r>
  </si>
  <si>
    <t>Исполнение составило 99,9%</t>
  </si>
  <si>
    <t>Исполнение составило 94,6%</t>
  </si>
  <si>
    <t>Исполнение составило 92,7%</t>
  </si>
  <si>
    <t>Исполнение составило 97,6%</t>
  </si>
  <si>
    <t>Степень выполнения контрольных точек составила 80%.</t>
  </si>
  <si>
    <t xml:space="preserve">Значение бальной интегральной оценки составило 9,6. Эффективность реализации муниципальной программы оценивается как "эффективная". Муниципальная программа направлена на создание благоприятного инвестиционного и предпринимательского климата и условий для ведения бизнеса, увеличение численности занятых в сфере малого и среднего предпринимательства, включая индивидуальных предпринимателей и самозанятых, а также на обеспечение реального роста дохода на одного работника субъекта малого и среднего предпринимательства.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 </t>
  </si>
  <si>
    <r>
      <t>Наименование муниципальной программы "</t>
    </r>
    <r>
      <rPr>
        <b/>
        <u/>
        <sz val="13"/>
        <rFont val="Times New Roman"/>
        <family val="1"/>
        <charset val="204"/>
      </rPr>
      <t xml:space="preserve">Культурное пространство города Когалыма" </t>
    </r>
  </si>
  <si>
    <t>Среднее арифметическое значение степени достижения показателей составило 108,8%</t>
  </si>
  <si>
    <t>Степень выполнения контрольных точек составила 99,0%.</t>
  </si>
  <si>
    <t xml:space="preserve">k2.3 отношение общего фактического объема финансирования муниципальной программы, за исключением внебюджетных источников, к плановому уточненному объему финансирования 
муниципальной программы, за исключением внебюджетных источников </t>
  </si>
  <si>
    <t>Значение бальной интегральной оценки составило 9,2. Эффективность реализации муниципальной программы оценивается как "эффективная". 
Ответственному исполнителю рекомендовано сохранить уровень финансирования муниципальной программы и продолжить ее реализацию в очередном финансовом году.
Дальнейшая реализация программных мероприятий (результатов) и Программы в целом позволит сохранить и улучшить результаты по повышению качества управления муниципальными финансами города Когалыма.</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</si>
  <si>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4 респондента. Количество ответов "10" - 4, что составляет 100% от общего числа участников и соответствует оценке в баллах – 10. </t>
  </si>
  <si>
    <t>Значение бальной интегральной оценки составило 10. Эффективность реализации муниципальной программы оценивается как "эффективная".
Муниципальная программа направлена на формирование комфортной городской среды и повышение качества жизни населения, а также на повышение уровня благоустройства общественных территорий города Когалыма, градостроительное обеспечение и комплексное развитие территорий.
Ответственному исполнителю рекомендовано продолжить реализацию муниципальной программы и сохранить уровень ее финансирования  в очередном финансовом году.</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</si>
  <si>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12 респондентов. Количество ответов "10" - 11, "7" - 1, что составляет 91% от общего числа участников и соответствует оценке в баллах – 10. </t>
  </si>
  <si>
    <t>Значение бальной интегральной оценки составило 9. Эффективность реализации муниципальной программы оценивается как "эффективная". Муниципальная программа направлена на создание благоприятных условий для устойчивого развития сельского хозяйства и повышение конкурентоспособности сельскохозяйственной продукции, произведенной в городе Когалыме.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t>
  </si>
  <si>
    <t xml:space="preserve">k2.3 отношение общего фактического объема финансирования муниципальной программы, за исключением внебюджетных источников, к плановому уточненному объему финансирования муниципальной программы, за исключением внебюджетных источников </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</si>
  <si>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4 респондента. Количество ответов "10" - 4, что составляет 100% от общего числа участников и соответствует оценке в баллах – 10. </t>
  </si>
  <si>
    <r>
      <t xml:space="preserve">Наименование муниципальной программы </t>
    </r>
    <r>
      <rPr>
        <b/>
        <u/>
        <sz val="13"/>
        <color theme="1"/>
        <rFont val="Times New Roman"/>
        <family val="1"/>
        <charset val="204"/>
      </rPr>
      <t>"Укрепление межнационального и межконфессионального согласия, профилактика экстремизма и терроризма в городе Когалыме"</t>
    </r>
  </si>
  <si>
    <r>
      <rPr>
        <sz val="11"/>
        <rFont val="Times New Roman"/>
        <family val="1"/>
        <charset val="204"/>
      </rPr>
      <t>Значение бальной интегральной оценки составило 10.  Эффективность реализации муниципальной программы оценивается как "эффективная". Мероприятия муниципальной программы способствуют укреплению единства народов Российской Федерации, проживающих на территории города Когалыма, профилактике экстремизма, а также профилактике терроризма, в связи с чем, рекомендовано продлить реализацию муниципальной программы в очередном финансовом году. 
Ответственному исполнителю рекомендовано сохранить прежний уровень финансирования муниципальной программы и продолжить ее реализацию в очередном финансовом году.</t>
    </r>
    <r>
      <rPr>
        <sz val="11"/>
        <color rgb="FFFF0000"/>
        <rFont val="Times New Roman"/>
        <family val="1"/>
        <charset val="204"/>
      </rPr>
      <t xml:space="preserve">
</t>
    </r>
  </si>
  <si>
    <t xml:space="preserve">Значение бальной интегральной оценки составило 10. Эффективность реализации муниципальной программы оценивается как "эффективная".
Муниципальная программа направлена на обеспечение экологической безопасности города Когалыма, снижение негативного воздействие на окружающую среду отходами производства и потребления. Ответственному исполнителю рекомендовано сохранить прежний уровень финансирования муниципальной программы в очередном финансовом году. 
</t>
  </si>
  <si>
    <t>Значение бальной интегральной оценки составило 9. Эффективность реализации муниципальной программы оценивается как "эффективная".
Муниципальная программа направлена на улучшение, поддержание эксплуатационных качеств и характеристик объектов городского хозяйства в городе Когалыме.
Ответственному исполнителю рекомендовано сохранить прежний уровень финансирования муниципальной программы и продолжить ее реализацию в очередном финансовом году.</t>
  </si>
  <si>
    <r>
      <rPr>
        <sz val="11"/>
        <rFont val="Times New Roman"/>
        <family val="1"/>
        <charset val="204"/>
      </rPr>
      <t>Значение бальной интегральной оценки составило 9. Эффективность реализации муниципальной программы оценивается как "эффективная".</t>
    </r>
    <r>
      <rPr>
        <sz val="11"/>
        <color rgb="FFFF0000"/>
        <rFont val="Times New Roman"/>
        <family val="1"/>
        <charset val="204"/>
      </rPr>
      <t xml:space="preserve">
</t>
    </r>
    <r>
      <rPr>
        <sz val="11"/>
        <rFont val="Times New Roman"/>
        <family val="1"/>
        <charset val="204"/>
      </rPr>
      <t>Муниципальная программа направлена на развитие современной транспортной инфраструктуры, обеспечивающей повышение доступности и безопасности услуг транспортного комплекса для населения города Когалыма. Ответственному исполнителю рекомендовано сохранить прежний уровень финансирования муниципальной программы и продолжить ее реализацию в очередном финансовом году. При этом, учитывая долю привлеченных средств в муниципальную программу, управление экономики рекомендует ответственному исполнителю усилить контроль за использованием бюджетных средств, предусмотренных на выполнение работ, услуг подрядными организациями и в случае возникновения экономии бюджетных ассигнований вовремя совершать закрытие и перераспределение денежных средств.</t>
    </r>
  </si>
  <si>
    <t>Значение бальной интегральной оценки составило 6,6. Эффективность реализации муниципальной программы оценивается как "умеренно эффективная". Муниципальная программа направлена на  повышение эффективности муниципальной службы в городе Когалыме. Управление экономики рекомендует сохранить прежний уровень финансирования муниципальной программы в очередном финансовом году. Также, в целях эффективного расходования бюджетных средств, ответственному исполнителю рекомендуется своевременно вносить изменения в муниципальную программу. При условии достижения плановых значений целевых показателей и экономии бюджетных средств, своевременно осуществлять перераспределение или закрытие бюджетных средств, а также заслушать муниципальную программу на заседании Общественного совета в очередном финансовом году.</t>
  </si>
  <si>
    <t>Значение бальной интегральной оценки составило 9,6. Эффективность реализации муниципальной программы оценивается как "эффективная".
Муниципальная программа направлена на обеспечение доступными и качественными жилищно-коммунальными услугами населения города Когалыма.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t>
  </si>
  <si>
    <t xml:space="preserve">Значение бальной интегральной оценки составило 9. Эффективность реализации муниципальной программы оценивается как "эффективная".
Муниципальная программа направлена на обеспечение необходимого уровня безопасности жизнедеятельности, уровня защищённости населения и территории автономного округа, материальных и культурных ценностей от опасностей, возникающих при военных конфликтах, чрезвычайных ситуациях и при пожарах.
Учитывая достижение целевых показателей предусмотренных муниципальной программой в отчетном периоде, а также принимая во внимание необходимость реализации муниципальной программы «Безопасность жизнедеятельности населения города Когалыма», ответственному исполнителю рекомендовано сохранить уровень финансирования муниципальной программы и продолжить ее реализацию в очередном финансовом году. </t>
  </si>
  <si>
    <t xml:space="preserve">Значение бальной интегральной оценки составило 7,8. Эффективность реализации муниципальной программы оценивается как "умеренно эффективная". Муниципальная программа направлена на создание условий и механизмов для увеличения объёмов жилищного строительства, создание условий, способствующих улучшению жилищных условий и качества жилищного обеспечения населения города Когалыма, реализацию единой государственной политики и нормативного правового регулирования, оказание услуг в сфере строительства, архитектуры, градостроительной деятельности, жилищной сфере в части обеспечения отдельных категорий граждан жилыми помещениями, предоставления субсидий для приобретения или строительства жилых помещений.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 При  этом, управление экономики, обращает внимание на необходимость более тщательного планирования расходов по мероприятиям (результатам) муниципальной программы, усиления контроля за использованием бюджетных средств (своевременно осуществлять перераспределение или закрытие бюджетных средств), следить за своевременностью и полнотой исполнения контрольных точек, а также проводить мониторинг достижения целевых показателей, с целью своевременной корректировки значений целевых показателей. </t>
  </si>
  <si>
    <t>Значение бальной интегральной оценки составило 8,4. Эффективность реализации муниципальной программы оценивается как "эффективная". Муниципальная программа нацелена на формирование эффективной системы управления муниципальным имуществом города Когалыма, позволяющей обеспечить оптимальный состав для исполнения полномочий Администрации города Когалыма, достоверный учёт, контроль использования и надлежащее состояние муниципального имущества города Когалыма. Управление экономики рекомендует ответственному исполнителю продолжить ее реализацию и сохранить уровень финансирования муниципальной программы в очередном финансовом году.</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</si>
  <si>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6 респондентов. Количество ответов "10" - 6, что составляет 100% от общего
числа участников и соответствует оценке в баллах – 10. </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</si>
  <si>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8 респондентов. Количество ответов "10" - 8, что составляет 100% от общего числа участников и соответствует оценке в баллах – 10. </t>
  </si>
  <si>
    <t>Среднее арифметическое значение степени достижения показателей составило 108,2%</t>
  </si>
  <si>
    <t xml:space="preserve">По результатам проведенного опроса по удовлетворенности населения муниципального
образования реализацией муниципальной программы приняло участие 7
респондентов. Количество ответов "10" - 7, что составляет 100% от общего
числа участников и соответствует оценке в баллах – 10. </t>
  </si>
  <si>
    <t>Значение бальной интегральной оценки составило 9,4. Эффективность реализации муниципальной программы оценивается как "эффективная". Муниципальная программа нацелена на укрепление единого культурного пространства города Когалыма, создание комфортных условий и равных возможностей для самореализации и раскрытия таланта, креатива каждого жителя города Когалыма, доступа населения к культурным ценностям, цифровым ресурсам, а также на развитие туризма в городе Когалыме.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t>
  </si>
  <si>
    <t>Значение бальной интегральной оценки составило 9,6. Эффективность реализации муниципальной программы оценивается как "эффективная". Муниципальная программа нацелена на обеспечение всех категорий и групп населения условиями для занятий физической культурой и спортом.  Ответственному исполнителю рекомендовано продолжить ее реализацию и сохранить уровень финансирования муниципальной программы в очередном финансовом году.</t>
  </si>
  <si>
    <t>Оглавление</t>
  </si>
  <si>
    <t>2562 РО</t>
  </si>
  <si>
    <t>2575 СЭР</t>
  </si>
  <si>
    <t>2517 Культура</t>
  </si>
  <si>
    <t>2507 Спорт</t>
  </si>
  <si>
    <t>2522 ФКГС</t>
  </si>
  <si>
    <t>2618 АПК</t>
  </si>
  <si>
    <t>2574 СЗН</t>
  </si>
  <si>
    <t>2628 Экология</t>
  </si>
  <si>
    <t>2529 СОГХ</t>
  </si>
  <si>
    <t>2503 УМиМСПЭиТ</t>
  </si>
  <si>
    <t>2520 РТС</t>
  </si>
  <si>
    <t>2497 РЖКК</t>
  </si>
  <si>
    <t>2502 БжД</t>
  </si>
  <si>
    <t>2519 Разв. мун.службы</t>
  </si>
  <si>
    <t>2612 УМИ</t>
  </si>
  <si>
    <t>2580 Развитие жил.сф.</t>
  </si>
  <si>
    <t>2485 ППи ООПГ</t>
  </si>
  <si>
    <t>В 2908 РЖКК</t>
  </si>
  <si>
    <t>2537 УМФ</t>
  </si>
  <si>
    <t>2527 РГО</t>
  </si>
  <si>
    <t>2619 МСП</t>
  </si>
  <si>
    <r>
      <t xml:space="preserve">Наименование муниципальной программы </t>
    </r>
    <r>
      <rPr>
        <b/>
        <u/>
        <sz val="13"/>
        <rFont val="Times New Roman"/>
        <family val="1"/>
        <charset val="204"/>
      </rPr>
      <t>"Развитие  гражданского общества города Когалыма"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</si>
</sst>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Times New Roman"/>
      <family val="1"/>
      <charset val="204"/>
    </font>
    <font>
      <b/>
      <sz val="11"/>
      <color theme="1"/>
      <name val="Times New Roman"/>
      <family val="1"/>
      <charset val="204"/>
    </font>
    <font>
      <b/>
      <sz val="13"/>
      <color theme="1"/>
      <name val="Times New Roman"/>
      <family val="1"/>
      <charset val="204"/>
    </font>
    <font>
      <sz val="13"/>
      <color theme="1"/>
      <name val="Times New Roman"/>
      <family val="1"/>
      <charset val="204"/>
    </font>
    <font>
      <sz val="11"/>
      <name val="Times New Roman"/>
      <family val="1"/>
      <charset val="204"/>
    </font>
    <font>
      <sz val="11"/>
      <color rgb="FFFF0000"/>
      <name val="Times New Roman"/>
      <family val="1"/>
      <charset val="204"/>
    </font>
    <font>
      <b/>
      <sz val="13"/>
      <name val="Times New Roman"/>
      <family val="1"/>
      <charset val="204"/>
    </font>
    <font>
      <b/>
      <u/>
      <sz val="13"/>
      <name val="Times New Roman"/>
      <family val="1"/>
      <charset val="204"/>
    </font>
    <font>
      <sz val="13"/>
      <name val="Times New Roman"/>
      <family val="1"/>
      <charset val="204"/>
    </font>
    <font>
      <sz val="11"/>
      <color rgb="FFC00000"/>
      <name val="Times New Roman"/>
      <family val="1"/>
      <charset val="204"/>
    </font>
    <font>
      <b/>
      <sz val="11"/>
      <name val="Times New Roman"/>
      <family val="1"/>
      <charset val="204"/>
    </font>
    <font>
      <b/>
      <u/>
      <sz val="13"/>
      <color theme="1"/>
      <name val="Times New Roman"/>
      <family val="1"/>
      <charset val="204"/>
    </font>
    <font>
      <sz val="13"/>
      <color rgb="FFFF0000"/>
      <name val="Times New Roman"/>
      <family val="1"/>
      <charset val="204"/>
    </font>
    <font>
      <sz val="9"/>
      <color indexed="81"/>
      <name val="Tahoma"/>
      <family val="2"/>
      <charset val="204"/>
    </font>
    <font>
      <b/>
      <sz val="9"/>
      <color indexed="81"/>
      <name val="Tahoma"/>
      <family val="2"/>
      <charset val="204"/>
    </font>
    <font>
      <u/>
      <sz val="11"/>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152">
    <xf numFmtId="0" fontId="0" fillId="0" borderId="0" xfId="0"/>
    <xf numFmtId="0" fontId="1" fillId="0" borderId="0" xfId="0" applyFont="1"/>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xf numFmtId="0" fontId="1" fillId="2" borderId="1" xfId="0" applyFont="1" applyFill="1" applyBorder="1"/>
    <xf numFmtId="0" fontId="1" fillId="0" borderId="1" xfId="0" applyFont="1" applyBorder="1" applyAlignment="1">
      <alignment vertical="top" wrapText="1"/>
    </xf>
    <xf numFmtId="0" fontId="1" fillId="0" borderId="1" xfId="0" applyFont="1" applyBorder="1" applyAlignment="1">
      <alignment vertical="center"/>
    </xf>
    <xf numFmtId="164" fontId="2" fillId="2"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3" borderId="1" xfId="0" applyFont="1" applyFill="1" applyBorder="1" applyAlignment="1">
      <alignment horizontal="justify" vertical="top" wrapText="1"/>
    </xf>
    <xf numFmtId="0" fontId="1" fillId="3" borderId="1" xfId="0" applyFont="1" applyFill="1" applyBorder="1" applyAlignment="1">
      <alignment horizontal="justify" vertical="top"/>
    </xf>
    <xf numFmtId="0" fontId="5" fillId="3" borderId="1" xfId="0" applyFont="1" applyFill="1" applyBorder="1" applyAlignment="1">
      <alignment horizontal="center" vertical="center"/>
    </xf>
    <xf numFmtId="10" fontId="1" fillId="3" borderId="1" xfId="0" applyNumberFormat="1" applyFont="1" applyFill="1" applyBorder="1" applyAlignment="1">
      <alignment horizontal="justify" vertical="top"/>
    </xf>
    <xf numFmtId="0" fontId="1" fillId="0" borderId="1" xfId="0" applyFont="1" applyFill="1" applyBorder="1" applyAlignment="1">
      <alignment vertical="top" wrapText="1"/>
    </xf>
    <xf numFmtId="0" fontId="1" fillId="5" borderId="1" xfId="0" applyFont="1" applyFill="1" applyBorder="1" applyAlignment="1">
      <alignment horizontal="center" vertical="center"/>
    </xf>
    <xf numFmtId="0" fontId="1" fillId="5" borderId="1" xfId="0" applyFont="1" applyFill="1" applyBorder="1" applyAlignment="1">
      <alignment vertical="top" wrapText="1"/>
    </xf>
    <xf numFmtId="0" fontId="1" fillId="3" borderId="1" xfId="0" applyFont="1" applyFill="1" applyBorder="1" applyAlignment="1">
      <alignment vertical="top" wrapText="1"/>
    </xf>
    <xf numFmtId="0" fontId="5" fillId="3" borderId="1" xfId="0" applyFont="1" applyFill="1" applyBorder="1" applyAlignment="1">
      <alignment vertical="top" wrapText="1"/>
    </xf>
    <xf numFmtId="0" fontId="1" fillId="4" borderId="1" xfId="0" applyFont="1" applyFill="1" applyBorder="1" applyAlignment="1">
      <alignment horizontal="center" vertical="center"/>
    </xf>
    <xf numFmtId="0" fontId="1" fillId="4" borderId="1" xfId="0" applyFont="1" applyFill="1" applyBorder="1" applyAlignment="1">
      <alignment horizontal="justify" vertical="top" wrapText="1"/>
    </xf>
    <xf numFmtId="0" fontId="6" fillId="0" borderId="0" xfId="0" applyFont="1"/>
    <xf numFmtId="49" fontId="6" fillId="0" borderId="0" xfId="0" applyNumberFormat="1" applyFont="1"/>
    <xf numFmtId="0" fontId="5" fillId="0" borderId="0" xfId="0" applyFont="1"/>
    <xf numFmtId="0" fontId="10" fillId="0" borderId="0" xfId="0" applyFont="1"/>
    <xf numFmtId="0" fontId="11" fillId="0" borderId="1"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center"/>
    </xf>
    <xf numFmtId="0" fontId="11" fillId="2" borderId="1" xfId="0" applyFont="1" applyFill="1" applyBorder="1"/>
    <xf numFmtId="0" fontId="5" fillId="0" borderId="1" xfId="0" applyFont="1" applyBorder="1" applyAlignment="1">
      <alignment vertical="center"/>
    </xf>
    <xf numFmtId="0" fontId="5" fillId="0" borderId="1" xfId="0" applyFont="1" applyBorder="1" applyAlignment="1">
      <alignment horizontal="justify" vertical="top" wrapText="1"/>
    </xf>
    <xf numFmtId="0" fontId="6" fillId="0" borderId="0" xfId="0" applyFont="1" applyAlignment="1"/>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1" xfId="0" applyFont="1" applyFill="1" applyBorder="1"/>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164" fontId="11" fillId="2" borderId="1" xfId="0" applyNumberFormat="1" applyFont="1" applyFill="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vertical="top" wrapText="1"/>
    </xf>
    <xf numFmtId="0" fontId="6" fillId="0" borderId="0" xfId="0" applyFont="1" applyAlignment="1">
      <alignment vertical="top"/>
    </xf>
    <xf numFmtId="0" fontId="6" fillId="0" borderId="0" xfId="0" applyFont="1" applyAlignment="1">
      <alignment horizontal="left" vertical="top" wrapText="1"/>
    </xf>
    <xf numFmtId="0" fontId="5" fillId="0" borderId="1" xfId="0" applyFont="1" applyFill="1" applyBorder="1" applyAlignment="1">
      <alignment horizontal="justify" vertical="top" wrapText="1"/>
    </xf>
    <xf numFmtId="0" fontId="5" fillId="0" borderId="5" xfId="0" applyFont="1" applyBorder="1" applyAlignment="1">
      <alignment horizontal="center" vertical="center" wrapText="1"/>
    </xf>
    <xf numFmtId="0" fontId="5" fillId="0" borderId="0" xfId="0" applyFont="1" applyAlignment="1">
      <alignment vertical="top"/>
    </xf>
    <xf numFmtId="0" fontId="11" fillId="0" borderId="1" xfId="0" applyFont="1" applyBorder="1" applyAlignment="1">
      <alignment horizontal="center" vertical="top" wrapText="1"/>
    </xf>
    <xf numFmtId="0" fontId="6" fillId="2" borderId="1" xfId="0" applyFont="1" applyFill="1" applyBorder="1" applyAlignment="1">
      <alignment vertical="top"/>
    </xf>
    <xf numFmtId="0" fontId="5" fillId="0" borderId="1" xfId="0" applyFont="1" applyBorder="1" applyAlignment="1">
      <alignment horizontal="left" vertical="top"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xf numFmtId="0" fontId="5" fillId="2" borderId="1" xfId="0" applyFont="1" applyFill="1" applyBorder="1" applyAlignment="1">
      <alignment vertical="top"/>
    </xf>
    <xf numFmtId="0" fontId="5" fillId="0" borderId="1" xfId="0" applyFont="1" applyFill="1" applyBorder="1" applyAlignment="1">
      <alignment horizontal="center" vertical="center"/>
    </xf>
    <xf numFmtId="0" fontId="5" fillId="0" borderId="1" xfId="0" applyFont="1" applyBorder="1" applyAlignment="1">
      <alignment horizontal="left"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0" xfId="0" applyFont="1" applyBorder="1"/>
    <xf numFmtId="0" fontId="5" fillId="0" borderId="0" xfId="0" applyFont="1" applyBorder="1" applyAlignment="1">
      <alignment horizontal="justify" vertical="top" wrapText="1"/>
    </xf>
    <xf numFmtId="0" fontId="5" fillId="0" borderId="0" xfId="0" applyFont="1" applyBorder="1" applyAlignment="1">
      <alignment horizontal="justify" vertical="top"/>
    </xf>
    <xf numFmtId="0" fontId="5" fillId="0" borderId="0" xfId="0" applyFont="1" applyFill="1" applyBorder="1" applyAlignment="1">
      <alignment horizontal="justify" vertical="top" wrapText="1"/>
    </xf>
    <xf numFmtId="0" fontId="5" fillId="0" borderId="0" xfId="0" applyFont="1" applyFill="1" applyBorder="1" applyAlignment="1">
      <alignment horizontal="justify" vertical="top"/>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0" xfId="1"/>
    <xf numFmtId="0" fontId="5" fillId="0" borderId="2" xfId="0" applyFont="1" applyBorder="1" applyAlignment="1">
      <alignment horizontal="justify" vertical="top" wrapText="1"/>
    </xf>
    <xf numFmtId="0" fontId="5" fillId="0" borderId="3" xfId="0" applyFont="1" applyBorder="1" applyAlignment="1">
      <alignment horizontal="justify" vertical="top"/>
    </xf>
    <xf numFmtId="0" fontId="5" fillId="0" borderId="4" xfId="0" applyFont="1" applyBorder="1" applyAlignment="1">
      <alignment horizontal="justify" vertical="top"/>
    </xf>
    <xf numFmtId="0" fontId="5" fillId="0" borderId="2" xfId="0" applyFont="1" applyFill="1" applyBorder="1" applyAlignment="1">
      <alignment horizontal="justify" vertical="top" wrapText="1"/>
    </xf>
    <xf numFmtId="0" fontId="5" fillId="0" borderId="3" xfId="0" applyFont="1" applyFill="1" applyBorder="1" applyAlignment="1">
      <alignment horizontal="justify" vertical="top"/>
    </xf>
    <xf numFmtId="0" fontId="5" fillId="0" borderId="4" xfId="0" applyFont="1" applyFill="1" applyBorder="1" applyAlignment="1">
      <alignment horizontal="justify" vertical="top"/>
    </xf>
    <xf numFmtId="0" fontId="7" fillId="0" borderId="0" xfId="0" applyFont="1" applyAlignment="1">
      <alignment horizontal="center"/>
    </xf>
    <xf numFmtId="0" fontId="9" fillId="0" borderId="0" xfId="0" applyFont="1" applyAlignment="1">
      <alignment horizontal="center"/>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3" borderId="2" xfId="0" applyFont="1" applyFill="1" applyBorder="1" applyAlignment="1">
      <alignment horizontal="justify" vertical="top" wrapText="1"/>
    </xf>
    <xf numFmtId="0" fontId="5" fillId="3" borderId="3" xfId="0" applyFont="1" applyFill="1" applyBorder="1" applyAlignment="1">
      <alignment horizontal="justify" vertical="top"/>
    </xf>
    <xf numFmtId="0" fontId="5" fillId="3" borderId="4" xfId="0" applyFont="1" applyFill="1" applyBorder="1" applyAlignment="1">
      <alignment horizontal="justify" vertical="top"/>
    </xf>
    <xf numFmtId="0" fontId="6" fillId="0" borderId="3" xfId="0" applyFont="1" applyFill="1" applyBorder="1" applyAlignment="1">
      <alignment horizontal="justify" vertical="top"/>
    </xf>
    <xf numFmtId="0" fontId="6" fillId="0" borderId="4" xfId="0" applyFont="1" applyFill="1" applyBorder="1" applyAlignment="1">
      <alignment horizontal="justify" vertical="top"/>
    </xf>
    <xf numFmtId="0" fontId="6" fillId="0" borderId="3" xfId="0" applyFont="1" applyBorder="1" applyAlignment="1">
      <alignment horizontal="justify" vertical="top"/>
    </xf>
    <xf numFmtId="0" fontId="6" fillId="0" borderId="4" xfId="0" applyFont="1" applyBorder="1" applyAlignment="1">
      <alignment horizontal="justify" vertical="top"/>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xf>
    <xf numFmtId="0" fontId="5" fillId="0" borderId="4" xfId="0" applyFont="1" applyFill="1" applyBorder="1" applyAlignment="1">
      <alignment horizontal="justify" vertical="center"/>
    </xf>
    <xf numFmtId="0" fontId="5" fillId="3" borderId="2" xfId="0" applyFont="1" applyFill="1" applyBorder="1" applyAlignment="1">
      <alignment horizontal="justify" vertical="center" wrapText="1"/>
    </xf>
    <xf numFmtId="0" fontId="6" fillId="3" borderId="3" xfId="0" applyFont="1" applyFill="1" applyBorder="1" applyAlignment="1">
      <alignment horizontal="justify" vertical="center"/>
    </xf>
    <xf numFmtId="0" fontId="6" fillId="3" borderId="4" xfId="0" applyFont="1" applyFill="1" applyBorder="1" applyAlignment="1">
      <alignment horizontal="justify" vertical="center"/>
    </xf>
    <xf numFmtId="0" fontId="3" fillId="0" borderId="0" xfId="0" applyFont="1" applyAlignment="1">
      <alignment horizontal="center"/>
    </xf>
    <xf numFmtId="0" fontId="4" fillId="0" borderId="0" xfId="0" applyFont="1" applyAlignment="1">
      <alignment horizontal="center"/>
    </xf>
    <xf numFmtId="0" fontId="5" fillId="0" borderId="1" xfId="0" applyFont="1" applyBorder="1" applyAlignment="1">
      <alignment horizontal="center" vertical="center" wrapText="1"/>
    </xf>
    <xf numFmtId="0" fontId="5" fillId="0" borderId="5"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11" fillId="3" borderId="1" xfId="0" applyFont="1" applyFill="1" applyBorder="1" applyAlignment="1">
      <alignment horizontal="center" vertical="center"/>
    </xf>
    <xf numFmtId="0" fontId="5" fillId="3" borderId="5" xfId="0" applyFont="1" applyFill="1" applyBorder="1" applyAlignment="1">
      <alignment horizontal="left" vertical="top" wrapText="1"/>
    </xf>
    <xf numFmtId="0" fontId="5" fillId="3" borderId="7" xfId="0" applyFont="1" applyFill="1" applyBorder="1" applyAlignment="1">
      <alignment horizontal="left" vertical="top" wrapText="1"/>
    </xf>
    <xf numFmtId="0" fontId="7" fillId="0" borderId="0" xfId="0" applyFont="1" applyAlignment="1">
      <alignment horizontal="center" wrapText="1"/>
    </xf>
    <xf numFmtId="0" fontId="5" fillId="3" borderId="3" xfId="0" applyFont="1" applyFill="1" applyBorder="1" applyAlignment="1">
      <alignment horizontal="justify" vertical="center"/>
    </xf>
    <xf numFmtId="0" fontId="5" fillId="3" borderId="4" xfId="0" applyFont="1" applyFill="1" applyBorder="1" applyAlignment="1">
      <alignment horizontal="justify" vertical="center"/>
    </xf>
    <xf numFmtId="0" fontId="6" fillId="3" borderId="2" xfId="0" applyFont="1" applyFill="1" applyBorder="1" applyAlignment="1">
      <alignment horizontal="justify" vertical="center" wrapText="1"/>
    </xf>
    <xf numFmtId="0" fontId="3" fillId="0" borderId="0" xfId="0" applyFont="1" applyAlignment="1">
      <alignment horizontal="center" wrapText="1"/>
    </xf>
    <xf numFmtId="0" fontId="13" fillId="0" borderId="0" xfId="0" applyFont="1" applyAlignment="1">
      <alignment horizont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3" borderId="1" xfId="0" applyFont="1" applyFill="1" applyBorder="1" applyAlignment="1">
      <alignment horizontal="justify" vertical="center" wrapText="1"/>
    </xf>
    <xf numFmtId="0" fontId="6" fillId="3" borderId="1" xfId="0" applyFont="1" applyFill="1" applyBorder="1" applyAlignment="1">
      <alignment horizontal="justify" vertical="center"/>
    </xf>
    <xf numFmtId="0" fontId="6" fillId="0" borderId="5" xfId="0" applyFont="1" applyFill="1" applyBorder="1" applyAlignment="1">
      <alignment horizontal="center" vertical="top" wrapText="1"/>
    </xf>
    <xf numFmtId="0" fontId="6" fillId="0" borderId="7" xfId="0" applyFont="1" applyFill="1" applyBorder="1" applyAlignment="1">
      <alignment horizontal="center" vertical="top"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1" xfId="0" applyFont="1" applyFill="1" applyBorder="1" applyAlignment="1">
      <alignment horizontal="center" vertical="center"/>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1" fillId="0" borderId="2" xfId="0" applyFont="1" applyFill="1" applyBorder="1" applyAlignment="1">
      <alignment horizontal="justify" vertical="center"/>
    </xf>
    <xf numFmtId="0" fontId="1" fillId="0" borderId="3" xfId="0" applyFont="1" applyFill="1" applyBorder="1" applyAlignment="1">
      <alignment horizontal="justify" vertical="center"/>
    </xf>
    <xf numFmtId="0" fontId="1" fillId="0" borderId="4" xfId="0" applyFont="1" applyFill="1" applyBorder="1" applyAlignment="1">
      <alignment horizontal="justify" vertical="center"/>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xf>
    <xf numFmtId="0" fontId="1" fillId="3" borderId="4" xfId="0" applyFont="1" applyFill="1" applyBorder="1" applyAlignment="1">
      <alignment horizontal="justify" vertical="center"/>
    </xf>
    <xf numFmtId="0" fontId="1" fillId="0" borderId="1" xfId="0" applyFont="1" applyBorder="1" applyAlignment="1">
      <alignment horizontal="center" vertical="center" wrapText="1"/>
    </xf>
    <xf numFmtId="0" fontId="5" fillId="0" borderId="3" xfId="0" applyFont="1" applyFill="1" applyBorder="1" applyAlignment="1">
      <alignment horizontal="justify" vertical="top" wrapText="1"/>
    </xf>
    <xf numFmtId="0" fontId="5" fillId="0" borderId="4" xfId="0" applyFont="1" applyFill="1" applyBorder="1" applyAlignment="1">
      <alignment horizontal="justify" vertical="top"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4" Type="http://schemas.openxmlformats.org/officeDocument/2006/relationships/printerSettings" Target="../printerSettings/printerSettings6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0.bin"/><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 Id="rId4" Type="http://schemas.openxmlformats.org/officeDocument/2006/relationships/printerSettings" Target="../printerSettings/printerSettings7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79.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8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10" Type="http://schemas.openxmlformats.org/officeDocument/2006/relationships/comments" Target="../comments1.xml"/><Relationship Id="rId4" Type="http://schemas.openxmlformats.org/officeDocument/2006/relationships/printerSettings" Target="../printerSettings/printerSettings91.bin"/><Relationship Id="rId9"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4" Type="http://schemas.openxmlformats.org/officeDocument/2006/relationships/printerSettings" Target="../printerSettings/printerSettings99.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15.bin"/><Relationship Id="rId3" Type="http://schemas.openxmlformats.org/officeDocument/2006/relationships/printerSettings" Target="../printerSettings/printerSettings110.bin"/><Relationship Id="rId7" Type="http://schemas.openxmlformats.org/officeDocument/2006/relationships/printerSettings" Target="../printerSettings/printerSettings114.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6" Type="http://schemas.openxmlformats.org/officeDocument/2006/relationships/printerSettings" Target="../printerSettings/printerSettings113.bin"/><Relationship Id="rId5" Type="http://schemas.openxmlformats.org/officeDocument/2006/relationships/printerSettings" Target="../printerSettings/printerSettings112.bin"/><Relationship Id="rId4" Type="http://schemas.openxmlformats.org/officeDocument/2006/relationships/printerSettings" Target="../printerSettings/printerSettings11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23.bin"/><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26.bin"/><Relationship Id="rId7" Type="http://schemas.openxmlformats.org/officeDocument/2006/relationships/printerSettings" Target="../printerSettings/printerSettings130.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 Id="rId6" Type="http://schemas.openxmlformats.org/officeDocument/2006/relationships/printerSettings" Target="../printerSettings/printerSettings129.bin"/><Relationship Id="rId5" Type="http://schemas.openxmlformats.org/officeDocument/2006/relationships/printerSettings" Target="../printerSettings/printerSettings128.bin"/><Relationship Id="rId4" Type="http://schemas.openxmlformats.org/officeDocument/2006/relationships/printerSettings" Target="../printerSettings/printerSettings1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4" Type="http://schemas.openxmlformats.org/officeDocument/2006/relationships/printerSettings" Target="../printerSettings/printerSettings13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workbookViewId="0">
      <selection activeCell="F26" sqref="F26"/>
    </sheetView>
  </sheetViews>
  <sheetFormatPr defaultRowHeight="15" x14ac:dyDescent="0.25"/>
  <sheetData>
    <row r="1" spans="1:1" x14ac:dyDescent="0.25">
      <c r="A1" s="71" t="s">
        <v>138</v>
      </c>
    </row>
    <row r="2" spans="1:1" x14ac:dyDescent="0.25">
      <c r="A2" s="71" t="s">
        <v>139</v>
      </c>
    </row>
    <row r="3" spans="1:1" x14ac:dyDescent="0.25">
      <c r="A3" s="71" t="s">
        <v>140</v>
      </c>
    </row>
    <row r="4" spans="1:1" x14ac:dyDescent="0.25">
      <c r="A4" s="71" t="s">
        <v>141</v>
      </c>
    </row>
    <row r="5" spans="1:1" x14ac:dyDescent="0.25">
      <c r="A5" s="71" t="s">
        <v>142</v>
      </c>
    </row>
    <row r="6" spans="1:1" x14ac:dyDescent="0.25">
      <c r="A6" s="71" t="s">
        <v>143</v>
      </c>
    </row>
    <row r="7" spans="1:1" x14ac:dyDescent="0.25">
      <c r="A7" s="71" t="s">
        <v>144</v>
      </c>
    </row>
    <row r="8" spans="1:1" x14ac:dyDescent="0.25">
      <c r="A8" s="71" t="s">
        <v>145</v>
      </c>
    </row>
    <row r="9" spans="1:1" x14ac:dyDescent="0.25">
      <c r="A9" s="71" t="s">
        <v>146</v>
      </c>
    </row>
    <row r="10" spans="1:1" x14ac:dyDescent="0.25">
      <c r="A10" s="71" t="s">
        <v>147</v>
      </c>
    </row>
    <row r="11" spans="1:1" x14ac:dyDescent="0.25">
      <c r="A11" s="71" t="s">
        <v>148</v>
      </c>
    </row>
    <row r="12" spans="1:1" x14ac:dyDescent="0.25">
      <c r="A12" s="71" t="s">
        <v>149</v>
      </c>
    </row>
    <row r="13" spans="1:1" x14ac:dyDescent="0.25">
      <c r="A13" s="71" t="s">
        <v>150</v>
      </c>
    </row>
    <row r="14" spans="1:1" x14ac:dyDescent="0.25">
      <c r="A14" s="71" t="s">
        <v>151</v>
      </c>
    </row>
    <row r="15" spans="1:1" x14ac:dyDescent="0.25">
      <c r="A15" s="71" t="s">
        <v>152</v>
      </c>
    </row>
    <row r="16" spans="1:1" x14ac:dyDescent="0.25">
      <c r="A16" s="71" t="s">
        <v>153</v>
      </c>
    </row>
    <row r="17" spans="1:1" x14ac:dyDescent="0.25">
      <c r="A17" s="71" t="s">
        <v>154</v>
      </c>
    </row>
    <row r="18" spans="1:1" x14ac:dyDescent="0.25">
      <c r="A18" s="71" t="s">
        <v>155</v>
      </c>
    </row>
    <row r="19" spans="1:1" x14ac:dyDescent="0.25">
      <c r="A19" s="71" t="s">
        <v>156</v>
      </c>
    </row>
    <row r="20" spans="1:1" x14ac:dyDescent="0.25">
      <c r="A20" s="71" t="s">
        <v>157</v>
      </c>
    </row>
    <row r="21" spans="1:1" x14ac:dyDescent="0.25">
      <c r="A21" s="71" t="s">
        <v>158</v>
      </c>
    </row>
    <row r="22" spans="1:1" x14ac:dyDescent="0.25">
      <c r="A22" s="71" t="s">
        <v>159</v>
      </c>
    </row>
  </sheetData>
  <hyperlinks>
    <hyperlink ref="A1" location="'Оглавление'!A1" display="Оглавление"/>
    <hyperlink ref="A2" location="'2562 РО'!A1" display="2562 РО"/>
    <hyperlink ref="A3" location="'2575 СЭР'!A1" display="2575 СЭР"/>
    <hyperlink ref="A4" location="'2517 Культура'!A1" display="2517 Культура"/>
    <hyperlink ref="A5" location="'2507 Спорт'!A1" display="2507 Спорт"/>
    <hyperlink ref="A6" location="'2522 ФКГС'!A1" display="2522 ФКГС"/>
    <hyperlink ref="A7" location="'2618 АПК'!A1" display="2618 АПК"/>
    <hyperlink ref="A8" location="'2574 СЗН'!A1" display="2574 СЗН"/>
    <hyperlink ref="A9" location="'2628 Экология'!A1" display="2628 Экология"/>
    <hyperlink ref="A10" location="'2529 СОГХ'!A1" display="2529 СОГХ"/>
    <hyperlink ref="A11" location="'2503 УМиМСПЭиТ'!A1" display="2503 УМиМСПЭиТ"/>
    <hyperlink ref="A12" location="'2520 РТС'!A1" display="2520 РТС"/>
    <hyperlink ref="A13" location="'2497 РЖКК'!A1" display="2497 РЖКК"/>
    <hyperlink ref="A14" location="'2502 БжД'!A1" display="2502 БжД"/>
    <hyperlink ref="A15" location="'2519 Разв. мун.службы'!A1" display="2519 Разв. мун.службы"/>
    <hyperlink ref="A16" location="'2612 УМИ'!A1" display="2612 УМИ"/>
    <hyperlink ref="A17" location="'2580 Развитие жил.сф.'!A1" display="2580 Развитие жил.сф."/>
    <hyperlink ref="A18" location="'2485 ППи ООПГ'!A1" display="2485 ППи ООПГ"/>
    <hyperlink ref="A19" location="'В 2908 РЖКК'!A1" display="В 2908 РЖКК"/>
    <hyperlink ref="A20" location="'2537 УМФ'!A1" display="2537 УМФ"/>
    <hyperlink ref="A21" location="'2527 РГО'!A1" display="2527 РГО"/>
    <hyperlink ref="A22" location="'2619 МСП'!A1" display="2619 МСП"/>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92D050"/>
  </sheetPr>
  <dimension ref="A1:H13"/>
  <sheetViews>
    <sheetView view="pageBreakPreview" zoomScale="85" zoomScaleNormal="100" zoomScaleSheetLayoutView="85" workbookViewId="0">
      <pane xSplit="1" ySplit="5" topLeftCell="B6" activePane="bottomRight" state="frozen"/>
      <selection pane="topRight" activeCell="B1" sqref="B1"/>
      <selection pane="bottomLeft" activeCell="A6" sqref="A6"/>
      <selection pane="bottomRight" activeCell="D9" sqref="D9"/>
    </sheetView>
  </sheetViews>
  <sheetFormatPr defaultRowHeight="15" x14ac:dyDescent="0.25"/>
  <cols>
    <col min="1" max="1" width="36.42578125" style="25" customWidth="1"/>
    <col min="2" max="2" width="48.42578125" style="25" customWidth="1"/>
    <col min="3" max="4" width="9.140625" style="25"/>
    <col min="5" max="5" width="17.140625" style="25" customWidth="1"/>
    <col min="6" max="6" width="18" style="25" customWidth="1"/>
    <col min="7" max="7" width="42.140625" style="25" customWidth="1"/>
    <col min="8" max="16384" width="9.140625" style="25"/>
  </cols>
  <sheetData>
    <row r="1" spans="1:8" ht="16.5" x14ac:dyDescent="0.25">
      <c r="A1" s="107" t="s">
        <v>0</v>
      </c>
      <c r="B1" s="107"/>
      <c r="C1" s="107"/>
      <c r="D1" s="107"/>
      <c r="E1" s="107"/>
      <c r="F1" s="107"/>
      <c r="G1" s="107"/>
    </row>
    <row r="2" spans="1:8" ht="16.5" x14ac:dyDescent="0.25">
      <c r="A2" s="78" t="s">
        <v>102</v>
      </c>
      <c r="B2" s="78"/>
      <c r="C2" s="78"/>
      <c r="D2" s="78"/>
      <c r="E2" s="78"/>
      <c r="F2" s="78"/>
      <c r="G2" s="78"/>
    </row>
    <row r="3" spans="1:8" ht="16.5" x14ac:dyDescent="0.25">
      <c r="A3" s="108"/>
      <c r="B3" s="108"/>
      <c r="C3" s="108"/>
      <c r="D3" s="108"/>
      <c r="E3" s="108"/>
      <c r="F3" s="108"/>
      <c r="G3" s="108"/>
    </row>
    <row r="4" spans="1:8" x14ac:dyDescent="0.25">
      <c r="A4" s="1"/>
      <c r="B4" s="1"/>
      <c r="C4" s="1"/>
      <c r="D4" s="1"/>
      <c r="E4" s="1"/>
      <c r="F4" s="1"/>
      <c r="G4" s="1"/>
    </row>
    <row r="5" spans="1:8" ht="42.75" x14ac:dyDescent="0.25">
      <c r="A5" s="26" t="s">
        <v>1</v>
      </c>
      <c r="B5" s="26" t="s">
        <v>2</v>
      </c>
      <c r="C5" s="26" t="s">
        <v>3</v>
      </c>
      <c r="D5" s="26" t="s">
        <v>4</v>
      </c>
      <c r="E5" s="26" t="s">
        <v>5</v>
      </c>
      <c r="F5" s="26" t="s">
        <v>6</v>
      </c>
      <c r="G5" s="26" t="s">
        <v>7</v>
      </c>
    </row>
    <row r="6" spans="1:8" ht="38.25" customHeight="1" x14ac:dyDescent="0.25">
      <c r="A6" s="109" t="s">
        <v>59</v>
      </c>
      <c r="B6" s="110"/>
      <c r="C6" s="112">
        <v>0.3</v>
      </c>
      <c r="D6" s="114">
        <v>10</v>
      </c>
      <c r="E6" s="114" t="s">
        <v>24</v>
      </c>
      <c r="F6" s="116">
        <f>D6*C6</f>
        <v>3</v>
      </c>
      <c r="G6" s="117" t="s">
        <v>121</v>
      </c>
    </row>
    <row r="7" spans="1:8" ht="79.5" customHeight="1" x14ac:dyDescent="0.25">
      <c r="A7" s="109"/>
      <c r="B7" s="111"/>
      <c r="C7" s="113"/>
      <c r="D7" s="115"/>
      <c r="E7" s="115"/>
      <c r="F7" s="116">
        <f>D7*C7</f>
        <v>0</v>
      </c>
      <c r="G7" s="118"/>
    </row>
    <row r="8" spans="1:8" s="22" customFormat="1" ht="47.25" customHeight="1" x14ac:dyDescent="0.25">
      <c r="A8" s="98" t="s">
        <v>44</v>
      </c>
      <c r="B8" s="27" t="s">
        <v>45</v>
      </c>
      <c r="C8" s="28">
        <v>0.4</v>
      </c>
      <c r="D8" s="28">
        <v>10</v>
      </c>
      <c r="E8" s="28">
        <f>D8*C8</f>
        <v>4</v>
      </c>
      <c r="F8" s="83">
        <f>(E8+E9+E10)*0.7</f>
        <v>5.9499999999999993</v>
      </c>
      <c r="G8" s="31" t="s">
        <v>100</v>
      </c>
    </row>
    <row r="9" spans="1:8" s="22" customFormat="1" ht="60" x14ac:dyDescent="0.25">
      <c r="A9" s="99"/>
      <c r="B9" s="27" t="s">
        <v>46</v>
      </c>
      <c r="C9" s="28">
        <v>0.3</v>
      </c>
      <c r="D9" s="28">
        <v>10</v>
      </c>
      <c r="E9" s="28">
        <f>D9*C9</f>
        <v>3</v>
      </c>
      <c r="F9" s="84"/>
      <c r="G9" s="31" t="s">
        <v>52</v>
      </c>
      <c r="H9" s="23"/>
    </row>
    <row r="10" spans="1:8" s="22" customFormat="1" ht="90" x14ac:dyDescent="0.25">
      <c r="A10" s="100"/>
      <c r="B10" s="27" t="s">
        <v>120</v>
      </c>
      <c r="C10" s="28">
        <v>0.3</v>
      </c>
      <c r="D10" s="28">
        <v>5</v>
      </c>
      <c r="E10" s="28">
        <f>D10*C10</f>
        <v>1.5</v>
      </c>
      <c r="F10" s="85"/>
      <c r="G10" s="43" t="s">
        <v>106</v>
      </c>
    </row>
    <row r="11" spans="1:8" s="22" customFormat="1" ht="19.5" customHeight="1" x14ac:dyDescent="0.25">
      <c r="A11" s="29" t="s">
        <v>13</v>
      </c>
      <c r="B11" s="47"/>
      <c r="C11" s="35"/>
      <c r="D11" s="35"/>
      <c r="E11" s="35"/>
      <c r="F11" s="38">
        <f>F6+F8</f>
        <v>8.9499999999999993</v>
      </c>
      <c r="G11" s="35"/>
    </row>
    <row r="12" spans="1:8" ht="75.75" customHeight="1" x14ac:dyDescent="0.25">
      <c r="A12" s="30" t="s">
        <v>14</v>
      </c>
      <c r="B12" s="101" t="s">
        <v>49</v>
      </c>
      <c r="C12" s="102"/>
      <c r="D12" s="102"/>
      <c r="E12" s="102"/>
      <c r="F12" s="102"/>
      <c r="G12" s="103"/>
    </row>
    <row r="13" spans="1:8" ht="78.75" customHeight="1" x14ac:dyDescent="0.25">
      <c r="A13" s="30" t="s">
        <v>15</v>
      </c>
      <c r="B13" s="104" t="s">
        <v>125</v>
      </c>
      <c r="C13" s="120"/>
      <c r="D13" s="120"/>
      <c r="E13" s="120"/>
      <c r="F13" s="120"/>
      <c r="G13" s="121"/>
    </row>
  </sheetData>
  <customSheetViews>
    <customSheetView guid="{83B5464C-805B-41DB-81B9-A691DDF78663}" showPageBreaks="1" view="pageBreakPreview">
      <pane xSplit="1" ySplit="5" topLeftCell="B6" activePane="bottomRight" state="frozen"/>
      <selection pane="bottomRight" activeCell="B12" sqref="B12:G12"/>
      <pageMargins left="0.39370078740157483" right="0.39370078740157483" top="0.39370078740157483" bottom="0.39370078740157483" header="0.31496062992125984" footer="0.31496062992125984"/>
      <pageSetup paperSize="9" scale="76" orientation="landscape" r:id="rId1"/>
      <headerFooter>
        <oddFooter>&amp;R100</oddFooter>
      </headerFooter>
    </customSheetView>
    <customSheetView guid="{EC56D8CD-5E96-4735-B304-1C545AF394D1}" scale="85" showPageBreaks="1" printArea="1" view="pageBreakPreview">
      <pane xSplit="1" ySplit="5" topLeftCell="B6" activePane="bottomRight" state="frozen"/>
      <selection pane="bottomRight" activeCell="B12" sqref="B12:G12"/>
      <pageMargins left="0.39370078740157483" right="0.39370078740157483" top="0.39370078740157483" bottom="0.39370078740157483" header="0.31496062992125984" footer="0.31496062992125984"/>
      <pageSetup paperSize="9" scale="76" orientation="landscape" r:id="rId2"/>
      <headerFooter>
        <oddFooter>&amp;R100</oddFooter>
      </headerFooter>
    </customSheetView>
    <customSheetView guid="{E68AA610-1447-41B6-8A0D-6F62026B6D10}" scale="85" showPageBreaks="1" printArea="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3"/>
      <headerFooter>
        <oddFooter>&amp;R100</oddFooter>
      </headerFooter>
    </customSheetView>
  </customSheetViews>
  <mergeCells count="14">
    <mergeCell ref="A8:A10"/>
    <mergeCell ref="F8:F10"/>
    <mergeCell ref="B12:G12"/>
    <mergeCell ref="B13:G13"/>
    <mergeCell ref="A1:G1"/>
    <mergeCell ref="A2:G2"/>
    <mergeCell ref="A3:G3"/>
    <mergeCell ref="A6:A7"/>
    <mergeCell ref="B6:B7"/>
    <mergeCell ref="C6:C7"/>
    <mergeCell ref="D6:D7"/>
    <mergeCell ref="E6:E7"/>
    <mergeCell ref="F6:F7"/>
    <mergeCell ref="G6:G7"/>
  </mergeCells>
  <pageMargins left="0.39370078740157483" right="0.39370078740157483" top="0.39370078740157483" bottom="0.39370078740157483" header="0.31496062992125984" footer="0.31496062992125984"/>
  <pageSetup paperSize="9" scale="76" orientation="landscape" r:id="rId4"/>
  <headerFooter>
    <oddFooter>&amp;R138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rgb="FF92D050"/>
  </sheetPr>
  <dimension ref="A1:H12"/>
  <sheetViews>
    <sheetView view="pageBreakPreview" zoomScale="90" zoomScaleNormal="90" zoomScaleSheetLayoutView="90" workbookViewId="0">
      <selection sqref="A1:G1"/>
    </sheetView>
  </sheetViews>
  <sheetFormatPr defaultRowHeight="15" x14ac:dyDescent="0.25"/>
  <cols>
    <col min="1" max="1" width="36.42578125" style="25" customWidth="1"/>
    <col min="2" max="2" width="60.42578125" style="25" customWidth="1"/>
    <col min="3" max="4" width="9.140625" style="25"/>
    <col min="5" max="5" width="17.140625" style="25" customWidth="1"/>
    <col min="6" max="6" width="18" style="25" customWidth="1"/>
    <col min="7" max="7" width="42.140625" style="25" customWidth="1"/>
    <col min="8" max="16384" width="9.140625" style="25"/>
  </cols>
  <sheetData>
    <row r="1" spans="1:8" ht="16.5" x14ac:dyDescent="0.25">
      <c r="A1" s="107" t="s">
        <v>0</v>
      </c>
      <c r="B1" s="107"/>
      <c r="C1" s="107"/>
      <c r="D1" s="107"/>
      <c r="E1" s="107"/>
      <c r="F1" s="107"/>
      <c r="G1" s="107"/>
    </row>
    <row r="2" spans="1:8" ht="39" customHeight="1" x14ac:dyDescent="0.25">
      <c r="A2" s="123" t="s">
        <v>122</v>
      </c>
      <c r="B2" s="123"/>
      <c r="C2" s="123"/>
      <c r="D2" s="123"/>
      <c r="E2" s="123"/>
      <c r="F2" s="123"/>
      <c r="G2" s="123"/>
    </row>
    <row r="3" spans="1:8" ht="16.5" x14ac:dyDescent="0.25">
      <c r="A3" s="108"/>
      <c r="B3" s="108"/>
      <c r="C3" s="108"/>
      <c r="D3" s="108"/>
      <c r="E3" s="108"/>
      <c r="F3" s="108"/>
      <c r="G3" s="108"/>
    </row>
    <row r="5" spans="1:8" ht="42.75" x14ac:dyDescent="0.25">
      <c r="A5" s="26" t="s">
        <v>1</v>
      </c>
      <c r="B5" s="26" t="s">
        <v>2</v>
      </c>
      <c r="C5" s="26" t="s">
        <v>3</v>
      </c>
      <c r="D5" s="26" t="s">
        <v>4</v>
      </c>
      <c r="E5" s="26" t="s">
        <v>5</v>
      </c>
      <c r="F5" s="26" t="s">
        <v>6</v>
      </c>
      <c r="G5" s="26" t="s">
        <v>7</v>
      </c>
    </row>
    <row r="6" spans="1:8" s="22" customFormat="1" ht="135" x14ac:dyDescent="0.25">
      <c r="A6" s="49" t="s">
        <v>43</v>
      </c>
      <c r="B6" s="26"/>
      <c r="C6" s="59">
        <v>0.3</v>
      </c>
      <c r="D6" s="59">
        <v>10</v>
      </c>
      <c r="E6" s="56" t="s">
        <v>24</v>
      </c>
      <c r="F6" s="58">
        <f>D6*C6</f>
        <v>3</v>
      </c>
      <c r="G6" s="60" t="s">
        <v>55</v>
      </c>
    </row>
    <row r="7" spans="1:8" s="22" customFormat="1" ht="48.75" customHeight="1" x14ac:dyDescent="0.25">
      <c r="A7" s="95" t="s">
        <v>44</v>
      </c>
      <c r="B7" s="27" t="s">
        <v>45</v>
      </c>
      <c r="C7" s="28">
        <v>0.4</v>
      </c>
      <c r="D7" s="28">
        <v>10</v>
      </c>
      <c r="E7" s="28">
        <f>D7*C7</f>
        <v>4</v>
      </c>
      <c r="F7" s="83">
        <f>(E7+E8+E9)*0.7</f>
        <v>7</v>
      </c>
      <c r="G7" s="31" t="s">
        <v>60</v>
      </c>
      <c r="H7" s="23"/>
    </row>
    <row r="8" spans="1:8" s="22" customFormat="1" ht="45" x14ac:dyDescent="0.25">
      <c r="A8" s="96"/>
      <c r="B8" s="27" t="s">
        <v>46</v>
      </c>
      <c r="C8" s="28">
        <v>0.3</v>
      </c>
      <c r="D8" s="28">
        <v>10</v>
      </c>
      <c r="E8" s="28">
        <f>D8*C8</f>
        <v>3</v>
      </c>
      <c r="F8" s="84"/>
      <c r="G8" s="31" t="s">
        <v>52</v>
      </c>
    </row>
    <row r="9" spans="1:8" s="22" customFormat="1" ht="75" x14ac:dyDescent="0.25">
      <c r="A9" s="97"/>
      <c r="B9" s="27" t="s">
        <v>47</v>
      </c>
      <c r="C9" s="28">
        <v>0.3</v>
      </c>
      <c r="D9" s="28">
        <v>10</v>
      </c>
      <c r="E9" s="28">
        <f>D9*C9</f>
        <v>3</v>
      </c>
      <c r="F9" s="85"/>
      <c r="G9" s="43" t="s">
        <v>25</v>
      </c>
    </row>
    <row r="10" spans="1:8" s="22" customFormat="1" ht="19.5" customHeight="1" x14ac:dyDescent="0.25">
      <c r="A10" s="29" t="s">
        <v>13</v>
      </c>
      <c r="B10" s="47"/>
      <c r="C10" s="35"/>
      <c r="D10" s="35"/>
      <c r="E10" s="35"/>
      <c r="F10" s="38">
        <f>F7+F6</f>
        <v>10</v>
      </c>
      <c r="G10" s="35"/>
    </row>
    <row r="11" spans="1:8" ht="70.5" customHeight="1" x14ac:dyDescent="0.25">
      <c r="A11" s="30" t="s">
        <v>14</v>
      </c>
      <c r="B11" s="101" t="s">
        <v>49</v>
      </c>
      <c r="C11" s="102"/>
      <c r="D11" s="102"/>
      <c r="E11" s="102"/>
      <c r="F11" s="102"/>
      <c r="G11" s="103"/>
    </row>
    <row r="12" spans="1:8" ht="111.75" customHeight="1" x14ac:dyDescent="0.25">
      <c r="A12" s="30" t="s">
        <v>15</v>
      </c>
      <c r="B12" s="122" t="s">
        <v>123</v>
      </c>
      <c r="C12" s="105"/>
      <c r="D12" s="105"/>
      <c r="E12" s="105"/>
      <c r="F12" s="105"/>
      <c r="G12" s="106"/>
    </row>
  </sheetData>
  <customSheetViews>
    <customSheetView guid="{83B5464C-805B-41DB-81B9-A691DDF78663}" scale="90" showPageBreaks="1" view="pageBreakPreview" topLeftCell="B1">
      <selection activeCell="K29" sqref="K29"/>
      <pageMargins left="0.39370078740157483" right="0.39370078740157483" top="0.39370078740157483" bottom="0.39370078740157483" header="0.31496062992125984" footer="0.31496062992125984"/>
      <pageSetup paperSize="9" scale="72" orientation="landscape" r:id="rId1"/>
      <headerFooter>
        <oddFooter>&amp;R94</oddFooter>
      </headerFooter>
    </customSheetView>
    <customSheetView guid="{65D17E01-2C95-467A-A6C0-284D8AF9353A}" scale="90" showPageBreaks="1" view="pageBreakPreview">
      <selection activeCell="B15" sqref="B15:G15"/>
      <pageMargins left="0.39370078740157483" right="0.39370078740157483" top="0.39370078740157483" bottom="0.39370078740157483" header="0.31496062992125984" footer="0.31496062992125984"/>
      <pageSetup paperSize="9" scale="72" orientation="landscape" r:id="rId2"/>
      <headerFooter>
        <oddFooter>&amp;R94</oddFooter>
      </headerFooter>
    </customSheetView>
    <customSheetView guid="{D064BFE3-0CFC-4FA0-A904-E97A6AB4FB27}" scale="90" showPageBreaks="1" view="pageBreakPreview">
      <selection activeCell="B9" sqref="B9"/>
      <pageMargins left="0.39370078740157483" right="0.39370078740157483" top="0.39370078740157483" bottom="0.39370078740157483" header="0.31496062992125984" footer="0.31496062992125984"/>
      <pageSetup paperSize="9" scale="72" orientation="landscape" r:id="rId3"/>
      <headerFooter>
        <oddFooter>&amp;R94</oddFooter>
      </headerFooter>
    </customSheetView>
    <customSheetView guid="{DB5FF748-5A0B-481D-84B1-E8DCB60F31BB}" scale="90" showPageBreaks="1" view="pageBreakPreview">
      <selection activeCell="S27" sqref="S27"/>
      <pageMargins left="0.39370078740157483" right="0.39370078740157483" top="0.39370078740157483" bottom="0.39370078740157483" header="0.31496062992125984" footer="0.31496062992125984"/>
      <pageSetup paperSize="9" scale="72" orientation="landscape" r:id="rId4"/>
      <headerFooter>
        <oddFooter>&amp;R94</oddFooter>
      </headerFooter>
    </customSheetView>
    <customSheetView guid="{EC56D8CD-5E96-4735-B304-1C545AF394D1}" scale="90" showPageBreaks="1" view="pageBreakPreview">
      <selection activeCell="B12" sqref="B12:G12"/>
      <pageMargins left="0.39370078740157483" right="0.39370078740157483" top="0.39370078740157483" bottom="0.39370078740157483" header="0.31496062992125984" footer="0.31496062992125984"/>
      <pageSetup paperSize="9" scale="72" orientation="landscape" r:id="rId5"/>
      <headerFooter>
        <oddFooter>&amp;R94</oddFooter>
      </headerFooter>
    </customSheetView>
    <customSheetView guid="{E68AA610-1447-41B6-8A0D-6F62026B6D10}" scale="90" showPageBreaks="1" view="pageBreakPreview" topLeftCell="A3">
      <selection activeCell="L11" sqref="L11"/>
      <pageMargins left="0.39370078740157483" right="0.39370078740157483" top="0.39370078740157483" bottom="0.39370078740157483" header="0.31496062992125984" footer="0.31496062992125984"/>
      <pageSetup paperSize="9" scale="72" orientation="landscape" r:id="rId6"/>
      <headerFooter>
        <oddFooter>&amp;R94</oddFooter>
      </headerFooter>
    </customSheetView>
  </customSheetViews>
  <mergeCells count="7">
    <mergeCell ref="B11:G11"/>
    <mergeCell ref="B12:G12"/>
    <mergeCell ref="A1:G1"/>
    <mergeCell ref="A2:G2"/>
    <mergeCell ref="A3:G3"/>
    <mergeCell ref="A7:A9"/>
    <mergeCell ref="F7:F9"/>
  </mergeCells>
  <pageMargins left="0.39370078740157483" right="0.39370078740157483" top="0.39370078740157483" bottom="0.39370078740157483" header="0.31496062992125984" footer="0.31496062992125984"/>
  <pageSetup paperSize="9" scale="72" orientation="landscape" r:id="rId7"/>
  <headerFooter>
    <oddFooter>&amp;R139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92D050"/>
  </sheetPr>
  <dimension ref="A1:H13"/>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E10" sqref="E10"/>
    </sheetView>
  </sheetViews>
  <sheetFormatPr defaultRowHeight="15" x14ac:dyDescent="0.25"/>
  <cols>
    <col min="1" max="1" width="36.42578125" style="25" customWidth="1"/>
    <col min="2" max="2" width="48.42578125" style="25" customWidth="1"/>
    <col min="3" max="4" width="9.140625" style="25"/>
    <col min="5" max="5" width="17.140625" style="25" customWidth="1"/>
    <col min="6" max="6" width="18" style="25" customWidth="1"/>
    <col min="7" max="7" width="42.140625" style="25" customWidth="1"/>
    <col min="8" max="16384" width="9.140625" style="25"/>
  </cols>
  <sheetData>
    <row r="1" spans="1:8" ht="16.5" x14ac:dyDescent="0.25">
      <c r="A1" s="107" t="s">
        <v>0</v>
      </c>
      <c r="B1" s="107"/>
      <c r="C1" s="107"/>
      <c r="D1" s="107"/>
      <c r="E1" s="107"/>
      <c r="F1" s="107"/>
      <c r="G1" s="107"/>
    </row>
    <row r="2" spans="1:8" ht="16.5" x14ac:dyDescent="0.25">
      <c r="A2" s="78" t="s">
        <v>103</v>
      </c>
      <c r="B2" s="78"/>
      <c r="C2" s="78"/>
      <c r="D2" s="78"/>
      <c r="E2" s="78"/>
      <c r="F2" s="78"/>
      <c r="G2" s="78"/>
    </row>
    <row r="3" spans="1:8" ht="16.5" x14ac:dyDescent="0.25">
      <c r="A3" s="108"/>
      <c r="B3" s="108"/>
      <c r="C3" s="108"/>
      <c r="D3" s="108"/>
      <c r="E3" s="108"/>
      <c r="F3" s="108"/>
      <c r="G3" s="108"/>
    </row>
    <row r="4" spans="1:8" x14ac:dyDescent="0.25">
      <c r="A4" s="1"/>
      <c r="B4" s="1"/>
      <c r="C4" s="1"/>
      <c r="D4" s="1"/>
      <c r="E4" s="1"/>
      <c r="F4" s="1"/>
      <c r="G4" s="1"/>
    </row>
    <row r="5" spans="1:8" ht="42.75" x14ac:dyDescent="0.25">
      <c r="A5" s="26" t="s">
        <v>1</v>
      </c>
      <c r="B5" s="26" t="s">
        <v>2</v>
      </c>
      <c r="C5" s="26" t="s">
        <v>3</v>
      </c>
      <c r="D5" s="26" t="s">
        <v>4</v>
      </c>
      <c r="E5" s="26" t="s">
        <v>5</v>
      </c>
      <c r="F5" s="26" t="s">
        <v>6</v>
      </c>
      <c r="G5" s="26" t="s">
        <v>7</v>
      </c>
    </row>
    <row r="6" spans="1:8" ht="38.25" customHeight="1" x14ac:dyDescent="0.25">
      <c r="A6" s="109" t="s">
        <v>59</v>
      </c>
      <c r="B6" s="110"/>
      <c r="C6" s="112">
        <v>0.3</v>
      </c>
      <c r="D6" s="114">
        <v>10</v>
      </c>
      <c r="E6" s="114" t="s">
        <v>24</v>
      </c>
      <c r="F6" s="116">
        <f>D6*C6</f>
        <v>3</v>
      </c>
      <c r="G6" s="117" t="s">
        <v>72</v>
      </c>
    </row>
    <row r="7" spans="1:8" ht="102.75" customHeight="1" x14ac:dyDescent="0.25">
      <c r="A7" s="109"/>
      <c r="B7" s="111"/>
      <c r="C7" s="113"/>
      <c r="D7" s="115"/>
      <c r="E7" s="115"/>
      <c r="F7" s="116">
        <f>D7*C7</f>
        <v>0</v>
      </c>
      <c r="G7" s="118"/>
    </row>
    <row r="8" spans="1:8" s="22" customFormat="1" ht="47.25" customHeight="1" x14ac:dyDescent="0.25">
      <c r="A8" s="98" t="s">
        <v>44</v>
      </c>
      <c r="B8" s="27" t="s">
        <v>45</v>
      </c>
      <c r="C8" s="28">
        <v>0.4</v>
      </c>
      <c r="D8" s="28">
        <v>10</v>
      </c>
      <c r="E8" s="28">
        <f>D8*C8</f>
        <v>4</v>
      </c>
      <c r="F8" s="83">
        <f>(E8+E9+E10)*0.7</f>
        <v>5.9499999999999993</v>
      </c>
      <c r="G8" s="31" t="s">
        <v>99</v>
      </c>
    </row>
    <row r="9" spans="1:8" s="22" customFormat="1" ht="74.25" customHeight="1" x14ac:dyDescent="0.25">
      <c r="A9" s="99"/>
      <c r="B9" s="27" t="s">
        <v>46</v>
      </c>
      <c r="C9" s="28">
        <v>0.3</v>
      </c>
      <c r="D9" s="28">
        <v>10</v>
      </c>
      <c r="E9" s="28">
        <f>D9*C9</f>
        <v>3</v>
      </c>
      <c r="F9" s="84"/>
      <c r="G9" s="31" t="s">
        <v>52</v>
      </c>
      <c r="H9" s="23"/>
    </row>
    <row r="10" spans="1:8" s="22" customFormat="1" ht="90" x14ac:dyDescent="0.25">
      <c r="A10" s="100"/>
      <c r="B10" s="27" t="s">
        <v>114</v>
      </c>
      <c r="C10" s="28">
        <v>0.3</v>
      </c>
      <c r="D10" s="28">
        <v>5</v>
      </c>
      <c r="E10" s="28">
        <f>D10*C10</f>
        <v>1.5</v>
      </c>
      <c r="F10" s="85"/>
      <c r="G10" s="43" t="s">
        <v>107</v>
      </c>
    </row>
    <row r="11" spans="1:8" s="22" customFormat="1" ht="19.5" customHeight="1" x14ac:dyDescent="0.25">
      <c r="A11" s="29" t="s">
        <v>13</v>
      </c>
      <c r="B11" s="47"/>
      <c r="C11" s="35"/>
      <c r="D11" s="35"/>
      <c r="E11" s="35"/>
      <c r="F11" s="38">
        <f>F6+F8</f>
        <v>8.9499999999999993</v>
      </c>
      <c r="G11" s="35"/>
    </row>
    <row r="12" spans="1:8" ht="75.75" customHeight="1" x14ac:dyDescent="0.25">
      <c r="A12" s="30" t="s">
        <v>14</v>
      </c>
      <c r="B12" s="101" t="s">
        <v>49</v>
      </c>
      <c r="C12" s="102"/>
      <c r="D12" s="102"/>
      <c r="E12" s="102"/>
      <c r="F12" s="102"/>
      <c r="G12" s="103"/>
    </row>
    <row r="13" spans="1:8" ht="117" customHeight="1" x14ac:dyDescent="0.25">
      <c r="A13" s="30" t="s">
        <v>15</v>
      </c>
      <c r="B13" s="122" t="s">
        <v>126</v>
      </c>
      <c r="C13" s="105"/>
      <c r="D13" s="105"/>
      <c r="E13" s="105"/>
      <c r="F13" s="105"/>
      <c r="G13" s="106"/>
    </row>
  </sheetData>
  <customSheetViews>
    <customSheetView guid="{83B5464C-805B-41DB-81B9-A691DDF78663}" scale="90" showPageBreaks="1" view="pageBreakPreview">
      <pane xSplit="1" ySplit="5" topLeftCell="B6" activePane="bottomRight" state="frozen"/>
      <selection pane="bottomRight" activeCell="B12" sqref="B12:G12"/>
      <pageMargins left="0.39370078740157483" right="0.39370078740157483" top="0.39370078740157483" bottom="0.39370078740157483" header="0.31496062992125984" footer="0.31496062992125984"/>
      <pageSetup paperSize="9" scale="76" orientation="landscape" r:id="rId1"/>
      <headerFooter>
        <oddFooter>&amp;R100</oddFooter>
      </headerFooter>
    </customSheetView>
    <customSheetView guid="{EC56D8CD-5E96-4735-B304-1C545AF394D1}" scale="90" showPageBreaks="1" printArea="1" view="pageBreakPreview">
      <pane xSplit="1" ySplit="5" topLeftCell="B9" activePane="bottomRight" state="frozen"/>
      <selection pane="bottomRight" activeCell="J13" sqref="J13"/>
      <pageMargins left="0.39370078740157483" right="0.39370078740157483" top="0.39370078740157483" bottom="0.39370078740157483" header="0.31496062992125984" footer="0.31496062992125984"/>
      <pageSetup paperSize="9" scale="76" orientation="landscape" r:id="rId2"/>
      <headerFooter>
        <oddFooter>&amp;R100</oddFooter>
      </headerFooter>
    </customSheetView>
    <customSheetView guid="{E68AA610-1447-41B6-8A0D-6F62026B6D10}" showPageBreaks="1" printArea="1" view="pageBreakPreview">
      <pane xSplit="1" ySplit="5" topLeftCell="B6" activePane="bottomRight" state="frozen"/>
      <selection pane="bottomRight" activeCell="F11" sqref="F11"/>
      <pageMargins left="0.39370078740157483" right="0.39370078740157483" top="0.39370078740157483" bottom="0.39370078740157483" header="0.31496062992125984" footer="0.31496062992125984"/>
      <pageSetup paperSize="9" scale="76" orientation="landscape" r:id="rId3"/>
      <headerFooter>
        <oddFooter>&amp;R100</oddFooter>
      </headerFooter>
    </customSheetView>
  </customSheetViews>
  <mergeCells count="14">
    <mergeCell ref="A8:A10"/>
    <mergeCell ref="F8:F10"/>
    <mergeCell ref="B12:G12"/>
    <mergeCell ref="B13:G13"/>
    <mergeCell ref="A1:G1"/>
    <mergeCell ref="A2:G2"/>
    <mergeCell ref="A3:G3"/>
    <mergeCell ref="A6:A7"/>
    <mergeCell ref="B6:B7"/>
    <mergeCell ref="C6:C7"/>
    <mergeCell ref="D6:D7"/>
    <mergeCell ref="E6:E7"/>
    <mergeCell ref="F6:F7"/>
    <mergeCell ref="G6:G7"/>
  </mergeCells>
  <pageMargins left="0.39370078740157483" right="0.39370078740157483" top="0.39370078740157483" bottom="0.39370078740157483" header="0.31496062992125984" footer="0.31496062992125984"/>
  <pageSetup paperSize="9" scale="76" orientation="landscape" r:id="rId4"/>
  <headerFooter>
    <oddFooter>&amp;R140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rgb="FF92D050"/>
  </sheetPr>
  <dimension ref="A1:H13"/>
  <sheetViews>
    <sheetView view="pageBreakPreview" zoomScale="80" zoomScaleNormal="100" zoomScaleSheetLayoutView="80" workbookViewId="0">
      <pane xSplit="1" ySplit="5" topLeftCell="B6" activePane="bottomRight" state="frozen"/>
      <selection pane="topRight" activeCell="B1" sqref="B1"/>
      <selection pane="bottomLeft" activeCell="A6" sqref="A6"/>
      <selection pane="bottomRight" sqref="A1:G1"/>
    </sheetView>
  </sheetViews>
  <sheetFormatPr defaultRowHeight="15" x14ac:dyDescent="0.25"/>
  <cols>
    <col min="1" max="1" width="36.42578125" style="25" customWidth="1"/>
    <col min="2" max="2" width="48.42578125" style="25" customWidth="1"/>
    <col min="3" max="4" width="9.140625" style="25"/>
    <col min="5" max="5" width="17.140625" style="25" customWidth="1"/>
    <col min="6" max="6" width="18" style="25" customWidth="1"/>
    <col min="7" max="7" width="42.140625" style="25" customWidth="1"/>
    <col min="8" max="16384" width="9.140625" style="25"/>
  </cols>
  <sheetData>
    <row r="1" spans="1:8" ht="16.5" x14ac:dyDescent="0.25">
      <c r="A1" s="107" t="s">
        <v>0</v>
      </c>
      <c r="B1" s="107"/>
      <c r="C1" s="107"/>
      <c r="D1" s="107"/>
      <c r="E1" s="107"/>
      <c r="F1" s="107"/>
      <c r="G1" s="107"/>
    </row>
    <row r="2" spans="1:8" ht="16.5" x14ac:dyDescent="0.25">
      <c r="A2" s="78" t="s">
        <v>98</v>
      </c>
      <c r="B2" s="78"/>
      <c r="C2" s="78"/>
      <c r="D2" s="78"/>
      <c r="E2" s="78"/>
      <c r="F2" s="78"/>
      <c r="G2" s="78"/>
    </row>
    <row r="3" spans="1:8" ht="16.5" x14ac:dyDescent="0.25">
      <c r="A3" s="108"/>
      <c r="B3" s="108"/>
      <c r="C3" s="108"/>
      <c r="D3" s="108"/>
      <c r="E3" s="108"/>
      <c r="F3" s="108"/>
      <c r="G3" s="108"/>
    </row>
    <row r="4" spans="1:8" x14ac:dyDescent="0.25">
      <c r="A4" s="1"/>
      <c r="B4" s="1"/>
      <c r="C4" s="1"/>
      <c r="D4" s="1"/>
      <c r="E4" s="1"/>
      <c r="F4" s="1"/>
      <c r="G4" s="1"/>
    </row>
    <row r="5" spans="1:8" ht="42.75" x14ac:dyDescent="0.25">
      <c r="A5" s="26" t="s">
        <v>1</v>
      </c>
      <c r="B5" s="26" t="s">
        <v>2</v>
      </c>
      <c r="C5" s="26" t="s">
        <v>3</v>
      </c>
      <c r="D5" s="26" t="s">
        <v>4</v>
      </c>
      <c r="E5" s="26" t="s">
        <v>5</v>
      </c>
      <c r="F5" s="26" t="s">
        <v>6</v>
      </c>
      <c r="G5" s="26" t="s">
        <v>7</v>
      </c>
    </row>
    <row r="6" spans="1:8" ht="38.25" customHeight="1" x14ac:dyDescent="0.25">
      <c r="A6" s="109" t="s">
        <v>59</v>
      </c>
      <c r="B6" s="110"/>
      <c r="C6" s="112">
        <v>0.3</v>
      </c>
      <c r="D6" s="114">
        <v>10</v>
      </c>
      <c r="E6" s="114" t="s">
        <v>24</v>
      </c>
      <c r="F6" s="116">
        <f>D6*C6</f>
        <v>3</v>
      </c>
      <c r="G6" s="117" t="s">
        <v>72</v>
      </c>
    </row>
    <row r="7" spans="1:8" ht="102.75" customHeight="1" x14ac:dyDescent="0.25">
      <c r="A7" s="109"/>
      <c r="B7" s="111"/>
      <c r="C7" s="113"/>
      <c r="D7" s="115"/>
      <c r="E7" s="115"/>
      <c r="F7" s="116">
        <f>D7*C7</f>
        <v>0</v>
      </c>
      <c r="G7" s="118"/>
    </row>
    <row r="8" spans="1:8" s="22" customFormat="1" ht="47.25" customHeight="1" x14ac:dyDescent="0.25">
      <c r="A8" s="98" t="s">
        <v>44</v>
      </c>
      <c r="B8" s="27" t="s">
        <v>45</v>
      </c>
      <c r="C8" s="28">
        <v>0.4</v>
      </c>
      <c r="D8" s="28">
        <v>10</v>
      </c>
      <c r="E8" s="28">
        <f>D8*C8</f>
        <v>4</v>
      </c>
      <c r="F8" s="83">
        <f>(E8+E9+E10)*0.7</f>
        <v>6.58</v>
      </c>
      <c r="G8" s="31" t="s">
        <v>27</v>
      </c>
    </row>
    <row r="9" spans="1:8" s="22" customFormat="1" ht="74.25" customHeight="1" x14ac:dyDescent="0.25">
      <c r="A9" s="99"/>
      <c r="B9" s="27" t="s">
        <v>46</v>
      </c>
      <c r="C9" s="28">
        <v>0.3</v>
      </c>
      <c r="D9" s="28">
        <v>10</v>
      </c>
      <c r="E9" s="28">
        <f>D9*C9</f>
        <v>3</v>
      </c>
      <c r="F9" s="84"/>
      <c r="G9" s="31" t="s">
        <v>52</v>
      </c>
      <c r="H9" s="23"/>
    </row>
    <row r="10" spans="1:8" s="22" customFormat="1" ht="90" x14ac:dyDescent="0.25">
      <c r="A10" s="100"/>
      <c r="B10" s="27" t="s">
        <v>114</v>
      </c>
      <c r="C10" s="28">
        <v>0.3</v>
      </c>
      <c r="D10" s="28">
        <v>8</v>
      </c>
      <c r="E10" s="28">
        <f>D10*C10</f>
        <v>2.4</v>
      </c>
      <c r="F10" s="85"/>
      <c r="G10" s="43" t="s">
        <v>108</v>
      </c>
    </row>
    <row r="11" spans="1:8" s="22" customFormat="1" ht="19.5" customHeight="1" x14ac:dyDescent="0.25">
      <c r="A11" s="29" t="s">
        <v>13</v>
      </c>
      <c r="B11" s="47"/>
      <c r="C11" s="35"/>
      <c r="D11" s="35"/>
      <c r="E11" s="35"/>
      <c r="F11" s="38">
        <f>F6+F8</f>
        <v>9.58</v>
      </c>
      <c r="G11" s="35"/>
    </row>
    <row r="12" spans="1:8" ht="75.75" customHeight="1" x14ac:dyDescent="0.25">
      <c r="A12" s="30" t="s">
        <v>14</v>
      </c>
      <c r="B12" s="101" t="s">
        <v>49</v>
      </c>
      <c r="C12" s="102"/>
      <c r="D12" s="102"/>
      <c r="E12" s="102"/>
      <c r="F12" s="102"/>
      <c r="G12" s="103"/>
    </row>
    <row r="13" spans="1:8" ht="90" customHeight="1" x14ac:dyDescent="0.25">
      <c r="A13" s="30" t="s">
        <v>15</v>
      </c>
      <c r="B13" s="104" t="s">
        <v>128</v>
      </c>
      <c r="C13" s="120"/>
      <c r="D13" s="120"/>
      <c r="E13" s="120"/>
      <c r="F13" s="120"/>
      <c r="G13" s="121"/>
    </row>
  </sheetData>
  <customSheetViews>
    <customSheetView guid="{83B5464C-805B-41DB-81B9-A691DDF78663}" scale="90" showPageBreaks="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1"/>
      <headerFooter>
        <oddFooter>&amp;R100</oddFooter>
      </headerFooter>
    </customSheetView>
    <customSheetView guid="{EC56D8CD-5E96-4735-B304-1C545AF394D1}" scale="70" showPageBreaks="1" printArea="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2"/>
      <headerFooter>
        <oddFooter>&amp;R100</oddFooter>
      </headerFooter>
    </customSheetView>
    <customSheetView guid="{E68AA610-1447-41B6-8A0D-6F62026B6D10}" scale="80" showPageBreaks="1" printArea="1" view="pageBreakPreview">
      <pane xSplit="1" ySplit="5" topLeftCell="B6" activePane="bottomRight" state="frozen"/>
      <selection pane="bottomRight" activeCell="F11" sqref="F11"/>
      <pageMargins left="0.39370078740157483" right="0.39370078740157483" top="0.39370078740157483" bottom="0.39370078740157483" header="0.31496062992125984" footer="0.31496062992125984"/>
      <pageSetup paperSize="9" scale="76" orientation="landscape" r:id="rId3"/>
      <headerFooter>
        <oddFooter>&amp;R100</oddFooter>
      </headerFooter>
    </customSheetView>
  </customSheetViews>
  <mergeCells count="14">
    <mergeCell ref="A8:A10"/>
    <mergeCell ref="F8:F10"/>
    <mergeCell ref="B12:G12"/>
    <mergeCell ref="B13:G13"/>
    <mergeCell ref="A1:G1"/>
    <mergeCell ref="A2:G2"/>
    <mergeCell ref="A3:G3"/>
    <mergeCell ref="A6:A7"/>
    <mergeCell ref="B6:B7"/>
    <mergeCell ref="C6:C7"/>
    <mergeCell ref="D6:D7"/>
    <mergeCell ref="E6:E7"/>
    <mergeCell ref="F6:F7"/>
    <mergeCell ref="G6:G7"/>
  </mergeCells>
  <pageMargins left="0.39370078740157483" right="0.39370078740157483" top="0.39370078740157483" bottom="0.39370078740157483" header="0.31496062992125984" footer="0.31496062992125984"/>
  <pageSetup paperSize="9" scale="76" orientation="landscape" r:id="rId4"/>
  <headerFooter>
    <oddFooter>&amp;R141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92D050"/>
  </sheetPr>
  <dimension ref="A1:H13"/>
  <sheetViews>
    <sheetView view="pageBreakPreview" zoomScale="80" zoomScaleNormal="100" zoomScaleSheetLayoutView="100" workbookViewId="0">
      <pane xSplit="1" ySplit="5" topLeftCell="B6" activePane="bottomRight" state="frozen"/>
      <selection pane="topRight" activeCell="B1" sqref="B1"/>
      <selection pane="bottomLeft" activeCell="A6" sqref="A6"/>
      <selection pane="bottomRight" activeCell="B12" sqref="B12:G12"/>
    </sheetView>
  </sheetViews>
  <sheetFormatPr defaultRowHeight="15" x14ac:dyDescent="0.25"/>
  <cols>
    <col min="1" max="1" width="36.42578125" style="25" customWidth="1"/>
    <col min="2" max="2" width="48.42578125" style="25" customWidth="1"/>
    <col min="3" max="4" width="9.140625" style="25"/>
    <col min="5" max="5" width="17.140625" style="25" customWidth="1"/>
    <col min="6" max="6" width="18" style="25" customWidth="1"/>
    <col min="7" max="7" width="42.140625" style="25" customWidth="1"/>
    <col min="8" max="16384" width="9.140625" style="25"/>
  </cols>
  <sheetData>
    <row r="1" spans="1:8" ht="16.5" x14ac:dyDescent="0.25">
      <c r="A1" s="107" t="s">
        <v>0</v>
      </c>
      <c r="B1" s="107"/>
      <c r="C1" s="107"/>
      <c r="D1" s="107"/>
      <c r="E1" s="107"/>
      <c r="F1" s="107"/>
      <c r="G1" s="107"/>
    </row>
    <row r="2" spans="1:8" ht="16.5" x14ac:dyDescent="0.25">
      <c r="A2" s="107" t="s">
        <v>41</v>
      </c>
      <c r="B2" s="107"/>
      <c r="C2" s="107"/>
      <c r="D2" s="107"/>
      <c r="E2" s="107"/>
      <c r="F2" s="107"/>
      <c r="G2" s="107"/>
    </row>
    <row r="3" spans="1:8" ht="16.5" x14ac:dyDescent="0.25">
      <c r="A3" s="108"/>
      <c r="B3" s="108"/>
      <c r="C3" s="108"/>
      <c r="D3" s="108"/>
      <c r="E3" s="108"/>
      <c r="F3" s="108"/>
      <c r="G3" s="108"/>
    </row>
    <row r="4" spans="1:8" x14ac:dyDescent="0.25">
      <c r="A4" s="1"/>
      <c r="B4" s="1"/>
      <c r="C4" s="1"/>
      <c r="D4" s="1"/>
      <c r="E4" s="1"/>
      <c r="F4" s="1"/>
      <c r="G4" s="1"/>
    </row>
    <row r="5" spans="1:8" ht="42.75" x14ac:dyDescent="0.25">
      <c r="A5" s="26" t="s">
        <v>1</v>
      </c>
      <c r="B5" s="26" t="s">
        <v>2</v>
      </c>
      <c r="C5" s="26" t="s">
        <v>3</v>
      </c>
      <c r="D5" s="26" t="s">
        <v>4</v>
      </c>
      <c r="E5" s="26" t="s">
        <v>5</v>
      </c>
      <c r="F5" s="26" t="s">
        <v>6</v>
      </c>
      <c r="G5" s="26" t="s">
        <v>7</v>
      </c>
    </row>
    <row r="6" spans="1:8" ht="38.25" customHeight="1" x14ac:dyDescent="0.25">
      <c r="A6" s="109" t="s">
        <v>59</v>
      </c>
      <c r="B6" s="110"/>
      <c r="C6" s="112">
        <v>0.3</v>
      </c>
      <c r="D6" s="114">
        <v>10</v>
      </c>
      <c r="E6" s="114" t="s">
        <v>24</v>
      </c>
      <c r="F6" s="116">
        <f>D6*C6</f>
        <v>3</v>
      </c>
      <c r="G6" s="117" t="s">
        <v>116</v>
      </c>
    </row>
    <row r="7" spans="1:8" ht="88.5" customHeight="1" x14ac:dyDescent="0.25">
      <c r="A7" s="109"/>
      <c r="B7" s="111"/>
      <c r="C7" s="113"/>
      <c r="D7" s="115"/>
      <c r="E7" s="115"/>
      <c r="F7" s="116">
        <f>D7*C7</f>
        <v>0</v>
      </c>
      <c r="G7" s="118"/>
    </row>
    <row r="8" spans="1:8" s="22" customFormat="1" ht="47.25" customHeight="1" x14ac:dyDescent="0.25">
      <c r="A8" s="98" t="s">
        <v>44</v>
      </c>
      <c r="B8" s="27" t="s">
        <v>45</v>
      </c>
      <c r="C8" s="28">
        <v>0.4</v>
      </c>
      <c r="D8" s="28">
        <v>10</v>
      </c>
      <c r="E8" s="28">
        <f>D8*C8</f>
        <v>4</v>
      </c>
      <c r="F8" s="83">
        <f>(E8+E9+E10)*0.7</f>
        <v>5.9499999999999993</v>
      </c>
      <c r="G8" s="31" t="s">
        <v>27</v>
      </c>
    </row>
    <row r="9" spans="1:8" s="22" customFormat="1" ht="74.25" customHeight="1" x14ac:dyDescent="0.25">
      <c r="A9" s="99"/>
      <c r="B9" s="27" t="s">
        <v>46</v>
      </c>
      <c r="C9" s="28">
        <v>0.3</v>
      </c>
      <c r="D9" s="28">
        <v>10</v>
      </c>
      <c r="E9" s="28">
        <f>D9*C9</f>
        <v>3</v>
      </c>
      <c r="F9" s="84"/>
      <c r="G9" s="31" t="s">
        <v>52</v>
      </c>
      <c r="H9" s="23"/>
    </row>
    <row r="10" spans="1:8" s="22" customFormat="1" ht="105" x14ac:dyDescent="0.25">
      <c r="A10" s="100"/>
      <c r="B10" s="27" t="s">
        <v>47</v>
      </c>
      <c r="C10" s="28">
        <v>0.3</v>
      </c>
      <c r="D10" s="28">
        <v>5</v>
      </c>
      <c r="E10" s="28">
        <f>D10*C10</f>
        <v>1.5</v>
      </c>
      <c r="F10" s="85"/>
      <c r="G10" s="43" t="s">
        <v>73</v>
      </c>
    </row>
    <row r="11" spans="1:8" s="22" customFormat="1" ht="19.5" customHeight="1" x14ac:dyDescent="0.25">
      <c r="A11" s="29" t="s">
        <v>13</v>
      </c>
      <c r="B11" s="47"/>
      <c r="C11" s="35"/>
      <c r="D11" s="35"/>
      <c r="E11" s="35"/>
      <c r="F11" s="38">
        <f>F6+F8</f>
        <v>8.9499999999999993</v>
      </c>
      <c r="G11" s="35"/>
    </row>
    <row r="12" spans="1:8" ht="75.75" customHeight="1" x14ac:dyDescent="0.25">
      <c r="A12" s="30" t="s">
        <v>14</v>
      </c>
      <c r="B12" s="101" t="s">
        <v>49</v>
      </c>
      <c r="C12" s="102"/>
      <c r="D12" s="102"/>
      <c r="E12" s="102"/>
      <c r="F12" s="102"/>
      <c r="G12" s="103"/>
    </row>
    <row r="13" spans="1:8" ht="119.25" customHeight="1" x14ac:dyDescent="0.25">
      <c r="A13" s="30" t="s">
        <v>15</v>
      </c>
      <c r="B13" s="104" t="s">
        <v>129</v>
      </c>
      <c r="C13" s="120"/>
      <c r="D13" s="120"/>
      <c r="E13" s="120"/>
      <c r="F13" s="120"/>
      <c r="G13" s="121"/>
    </row>
  </sheetData>
  <customSheetViews>
    <customSheetView guid="{83B5464C-805B-41DB-81B9-A691DDF78663}" showPageBreaks="1" view="pageBreakPreview">
      <pane xSplit="1" ySplit="5" topLeftCell="B6" activePane="bottomRight" state="frozen"/>
      <selection pane="bottomRight" activeCell="B15" sqref="B15"/>
      <pageMargins left="0.39370078740157483" right="0.39370078740157483" top="0.39370078740157483" bottom="0.39370078740157483" header="0.31496062992125984" footer="0.31496062992125984"/>
      <pageSetup paperSize="9" scale="76" orientation="landscape" r:id="rId1"/>
      <headerFooter>
        <oddFooter>&amp;R100</oddFooter>
      </headerFooter>
    </customSheetView>
    <customSheetView guid="{65D17E01-2C95-467A-A6C0-284D8AF9353A}" scale="85" showPageBreaks="1" printArea="1" view="pageBreakPreview">
      <pane xSplit="1" ySplit="5" topLeftCell="B9" activePane="bottomRight" state="frozen"/>
      <selection pane="bottomRight" activeCell="B14" sqref="B14:G14"/>
      <pageMargins left="0.39370078740157483" right="0.39370078740157483" top="0.39370078740157483" bottom="0.39370078740157483" header="0.31496062992125984" footer="0.31496062992125984"/>
      <pageSetup paperSize="9" scale="76" orientation="landscape" r:id="rId2"/>
      <headerFooter>
        <oddFooter>&amp;R100</oddFooter>
      </headerFooter>
    </customSheetView>
    <customSheetView guid="{6D50AFB0-1F88-45CC-9714-E302C21A7AF6}" scale="90" showPageBreaks="1" view="pageBreakPreview">
      <pane xSplit="1" ySplit="5" topLeftCell="B9" activePane="bottomRight" state="frozen"/>
      <selection pane="bottomRight" activeCell="B8" sqref="B8"/>
      <pageMargins left="0.39370078740157483" right="0.39370078740157483" top="0.39370078740157483" bottom="0.39370078740157483" header="0.31496062992125984" footer="0.31496062992125984"/>
      <pageSetup paperSize="9" scale="76" orientation="landscape" r:id="rId3"/>
      <headerFooter>
        <oddFooter>&amp;R100</oddFooter>
      </headerFooter>
    </customSheetView>
    <customSheetView guid="{D064BFE3-0CFC-4FA0-A904-E97A6AB4FB27}" scale="90" showPageBreaks="1" view="pageBreakPreview">
      <pane xSplit="1" ySplit="5" topLeftCell="B6" activePane="bottomRight" state="frozen"/>
      <selection pane="bottomRight" activeCell="C8" sqref="C8"/>
      <pageMargins left="0.39370078740157483" right="0.39370078740157483" top="0.39370078740157483" bottom="0.39370078740157483" header="0.31496062992125984" footer="0.31496062992125984"/>
      <pageSetup paperSize="9" scale="76" orientation="landscape" r:id="rId4"/>
      <headerFooter>
        <oddFooter>&amp;R89</oddFooter>
      </headerFooter>
    </customSheetView>
    <customSheetView guid="{DB5FF748-5A0B-481D-84B1-E8DCB60F31BB}" scale="85" showPageBreaks="1" printArea="1" view="pageBreakPreview">
      <pane xSplit="1" ySplit="5" topLeftCell="B6" activePane="bottomRight" state="frozen"/>
      <selection pane="bottomRight" activeCell="G30" sqref="G30"/>
      <pageMargins left="0.39370078740157483" right="0.39370078740157483" top="0.39370078740157483" bottom="0.39370078740157483" header="0.31496062992125984" footer="0.31496062992125984"/>
      <pageSetup paperSize="9" scale="76" orientation="landscape" r:id="rId5"/>
      <headerFooter>
        <oddFooter>&amp;R100</oddFooter>
      </headerFooter>
    </customSheetView>
    <customSheetView guid="{EC56D8CD-5E96-4735-B304-1C545AF394D1}" scale="80" showPageBreaks="1" printArea="1" view="pageBreakPreview">
      <pane xSplit="1" ySplit="5" topLeftCell="B9"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6"/>
      <headerFooter>
        <oddFooter>&amp;R100</oddFooter>
      </headerFooter>
    </customSheetView>
    <customSheetView guid="{E68AA610-1447-41B6-8A0D-6F62026B6D10}" scale="80" showPageBreaks="1" printArea="1" view="pageBreakPreview">
      <pane xSplit="1" ySplit="5" topLeftCell="B9" activePane="bottomRight" state="frozen"/>
      <selection pane="bottomRight" activeCell="K13" sqref="K13"/>
      <pageMargins left="0.39370078740157483" right="0.39370078740157483" top="0.39370078740157483" bottom="0.39370078740157483" header="0.31496062992125984" footer="0.31496062992125984"/>
      <pageSetup paperSize="9" scale="76" orientation="landscape" r:id="rId7"/>
      <headerFooter>
        <oddFooter>&amp;R100</oddFooter>
      </headerFooter>
    </customSheetView>
  </customSheetViews>
  <mergeCells count="14">
    <mergeCell ref="B12:G12"/>
    <mergeCell ref="B13:G13"/>
    <mergeCell ref="A1:G1"/>
    <mergeCell ref="A2:G2"/>
    <mergeCell ref="A3:G3"/>
    <mergeCell ref="A6:A7"/>
    <mergeCell ref="F6:F7"/>
    <mergeCell ref="E6:E7"/>
    <mergeCell ref="D6:D7"/>
    <mergeCell ref="C6:C7"/>
    <mergeCell ref="B6:B7"/>
    <mergeCell ref="A8:A10"/>
    <mergeCell ref="F8:F10"/>
    <mergeCell ref="G6:G7"/>
  </mergeCells>
  <pageMargins left="0.39370078740157483" right="0.39370078740157483" top="0.39370078740157483" bottom="0.39370078740157483" header="0.31496062992125984" footer="0.31496062992125984"/>
  <pageSetup paperSize="9" scale="76" orientation="landscape" r:id="rId8"/>
  <headerFooter>
    <oddFooter>&amp;R142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rgb="FF92D050"/>
  </sheetPr>
  <dimension ref="A1:H13"/>
  <sheetViews>
    <sheetView view="pageBreakPreview" topLeftCell="B1" zoomScale="80" zoomScaleNormal="80" zoomScaleSheetLayoutView="80" workbookViewId="0">
      <selection activeCell="B13" sqref="B13:G13"/>
    </sheetView>
  </sheetViews>
  <sheetFormatPr defaultRowHeight="15" x14ac:dyDescent="0.25"/>
  <cols>
    <col min="1" max="1" width="33"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8" ht="16.5" x14ac:dyDescent="0.25">
      <c r="A1" s="78" t="s">
        <v>0</v>
      </c>
      <c r="B1" s="78"/>
      <c r="C1" s="78"/>
      <c r="D1" s="78"/>
      <c r="E1" s="78"/>
      <c r="F1" s="78"/>
      <c r="G1" s="78"/>
    </row>
    <row r="2" spans="1:8" ht="36" customHeight="1" x14ac:dyDescent="0.25">
      <c r="A2" s="119" t="s">
        <v>74</v>
      </c>
      <c r="B2" s="119"/>
      <c r="C2" s="119"/>
      <c r="D2" s="119"/>
      <c r="E2" s="119"/>
      <c r="F2" s="119"/>
      <c r="G2" s="119"/>
    </row>
    <row r="3" spans="1:8" ht="16.5" x14ac:dyDescent="0.25">
      <c r="A3" s="124"/>
      <c r="B3" s="124"/>
      <c r="C3" s="124"/>
      <c r="D3" s="124"/>
      <c r="E3" s="124"/>
      <c r="F3" s="124"/>
      <c r="G3" s="124"/>
    </row>
    <row r="5" spans="1:8" ht="42.75" x14ac:dyDescent="0.25">
      <c r="A5" s="26" t="s">
        <v>1</v>
      </c>
      <c r="B5" s="26" t="s">
        <v>2</v>
      </c>
      <c r="C5" s="26" t="s">
        <v>3</v>
      </c>
      <c r="D5" s="26" t="s">
        <v>4</v>
      </c>
      <c r="E5" s="26" t="s">
        <v>5</v>
      </c>
      <c r="F5" s="26" t="s">
        <v>6</v>
      </c>
      <c r="G5" s="26" t="s">
        <v>7</v>
      </c>
    </row>
    <row r="6" spans="1:8" s="25" customFormat="1" ht="38.25" customHeight="1" x14ac:dyDescent="0.25">
      <c r="A6" s="109" t="s">
        <v>59</v>
      </c>
      <c r="B6" s="129"/>
      <c r="C6" s="112">
        <v>0.3</v>
      </c>
      <c r="D6" s="114">
        <v>0</v>
      </c>
      <c r="E6" s="114" t="s">
        <v>24</v>
      </c>
      <c r="F6" s="116">
        <f>D6*C6</f>
        <v>0</v>
      </c>
      <c r="G6" s="117" t="s">
        <v>75</v>
      </c>
    </row>
    <row r="7" spans="1:8" s="25" customFormat="1" ht="51.75" customHeight="1" x14ac:dyDescent="0.25">
      <c r="A7" s="109"/>
      <c r="B7" s="130"/>
      <c r="C7" s="113"/>
      <c r="D7" s="115"/>
      <c r="E7" s="115"/>
      <c r="F7" s="116">
        <f>D7*C7</f>
        <v>0</v>
      </c>
      <c r="G7" s="118"/>
    </row>
    <row r="8" spans="1:8" ht="38.25" customHeight="1" x14ac:dyDescent="0.25">
      <c r="A8" s="98" t="s">
        <v>44</v>
      </c>
      <c r="B8" s="27" t="s">
        <v>45</v>
      </c>
      <c r="C8" s="28">
        <v>0.4</v>
      </c>
      <c r="D8" s="28">
        <v>10</v>
      </c>
      <c r="E8" s="28">
        <f>D8*C8</f>
        <v>4</v>
      </c>
      <c r="F8" s="83">
        <f>(E8+E9+E10)*0.7</f>
        <v>6.58</v>
      </c>
      <c r="G8" s="31" t="s">
        <v>68</v>
      </c>
    </row>
    <row r="9" spans="1:8" ht="74.25" customHeight="1" x14ac:dyDescent="0.25">
      <c r="A9" s="99"/>
      <c r="B9" s="27" t="s">
        <v>46</v>
      </c>
      <c r="C9" s="28">
        <v>0.3</v>
      </c>
      <c r="D9" s="28">
        <v>10</v>
      </c>
      <c r="E9" s="28">
        <f>D9*C9</f>
        <v>3</v>
      </c>
      <c r="F9" s="84"/>
      <c r="G9" s="31" t="s">
        <v>52</v>
      </c>
      <c r="H9" s="23"/>
    </row>
    <row r="10" spans="1:8" ht="75" x14ac:dyDescent="0.25">
      <c r="A10" s="100"/>
      <c r="B10" s="27" t="s">
        <v>47</v>
      </c>
      <c r="C10" s="28">
        <v>0.3</v>
      </c>
      <c r="D10" s="28">
        <v>8</v>
      </c>
      <c r="E10" s="28">
        <f>D10*C10</f>
        <v>2.4</v>
      </c>
      <c r="F10" s="85"/>
      <c r="G10" s="43" t="s">
        <v>76</v>
      </c>
    </row>
    <row r="11" spans="1:8" s="24" customFormat="1" ht="19.5" customHeight="1" x14ac:dyDescent="0.25">
      <c r="A11" s="29" t="s">
        <v>13</v>
      </c>
      <c r="B11" s="54"/>
      <c r="C11" s="54"/>
      <c r="D11" s="54"/>
      <c r="E11" s="54"/>
      <c r="F11" s="38">
        <f>F6+F8</f>
        <v>6.58</v>
      </c>
      <c r="G11" s="54"/>
    </row>
    <row r="12" spans="1:8" ht="92.25" customHeight="1" x14ac:dyDescent="0.25">
      <c r="A12" s="30" t="s">
        <v>14</v>
      </c>
      <c r="B12" s="125" t="s">
        <v>77</v>
      </c>
      <c r="C12" s="126"/>
      <c r="D12" s="126"/>
      <c r="E12" s="126"/>
      <c r="F12" s="126"/>
      <c r="G12" s="126"/>
    </row>
    <row r="13" spans="1:8" ht="98.25" customHeight="1" x14ac:dyDescent="0.25">
      <c r="A13" s="30" t="s">
        <v>15</v>
      </c>
      <c r="B13" s="127" t="s">
        <v>127</v>
      </c>
      <c r="C13" s="128"/>
      <c r="D13" s="128"/>
      <c r="E13" s="128"/>
      <c r="F13" s="128"/>
      <c r="G13" s="128"/>
    </row>
  </sheetData>
  <customSheetViews>
    <customSheetView guid="{83B5464C-805B-41DB-81B9-A691DDF78663}" scale="70" showPageBreaks="1" printArea="1">
      <selection activeCell="N42" sqref="N42"/>
      <pageMargins left="0.39370078740157483" right="0.39370078740157483" top="0.39370078740157483" bottom="0.39370078740157483" header="0.31496062992125984" footer="0.31496062992125984"/>
      <pageSetup paperSize="9" scale="72" orientation="landscape" r:id="rId1"/>
      <headerFooter>
        <oddFooter>&amp;R92</oddFooter>
      </headerFooter>
    </customSheetView>
    <customSheetView guid="{65D17E01-2C95-467A-A6C0-284D8AF9353A}" scale="80" printArea="1" hiddenRows="1" view="pageBreakPreview">
      <selection activeCell="Q26" sqref="Q26"/>
      <pageMargins left="0.39370078740157483" right="0.39370078740157483" top="0.39370078740157483" bottom="0.39370078740157483" header="0.31496062992125984" footer="0.31496062992125984"/>
      <pageSetup paperSize="9" scale="72" orientation="landscape" r:id="rId2"/>
      <headerFooter>
        <oddFooter>&amp;R92</oddFooter>
      </headerFooter>
    </customSheetView>
    <customSheetView guid="{6D50AFB0-1F88-45CC-9714-E302C21A7AF6}" scale="80" showPageBreaks="1" printArea="1" hiddenRows="1">
      <selection activeCell="B19" sqref="B19:G19"/>
      <pageMargins left="0.39370078740157483" right="0.39370078740157483" top="0.39370078740157483" bottom="0.39370078740157483" header="0.31496062992125984" footer="0.31496062992125984"/>
      <pageSetup paperSize="9" scale="72" orientation="landscape" r:id="rId3"/>
      <headerFooter>
        <oddFooter>&amp;R92</oddFooter>
      </headerFooter>
    </customSheetView>
    <customSheetView guid="{D064BFE3-0CFC-4FA0-A904-E97A6AB4FB27}" scale="90" showPageBreaks="1" printArea="1" hiddenRows="1" view="pageBreakPreview">
      <selection activeCell="E14" sqref="E14"/>
      <pageMargins left="0.39370078740157483" right="0.39370078740157483" top="0.39370078740157483" bottom="0.39370078740157483" header="0.31496062992125984" footer="0.31496062992125984"/>
      <pageSetup paperSize="9" scale="72" orientation="landscape" r:id="rId4"/>
      <headerFooter>
        <oddFooter>&amp;R90</oddFooter>
      </headerFooter>
    </customSheetView>
    <customSheetView guid="{DB5FF748-5A0B-481D-84B1-E8DCB60F31BB}" scale="90" showPageBreaks="1" printArea="1" hiddenRows="1">
      <selection activeCell="B18" sqref="B18:G18"/>
      <pageMargins left="0.39370078740157483" right="0.39370078740157483" top="0.39370078740157483" bottom="0.39370078740157483" header="0.31496062992125984" footer="0.31496062992125984"/>
      <pageSetup paperSize="9" scale="72" orientation="landscape" r:id="rId5"/>
      <headerFooter>
        <oddFooter>&amp;R92</oddFooter>
      </headerFooter>
    </customSheetView>
    <customSheetView guid="{EC56D8CD-5E96-4735-B304-1C545AF394D1}" scale="80" showPageBreaks="1" printArea="1" topLeftCell="B1">
      <selection activeCell="B13" sqref="B13:G13"/>
      <pageMargins left="0.39370078740157483" right="0.39370078740157483" top="0.39370078740157483" bottom="0.39370078740157483" header="0.31496062992125984" footer="0.31496062992125984"/>
      <pageSetup paperSize="9" scale="72" orientation="landscape" r:id="rId6"/>
      <headerFooter>
        <oddFooter>&amp;R92</oddFooter>
      </headerFooter>
    </customSheetView>
    <customSheetView guid="{E68AA610-1447-41B6-8A0D-6F62026B6D10}" scale="70">
      <selection activeCell="B13" sqref="B13:G13"/>
      <pageMargins left="0.39370078740157483" right="0.39370078740157483" top="0.39370078740157483" bottom="0.39370078740157483" header="0.31496062992125984" footer="0.31496062992125984"/>
      <pageSetup paperSize="9" scale="72" orientation="landscape" r:id="rId7"/>
      <headerFooter>
        <oddFooter>&amp;R92</oddFooter>
      </headerFooter>
    </customSheetView>
  </customSheetViews>
  <mergeCells count="14">
    <mergeCell ref="A1:G1"/>
    <mergeCell ref="A2:G2"/>
    <mergeCell ref="A3:G3"/>
    <mergeCell ref="B12:G12"/>
    <mergeCell ref="B13:G13"/>
    <mergeCell ref="A6:A7"/>
    <mergeCell ref="B6:B7"/>
    <mergeCell ref="C6:C7"/>
    <mergeCell ref="D6:D7"/>
    <mergeCell ref="E6:E7"/>
    <mergeCell ref="F6:F7"/>
    <mergeCell ref="A8:A10"/>
    <mergeCell ref="F8:F10"/>
    <mergeCell ref="G6:G7"/>
  </mergeCells>
  <pageMargins left="0.39370078740157483" right="0.39370078740157483" top="0.39370078740157483" bottom="0.39370078740157483" header="0.31496062992125984" footer="0.31496062992125984"/>
  <pageSetup paperSize="9" scale="72" orientation="landscape" r:id="rId8"/>
  <headerFooter>
    <oddFooter>&amp;R143</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6">
    <tabColor rgb="FF92D050"/>
  </sheetPr>
  <dimension ref="A1:H14"/>
  <sheetViews>
    <sheetView view="pageBreakPreview" zoomScaleNormal="100" zoomScaleSheetLayoutView="100" workbookViewId="0">
      <selection activeCell="B10" sqref="B10"/>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3.42578125" style="22" customWidth="1"/>
    <col min="8" max="16384" width="9.140625" style="22"/>
  </cols>
  <sheetData>
    <row r="1" spans="1:8" ht="16.5" x14ac:dyDescent="0.25">
      <c r="A1" s="78" t="s">
        <v>0</v>
      </c>
      <c r="B1" s="78"/>
      <c r="C1" s="78"/>
      <c r="D1" s="78"/>
      <c r="E1" s="78"/>
      <c r="F1" s="78"/>
      <c r="G1" s="78"/>
    </row>
    <row r="2" spans="1:8" ht="10.5" customHeight="1" x14ac:dyDescent="0.25">
      <c r="A2" s="119" t="s">
        <v>78</v>
      </c>
      <c r="B2" s="119"/>
      <c r="C2" s="119"/>
      <c r="D2" s="119"/>
      <c r="E2" s="119"/>
      <c r="F2" s="119"/>
      <c r="G2" s="119"/>
    </row>
    <row r="3" spans="1:8" ht="9" customHeight="1" x14ac:dyDescent="0.25">
      <c r="A3" s="119"/>
      <c r="B3" s="119"/>
      <c r="C3" s="119"/>
      <c r="D3" s="119"/>
      <c r="E3" s="119"/>
      <c r="F3" s="119"/>
      <c r="G3" s="119"/>
    </row>
    <row r="4" spans="1:8" ht="16.5" x14ac:dyDescent="0.25">
      <c r="A4" s="124"/>
      <c r="B4" s="124"/>
      <c r="C4" s="124"/>
      <c r="D4" s="124"/>
      <c r="E4" s="124"/>
      <c r="F4" s="124"/>
      <c r="G4" s="124"/>
    </row>
    <row r="6" spans="1:8" ht="42.75" x14ac:dyDescent="0.25">
      <c r="A6" s="26" t="s">
        <v>1</v>
      </c>
      <c r="B6" s="26" t="s">
        <v>2</v>
      </c>
      <c r="C6" s="26" t="s">
        <v>3</v>
      </c>
      <c r="D6" s="26" t="s">
        <v>4</v>
      </c>
      <c r="E6" s="26" t="s">
        <v>5</v>
      </c>
      <c r="F6" s="26" t="s">
        <v>6</v>
      </c>
      <c r="G6" s="26" t="s">
        <v>7</v>
      </c>
    </row>
    <row r="7" spans="1:8" s="25" customFormat="1" ht="38.25" customHeight="1" x14ac:dyDescent="0.25">
      <c r="A7" s="109" t="s">
        <v>59</v>
      </c>
      <c r="B7" s="110"/>
      <c r="C7" s="131">
        <v>0.3</v>
      </c>
      <c r="D7" s="131">
        <v>10</v>
      </c>
      <c r="E7" s="131" t="s">
        <v>24</v>
      </c>
      <c r="F7" s="133">
        <f>D7*C7</f>
        <v>3</v>
      </c>
      <c r="G7" s="117" t="s">
        <v>89</v>
      </c>
    </row>
    <row r="8" spans="1:8" s="25" customFormat="1" ht="74.25" customHeight="1" x14ac:dyDescent="0.25">
      <c r="A8" s="109"/>
      <c r="B8" s="111"/>
      <c r="C8" s="132"/>
      <c r="D8" s="132"/>
      <c r="E8" s="132"/>
      <c r="F8" s="133">
        <f>D8*C8</f>
        <v>0</v>
      </c>
      <c r="G8" s="118"/>
    </row>
    <row r="9" spans="1:8" ht="38.25" customHeight="1" x14ac:dyDescent="0.25">
      <c r="A9" s="98" t="s">
        <v>44</v>
      </c>
      <c r="B9" s="27" t="s">
        <v>45</v>
      </c>
      <c r="C9" s="56">
        <v>0.4</v>
      </c>
      <c r="D9" s="56">
        <v>8</v>
      </c>
      <c r="E9" s="56">
        <f>D9*C9</f>
        <v>3.2</v>
      </c>
      <c r="F9" s="83">
        <f>(E9+E10+E11)*0.7</f>
        <v>5.39</v>
      </c>
      <c r="G9" s="31" t="s">
        <v>61</v>
      </c>
    </row>
    <row r="10" spans="1:8" ht="74.25" customHeight="1" x14ac:dyDescent="0.25">
      <c r="A10" s="99"/>
      <c r="B10" s="27" t="s">
        <v>46</v>
      </c>
      <c r="C10" s="28">
        <v>0.3</v>
      </c>
      <c r="D10" s="28">
        <v>10</v>
      </c>
      <c r="E10" s="28">
        <f>D10*C10</f>
        <v>3</v>
      </c>
      <c r="F10" s="84"/>
      <c r="G10" s="31" t="s">
        <v>52</v>
      </c>
      <c r="H10" s="23"/>
    </row>
    <row r="11" spans="1:8" ht="75" x14ac:dyDescent="0.25">
      <c r="A11" s="100"/>
      <c r="B11" s="27" t="s">
        <v>47</v>
      </c>
      <c r="C11" s="28">
        <v>0.3</v>
      </c>
      <c r="D11" s="28">
        <v>5</v>
      </c>
      <c r="E11" s="28">
        <f>D11*C11</f>
        <v>1.5</v>
      </c>
      <c r="F11" s="85"/>
      <c r="G11" s="43" t="s">
        <v>83</v>
      </c>
    </row>
    <row r="12" spans="1:8" ht="19.5" customHeight="1" x14ac:dyDescent="0.25">
      <c r="A12" s="29" t="s">
        <v>13</v>
      </c>
      <c r="B12" s="35"/>
      <c r="C12" s="35"/>
      <c r="D12" s="35"/>
      <c r="E12" s="35"/>
      <c r="F12" s="38">
        <f>F7+F9</f>
        <v>8.39</v>
      </c>
      <c r="G12" s="35"/>
    </row>
    <row r="13" spans="1:8" ht="63" customHeight="1" x14ac:dyDescent="0.25">
      <c r="A13" s="30" t="s">
        <v>14</v>
      </c>
      <c r="B13" s="75" t="s">
        <v>49</v>
      </c>
      <c r="C13" s="89"/>
      <c r="D13" s="89"/>
      <c r="E13" s="89"/>
      <c r="F13" s="89"/>
      <c r="G13" s="90"/>
    </row>
    <row r="14" spans="1:8" ht="82.5" customHeight="1" x14ac:dyDescent="0.25">
      <c r="A14" s="30" t="s">
        <v>15</v>
      </c>
      <c r="B14" s="72" t="s">
        <v>131</v>
      </c>
      <c r="C14" s="91"/>
      <c r="D14" s="91"/>
      <c r="E14" s="91"/>
      <c r="F14" s="91"/>
      <c r="G14" s="92"/>
    </row>
  </sheetData>
  <customSheetViews>
    <customSheetView guid="{83B5464C-805B-41DB-81B9-A691DDF78663}" scale="70" showPageBreaks="1" printArea="1" view="pageBreakPreview">
      <selection activeCell="R43" sqref="R43"/>
      <pageMargins left="0.39370078740157483" right="0.39370078740157483" top="0.39370078740157483" bottom="0.39370078740157483" header="0.31496062992125984" footer="0.31496062992125984"/>
      <pageSetup paperSize="9" scale="60" orientation="landscape" r:id="rId1"/>
      <headerFooter>
        <oddFooter>&amp;R91</oddFooter>
      </headerFooter>
    </customSheetView>
    <customSheetView guid="{65D17E01-2C95-467A-A6C0-284D8AF9353A}" showPageBreaks="1" printArea="1" hiddenRows="1" view="pageBreakPreview" topLeftCell="B1">
      <selection activeCell="O29" sqref="O29"/>
      <pageMargins left="0.39370078740157483" right="0.39370078740157483" top="0.39370078740157483" bottom="0.39370078740157483" header="0.31496062992125984" footer="0.31496062992125984"/>
      <pageSetup paperSize="9" scale="60" orientation="landscape" r:id="rId2"/>
      <headerFooter>
        <oddFooter>&amp;R91</oddFooter>
      </headerFooter>
    </customSheetView>
    <customSheetView guid="{6D50AFB0-1F88-45CC-9714-E302C21A7AF6}" scale="80" showPageBreaks="1" printArea="1" hiddenRows="1" view="pageBreakPreview">
      <selection activeCell="F14" sqref="F14:F17"/>
      <pageMargins left="0.39370078740157483" right="0.39370078740157483" top="0.39370078740157483" bottom="0.39370078740157483" header="0.31496062992125984" footer="0.31496062992125984"/>
      <pageSetup paperSize="9" scale="60" orientation="landscape" r:id="rId3"/>
      <headerFooter>
        <oddFooter>&amp;R91</oddFooter>
      </headerFooter>
    </customSheetView>
    <customSheetView guid="{D064BFE3-0CFC-4FA0-A904-E97A6AB4FB27}" showPageBreaks="1" printArea="1" hiddenRows="1" view="pageBreakPreview">
      <selection activeCell="C10" sqref="C10"/>
      <pageMargins left="0.39370078740157483" right="0.39370078740157483" top="0.39370078740157483" bottom="0.39370078740157483" header="0.31496062992125984" footer="0.31496062992125984"/>
      <pageSetup paperSize="9" scale="60" orientation="landscape" r:id="rId4"/>
      <headerFooter>
        <oddFooter>&amp;R95</oddFooter>
      </headerFooter>
    </customSheetView>
    <customSheetView guid="{DB5FF748-5A0B-481D-84B1-E8DCB60F31BB}" scale="80" showPageBreaks="1" printArea="1" hiddenRows="1" view="pageBreakPreview" topLeftCell="A7">
      <selection activeCell="G36" sqref="G36"/>
      <pageMargins left="0.39370078740157483" right="0.39370078740157483" top="0.39370078740157483" bottom="0.39370078740157483" header="0.31496062992125984" footer="0.31496062992125984"/>
      <pageSetup paperSize="9" scale="60" orientation="landscape" r:id="rId5"/>
      <headerFooter>
        <oddFooter>&amp;R91</oddFooter>
      </headerFooter>
    </customSheetView>
    <customSheetView guid="{EC56D8CD-5E96-4735-B304-1C545AF394D1}" scale="80" showPageBreaks="1" printArea="1" view="pageBreakPreview" topLeftCell="B1">
      <selection activeCell="B14" sqref="B14:G14"/>
      <pageMargins left="0.39370078740157483" right="0.39370078740157483" top="0.39370078740157483" bottom="0.39370078740157483" header="0.31496062992125984" footer="0.31496062992125984"/>
      <pageSetup paperSize="9" scale="60" orientation="landscape" r:id="rId6"/>
      <headerFooter>
        <oddFooter>&amp;R91</oddFooter>
      </headerFooter>
    </customSheetView>
    <customSheetView guid="{E68AA610-1447-41B6-8A0D-6F62026B6D10}" scale="80" showPageBreaks="1" printArea="1" view="pageBreakPreview">
      <selection activeCell="I18" sqref="I18"/>
      <pageMargins left="0.39370078740157483" right="0.39370078740157483" top="0.39370078740157483" bottom="0.39370078740157483" header="0.31496062992125984" footer="0.31496062992125984"/>
      <pageSetup paperSize="9" scale="60" orientation="landscape" r:id="rId7"/>
      <headerFooter>
        <oddFooter>&amp;R91</oddFooter>
      </headerFooter>
    </customSheetView>
  </customSheetViews>
  <mergeCells count="14">
    <mergeCell ref="B14:G14"/>
    <mergeCell ref="A1:G1"/>
    <mergeCell ref="A2:G3"/>
    <mergeCell ref="A4:G4"/>
    <mergeCell ref="A7:A8"/>
    <mergeCell ref="B7:B8"/>
    <mergeCell ref="C7:C8"/>
    <mergeCell ref="D7:D8"/>
    <mergeCell ref="E7:E8"/>
    <mergeCell ref="F7:F8"/>
    <mergeCell ref="A9:A11"/>
    <mergeCell ref="F9:F11"/>
    <mergeCell ref="G7:G8"/>
    <mergeCell ref="B13:G13"/>
  </mergeCells>
  <pageMargins left="0.39370078740157483" right="0.39370078740157483" top="0.39370078740157483" bottom="0.39370078740157483" header="0.31496062992125984" footer="0.31496062992125984"/>
  <pageSetup paperSize="9" scale="60" orientation="landscape" r:id="rId8"/>
  <headerFooter>
    <oddFooter>&amp;R144</oddFooter>
  </headerFooter>
  <legacyDrawing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rgb="FF92D050"/>
  </sheetPr>
  <dimension ref="A1:W17"/>
  <sheetViews>
    <sheetView view="pageBreakPreview" zoomScale="90" zoomScaleNormal="100" zoomScaleSheetLayoutView="90" workbookViewId="0">
      <pane xSplit="1" ySplit="5" topLeftCell="B6" activePane="bottomRight" state="frozen"/>
      <selection pane="topRight" activeCell="B1" sqref="B1"/>
      <selection pane="bottomLeft" activeCell="A6" sqref="A6"/>
      <selection pane="bottomRight" sqref="A1:G1"/>
    </sheetView>
  </sheetViews>
  <sheetFormatPr defaultRowHeight="15" x14ac:dyDescent="0.25"/>
  <cols>
    <col min="1" max="1" width="36.42578125" style="22" customWidth="1"/>
    <col min="2" max="2" width="36.85546875" style="22" customWidth="1"/>
    <col min="3" max="4" width="9.140625" style="22"/>
    <col min="5" max="5" width="17.140625" style="22" customWidth="1"/>
    <col min="6" max="6" width="18" style="22" customWidth="1"/>
    <col min="7" max="7" width="42.140625" style="22" customWidth="1"/>
    <col min="8" max="16384" width="9.140625" style="22"/>
  </cols>
  <sheetData>
    <row r="1" spans="1:23" ht="16.5" x14ac:dyDescent="0.25">
      <c r="A1" s="78" t="s">
        <v>0</v>
      </c>
      <c r="B1" s="78"/>
      <c r="C1" s="78"/>
      <c r="D1" s="78"/>
      <c r="E1" s="78"/>
      <c r="F1" s="78"/>
      <c r="G1" s="78"/>
    </row>
    <row r="2" spans="1:23" ht="31.5" customHeight="1" x14ac:dyDescent="0.25">
      <c r="A2" s="119" t="s">
        <v>95</v>
      </c>
      <c r="B2" s="119"/>
      <c r="C2" s="119"/>
      <c r="D2" s="119"/>
      <c r="E2" s="119"/>
      <c r="F2" s="119"/>
      <c r="G2" s="119"/>
    </row>
    <row r="3" spans="1:23" ht="16.5" x14ac:dyDescent="0.25">
      <c r="A3" s="79"/>
      <c r="B3" s="79"/>
      <c r="C3" s="79"/>
      <c r="D3" s="79"/>
      <c r="E3" s="79"/>
      <c r="F3" s="79"/>
      <c r="G3" s="79"/>
    </row>
    <row r="5" spans="1:23" ht="42.75" x14ac:dyDescent="0.25">
      <c r="A5" s="26" t="s">
        <v>1</v>
      </c>
      <c r="B5" s="26" t="s">
        <v>2</v>
      </c>
      <c r="C5" s="26" t="s">
        <v>3</v>
      </c>
      <c r="D5" s="26" t="s">
        <v>4</v>
      </c>
      <c r="E5" s="26" t="s">
        <v>5</v>
      </c>
      <c r="F5" s="26" t="s">
        <v>6</v>
      </c>
      <c r="G5" s="26" t="s">
        <v>7</v>
      </c>
    </row>
    <row r="6" spans="1:23" ht="135" x14ac:dyDescent="0.25">
      <c r="A6" s="66" t="s">
        <v>43</v>
      </c>
      <c r="B6" s="26"/>
      <c r="C6" s="67">
        <v>0.3</v>
      </c>
      <c r="D6" s="67">
        <v>10</v>
      </c>
      <c r="E6" s="28" t="s">
        <v>24</v>
      </c>
      <c r="F6" s="66">
        <f>D6*C6</f>
        <v>3</v>
      </c>
      <c r="G6" s="31" t="s">
        <v>72</v>
      </c>
    </row>
    <row r="7" spans="1:23" ht="75" x14ac:dyDescent="0.25">
      <c r="A7" s="95" t="s">
        <v>44</v>
      </c>
      <c r="B7" s="27" t="s">
        <v>45</v>
      </c>
      <c r="C7" s="28">
        <v>0.4</v>
      </c>
      <c r="D7" s="28">
        <v>5</v>
      </c>
      <c r="E7" s="28">
        <f>D7*C7</f>
        <v>2</v>
      </c>
      <c r="F7" s="83">
        <f>(E7+E8+E9)*0.7</f>
        <v>4.76</v>
      </c>
      <c r="G7" s="31" t="s">
        <v>96</v>
      </c>
    </row>
    <row r="8" spans="1:23" ht="90" x14ac:dyDescent="0.25">
      <c r="A8" s="96"/>
      <c r="B8" s="27" t="s">
        <v>46</v>
      </c>
      <c r="C8" s="28">
        <v>0.3</v>
      </c>
      <c r="D8" s="28">
        <v>8</v>
      </c>
      <c r="E8" s="28">
        <f>D8*C8</f>
        <v>2.4</v>
      </c>
      <c r="F8" s="84"/>
      <c r="G8" s="31" t="s">
        <v>113</v>
      </c>
    </row>
    <row r="9" spans="1:23" ht="135" x14ac:dyDescent="0.25">
      <c r="A9" s="97"/>
      <c r="B9" s="27" t="s">
        <v>47</v>
      </c>
      <c r="C9" s="28">
        <v>0.3</v>
      </c>
      <c r="D9" s="28">
        <v>8</v>
      </c>
      <c r="E9" s="28">
        <f>D9*C9</f>
        <v>2.4</v>
      </c>
      <c r="F9" s="85"/>
      <c r="G9" s="43" t="s">
        <v>97</v>
      </c>
      <c r="N9" s="61"/>
      <c r="O9" s="61"/>
      <c r="P9" s="61"/>
      <c r="Q9" s="61"/>
      <c r="R9" s="61"/>
      <c r="S9" s="61"/>
      <c r="T9" s="61"/>
      <c r="U9" s="61"/>
      <c r="V9" s="61"/>
      <c r="W9" s="61"/>
    </row>
    <row r="10" spans="1:23" ht="19.5" customHeight="1" x14ac:dyDescent="0.25">
      <c r="A10" s="29" t="s">
        <v>13</v>
      </c>
      <c r="B10" s="54"/>
      <c r="C10" s="54"/>
      <c r="D10" s="54"/>
      <c r="E10" s="54"/>
      <c r="F10" s="38">
        <f>F6+F7</f>
        <v>7.76</v>
      </c>
      <c r="G10" s="54"/>
      <c r="N10" s="61"/>
      <c r="O10" s="61"/>
      <c r="P10" s="61"/>
      <c r="Q10" s="61"/>
      <c r="R10" s="61"/>
      <c r="S10" s="61"/>
      <c r="T10" s="61"/>
      <c r="U10" s="61"/>
      <c r="V10" s="61"/>
      <c r="W10" s="61"/>
    </row>
    <row r="11" spans="1:23" ht="78" customHeight="1" x14ac:dyDescent="0.25">
      <c r="A11" s="30" t="s">
        <v>14</v>
      </c>
      <c r="B11" s="75" t="s">
        <v>49</v>
      </c>
      <c r="C11" s="76"/>
      <c r="D11" s="76"/>
      <c r="E11" s="76"/>
      <c r="F11" s="76"/>
      <c r="G11" s="77"/>
      <c r="N11" s="62"/>
      <c r="O11" s="63"/>
      <c r="P11" s="63"/>
      <c r="Q11" s="63"/>
      <c r="R11" s="63"/>
      <c r="S11" s="63"/>
      <c r="T11" s="61"/>
      <c r="U11" s="61"/>
      <c r="V11" s="61"/>
      <c r="W11" s="61"/>
    </row>
    <row r="12" spans="1:23" ht="176.25" customHeight="1" x14ac:dyDescent="0.25">
      <c r="A12" s="30" t="s">
        <v>15</v>
      </c>
      <c r="B12" s="75" t="s">
        <v>130</v>
      </c>
      <c r="C12" s="134"/>
      <c r="D12" s="134"/>
      <c r="E12" s="134"/>
      <c r="F12" s="134"/>
      <c r="G12" s="135"/>
      <c r="N12" s="64"/>
      <c r="O12" s="65"/>
      <c r="P12" s="65"/>
      <c r="Q12" s="65"/>
      <c r="R12" s="65"/>
      <c r="S12" s="65"/>
      <c r="T12" s="61"/>
      <c r="U12" s="61"/>
      <c r="V12" s="61"/>
      <c r="W12" s="61"/>
    </row>
    <row r="13" spans="1:23" x14ac:dyDescent="0.25">
      <c r="N13" s="61"/>
      <c r="O13" s="61"/>
      <c r="P13" s="61"/>
      <c r="Q13" s="61"/>
      <c r="R13" s="61"/>
      <c r="S13" s="61"/>
      <c r="T13" s="61"/>
      <c r="U13" s="61"/>
      <c r="V13" s="61"/>
      <c r="W13" s="61"/>
    </row>
    <row r="14" spans="1:23" x14ac:dyDescent="0.25">
      <c r="N14" s="61"/>
      <c r="O14" s="61"/>
      <c r="P14" s="61"/>
      <c r="Q14" s="61"/>
      <c r="R14" s="61"/>
      <c r="S14" s="61"/>
      <c r="T14" s="61"/>
      <c r="U14" s="61"/>
      <c r="V14" s="61"/>
      <c r="W14" s="61"/>
    </row>
    <row r="15" spans="1:23" x14ac:dyDescent="0.25">
      <c r="N15" s="61"/>
      <c r="O15" s="61"/>
      <c r="P15" s="61"/>
      <c r="Q15" s="61"/>
      <c r="R15" s="61"/>
      <c r="S15" s="61"/>
      <c r="T15" s="61"/>
      <c r="U15" s="61"/>
      <c r="V15" s="61"/>
      <c r="W15" s="61"/>
    </row>
    <row r="16" spans="1:23" x14ac:dyDescent="0.25">
      <c r="N16" s="61"/>
      <c r="O16" s="61"/>
      <c r="P16" s="61"/>
      <c r="Q16" s="61"/>
      <c r="R16" s="61"/>
      <c r="S16" s="61"/>
      <c r="T16" s="61"/>
      <c r="U16" s="61"/>
      <c r="V16" s="61"/>
      <c r="W16" s="61"/>
    </row>
    <row r="17" spans="14:23" x14ac:dyDescent="0.25">
      <c r="N17" s="61"/>
      <c r="O17" s="61"/>
      <c r="P17" s="61"/>
      <c r="Q17" s="61"/>
      <c r="R17" s="61"/>
      <c r="S17" s="61"/>
      <c r="T17" s="61"/>
      <c r="U17" s="61"/>
      <c r="V17" s="61"/>
      <c r="W17" s="61"/>
    </row>
  </sheetData>
  <customSheetViews>
    <customSheetView guid="{83B5464C-805B-41DB-81B9-A691DDF78663}" showPageBreaks="1" printArea="1" view="pageBreakPreview">
      <pane xSplit="1" ySplit="5" topLeftCell="B6" activePane="bottomRight" state="frozen"/>
      <selection pane="bottomRight" activeCell="B11" sqref="B11:G11"/>
      <pageMargins left="0.39370078740157483" right="0.39370078740157483" top="0.39370078740157483" bottom="0.39370078740157483" header="0.31496062992125984" footer="0.31496062992125984"/>
      <pageSetup paperSize="9" scale="76" orientation="landscape" r:id="rId1"/>
      <headerFooter>
        <oddFooter>&amp;R98</oddFooter>
      </headerFooter>
    </customSheetView>
    <customSheetView guid="{EC56D8CD-5E96-4735-B304-1C545AF394D1}" scale="85" showPageBreaks="1" printArea="1" view="pageBreakPreview">
      <pane xSplit="1" ySplit="5" topLeftCell="B10" activePane="bottomRight" state="frozen"/>
      <selection pane="bottomRight" activeCell="B12" sqref="B12:G12"/>
      <pageMargins left="0.39370078740157483" right="0.39370078740157483" top="0.39370078740157483" bottom="0.39370078740157483" header="0.31496062992125984" footer="0.31496062992125984"/>
      <pageSetup paperSize="9" scale="76" orientation="landscape" r:id="rId2"/>
      <headerFooter>
        <oddFooter>&amp;R98</oddFooter>
      </headerFooter>
    </customSheetView>
    <customSheetView guid="{E68AA610-1447-41B6-8A0D-6F62026B6D10}" scale="85" showPageBreaks="1" printArea="1" view="pageBreakPreview">
      <pane xSplit="1" ySplit="5" topLeftCell="B10" activePane="bottomRight" state="frozen"/>
      <selection pane="bottomRight" activeCell="B12" sqref="B12:G12"/>
      <pageMargins left="0.39370078740157483" right="0.39370078740157483" top="0.39370078740157483" bottom="0.39370078740157483" header="0.31496062992125984" footer="0.31496062992125984"/>
      <pageSetup paperSize="9" scale="76" orientation="landscape" r:id="rId3"/>
      <headerFooter>
        <oddFooter>&amp;R98</oddFooter>
      </headerFooter>
    </customSheetView>
  </customSheetViews>
  <mergeCells count="7">
    <mergeCell ref="B12:G12"/>
    <mergeCell ref="A1:G1"/>
    <mergeCell ref="A2:G2"/>
    <mergeCell ref="A3:G3"/>
    <mergeCell ref="A7:A9"/>
    <mergeCell ref="F7:F9"/>
    <mergeCell ref="B11:G11"/>
  </mergeCells>
  <pageMargins left="0.39370078740157483" right="0.39370078740157483" top="0.39370078740157483" bottom="0.39370078740157483" header="0.31496062992125984" footer="0.31496062992125984"/>
  <pageSetup paperSize="9" scale="66" orientation="landscape" r:id="rId4"/>
  <headerFooter>
    <oddFooter>&amp;R145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rgb="FF92D050"/>
  </sheetPr>
  <dimension ref="A1:H12"/>
  <sheetViews>
    <sheetView view="pageBreakPreview" zoomScale="80" zoomScaleNormal="80" zoomScaleSheetLayoutView="80" workbookViewId="0">
      <selection activeCell="E10" sqref="E10"/>
    </sheetView>
  </sheetViews>
  <sheetFormatPr defaultRowHeight="15" x14ac:dyDescent="0.25"/>
  <cols>
    <col min="1" max="1" width="36.42578125" style="24"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8" ht="16.5" x14ac:dyDescent="0.25">
      <c r="A1" s="78" t="s">
        <v>0</v>
      </c>
      <c r="B1" s="78"/>
      <c r="C1" s="78"/>
      <c r="D1" s="78"/>
      <c r="E1" s="78"/>
      <c r="F1" s="78"/>
      <c r="G1" s="78"/>
    </row>
    <row r="2" spans="1:8" ht="21" customHeight="1" x14ac:dyDescent="0.25">
      <c r="A2" s="119" t="s">
        <v>28</v>
      </c>
      <c r="B2" s="119"/>
      <c r="C2" s="119"/>
      <c r="D2" s="119"/>
      <c r="E2" s="119"/>
      <c r="F2" s="119"/>
      <c r="G2" s="119"/>
    </row>
    <row r="3" spans="1:8" ht="16.5" x14ac:dyDescent="0.25">
      <c r="A3" s="79"/>
      <c r="B3" s="79"/>
      <c r="C3" s="79"/>
      <c r="D3" s="79"/>
      <c r="E3" s="79"/>
      <c r="F3" s="79"/>
      <c r="G3" s="79"/>
    </row>
    <row r="5" spans="1:8" ht="42.75" x14ac:dyDescent="0.25">
      <c r="A5" s="26" t="s">
        <v>1</v>
      </c>
      <c r="B5" s="26" t="s">
        <v>2</v>
      </c>
      <c r="C5" s="26" t="s">
        <v>3</v>
      </c>
      <c r="D5" s="26" t="s">
        <v>4</v>
      </c>
      <c r="E5" s="26" t="s">
        <v>5</v>
      </c>
      <c r="F5" s="26" t="s">
        <v>6</v>
      </c>
      <c r="G5" s="26" t="s">
        <v>7</v>
      </c>
    </row>
    <row r="6" spans="1:8" ht="120" x14ac:dyDescent="0.25">
      <c r="A6" s="49" t="s">
        <v>43</v>
      </c>
      <c r="B6" s="26"/>
      <c r="C6" s="53">
        <v>0.3</v>
      </c>
      <c r="D6" s="53">
        <v>10</v>
      </c>
      <c r="E6" s="28" t="s">
        <v>24</v>
      </c>
      <c r="F6" s="52">
        <f>D6*C6</f>
        <v>3</v>
      </c>
      <c r="G6" s="48" t="s">
        <v>116</v>
      </c>
    </row>
    <row r="7" spans="1:8" ht="48.75" customHeight="1" x14ac:dyDescent="0.25">
      <c r="A7" s="95" t="s">
        <v>44</v>
      </c>
      <c r="B7" s="27" t="s">
        <v>45</v>
      </c>
      <c r="C7" s="28">
        <v>0.4</v>
      </c>
      <c r="D7" s="28">
        <v>10</v>
      </c>
      <c r="E7" s="28">
        <f>D7*C7</f>
        <v>4</v>
      </c>
      <c r="F7" s="83">
        <f>(E7+E8+E9)*0.7</f>
        <v>6.58</v>
      </c>
      <c r="G7" s="31" t="s">
        <v>80</v>
      </c>
      <c r="H7" s="23"/>
    </row>
    <row r="8" spans="1:8" ht="45" x14ac:dyDescent="0.25">
      <c r="A8" s="96"/>
      <c r="B8" s="27" t="s">
        <v>46</v>
      </c>
      <c r="C8" s="28">
        <v>0.3</v>
      </c>
      <c r="D8" s="28">
        <v>10</v>
      </c>
      <c r="E8" s="28">
        <f>D8*C8</f>
        <v>3</v>
      </c>
      <c r="F8" s="84"/>
      <c r="G8" s="31" t="s">
        <v>52</v>
      </c>
    </row>
    <row r="9" spans="1:8" ht="75" x14ac:dyDescent="0.25">
      <c r="A9" s="97"/>
      <c r="B9" s="27" t="s">
        <v>47</v>
      </c>
      <c r="C9" s="28">
        <v>0.3</v>
      </c>
      <c r="D9" s="28">
        <v>8</v>
      </c>
      <c r="E9" s="28">
        <f>D9*C9</f>
        <v>2.4</v>
      </c>
      <c r="F9" s="85"/>
      <c r="G9" s="43" t="s">
        <v>81</v>
      </c>
    </row>
    <row r="10" spans="1:8" ht="19.5" customHeight="1" x14ac:dyDescent="0.25">
      <c r="A10" s="29" t="s">
        <v>13</v>
      </c>
      <c r="B10" s="47"/>
      <c r="C10" s="35"/>
      <c r="D10" s="35"/>
      <c r="E10" s="35"/>
      <c r="F10" s="38">
        <f>F7+F6</f>
        <v>9.58</v>
      </c>
      <c r="G10" s="35"/>
    </row>
    <row r="11" spans="1:8" ht="69" customHeight="1" x14ac:dyDescent="0.25">
      <c r="A11" s="30" t="s">
        <v>14</v>
      </c>
      <c r="B11" s="101" t="s">
        <v>49</v>
      </c>
      <c r="C11" s="102"/>
      <c r="D11" s="102"/>
      <c r="E11" s="102"/>
      <c r="F11" s="102"/>
      <c r="G11" s="103"/>
    </row>
    <row r="12" spans="1:8" ht="75.75" customHeight="1" x14ac:dyDescent="0.25">
      <c r="A12" s="30" t="s">
        <v>15</v>
      </c>
      <c r="B12" s="101" t="s">
        <v>82</v>
      </c>
      <c r="C12" s="102"/>
      <c r="D12" s="102"/>
      <c r="E12" s="102"/>
      <c r="F12" s="102"/>
      <c r="G12" s="103"/>
    </row>
  </sheetData>
  <customSheetViews>
    <customSheetView guid="{83B5464C-805B-41DB-81B9-A691DDF78663}" scale="80" showPageBreaks="1" view="pageBreakPreview">
      <selection activeCell="P31" sqref="P31"/>
      <pageMargins left="0.39370078740157483" right="0.39370078740157483" top="0.39370078740157483" bottom="0.39370078740157483" header="0.31496062992125984" footer="0.31496062992125984"/>
      <pageSetup paperSize="9" scale="72" orientation="landscape" r:id="rId1"/>
      <headerFooter>
        <oddFooter>&amp;R90</oddFooter>
      </headerFooter>
    </customSheetView>
    <customSheetView guid="{65D17E01-2C95-467A-A6C0-284D8AF9353A}" scale="80" showPageBreaks="1" printArea="1" hiddenRows="1" view="pageBreakPreview">
      <selection activeCell="M7" sqref="M7"/>
      <pageMargins left="0.39370078740157483" right="0.39370078740157483" top="0.39370078740157483" bottom="0.39370078740157483" header="0.31496062992125984" footer="0.31496062992125984"/>
      <pageSetup paperSize="9" scale="72" orientation="landscape" r:id="rId2"/>
      <headerFooter>
        <oddFooter>&amp;R90</oddFooter>
      </headerFooter>
    </customSheetView>
    <customSheetView guid="{6D50AFB0-1F88-45CC-9714-E302C21A7AF6}" scale="80" showPageBreaks="1" printArea="1" hiddenRows="1" view="pageBreakPreview">
      <selection activeCell="D12" sqref="D12"/>
      <pageMargins left="0.39370078740157483" right="0.39370078740157483" top="0.39370078740157483" bottom="0.39370078740157483" header="0.31496062992125984" footer="0.31496062992125984"/>
      <pageSetup paperSize="9" scale="72" orientation="landscape" r:id="rId3"/>
      <headerFooter>
        <oddFooter>&amp;R90</oddFooter>
      </headerFooter>
    </customSheetView>
    <customSheetView guid="{D064BFE3-0CFC-4FA0-A904-E97A6AB4FB27}" scale="80" showPageBreaks="1" printArea="1" hiddenRows="1" view="pageBreakPreview">
      <selection activeCell="G15" sqref="G15"/>
      <pageMargins left="0.39370078740157483" right="0.39370078740157483" top="0.39370078740157483" bottom="0.39370078740157483" header="0.31496062992125984" footer="0.31496062992125984"/>
      <pageSetup paperSize="9" scale="72" orientation="landscape" r:id="rId4"/>
      <headerFooter>
        <oddFooter>&amp;R94</oddFooter>
      </headerFooter>
    </customSheetView>
    <customSheetView guid="{DB5FF748-5A0B-481D-84B1-E8DCB60F31BB}" scale="80" printArea="1" hiddenRows="1" topLeftCell="B1">
      <selection activeCell="B18" sqref="B18:G18"/>
      <pageMargins left="0.39370078740157483" right="0.39370078740157483" top="0.39370078740157483" bottom="0.39370078740157483" header="0.31496062992125984" footer="0.31496062992125984"/>
      <pageSetup paperSize="9" scale="72" orientation="landscape" r:id="rId5"/>
      <headerFooter>
        <oddFooter>&amp;R90</oddFooter>
      </headerFooter>
    </customSheetView>
    <customSheetView guid="{EC56D8CD-5E96-4735-B304-1C545AF394D1}" scale="80" showPageBreaks="1" printArea="1" view="pageBreakPreview">
      <selection activeCell="A12" sqref="A12"/>
      <pageMargins left="0.39370078740157483" right="0.39370078740157483" top="0.39370078740157483" bottom="0.39370078740157483" header="0.31496062992125984" footer="0.31496062992125984"/>
      <pageSetup paperSize="9" scale="72" orientation="landscape" r:id="rId6"/>
      <headerFooter>
        <oddFooter>&amp;R90</oddFooter>
      </headerFooter>
    </customSheetView>
    <customSheetView guid="{E68AA610-1447-41B6-8A0D-6F62026B6D10}" scale="80" showPageBreaks="1" printArea="1" view="pageBreakPreview" topLeftCell="B1">
      <selection activeCell="G6" sqref="G6"/>
      <pageMargins left="0.39370078740157483" right="0.39370078740157483" top="0.39370078740157483" bottom="0.39370078740157483" header="0.31496062992125984" footer="0.31496062992125984"/>
      <pageSetup paperSize="9" scale="72" orientation="landscape" r:id="rId7"/>
      <headerFooter>
        <oddFooter>&amp;R90</oddFooter>
      </headerFooter>
    </customSheetView>
  </customSheetViews>
  <mergeCells count="7">
    <mergeCell ref="B11:G11"/>
    <mergeCell ref="B12:G12"/>
    <mergeCell ref="A7:A9"/>
    <mergeCell ref="F7:F9"/>
    <mergeCell ref="A1:G1"/>
    <mergeCell ref="A2:G2"/>
    <mergeCell ref="A3:G3"/>
  </mergeCells>
  <pageMargins left="0.39370078740157483" right="0.39370078740157483" top="0.39370078740157483" bottom="0.39370078740157483" header="0.31496062992125984" footer="0.31496062992125984"/>
  <pageSetup paperSize="9" scale="72" orientation="landscape" r:id="rId8"/>
  <headerFooter>
    <oddFooter>&amp;R146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tabColor rgb="FFFFFF00"/>
  </sheetPr>
  <dimension ref="A1:H19"/>
  <sheetViews>
    <sheetView view="pageBreakPreview" topLeftCell="A4" zoomScale="80" zoomScaleNormal="100" zoomScaleSheetLayoutView="80" workbookViewId="0">
      <selection activeCell="H19" sqref="H19"/>
    </sheetView>
  </sheetViews>
  <sheetFormatPr defaultRowHeight="15" x14ac:dyDescent="0.25"/>
  <cols>
    <col min="1" max="1" width="36.42578125" style="1" customWidth="1"/>
    <col min="2" max="2" width="60.42578125" style="1" customWidth="1"/>
    <col min="3" max="4" width="9.140625" style="1"/>
    <col min="5" max="5" width="17.140625" style="1" customWidth="1"/>
    <col min="6" max="6" width="18" style="1" customWidth="1"/>
    <col min="7" max="7" width="42.140625" style="1" customWidth="1"/>
    <col min="8" max="16384" width="9.140625" style="1"/>
  </cols>
  <sheetData>
    <row r="1" spans="1:7" ht="16.5" x14ac:dyDescent="0.25">
      <c r="A1" s="107" t="s">
        <v>0</v>
      </c>
      <c r="B1" s="107"/>
      <c r="C1" s="107"/>
      <c r="D1" s="107"/>
      <c r="E1" s="107"/>
      <c r="F1" s="107"/>
      <c r="G1" s="107"/>
    </row>
    <row r="2" spans="1:7" ht="16.5" x14ac:dyDescent="0.25">
      <c r="A2" s="107" t="s">
        <v>33</v>
      </c>
      <c r="B2" s="107"/>
      <c r="C2" s="107"/>
      <c r="D2" s="107"/>
      <c r="E2" s="107"/>
      <c r="F2" s="107"/>
      <c r="G2" s="107"/>
    </row>
    <row r="3" spans="1:7" ht="16.5" x14ac:dyDescent="0.25">
      <c r="A3" s="108" t="s">
        <v>23</v>
      </c>
      <c r="B3" s="108"/>
      <c r="C3" s="108"/>
      <c r="D3" s="108"/>
      <c r="E3" s="108"/>
      <c r="F3" s="108"/>
      <c r="G3" s="108"/>
    </row>
    <row r="5" spans="1:7" ht="42.75" x14ac:dyDescent="0.25">
      <c r="A5" s="2" t="s">
        <v>1</v>
      </c>
      <c r="B5" s="2" t="s">
        <v>2</v>
      </c>
      <c r="C5" s="2" t="s">
        <v>3</v>
      </c>
      <c r="D5" s="2" t="s">
        <v>4</v>
      </c>
      <c r="E5" s="2" t="s">
        <v>5</v>
      </c>
      <c r="F5" s="2" t="s">
        <v>6</v>
      </c>
      <c r="G5" s="2" t="s">
        <v>7</v>
      </c>
    </row>
    <row r="6" spans="1:7" ht="38.25" customHeight="1" x14ac:dyDescent="0.25">
      <c r="A6" s="136" t="s">
        <v>10</v>
      </c>
      <c r="B6" s="6" t="s">
        <v>8</v>
      </c>
      <c r="C6" s="3">
        <v>0.5</v>
      </c>
      <c r="D6" s="9">
        <v>10</v>
      </c>
      <c r="E6" s="9">
        <f>D6*C6</f>
        <v>5</v>
      </c>
      <c r="F6" s="139">
        <f>(E6+E7+E8)*0.4</f>
        <v>2</v>
      </c>
      <c r="G6" s="11" t="s">
        <v>27</v>
      </c>
    </row>
    <row r="7" spans="1:7" ht="57" customHeight="1" x14ac:dyDescent="0.25">
      <c r="A7" s="137"/>
      <c r="B7" s="6" t="s">
        <v>9</v>
      </c>
      <c r="C7" s="3">
        <v>0.5</v>
      </c>
      <c r="D7" s="9">
        <v>0</v>
      </c>
      <c r="E7" s="9">
        <v>0</v>
      </c>
      <c r="F7" s="140"/>
      <c r="G7" s="11" t="s">
        <v>32</v>
      </c>
    </row>
    <row r="8" spans="1:7" ht="72.75" hidden="1" customHeight="1" x14ac:dyDescent="0.25">
      <c r="A8" s="138"/>
      <c r="B8" s="17"/>
      <c r="C8" s="16"/>
      <c r="D8" s="20"/>
      <c r="E8" s="20"/>
      <c r="F8" s="141"/>
      <c r="G8" s="21"/>
    </row>
    <row r="9" spans="1:7" ht="87" customHeight="1" x14ac:dyDescent="0.25">
      <c r="A9" s="149" t="s">
        <v>11</v>
      </c>
      <c r="B9" s="15" t="s">
        <v>17</v>
      </c>
      <c r="C9" s="10">
        <v>0.3</v>
      </c>
      <c r="D9" s="9">
        <v>10</v>
      </c>
      <c r="E9" s="9">
        <f>D9*C9</f>
        <v>3</v>
      </c>
      <c r="F9" s="142">
        <f>(E9+E10+E11+E12)*0.2</f>
        <v>2</v>
      </c>
      <c r="G9" s="12" t="s">
        <v>16</v>
      </c>
    </row>
    <row r="10" spans="1:7" ht="41.25" customHeight="1" x14ac:dyDescent="0.25">
      <c r="A10" s="149"/>
      <c r="B10" s="15" t="s">
        <v>18</v>
      </c>
      <c r="C10" s="10">
        <v>0.4</v>
      </c>
      <c r="D10" s="13">
        <v>10</v>
      </c>
      <c r="E10" s="13">
        <f>D10*C10</f>
        <v>4</v>
      </c>
      <c r="F10" s="142"/>
      <c r="G10" s="12"/>
    </row>
    <row r="11" spans="1:7" ht="41.25" hidden="1" customHeight="1" x14ac:dyDescent="0.25">
      <c r="A11" s="149"/>
      <c r="B11" s="17"/>
      <c r="C11" s="16"/>
      <c r="D11" s="9"/>
      <c r="E11" s="9"/>
      <c r="F11" s="142"/>
      <c r="G11" s="12"/>
    </row>
    <row r="12" spans="1:7" ht="45" x14ac:dyDescent="0.25">
      <c r="A12" s="149"/>
      <c r="B12" s="19" t="s">
        <v>19</v>
      </c>
      <c r="C12" s="13">
        <v>0.3</v>
      </c>
      <c r="D12" s="13">
        <v>10</v>
      </c>
      <c r="E12" s="13">
        <f>D12*C12</f>
        <v>3</v>
      </c>
      <c r="F12" s="142"/>
      <c r="G12" s="12"/>
    </row>
    <row r="13" spans="1:7" ht="42" customHeight="1" x14ac:dyDescent="0.25">
      <c r="A13" s="136" t="s">
        <v>12</v>
      </c>
      <c r="B13" s="18" t="s">
        <v>20</v>
      </c>
      <c r="C13" s="9">
        <v>0.4</v>
      </c>
      <c r="D13" s="9">
        <v>5</v>
      </c>
      <c r="E13" s="9">
        <f>D13*C13</f>
        <v>2</v>
      </c>
      <c r="F13" s="139">
        <f>(E13+E14+E15+E16)*0.4</f>
        <v>2.9600000000000004</v>
      </c>
      <c r="G13" s="12" t="s">
        <v>31</v>
      </c>
    </row>
    <row r="14" spans="1:7" ht="67.5" hidden="1" customHeight="1" x14ac:dyDescent="0.25">
      <c r="A14" s="137"/>
      <c r="B14" s="17"/>
      <c r="C14" s="16"/>
      <c r="D14" s="9"/>
      <c r="E14" s="9"/>
      <c r="F14" s="140"/>
      <c r="G14" s="14"/>
    </row>
    <row r="15" spans="1:7" ht="52.5" customHeight="1" x14ac:dyDescent="0.25">
      <c r="A15" s="137"/>
      <c r="B15" s="15" t="s">
        <v>21</v>
      </c>
      <c r="C15" s="10">
        <v>0.3</v>
      </c>
      <c r="D15" s="9">
        <v>10</v>
      </c>
      <c r="E15" s="9">
        <f>D15*C15</f>
        <v>3</v>
      </c>
      <c r="F15" s="140"/>
      <c r="G15" s="12" t="s">
        <v>30</v>
      </c>
    </row>
    <row r="16" spans="1:7" ht="71.25" customHeight="1" x14ac:dyDescent="0.25">
      <c r="A16" s="138"/>
      <c r="B16" s="15" t="s">
        <v>22</v>
      </c>
      <c r="C16" s="10">
        <v>0.3</v>
      </c>
      <c r="D16" s="9">
        <v>8</v>
      </c>
      <c r="E16" s="9">
        <f>D16*C16</f>
        <v>2.4</v>
      </c>
      <c r="F16" s="141"/>
      <c r="G16" s="14">
        <v>0.82640000000000002</v>
      </c>
    </row>
    <row r="17" spans="1:8" ht="19.5" customHeight="1" x14ac:dyDescent="0.25">
      <c r="A17" s="4" t="s">
        <v>13</v>
      </c>
      <c r="B17" s="5"/>
      <c r="C17" s="5"/>
      <c r="D17" s="5"/>
      <c r="E17" s="5"/>
      <c r="F17" s="8">
        <f>F6+F9+F13</f>
        <v>6.9600000000000009</v>
      </c>
      <c r="G17" s="5"/>
    </row>
    <row r="18" spans="1:8" ht="61.5" customHeight="1" x14ac:dyDescent="0.25">
      <c r="A18" s="7" t="s">
        <v>14</v>
      </c>
      <c r="B18" s="143" t="s">
        <v>26</v>
      </c>
      <c r="C18" s="144"/>
      <c r="D18" s="144"/>
      <c r="E18" s="144"/>
      <c r="F18" s="144"/>
      <c r="G18" s="145"/>
    </row>
    <row r="19" spans="1:8" ht="42.75" customHeight="1" x14ac:dyDescent="0.25">
      <c r="A19" s="7" t="s">
        <v>15</v>
      </c>
      <c r="B19" s="146" t="s">
        <v>34</v>
      </c>
      <c r="C19" s="147"/>
      <c r="D19" s="147"/>
      <c r="E19" s="147"/>
      <c r="F19" s="147"/>
      <c r="G19" s="148"/>
      <c r="H19" s="1" t="s">
        <v>35</v>
      </c>
    </row>
  </sheetData>
  <customSheetViews>
    <customSheetView guid="{83B5464C-805B-41DB-81B9-A691DDF78663}"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1"/>
      <headerFooter>
        <oddFooter>&amp;R94</oddFooter>
      </headerFooter>
    </customSheetView>
    <customSheetView guid="{65D17E01-2C95-467A-A6C0-284D8AF9353A}"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2"/>
      <headerFooter>
        <oddFooter>&amp;R94</oddFooter>
      </headerFooter>
    </customSheetView>
    <customSheetView guid="{6D50AFB0-1F88-45CC-9714-E302C21A7AF6}"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3"/>
      <headerFooter>
        <oddFooter>&amp;R94</oddFooter>
      </headerFooter>
    </customSheetView>
    <customSheetView guid="{D064BFE3-0CFC-4FA0-A904-E97A6AB4FB27}"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4"/>
      <headerFooter>
        <oddFooter>&amp;R94</oddFooter>
      </headerFooter>
    </customSheetView>
    <customSheetView guid="{DB5FF748-5A0B-481D-84B1-E8DCB60F31BB}"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5"/>
      <headerFooter>
        <oddFooter>&amp;R94</oddFooter>
      </headerFooter>
    </customSheetView>
    <customSheetView guid="{EC56D8CD-5E96-4735-B304-1C545AF394D1}"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6"/>
      <headerFooter>
        <oddFooter>&amp;R94</oddFooter>
      </headerFooter>
    </customSheetView>
    <customSheetView guid="{E68AA610-1447-41B6-8A0D-6F62026B6D10}"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7"/>
      <headerFooter>
        <oddFooter>&amp;R94</oddFooter>
      </headerFooter>
    </customSheetView>
  </customSheetViews>
  <mergeCells count="11">
    <mergeCell ref="F9:F12"/>
    <mergeCell ref="A13:A16"/>
    <mergeCell ref="F13:F16"/>
    <mergeCell ref="B18:G18"/>
    <mergeCell ref="B19:G19"/>
    <mergeCell ref="A9:A12"/>
    <mergeCell ref="A1:G1"/>
    <mergeCell ref="A2:G2"/>
    <mergeCell ref="A3:G3"/>
    <mergeCell ref="A6:A8"/>
    <mergeCell ref="F6:F8"/>
  </mergeCells>
  <pageMargins left="0.39370078740157483" right="0.39370078740157483" top="0.39370078740157483" bottom="0.39370078740157483" header="0.31496062992125984" footer="0.31496062992125984"/>
  <pageSetup paperSize="9" scale="72" orientation="landscape" r:id="rId8"/>
  <headerFooter>
    <oddFooter>&amp;R94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92D050"/>
  </sheetPr>
  <dimension ref="A1:I12"/>
  <sheetViews>
    <sheetView view="pageBreakPreview" zoomScale="70" zoomScaleNormal="70" zoomScaleSheetLayoutView="70" workbookViewId="0">
      <selection activeCell="H12" sqref="H11:H12"/>
    </sheetView>
  </sheetViews>
  <sheetFormatPr defaultRowHeight="15" x14ac:dyDescent="0.25"/>
  <cols>
    <col min="1" max="1" width="36.42578125" style="41" customWidth="1"/>
    <col min="2" max="2" width="60.42578125" style="22" customWidth="1"/>
    <col min="3" max="4" width="9.140625" style="22"/>
    <col min="5" max="5" width="17.140625" style="22" customWidth="1"/>
    <col min="6" max="6" width="18" style="22" customWidth="1"/>
    <col min="7" max="7" width="42.140625" style="22" customWidth="1"/>
    <col min="8" max="8" width="25.85546875" style="22" customWidth="1"/>
    <col min="9" max="16384" width="9.140625" style="22"/>
  </cols>
  <sheetData>
    <row r="1" spans="1:9" ht="16.5" x14ac:dyDescent="0.25">
      <c r="A1" s="78" t="s">
        <v>0</v>
      </c>
      <c r="B1" s="78"/>
      <c r="C1" s="78"/>
      <c r="D1" s="78"/>
      <c r="E1" s="78"/>
      <c r="F1" s="78"/>
      <c r="G1" s="78"/>
    </row>
    <row r="2" spans="1:9" ht="16.5" x14ac:dyDescent="0.25">
      <c r="A2" s="78" t="s">
        <v>38</v>
      </c>
      <c r="B2" s="78"/>
      <c r="C2" s="78"/>
      <c r="D2" s="78"/>
      <c r="E2" s="78"/>
      <c r="F2" s="78"/>
      <c r="G2" s="78"/>
    </row>
    <row r="3" spans="1:9" ht="16.5" x14ac:dyDescent="0.25">
      <c r="A3" s="79"/>
      <c r="B3" s="79"/>
      <c r="C3" s="79"/>
      <c r="D3" s="79"/>
      <c r="E3" s="79"/>
      <c r="F3" s="79"/>
      <c r="G3" s="79"/>
    </row>
    <row r="5" spans="1:9" ht="51.75" customHeight="1" x14ac:dyDescent="0.25">
      <c r="A5" s="26" t="s">
        <v>1</v>
      </c>
      <c r="B5" s="26" t="s">
        <v>2</v>
      </c>
      <c r="C5" s="26" t="s">
        <v>3</v>
      </c>
      <c r="D5" s="26" t="s">
        <v>4</v>
      </c>
      <c r="E5" s="26" t="s">
        <v>5</v>
      </c>
      <c r="F5" s="26" t="s">
        <v>6</v>
      </c>
      <c r="G5" s="26" t="s">
        <v>7</v>
      </c>
    </row>
    <row r="6" spans="1:9" ht="135" x14ac:dyDescent="0.25">
      <c r="A6" s="40" t="s">
        <v>43</v>
      </c>
      <c r="B6" s="26"/>
      <c r="C6" s="36">
        <v>0.3</v>
      </c>
      <c r="D6" s="36">
        <v>10</v>
      </c>
      <c r="E6" s="28" t="s">
        <v>24</v>
      </c>
      <c r="F6" s="37">
        <f>D6*C6</f>
        <v>3</v>
      </c>
      <c r="G6" s="31" t="s">
        <v>48</v>
      </c>
      <c r="H6" s="42"/>
      <c r="I6" s="32"/>
    </row>
    <row r="7" spans="1:9" ht="57" customHeight="1" x14ac:dyDescent="0.25">
      <c r="A7" s="80" t="s">
        <v>44</v>
      </c>
      <c r="B7" s="27" t="s">
        <v>45</v>
      </c>
      <c r="C7" s="28">
        <v>0.4</v>
      </c>
      <c r="D7" s="28">
        <v>8</v>
      </c>
      <c r="E7" s="28">
        <f>D7*C7</f>
        <v>3.2</v>
      </c>
      <c r="F7" s="83">
        <f>(E7+E8+E9)*0.7</f>
        <v>4.97</v>
      </c>
      <c r="G7" s="31" t="s">
        <v>57</v>
      </c>
      <c r="H7" s="23"/>
    </row>
    <row r="8" spans="1:9" ht="72.75" customHeight="1" x14ac:dyDescent="0.25">
      <c r="A8" s="81"/>
      <c r="B8" s="27" t="s">
        <v>46</v>
      </c>
      <c r="C8" s="28">
        <v>0.3</v>
      </c>
      <c r="D8" s="28">
        <v>8</v>
      </c>
      <c r="E8" s="28">
        <f>D8*C8</f>
        <v>2.4</v>
      </c>
      <c r="F8" s="84"/>
      <c r="G8" s="31" t="s">
        <v>50</v>
      </c>
    </row>
    <row r="9" spans="1:9" ht="90.75" customHeight="1" x14ac:dyDescent="0.25">
      <c r="A9" s="82"/>
      <c r="B9" s="27" t="s">
        <v>47</v>
      </c>
      <c r="C9" s="28">
        <v>0.3</v>
      </c>
      <c r="D9" s="28">
        <v>5</v>
      </c>
      <c r="E9" s="28">
        <f>D9*C9</f>
        <v>1.5</v>
      </c>
      <c r="F9" s="85"/>
      <c r="G9" s="31" t="s">
        <v>51</v>
      </c>
    </row>
    <row r="10" spans="1:9" ht="19.5" customHeight="1" x14ac:dyDescent="0.25">
      <c r="A10" s="29" t="s">
        <v>13</v>
      </c>
      <c r="B10" s="35"/>
      <c r="C10" s="35"/>
      <c r="D10" s="35"/>
      <c r="E10" s="35"/>
      <c r="F10" s="38">
        <f>F7+F6</f>
        <v>7.97</v>
      </c>
      <c r="G10" s="35"/>
    </row>
    <row r="11" spans="1:9" ht="64.5" customHeight="1" x14ac:dyDescent="0.25">
      <c r="A11" s="30" t="s">
        <v>14</v>
      </c>
      <c r="B11" s="72" t="s">
        <v>49</v>
      </c>
      <c r="C11" s="73"/>
      <c r="D11" s="73"/>
      <c r="E11" s="73"/>
      <c r="F11" s="73"/>
      <c r="G11" s="74"/>
    </row>
    <row r="12" spans="1:9" ht="77.25" customHeight="1" x14ac:dyDescent="0.25">
      <c r="A12" s="30" t="s">
        <v>15</v>
      </c>
      <c r="B12" s="75" t="s">
        <v>58</v>
      </c>
      <c r="C12" s="76"/>
      <c r="D12" s="76"/>
      <c r="E12" s="76"/>
      <c r="F12" s="76"/>
      <c r="G12" s="77"/>
    </row>
  </sheetData>
  <customSheetViews>
    <customSheetView guid="{83B5464C-805B-41DB-81B9-A691DDF78663}" scale="70" showPageBreaks="1" printArea="1" view="pageBreakPreview">
      <selection activeCell="E30" sqref="E30"/>
      <pageMargins left="0.39370078740157483" right="0.39370078740157483" top="0.39370078740157483" bottom="0.39370078740157483" header="0.31496062992125984" footer="0.31496062992125984"/>
      <pageSetup paperSize="9" scale="61" orientation="landscape" r:id="rId1"/>
      <headerFooter>
        <oddFooter>&amp;R83</oddFooter>
      </headerFooter>
    </customSheetView>
    <customSheetView guid="{65D17E01-2C95-467A-A6C0-284D8AF9353A}" scale="85" showPageBreaks="1" printArea="1" view="pageBreakPreview" topLeftCell="A10">
      <selection activeCell="B14" sqref="B14"/>
      <pageMargins left="0.39370078740157483" right="0.39370078740157483" top="0.39370078740157483" bottom="0.39370078740157483" header="0.31496062992125984" footer="0.31496062992125984"/>
      <pageSetup paperSize="9" scale="61" orientation="landscape" r:id="rId2"/>
      <headerFooter>
        <oddFooter>&amp;R83</oddFooter>
      </headerFooter>
    </customSheetView>
    <customSheetView guid="{6D50AFB0-1F88-45CC-9714-E302C21A7AF6}" scale="80" showPageBreaks="1" view="pageBreakPreview" topLeftCell="B1">
      <selection activeCell="F9" sqref="F9:F12"/>
      <pageMargins left="0.39370078740157483" right="0.39370078740157483" top="0.39370078740157483" bottom="0.39370078740157483" header="0.31496062992125984" footer="0.31496062992125984"/>
      <pageSetup paperSize="9" scale="72" orientation="landscape" r:id="rId3"/>
    </customSheetView>
    <customSheetView guid="{D064BFE3-0CFC-4FA0-A904-E97A6AB4FB27}" scale="80" showPageBreaks="1" printArea="1" view="pageBreakPreview">
      <selection activeCell="E10" sqref="E10"/>
      <pageMargins left="0.39370078740157483" right="0.39370078740157483" top="0.39370078740157483" bottom="0.39370078740157483" header="0.31496062992125984" footer="0.31496062992125984"/>
      <pageSetup paperSize="9" scale="72" firstPageNumber="82" orientation="landscape" useFirstPageNumber="1" r:id="rId4"/>
      <headerFooter>
        <oddFooter>&amp;R82</oddFooter>
      </headerFooter>
    </customSheetView>
    <customSheetView guid="{DB5FF748-5A0B-481D-84B1-E8DCB60F31BB}" scale="70" showPageBreaks="1" printArea="1" view="pageBreakPreview">
      <selection activeCell="D15" sqref="D15"/>
      <pageMargins left="0.39370078740157483" right="0.39370078740157483" top="0.39370078740157483" bottom="0.39370078740157483" header="0.31496062992125984" footer="0.31496062992125984"/>
      <pageSetup paperSize="9" scale="61" orientation="landscape" r:id="rId5"/>
      <headerFooter>
        <oddFooter>&amp;R83</oddFooter>
      </headerFooter>
    </customSheetView>
    <customSheetView guid="{EC56D8CD-5E96-4735-B304-1C545AF394D1}" scale="70" showPageBreaks="1" printArea="1" view="pageBreakPreview">
      <selection activeCell="B12" sqref="B12:G12"/>
      <pageMargins left="0.39370078740157483" right="0.39370078740157483" top="0.39370078740157483" bottom="0.39370078740157483" header="0.31496062992125984" footer="0.31496062992125984"/>
      <pageSetup paperSize="9" scale="61" orientation="landscape" r:id="rId6"/>
      <headerFooter>
        <oddFooter>&amp;R83</oddFooter>
      </headerFooter>
    </customSheetView>
    <customSheetView guid="{E68AA610-1447-41B6-8A0D-6F62026B6D10}" scale="80" showPageBreaks="1" printArea="1" view="pageBreakPreview">
      <selection activeCell="B12" sqref="B12:G12"/>
      <pageMargins left="0.39370078740157483" right="0.39370078740157483" top="0.39370078740157483" bottom="0.39370078740157483" header="0.31496062992125984" footer="0.31496062992125984"/>
      <pageSetup paperSize="9" scale="61" orientation="landscape" r:id="rId7"/>
      <headerFooter>
        <oddFooter>&amp;R83</oddFooter>
      </headerFooter>
    </customSheetView>
  </customSheetViews>
  <mergeCells count="7">
    <mergeCell ref="B11:G11"/>
    <mergeCell ref="B12:G12"/>
    <mergeCell ref="A1:G1"/>
    <mergeCell ref="A2:G2"/>
    <mergeCell ref="A3:G3"/>
    <mergeCell ref="A7:A9"/>
    <mergeCell ref="F7:F9"/>
  </mergeCells>
  <pageMargins left="0.39370078740157483" right="0.39370078740157483" top="0.39370078740157483" bottom="0.39370078740157483" header="0.31496062992125984" footer="0.31496062992125984"/>
  <pageSetup paperSize="9" scale="61" firstPageNumber="130" orientation="landscape" useFirstPageNumber="1" r:id="rId8"/>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tabColor rgb="FF92D050"/>
  </sheetPr>
  <dimension ref="A1:H12"/>
  <sheetViews>
    <sheetView view="pageBreakPreview" zoomScale="80" zoomScaleNormal="100" zoomScaleSheetLayoutView="80" workbookViewId="0">
      <pane xSplit="1" ySplit="5" topLeftCell="B6" activePane="bottomRight" state="frozen"/>
      <selection pane="topRight" activeCell="B1" sqref="B1"/>
      <selection pane="bottomLeft" activeCell="A6" sqref="A6"/>
      <selection pane="bottomRight" activeCell="B11" sqref="B11:G11"/>
    </sheetView>
  </sheetViews>
  <sheetFormatPr defaultRowHeight="15" x14ac:dyDescent="0.25"/>
  <cols>
    <col min="1" max="1" width="36.42578125" style="22" customWidth="1"/>
    <col min="2" max="2" width="48.42578125" style="22" customWidth="1"/>
    <col min="3" max="4" width="9.140625" style="22"/>
    <col min="5" max="5" width="17.140625" style="22" customWidth="1"/>
    <col min="6" max="6" width="18" style="22" customWidth="1"/>
    <col min="7" max="7" width="42.140625" style="22" customWidth="1"/>
    <col min="8" max="16384" width="9.140625" style="22"/>
  </cols>
  <sheetData>
    <row r="1" spans="1:8" ht="16.5" x14ac:dyDescent="0.25">
      <c r="A1" s="78" t="s">
        <v>0</v>
      </c>
      <c r="B1" s="78"/>
      <c r="C1" s="78"/>
      <c r="D1" s="78"/>
      <c r="E1" s="78"/>
      <c r="F1" s="78"/>
      <c r="G1" s="78"/>
    </row>
    <row r="2" spans="1:8" ht="16.5" x14ac:dyDescent="0.25">
      <c r="A2" s="78" t="s">
        <v>63</v>
      </c>
      <c r="B2" s="78"/>
      <c r="C2" s="78"/>
      <c r="D2" s="78"/>
      <c r="E2" s="78"/>
      <c r="F2" s="78"/>
      <c r="G2" s="78"/>
    </row>
    <row r="3" spans="1:8" ht="16.5" x14ac:dyDescent="0.25">
      <c r="A3" s="124"/>
      <c r="B3" s="124"/>
      <c r="C3" s="124"/>
      <c r="D3" s="124"/>
      <c r="E3" s="124"/>
      <c r="F3" s="124"/>
      <c r="G3" s="124"/>
    </row>
    <row r="5" spans="1:8" ht="42.75" x14ac:dyDescent="0.25">
      <c r="A5" s="26" t="s">
        <v>1</v>
      </c>
      <c r="B5" s="26" t="s">
        <v>2</v>
      </c>
      <c r="C5" s="26" t="s">
        <v>3</v>
      </c>
      <c r="D5" s="26" t="s">
        <v>4</v>
      </c>
      <c r="E5" s="26" t="s">
        <v>5</v>
      </c>
      <c r="F5" s="26" t="s">
        <v>6</v>
      </c>
      <c r="G5" s="26" t="s">
        <v>7</v>
      </c>
    </row>
    <row r="6" spans="1:8" ht="120" x14ac:dyDescent="0.25">
      <c r="A6" s="49" t="s">
        <v>43</v>
      </c>
      <c r="B6" s="26"/>
      <c r="C6" s="51">
        <v>0.3</v>
      </c>
      <c r="D6" s="51">
        <v>10</v>
      </c>
      <c r="E6" s="28" t="s">
        <v>24</v>
      </c>
      <c r="F6" s="49">
        <f>D6*C6</f>
        <v>3</v>
      </c>
      <c r="G6" s="48" t="s">
        <v>132</v>
      </c>
    </row>
    <row r="7" spans="1:8" ht="48.75" customHeight="1" x14ac:dyDescent="0.25">
      <c r="A7" s="95" t="s">
        <v>44</v>
      </c>
      <c r="B7" s="27" t="s">
        <v>45</v>
      </c>
      <c r="C7" s="28">
        <v>0.4</v>
      </c>
      <c r="D7" s="28">
        <v>10</v>
      </c>
      <c r="E7" s="28">
        <f>D7*C7</f>
        <v>4</v>
      </c>
      <c r="F7" s="83">
        <f>(E7+E9)*0.7</f>
        <v>6.16</v>
      </c>
      <c r="G7" s="31" t="s">
        <v>79</v>
      </c>
      <c r="H7" s="23"/>
    </row>
    <row r="8" spans="1:8" ht="60" x14ac:dyDescent="0.25">
      <c r="A8" s="96"/>
      <c r="B8" s="27" t="s">
        <v>46</v>
      </c>
      <c r="C8" s="28" t="s">
        <v>24</v>
      </c>
      <c r="D8" s="28" t="s">
        <v>24</v>
      </c>
      <c r="E8" s="28" t="s">
        <v>24</v>
      </c>
      <c r="F8" s="84"/>
      <c r="G8" s="31" t="s">
        <v>62</v>
      </c>
    </row>
    <row r="9" spans="1:8" ht="90" x14ac:dyDescent="0.25">
      <c r="A9" s="97"/>
      <c r="B9" s="27" t="s">
        <v>120</v>
      </c>
      <c r="C9" s="28">
        <v>0.6</v>
      </c>
      <c r="D9" s="28">
        <v>8</v>
      </c>
      <c r="E9" s="28">
        <f>D9*C9</f>
        <v>4.8</v>
      </c>
      <c r="F9" s="85"/>
      <c r="G9" s="43" t="s">
        <v>64</v>
      </c>
    </row>
    <row r="10" spans="1:8" ht="19.5" customHeight="1" x14ac:dyDescent="0.25">
      <c r="A10" s="29" t="s">
        <v>13</v>
      </c>
      <c r="B10" s="35"/>
      <c r="C10" s="35"/>
      <c r="D10" s="35"/>
      <c r="E10" s="35"/>
      <c r="F10" s="38">
        <f>F6+F7</f>
        <v>9.16</v>
      </c>
      <c r="G10" s="35"/>
    </row>
    <row r="11" spans="1:8" ht="75" customHeight="1" x14ac:dyDescent="0.25">
      <c r="A11" s="30" t="s">
        <v>14</v>
      </c>
      <c r="B11" s="72" t="s">
        <v>65</v>
      </c>
      <c r="C11" s="73"/>
      <c r="D11" s="73"/>
      <c r="E11" s="73"/>
      <c r="F11" s="73"/>
      <c r="G11" s="74"/>
    </row>
    <row r="12" spans="1:8" ht="85.5" customHeight="1" x14ac:dyDescent="0.25">
      <c r="A12" s="30" t="s">
        <v>15</v>
      </c>
      <c r="B12" s="72" t="s">
        <v>115</v>
      </c>
      <c r="C12" s="91"/>
      <c r="D12" s="91"/>
      <c r="E12" s="91"/>
      <c r="F12" s="91"/>
      <c r="G12" s="92"/>
    </row>
  </sheetData>
  <customSheetViews>
    <customSheetView guid="{83B5464C-805B-41DB-81B9-A691DDF78663}" scale="70" showPageBreaks="1" printArea="1" view="pageBreakPreview">
      <pane xSplit="1" ySplit="5" topLeftCell="B6" activePane="bottomRight" state="frozen"/>
      <selection pane="bottomRight" activeCell="T46" sqref="T46"/>
      <pageMargins left="0.39370078740157483" right="0.39370078740157483" top="0.39370078740157483" bottom="0.39370078740157483" header="0.31496062992125984" footer="0.31496062992125984"/>
      <pageSetup paperSize="9" scale="76" orientation="landscape" r:id="rId1"/>
      <headerFooter>
        <oddFooter>&amp;R98</oddFooter>
      </headerFooter>
    </customSheetView>
    <customSheetView guid="{65D17E01-2C95-467A-A6C0-284D8AF9353A}" scale="80" showPageBreaks="1" printArea="1" view="pageBreakPreview">
      <pane xSplit="1" ySplit="5" topLeftCell="B6" activePane="bottomRight" state="frozen"/>
      <selection pane="bottomRight" activeCell="C17" sqref="C17"/>
      <pageMargins left="0.39370078740157483" right="0.39370078740157483" top="0.39370078740157483" bottom="0.39370078740157483" header="0.31496062992125984" footer="0.31496062992125984"/>
      <pageSetup paperSize="9" scale="76" orientation="landscape" r:id="rId2"/>
      <headerFooter>
        <oddFooter>&amp;R98</oddFooter>
      </headerFooter>
    </customSheetView>
    <customSheetView guid="{6D50AFB0-1F88-45CC-9714-E302C21A7AF6}" scale="80" showPageBreaks="1" printArea="1" view="pageBreakPreview">
      <pane xSplit="1" ySplit="5" topLeftCell="B6" activePane="bottomRight" state="frozen"/>
      <selection pane="bottomRight" activeCell="N8" sqref="N8"/>
      <pageMargins left="0.39370078740157483" right="0.39370078740157483" top="0.39370078740157483" bottom="0.39370078740157483" header="0.31496062992125984" footer="0.31496062992125984"/>
      <pageSetup paperSize="9" scale="76" orientation="landscape" r:id="rId3"/>
      <headerFooter>
        <oddFooter>&amp;R98</oddFooter>
      </headerFooter>
    </customSheetView>
    <customSheetView guid="{D064BFE3-0CFC-4FA0-A904-E97A6AB4FB27}" scale="80" showPageBreaks="1" printArea="1" view="pageBreakPreview">
      <pane xSplit="1" ySplit="5" topLeftCell="B6" activePane="bottomRight" state="frozen"/>
      <selection pane="bottomRight" activeCell="D24" sqref="D24"/>
      <pageMargins left="0.39370078740157483" right="0.39370078740157483" top="0.39370078740157483" bottom="0.39370078740157483" header="0.31496062992125984" footer="0.31496062992125984"/>
      <pageSetup paperSize="9" scale="76" orientation="landscape" r:id="rId4"/>
      <headerFooter>
        <oddFooter>&amp;R97</oddFooter>
      </headerFooter>
    </customSheetView>
    <customSheetView guid="{DB5FF748-5A0B-481D-84B1-E8DCB60F31BB}" scale="80" showPageBreaks="1" printArea="1" view="pageBreakPreview">
      <pane xSplit="1" ySplit="5" topLeftCell="B6" activePane="bottomRight" state="frozen"/>
      <selection pane="bottomRight" activeCell="M13" sqref="M13"/>
      <pageMargins left="0.39370078740157483" right="0.39370078740157483" top="0.39370078740157483" bottom="0.39370078740157483" header="0.31496062992125984" footer="0.31496062992125984"/>
      <pageSetup paperSize="9" scale="76" orientation="landscape" r:id="rId5"/>
      <headerFooter>
        <oddFooter>&amp;R98</oddFooter>
      </headerFooter>
    </customSheetView>
    <customSheetView guid="{EC56D8CD-5E96-4735-B304-1C545AF394D1}" scale="70" showPageBreaks="1" printArea="1" view="pageBreakPreview">
      <pane xSplit="1" ySplit="5" topLeftCell="B9" activePane="bottomRight" state="frozen"/>
      <selection pane="bottomRight" activeCell="B12" sqref="B12:G12"/>
      <pageMargins left="0.39370078740157483" right="0.39370078740157483" top="0.39370078740157483" bottom="0.39370078740157483" header="0.31496062992125984" footer="0.31496062992125984"/>
      <pageSetup paperSize="9" scale="76" orientation="landscape" r:id="rId6"/>
      <headerFooter>
        <oddFooter>&amp;R98</oddFooter>
      </headerFooter>
    </customSheetView>
    <customSheetView guid="{E68AA610-1447-41B6-8A0D-6F62026B6D10}" scale="70" showPageBreaks="1" printArea="1" view="pageBreakPreview">
      <pane xSplit="1" ySplit="5" topLeftCell="B6" activePane="bottomRight" state="frozen"/>
      <selection pane="bottomRight" activeCell="G7" sqref="G7"/>
      <pageMargins left="0.39370078740157483" right="0.39370078740157483" top="0.39370078740157483" bottom="0.39370078740157483" header="0.31496062992125984" footer="0.31496062992125984"/>
      <pageSetup paperSize="9" scale="76" orientation="landscape" r:id="rId7"/>
      <headerFooter>
        <oddFooter>&amp;R98</oddFooter>
      </headerFooter>
    </customSheetView>
  </customSheetViews>
  <mergeCells count="7">
    <mergeCell ref="B11:G11"/>
    <mergeCell ref="B12:G12"/>
    <mergeCell ref="A1:G1"/>
    <mergeCell ref="A2:G2"/>
    <mergeCell ref="A3:G3"/>
    <mergeCell ref="A7:A9"/>
    <mergeCell ref="F7:F9"/>
  </mergeCells>
  <pageMargins left="0.39370078740157483" right="0.39370078740157483" top="0.39370078740157483" bottom="0.39370078740157483" header="0.31496062992125984" footer="0.31496062992125984"/>
  <pageSetup paperSize="9" scale="76" orientation="landscape" r:id="rId8"/>
  <headerFooter>
    <oddFooter>&amp;R147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tabColor rgb="FF92D050"/>
  </sheetPr>
  <dimension ref="A1:W17"/>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E7" sqref="E7"/>
    </sheetView>
  </sheetViews>
  <sheetFormatPr defaultRowHeight="15" x14ac:dyDescent="0.25"/>
  <cols>
    <col min="1" max="1" width="36.42578125" style="22" customWidth="1"/>
    <col min="2" max="2" width="36.85546875" style="22" customWidth="1"/>
    <col min="3" max="4" width="9.140625" style="22"/>
    <col min="5" max="5" width="17.140625" style="22" customWidth="1"/>
    <col min="6" max="6" width="18" style="22" customWidth="1"/>
    <col min="7" max="7" width="42.140625" style="22" customWidth="1"/>
    <col min="8" max="16384" width="9.140625" style="22"/>
  </cols>
  <sheetData>
    <row r="1" spans="1:23" ht="16.5" x14ac:dyDescent="0.25">
      <c r="A1" s="78" t="s">
        <v>0</v>
      </c>
      <c r="B1" s="78"/>
      <c r="C1" s="78"/>
      <c r="D1" s="78"/>
      <c r="E1" s="78"/>
      <c r="F1" s="78"/>
      <c r="G1" s="78"/>
    </row>
    <row r="2" spans="1:23" ht="16.5" x14ac:dyDescent="0.25">
      <c r="A2" s="119" t="s">
        <v>160</v>
      </c>
      <c r="B2" s="119"/>
      <c r="C2" s="119"/>
      <c r="D2" s="119"/>
      <c r="E2" s="119"/>
      <c r="F2" s="119"/>
      <c r="G2" s="119"/>
    </row>
    <row r="3" spans="1:23" ht="16.5" x14ac:dyDescent="0.25">
      <c r="A3" s="79"/>
      <c r="B3" s="79"/>
      <c r="C3" s="79"/>
      <c r="D3" s="79"/>
      <c r="E3" s="79"/>
      <c r="F3" s="79"/>
      <c r="G3" s="79"/>
    </row>
    <row r="5" spans="1:23" ht="42.75" x14ac:dyDescent="0.25">
      <c r="A5" s="26" t="s">
        <v>1</v>
      </c>
      <c r="B5" s="26" t="s">
        <v>2</v>
      </c>
      <c r="C5" s="26" t="s">
        <v>3</v>
      </c>
      <c r="D5" s="26" t="s">
        <v>4</v>
      </c>
      <c r="E5" s="26" t="s">
        <v>5</v>
      </c>
      <c r="F5" s="26" t="s">
        <v>6</v>
      </c>
      <c r="G5" s="26" t="s">
        <v>7</v>
      </c>
    </row>
    <row r="6" spans="1:23" ht="120" x14ac:dyDescent="0.25">
      <c r="A6" s="39" t="s">
        <v>43</v>
      </c>
      <c r="B6" s="26"/>
      <c r="C6" s="36">
        <v>0.3</v>
      </c>
      <c r="D6" s="51">
        <v>10</v>
      </c>
      <c r="E6" s="28" t="s">
        <v>24</v>
      </c>
      <c r="F6" s="49">
        <f>D6*C6</f>
        <v>3</v>
      </c>
      <c r="G6" s="31" t="s">
        <v>133</v>
      </c>
    </row>
    <row r="7" spans="1:23" ht="75" x14ac:dyDescent="0.25">
      <c r="A7" s="95" t="s">
        <v>44</v>
      </c>
      <c r="B7" s="27" t="s">
        <v>45</v>
      </c>
      <c r="C7" s="28">
        <v>0.4</v>
      </c>
      <c r="D7" s="28">
        <v>8</v>
      </c>
      <c r="E7" s="28">
        <f>D7*C7</f>
        <v>3.2</v>
      </c>
      <c r="F7" s="83">
        <f>(E7+E8+E9)*0.7</f>
        <v>4.97</v>
      </c>
      <c r="G7" s="31" t="s">
        <v>86</v>
      </c>
    </row>
    <row r="8" spans="1:23" ht="90" x14ac:dyDescent="0.25">
      <c r="A8" s="96"/>
      <c r="B8" s="27" t="s">
        <v>46</v>
      </c>
      <c r="C8" s="28">
        <v>0.3</v>
      </c>
      <c r="D8" s="28">
        <v>5</v>
      </c>
      <c r="E8" s="28">
        <f>D8*C8</f>
        <v>1.5</v>
      </c>
      <c r="F8" s="84"/>
      <c r="G8" s="31" t="s">
        <v>88</v>
      </c>
    </row>
    <row r="9" spans="1:23" ht="135" x14ac:dyDescent="0.25">
      <c r="A9" s="97"/>
      <c r="B9" s="27" t="s">
        <v>114</v>
      </c>
      <c r="C9" s="28">
        <v>0.3</v>
      </c>
      <c r="D9" s="28">
        <v>8</v>
      </c>
      <c r="E9" s="28">
        <f>D9*C9</f>
        <v>2.4</v>
      </c>
      <c r="F9" s="85"/>
      <c r="G9" s="43" t="s">
        <v>87</v>
      </c>
      <c r="N9" s="61"/>
      <c r="O9" s="61"/>
      <c r="P9" s="61"/>
      <c r="Q9" s="61"/>
      <c r="R9" s="61"/>
      <c r="S9" s="61"/>
      <c r="T9" s="61"/>
      <c r="U9" s="61"/>
      <c r="V9" s="61"/>
      <c r="W9" s="61"/>
    </row>
    <row r="10" spans="1:23" ht="19.5" customHeight="1" x14ac:dyDescent="0.25">
      <c r="A10" s="29" t="s">
        <v>13</v>
      </c>
      <c r="B10" s="54"/>
      <c r="C10" s="54"/>
      <c r="D10" s="54"/>
      <c r="E10" s="54"/>
      <c r="F10" s="38">
        <f>F6+F7</f>
        <v>7.97</v>
      </c>
      <c r="G10" s="54"/>
      <c r="N10" s="61"/>
      <c r="O10" s="61"/>
      <c r="P10" s="61"/>
      <c r="Q10" s="61"/>
      <c r="R10" s="61"/>
      <c r="S10" s="61"/>
      <c r="T10" s="61"/>
      <c r="U10" s="61"/>
      <c r="V10" s="61"/>
      <c r="W10" s="61"/>
    </row>
    <row r="11" spans="1:23" ht="78" customHeight="1" x14ac:dyDescent="0.25">
      <c r="A11" s="30" t="s">
        <v>14</v>
      </c>
      <c r="B11" s="75" t="s">
        <v>49</v>
      </c>
      <c r="C11" s="76"/>
      <c r="D11" s="76"/>
      <c r="E11" s="76"/>
      <c r="F11" s="76"/>
      <c r="G11" s="77"/>
      <c r="N11" s="62"/>
      <c r="O11" s="63"/>
      <c r="P11" s="63"/>
      <c r="Q11" s="63"/>
      <c r="R11" s="63"/>
      <c r="S11" s="63"/>
      <c r="T11" s="61"/>
      <c r="U11" s="61"/>
      <c r="V11" s="61"/>
      <c r="W11" s="61"/>
    </row>
    <row r="12" spans="1:23" ht="118.5" customHeight="1" x14ac:dyDescent="0.25">
      <c r="A12" s="30" t="s">
        <v>15</v>
      </c>
      <c r="B12" s="75" t="s">
        <v>91</v>
      </c>
      <c r="C12" s="150"/>
      <c r="D12" s="150"/>
      <c r="E12" s="150"/>
      <c r="F12" s="150"/>
      <c r="G12" s="151"/>
      <c r="N12" s="64"/>
      <c r="O12" s="65"/>
      <c r="P12" s="65"/>
      <c r="Q12" s="65"/>
      <c r="R12" s="65"/>
      <c r="S12" s="65"/>
      <c r="T12" s="61"/>
      <c r="U12" s="61"/>
      <c r="V12" s="61"/>
      <c r="W12" s="61"/>
    </row>
    <row r="13" spans="1:23" x14ac:dyDescent="0.25">
      <c r="N13" s="61"/>
      <c r="O13" s="61"/>
      <c r="P13" s="61"/>
      <c r="Q13" s="61"/>
      <c r="R13" s="61"/>
      <c r="S13" s="61"/>
      <c r="T13" s="61"/>
      <c r="U13" s="61"/>
      <c r="V13" s="61"/>
      <c r="W13" s="61"/>
    </row>
    <row r="14" spans="1:23" x14ac:dyDescent="0.25">
      <c r="N14" s="61"/>
      <c r="O14" s="61"/>
      <c r="P14" s="61"/>
      <c r="Q14" s="61"/>
      <c r="R14" s="61"/>
      <c r="S14" s="61"/>
      <c r="T14" s="61"/>
      <c r="U14" s="61"/>
      <c r="V14" s="61"/>
      <c r="W14" s="61"/>
    </row>
    <row r="15" spans="1:23" x14ac:dyDescent="0.25">
      <c r="N15" s="61"/>
      <c r="O15" s="61"/>
      <c r="P15" s="61"/>
      <c r="Q15" s="61"/>
      <c r="R15" s="61"/>
      <c r="S15" s="61"/>
      <c r="T15" s="61"/>
      <c r="U15" s="61"/>
      <c r="V15" s="61"/>
      <c r="W15" s="61"/>
    </row>
    <row r="16" spans="1:23" x14ac:dyDescent="0.25">
      <c r="N16" s="61"/>
      <c r="O16" s="61"/>
      <c r="P16" s="61"/>
      <c r="Q16" s="61"/>
      <c r="R16" s="61"/>
      <c r="S16" s="61"/>
      <c r="T16" s="61"/>
      <c r="U16" s="61"/>
      <c r="V16" s="61"/>
      <c r="W16" s="61"/>
    </row>
    <row r="17" spans="14:23" x14ac:dyDescent="0.25">
      <c r="N17" s="61"/>
      <c r="O17" s="61"/>
      <c r="P17" s="61"/>
      <c r="Q17" s="61"/>
      <c r="R17" s="61"/>
      <c r="S17" s="61"/>
      <c r="T17" s="61"/>
      <c r="U17" s="61"/>
      <c r="V17" s="61"/>
      <c r="W17" s="61"/>
    </row>
  </sheetData>
  <customSheetViews>
    <customSheetView guid="{83B5464C-805B-41DB-81B9-A691DDF78663}" showPageBreaks="1" printArea="1" view="pageBreakPreview">
      <pane xSplit="1" ySplit="5" topLeftCell="B6" activePane="bottomRight" state="frozen"/>
      <selection pane="bottomRight" activeCell="E6" sqref="E6"/>
      <pageMargins left="0.39370078740157483" right="0.39370078740157483" top="0.39370078740157483" bottom="0.39370078740157483" header="0.31496062992125984" footer="0.31496062992125984"/>
      <pageSetup paperSize="9" scale="76" orientation="landscape" r:id="rId1"/>
      <headerFooter>
        <oddFooter>&amp;R98</oddFooter>
      </headerFooter>
    </customSheetView>
    <customSheetView guid="{65D17E01-2C95-467A-A6C0-284D8AF9353A}" scale="90" showPageBreaks="1" printArea="1" view="pageBreakPreview">
      <pane xSplit="1" ySplit="5" topLeftCell="B6" activePane="bottomRight" state="frozen"/>
      <selection pane="bottomRight" activeCell="M12" sqref="M12"/>
      <pageMargins left="0.39370078740157483" right="0.39370078740157483" top="0.39370078740157483" bottom="0.39370078740157483" header="0.31496062992125984" footer="0.31496062992125984"/>
      <pageSetup paperSize="9" scale="76" orientation="landscape" r:id="rId2"/>
      <headerFooter>
        <oddFooter>&amp;R98</oddFooter>
      </headerFooter>
    </customSheetView>
    <customSheetView guid="{D064BFE3-0CFC-4FA0-A904-E97A6AB4FB27}" scale="90" showPageBreaks="1" printArea="1" view="pageBreakPreview">
      <pane xSplit="1" ySplit="5" topLeftCell="B6" activePane="bottomRight" state="frozen"/>
      <selection pane="bottomRight" activeCell="G7" sqref="G7"/>
      <pageMargins left="0.39370078740157483" right="0.39370078740157483" top="0.39370078740157483" bottom="0.39370078740157483" header="0.31496062992125984" footer="0.31496062992125984"/>
      <pageSetup paperSize="9" scale="76" orientation="landscape" r:id="rId3"/>
      <headerFooter>
        <oddFooter>&amp;R98</oddFooter>
      </headerFooter>
    </customSheetView>
    <customSheetView guid="{DB5FF748-5A0B-481D-84B1-E8DCB60F31BB}" scale="90" showPageBreaks="1" printArea="1" view="pageBreakPreview">
      <pane xSplit="1" ySplit="5" topLeftCell="B6" activePane="bottomRight" state="frozen"/>
      <selection pane="bottomRight" activeCell="G15" sqref="G15"/>
      <pageMargins left="0.39370078740157483" right="0.39370078740157483" top="0.39370078740157483" bottom="0.39370078740157483" header="0.31496062992125984" footer="0.31496062992125984"/>
      <pageSetup paperSize="9" scale="76" orientation="landscape" r:id="rId4"/>
      <headerFooter>
        <oddFooter>&amp;R98</oddFooter>
      </headerFooter>
    </customSheetView>
    <customSheetView guid="{EC56D8CD-5E96-4735-B304-1C545AF394D1}" showPageBreaks="1" printArea="1" view="pageBreakPreview">
      <pane xSplit="1" ySplit="5" topLeftCell="B6" activePane="bottomRight" state="frozen"/>
      <selection pane="bottomRight" activeCell="B9" sqref="B9"/>
      <pageMargins left="0.39370078740157483" right="0.39370078740157483" top="0.39370078740157483" bottom="0.39370078740157483" header="0.31496062992125984" footer="0.31496062992125984"/>
      <pageSetup paperSize="9" scale="76" orientation="landscape" r:id="rId5"/>
      <headerFooter>
        <oddFooter>&amp;R98</oddFooter>
      </headerFooter>
    </customSheetView>
    <customSheetView guid="{E68AA610-1447-41B6-8A0D-6F62026B6D10}" showPageBreaks="1" printArea="1" view="pageBreakPreview">
      <pane xSplit="1" ySplit="5" topLeftCell="B6" activePane="bottomRight" state="frozen"/>
      <selection pane="bottomRight" activeCell="B8" sqref="B8"/>
      <pageMargins left="0.39370078740157483" right="0.39370078740157483" top="0.39370078740157483" bottom="0.39370078740157483" header="0.31496062992125984" footer="0.31496062992125984"/>
      <pageSetup paperSize="9" scale="76" orientation="landscape" r:id="rId6"/>
      <headerFooter>
        <oddFooter>&amp;R98</oddFooter>
      </headerFooter>
    </customSheetView>
  </customSheetViews>
  <mergeCells count="7">
    <mergeCell ref="B11:G11"/>
    <mergeCell ref="B12:G12"/>
    <mergeCell ref="A1:G1"/>
    <mergeCell ref="A2:G2"/>
    <mergeCell ref="A3:G3"/>
    <mergeCell ref="A7:A9"/>
    <mergeCell ref="F7:F9"/>
  </mergeCells>
  <pageMargins left="0.39370078740157483" right="0.39370078740157483" top="0.39370078740157483" bottom="0.39370078740157483" header="0.31496062992125984" footer="0.31496062992125984"/>
  <pageSetup paperSize="9" scale="74" orientation="landscape" r:id="rId7"/>
  <headerFooter>
    <oddFooter>&amp;R148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tabColor rgb="FF92D050"/>
  </sheetPr>
  <dimension ref="A1:W17"/>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6.42578125" style="22" customWidth="1"/>
    <col min="2" max="2" width="36.85546875" style="22" customWidth="1"/>
    <col min="3" max="4" width="9.140625" style="22"/>
    <col min="5" max="5" width="17.140625" style="22" customWidth="1"/>
    <col min="6" max="6" width="18" style="22" customWidth="1"/>
    <col min="7" max="7" width="42.140625" style="22" customWidth="1"/>
    <col min="8" max="16384" width="9.140625" style="22"/>
  </cols>
  <sheetData>
    <row r="1" spans="1:23" ht="16.5" x14ac:dyDescent="0.25">
      <c r="A1" s="78" t="s">
        <v>0</v>
      </c>
      <c r="B1" s="78"/>
      <c r="C1" s="78"/>
      <c r="D1" s="78"/>
      <c r="E1" s="78"/>
      <c r="F1" s="78"/>
      <c r="G1" s="78"/>
    </row>
    <row r="2" spans="1:23" ht="31.5" customHeight="1" x14ac:dyDescent="0.25">
      <c r="A2" s="119" t="s">
        <v>94</v>
      </c>
      <c r="B2" s="119"/>
      <c r="C2" s="119"/>
      <c r="D2" s="119"/>
      <c r="E2" s="119"/>
      <c r="F2" s="119"/>
      <c r="G2" s="119"/>
    </row>
    <row r="3" spans="1:23" ht="16.5" x14ac:dyDescent="0.25">
      <c r="A3" s="79"/>
      <c r="B3" s="79"/>
      <c r="C3" s="79"/>
      <c r="D3" s="79"/>
      <c r="E3" s="79"/>
      <c r="F3" s="79"/>
      <c r="G3" s="79"/>
    </row>
    <row r="5" spans="1:23" ht="42.75" x14ac:dyDescent="0.25">
      <c r="A5" s="26" t="s">
        <v>1</v>
      </c>
      <c r="B5" s="26" t="s">
        <v>2</v>
      </c>
      <c r="C5" s="26" t="s">
        <v>3</v>
      </c>
      <c r="D5" s="26" t="s">
        <v>4</v>
      </c>
      <c r="E5" s="26" t="s">
        <v>5</v>
      </c>
      <c r="F5" s="26" t="s">
        <v>6</v>
      </c>
      <c r="G5" s="26" t="s">
        <v>7</v>
      </c>
    </row>
    <row r="6" spans="1:23" ht="135" x14ac:dyDescent="0.25">
      <c r="A6" s="66" t="s">
        <v>43</v>
      </c>
      <c r="B6" s="26"/>
      <c r="C6" s="67">
        <v>0.3</v>
      </c>
      <c r="D6" s="67">
        <v>10</v>
      </c>
      <c r="E6" s="28" t="s">
        <v>24</v>
      </c>
      <c r="F6" s="66">
        <f>D6*C6</f>
        <v>3</v>
      </c>
      <c r="G6" s="31" t="s">
        <v>92</v>
      </c>
    </row>
    <row r="7" spans="1:23" ht="75" x14ac:dyDescent="0.25">
      <c r="A7" s="95" t="s">
        <v>44</v>
      </c>
      <c r="B7" s="27" t="s">
        <v>45</v>
      </c>
      <c r="C7" s="28">
        <v>0.4</v>
      </c>
      <c r="D7" s="28">
        <v>10</v>
      </c>
      <c r="E7" s="28">
        <f>D7*C7</f>
        <v>4</v>
      </c>
      <c r="F7" s="83">
        <f>(E7+E8+E9)*0.7</f>
        <v>6.58</v>
      </c>
      <c r="G7" s="31" t="s">
        <v>134</v>
      </c>
    </row>
    <row r="8" spans="1:23" ht="90" x14ac:dyDescent="0.25">
      <c r="A8" s="96"/>
      <c r="B8" s="27" t="s">
        <v>46</v>
      </c>
      <c r="C8" s="28">
        <v>0.3</v>
      </c>
      <c r="D8" s="28">
        <v>10</v>
      </c>
      <c r="E8" s="28">
        <f>D8*C8</f>
        <v>3</v>
      </c>
      <c r="F8" s="84"/>
      <c r="G8" s="31" t="s">
        <v>52</v>
      </c>
    </row>
    <row r="9" spans="1:23" ht="135" x14ac:dyDescent="0.25">
      <c r="A9" s="97"/>
      <c r="B9" s="27" t="s">
        <v>47</v>
      </c>
      <c r="C9" s="28">
        <v>0.3</v>
      </c>
      <c r="D9" s="28">
        <v>8</v>
      </c>
      <c r="E9" s="28">
        <f>D9*C9</f>
        <v>2.4</v>
      </c>
      <c r="F9" s="85"/>
      <c r="G9" s="43" t="s">
        <v>93</v>
      </c>
      <c r="N9" s="61"/>
      <c r="O9" s="61"/>
      <c r="P9" s="61"/>
      <c r="Q9" s="61"/>
      <c r="R9" s="61"/>
      <c r="S9" s="61"/>
      <c r="T9" s="61"/>
      <c r="U9" s="61"/>
      <c r="V9" s="61"/>
      <c r="W9" s="61"/>
    </row>
    <row r="10" spans="1:23" ht="19.5" customHeight="1" x14ac:dyDescent="0.25">
      <c r="A10" s="29" t="s">
        <v>13</v>
      </c>
      <c r="B10" s="54"/>
      <c r="C10" s="54"/>
      <c r="D10" s="54"/>
      <c r="E10" s="54"/>
      <c r="F10" s="38">
        <f>F6+F7</f>
        <v>9.58</v>
      </c>
      <c r="G10" s="54"/>
      <c r="N10" s="61"/>
      <c r="O10" s="61"/>
      <c r="P10" s="61"/>
      <c r="Q10" s="61"/>
      <c r="R10" s="61"/>
      <c r="S10" s="61"/>
      <c r="T10" s="61"/>
      <c r="U10" s="61"/>
      <c r="V10" s="61"/>
      <c r="W10" s="61"/>
    </row>
    <row r="11" spans="1:23" ht="78" customHeight="1" x14ac:dyDescent="0.25">
      <c r="A11" s="30" t="s">
        <v>14</v>
      </c>
      <c r="B11" s="75" t="s">
        <v>49</v>
      </c>
      <c r="C11" s="76"/>
      <c r="D11" s="76"/>
      <c r="E11" s="76"/>
      <c r="F11" s="76"/>
      <c r="G11" s="77"/>
      <c r="N11" s="62"/>
      <c r="O11" s="63"/>
      <c r="P11" s="63"/>
      <c r="Q11" s="63"/>
      <c r="R11" s="63"/>
      <c r="S11" s="63"/>
      <c r="T11" s="61"/>
      <c r="U11" s="61"/>
      <c r="V11" s="61"/>
      <c r="W11" s="61"/>
    </row>
    <row r="12" spans="1:23" ht="96" customHeight="1" x14ac:dyDescent="0.25">
      <c r="A12" s="30" t="s">
        <v>15</v>
      </c>
      <c r="B12" s="75" t="s">
        <v>110</v>
      </c>
      <c r="C12" s="150"/>
      <c r="D12" s="150"/>
      <c r="E12" s="150"/>
      <c r="F12" s="150"/>
      <c r="G12" s="151"/>
      <c r="N12" s="64"/>
      <c r="O12" s="65"/>
      <c r="P12" s="65"/>
      <c r="Q12" s="65"/>
      <c r="R12" s="65"/>
      <c r="S12" s="65"/>
      <c r="T12" s="61"/>
      <c r="U12" s="61"/>
      <c r="V12" s="61"/>
      <c r="W12" s="61"/>
    </row>
    <row r="13" spans="1:23" x14ac:dyDescent="0.25">
      <c r="N13" s="61"/>
      <c r="O13" s="61"/>
      <c r="P13" s="61"/>
      <c r="Q13" s="61"/>
      <c r="R13" s="61"/>
      <c r="S13" s="61"/>
      <c r="T13" s="61"/>
      <c r="U13" s="61"/>
      <c r="V13" s="61"/>
      <c r="W13" s="61"/>
    </row>
    <row r="14" spans="1:23" x14ac:dyDescent="0.25">
      <c r="N14" s="61"/>
      <c r="O14" s="61"/>
      <c r="P14" s="61"/>
      <c r="Q14" s="61"/>
      <c r="R14" s="61"/>
      <c r="S14" s="61"/>
      <c r="T14" s="61"/>
      <c r="U14" s="61"/>
      <c r="V14" s="61"/>
      <c r="W14" s="61"/>
    </row>
    <row r="15" spans="1:23" x14ac:dyDescent="0.25">
      <c r="N15" s="61"/>
      <c r="O15" s="61"/>
      <c r="P15" s="61"/>
      <c r="Q15" s="61"/>
      <c r="R15" s="61"/>
      <c r="S15" s="61"/>
      <c r="T15" s="61"/>
      <c r="U15" s="61"/>
      <c r="V15" s="61"/>
      <c r="W15" s="61"/>
    </row>
    <row r="16" spans="1:23" x14ac:dyDescent="0.25">
      <c r="N16" s="61"/>
      <c r="O16" s="61"/>
      <c r="P16" s="61"/>
      <c r="Q16" s="61"/>
      <c r="R16" s="61"/>
      <c r="S16" s="61"/>
      <c r="T16" s="61"/>
      <c r="U16" s="61"/>
      <c r="V16" s="61"/>
      <c r="W16" s="61"/>
    </row>
    <row r="17" spans="14:23" x14ac:dyDescent="0.25">
      <c r="N17" s="61"/>
      <c r="O17" s="61"/>
      <c r="P17" s="61"/>
      <c r="Q17" s="61"/>
      <c r="R17" s="61"/>
      <c r="S17" s="61"/>
      <c r="T17" s="61"/>
      <c r="U17" s="61"/>
      <c r="V17" s="61"/>
      <c r="W17" s="61"/>
    </row>
  </sheetData>
  <customSheetViews>
    <customSheetView guid="{83B5464C-805B-41DB-81B9-A691DDF78663}" showPageBreaks="1" printArea="1" view="pageBreakPreview">
      <pane xSplit="1" ySplit="5" topLeftCell="B6" activePane="bottomRight" state="frozen"/>
      <selection pane="bottomRight" activeCell="A12" sqref="A12:XFD12"/>
      <pageMargins left="0.39370078740157483" right="0.39370078740157483" top="0.39370078740157483" bottom="0.39370078740157483" header="0.31496062992125984" footer="0.31496062992125984"/>
      <pageSetup paperSize="9" scale="76" orientation="landscape" r:id="rId1"/>
      <headerFooter>
        <oddFooter>&amp;R98</oddFooter>
      </headerFooter>
    </customSheetView>
    <customSheetView guid="{EC56D8CD-5E96-4735-B304-1C545AF394D1}" showPageBreaks="1" printArea="1" view="pageBreakPreview">
      <pane xSplit="1" ySplit="5" topLeftCell="B6" activePane="bottomRight" state="frozen"/>
      <selection pane="bottomRight" activeCell="F10" sqref="F10"/>
      <pageMargins left="0.39370078740157483" right="0.39370078740157483" top="0.39370078740157483" bottom="0.39370078740157483" header="0.31496062992125984" footer="0.31496062992125984"/>
      <pageSetup paperSize="9" scale="76" orientation="landscape" r:id="rId2"/>
      <headerFooter>
        <oddFooter>&amp;R98</oddFooter>
      </headerFooter>
    </customSheetView>
    <customSheetView guid="{E68AA610-1447-41B6-8A0D-6F62026B6D10}" showPageBreaks="1" printArea="1" view="pageBreakPreview">
      <pane xSplit="1" ySplit="5" topLeftCell="B6" activePane="bottomRight" state="frozen"/>
      <selection pane="bottomRight" activeCell="F10" sqref="F10"/>
      <pageMargins left="0.39370078740157483" right="0.39370078740157483" top="0.39370078740157483" bottom="0.39370078740157483" header="0.31496062992125984" footer="0.31496062992125984"/>
      <pageSetup paperSize="9" scale="76" orientation="landscape" r:id="rId3"/>
      <headerFooter>
        <oddFooter>&amp;R98</oddFooter>
      </headerFooter>
    </customSheetView>
  </customSheetViews>
  <mergeCells count="7">
    <mergeCell ref="B12:G12"/>
    <mergeCell ref="A1:G1"/>
    <mergeCell ref="A2:G2"/>
    <mergeCell ref="A3:G3"/>
    <mergeCell ref="A7:A9"/>
    <mergeCell ref="F7:F9"/>
    <mergeCell ref="B11:G11"/>
  </mergeCells>
  <pageMargins left="0.39370078740157483" right="0.39370078740157483" top="0.39370078740157483" bottom="0.39370078740157483" header="0.31496062992125984" footer="0.31496062992125984"/>
  <pageSetup paperSize="9" scale="73" orientation="landscape" r:id="rId4"/>
  <headerFooter>
    <oddFooter>&amp;R149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92D050"/>
  </sheetPr>
  <dimension ref="A1:H11"/>
  <sheetViews>
    <sheetView view="pageBreakPreview" zoomScale="90" zoomScaleNormal="80" zoomScaleSheetLayoutView="70" workbookViewId="0">
      <selection activeCell="B11" sqref="B11:G11"/>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8" ht="16.5" x14ac:dyDescent="0.25">
      <c r="A1" s="78" t="s">
        <v>0</v>
      </c>
      <c r="B1" s="78"/>
      <c r="C1" s="78"/>
      <c r="D1" s="78"/>
      <c r="E1" s="78"/>
      <c r="F1" s="78"/>
      <c r="G1" s="78"/>
    </row>
    <row r="2" spans="1:8" ht="16.5" x14ac:dyDescent="0.25">
      <c r="A2" s="78" t="s">
        <v>67</v>
      </c>
      <c r="B2" s="78"/>
      <c r="C2" s="78"/>
      <c r="D2" s="78"/>
      <c r="E2" s="78"/>
      <c r="F2" s="78"/>
      <c r="G2" s="78"/>
    </row>
    <row r="4" spans="1:8" ht="42.75" x14ac:dyDescent="0.25">
      <c r="A4" s="26" t="s">
        <v>1</v>
      </c>
      <c r="B4" s="26" t="s">
        <v>2</v>
      </c>
      <c r="C4" s="26" t="s">
        <v>3</v>
      </c>
      <c r="D4" s="26" t="s">
        <v>4</v>
      </c>
      <c r="E4" s="26" t="s">
        <v>5</v>
      </c>
      <c r="F4" s="26" t="s">
        <v>6</v>
      </c>
      <c r="G4" s="26" t="s">
        <v>7</v>
      </c>
    </row>
    <row r="5" spans="1:8" ht="120" x14ac:dyDescent="0.25">
      <c r="A5" s="49" t="s">
        <v>43</v>
      </c>
      <c r="B5" s="26"/>
      <c r="C5" s="51">
        <v>0.3</v>
      </c>
      <c r="D5" s="51">
        <v>10</v>
      </c>
      <c r="E5" s="28" t="s">
        <v>24</v>
      </c>
      <c r="F5" s="49">
        <f>D5*C5</f>
        <v>3</v>
      </c>
      <c r="G5" s="31" t="s">
        <v>66</v>
      </c>
    </row>
    <row r="6" spans="1:8" ht="48.75" customHeight="1" x14ac:dyDescent="0.25">
      <c r="A6" s="49" t="s">
        <v>44</v>
      </c>
      <c r="B6" s="27" t="s">
        <v>45</v>
      </c>
      <c r="C6" s="28">
        <v>0.4</v>
      </c>
      <c r="D6" s="28">
        <v>10</v>
      </c>
      <c r="E6" s="28">
        <f>D6*C6</f>
        <v>4</v>
      </c>
      <c r="F6" s="83">
        <f>(E6+E7+E8)*0.7</f>
        <v>7</v>
      </c>
      <c r="G6" s="31" t="s">
        <v>68</v>
      </c>
      <c r="H6" s="23"/>
    </row>
    <row r="7" spans="1:8" ht="45" x14ac:dyDescent="0.25">
      <c r="A7" s="50"/>
      <c r="B7" s="27" t="s">
        <v>46</v>
      </c>
      <c r="C7" s="28">
        <v>0.3</v>
      </c>
      <c r="D7" s="28">
        <v>10</v>
      </c>
      <c r="E7" s="28">
        <f>D7*C7</f>
        <v>3</v>
      </c>
      <c r="F7" s="84"/>
      <c r="G7" s="31" t="s">
        <v>52</v>
      </c>
    </row>
    <row r="8" spans="1:8" ht="75" x14ac:dyDescent="0.25">
      <c r="A8" s="50"/>
      <c r="B8" s="27" t="s">
        <v>47</v>
      </c>
      <c r="C8" s="28">
        <v>0.3</v>
      </c>
      <c r="D8" s="28">
        <v>10</v>
      </c>
      <c r="E8" s="28">
        <f>D8*C8</f>
        <v>3</v>
      </c>
      <c r="F8" s="85"/>
      <c r="G8" s="43" t="s">
        <v>69</v>
      </c>
    </row>
    <row r="9" spans="1:8" ht="19.5" customHeight="1" x14ac:dyDescent="0.25">
      <c r="A9" s="29" t="s">
        <v>13</v>
      </c>
      <c r="B9" s="55"/>
      <c r="C9" s="54"/>
      <c r="D9" s="54"/>
      <c r="E9" s="54"/>
      <c r="F9" s="38">
        <f>F6+F5</f>
        <v>10</v>
      </c>
      <c r="G9" s="54"/>
    </row>
    <row r="10" spans="1:8" ht="63" customHeight="1" x14ac:dyDescent="0.25">
      <c r="A10" s="30" t="s">
        <v>14</v>
      </c>
      <c r="B10" s="86" t="s">
        <v>70</v>
      </c>
      <c r="C10" s="87"/>
      <c r="D10" s="87"/>
      <c r="E10" s="87"/>
      <c r="F10" s="87"/>
      <c r="G10" s="88"/>
    </row>
    <row r="11" spans="1:8" ht="61.5" customHeight="1" x14ac:dyDescent="0.25">
      <c r="A11" s="57" t="s">
        <v>15</v>
      </c>
      <c r="B11" s="75" t="s">
        <v>71</v>
      </c>
      <c r="C11" s="76"/>
      <c r="D11" s="76"/>
      <c r="E11" s="76"/>
      <c r="F11" s="76"/>
      <c r="G11" s="77"/>
    </row>
  </sheetData>
  <customSheetViews>
    <customSheetView guid="{83B5464C-805B-41DB-81B9-A691DDF78663}" scale="80" showPageBreaks="1" printArea="1" view="pageBreakPreview">
      <selection activeCell="A40" sqref="A40"/>
      <pageMargins left="0.39370078740157483" right="0.39370078740157483" top="0.39370078740157483" bottom="0.39370078740157483" header="0.31496062992125984" footer="0.31496062992125984"/>
      <pageSetup paperSize="9" scale="61" orientation="landscape" r:id="rId1"/>
      <headerFooter>
        <oddFooter>&amp;R82</oddFooter>
      </headerFooter>
    </customSheetView>
    <customSheetView guid="{65D17E01-2C95-467A-A6C0-284D8AF9353A}" scale="70" view="pageBreakPreview">
      <pane xSplit="1" ySplit="6" topLeftCell="B10" activePane="bottomRight" state="frozen"/>
      <selection pane="bottomRight" activeCell="G15" sqref="G15"/>
      <pageMargins left="0.39370078740157483" right="0.39370078740157483" top="0.39370078740157483" bottom="0.39370078740157483" header="0.31496062992125984" footer="0.31496062992125984"/>
      <pageSetup paperSize="9" scale="61" orientation="landscape" r:id="rId2"/>
      <headerFooter>
        <oddFooter>&amp;R82</oddFooter>
      </headerFooter>
    </customSheetView>
    <customSheetView guid="{6D50AFB0-1F88-45CC-9714-E302C21A7AF6}" scale="70" showPageBreaks="1" printArea="1" view="pageBreakPreview" topLeftCell="A11">
      <selection activeCell="F17" sqref="F17"/>
      <pageMargins left="0.39370078740157483" right="0.39370078740157483" top="0.39370078740157483" bottom="0.39370078740157483" header="0.31496062992125984" footer="0.31496062992125984"/>
      <pageSetup paperSize="9" scale="61" orientation="landscape" r:id="rId3"/>
      <headerFooter>
        <oddFooter>&amp;R82</oddFooter>
      </headerFooter>
    </customSheetView>
    <customSheetView guid="{D064BFE3-0CFC-4FA0-A904-E97A6AB4FB27}" scale="70" showPageBreaks="1" printArea="1" view="pageBreakPreview">
      <selection activeCell="G13" sqref="G13"/>
      <pageMargins left="0.39370078740157483" right="0.39370078740157483" top="0.39370078740157483" bottom="0.39370078740157483" header="0.31496062992125984" footer="0.31496062992125984"/>
      <pageSetup paperSize="9" scale="61" orientation="landscape" r:id="rId4"/>
      <headerFooter>
        <oddFooter>&amp;R80</oddFooter>
      </headerFooter>
    </customSheetView>
    <customSheetView guid="{DB5FF748-5A0B-481D-84B1-E8DCB60F31BB}" scale="80" printArea="1">
      <pane xSplit="1" ySplit="6" topLeftCell="B7" activePane="bottomRight" state="frozen"/>
      <selection pane="bottomRight" activeCell="B18" sqref="B18:G18"/>
      <pageMargins left="0.39370078740157483" right="0.39370078740157483" top="0.39370078740157483" bottom="0.39370078740157483" header="0.31496062992125984" footer="0.31496062992125984"/>
      <pageSetup paperSize="9" scale="61" orientation="landscape" r:id="rId5"/>
      <headerFooter>
        <oddFooter>&amp;R82</oddFooter>
      </headerFooter>
    </customSheetView>
    <customSheetView guid="{EC56D8CD-5E96-4735-B304-1C545AF394D1}" scale="70" showPageBreaks="1" printArea="1" view="pageBreakPreview">
      <selection activeCell="B11" sqref="B11:G11"/>
      <pageMargins left="0.39370078740157483" right="0.39370078740157483" top="0.39370078740157483" bottom="0.39370078740157483" header="0.31496062992125984" footer="0.31496062992125984"/>
      <pageSetup paperSize="9" scale="61" orientation="landscape" r:id="rId6"/>
      <headerFooter>
        <oddFooter>&amp;R82</oddFooter>
      </headerFooter>
    </customSheetView>
    <customSheetView guid="{E68AA610-1447-41B6-8A0D-6F62026B6D10}" scale="90" showPageBreaks="1" view="pageBreakPreview">
      <selection activeCell="B10" sqref="B10:G10"/>
      <pageMargins left="0.39370078740157483" right="0.39370078740157483" top="0.39370078740157483" bottom="0.39370078740157483" header="0.31496062992125984" footer="0.31496062992125984"/>
      <pageSetup paperSize="9" scale="61" orientation="landscape" r:id="rId7"/>
      <headerFooter>
        <oddFooter>&amp;R82</oddFooter>
      </headerFooter>
    </customSheetView>
  </customSheetViews>
  <mergeCells count="5">
    <mergeCell ref="B10:G10"/>
    <mergeCell ref="B11:G11"/>
    <mergeCell ref="A1:G1"/>
    <mergeCell ref="A2:G2"/>
    <mergeCell ref="F6:F8"/>
  </mergeCells>
  <pageMargins left="0.39370078740157483" right="0.39370078740157483" top="0.39370078740157483" bottom="0.39370078740157483" header="0.31496062992125984" footer="0.31496062992125984"/>
  <pageSetup paperSize="9" scale="61" orientation="landscape" r:id="rId8"/>
  <headerFooter>
    <oddFooter>&amp;R131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I12"/>
  <sheetViews>
    <sheetView view="pageBreakPreview" zoomScale="70" zoomScaleNormal="70" zoomScaleSheetLayoutView="70" workbookViewId="0">
      <selection activeCell="B11" sqref="B11:G11"/>
    </sheetView>
  </sheetViews>
  <sheetFormatPr defaultRowHeight="15" x14ac:dyDescent="0.25"/>
  <cols>
    <col min="1" max="1" width="36.42578125" style="41" customWidth="1"/>
    <col min="2" max="2" width="60.42578125" style="22" customWidth="1"/>
    <col min="3" max="4" width="9.140625" style="22"/>
    <col min="5" max="5" width="17.140625" style="22" customWidth="1"/>
    <col min="6" max="6" width="18" style="22" customWidth="1"/>
    <col min="7" max="7" width="42.140625" style="22" customWidth="1"/>
    <col min="8" max="8" width="25.85546875" style="22" customWidth="1"/>
    <col min="9" max="16384" width="9.140625" style="22"/>
  </cols>
  <sheetData>
    <row r="1" spans="1:9" ht="16.5" x14ac:dyDescent="0.25">
      <c r="A1" s="78" t="s">
        <v>0</v>
      </c>
      <c r="B1" s="78"/>
      <c r="C1" s="78"/>
      <c r="D1" s="78"/>
      <c r="E1" s="78"/>
      <c r="F1" s="78"/>
      <c r="G1" s="78"/>
    </row>
    <row r="2" spans="1:9" ht="16.5" x14ac:dyDescent="0.25">
      <c r="A2" s="78" t="s">
        <v>111</v>
      </c>
      <c r="B2" s="78"/>
      <c r="C2" s="78"/>
      <c r="D2" s="78"/>
      <c r="E2" s="78"/>
      <c r="F2" s="78"/>
      <c r="G2" s="78"/>
    </row>
    <row r="3" spans="1:9" ht="16.5" x14ac:dyDescent="0.25">
      <c r="A3" s="79"/>
      <c r="B3" s="79"/>
      <c r="C3" s="79"/>
      <c r="D3" s="79"/>
      <c r="E3" s="79"/>
      <c r="F3" s="79"/>
      <c r="G3" s="79"/>
    </row>
    <row r="5" spans="1:9" ht="51.75" customHeight="1" x14ac:dyDescent="0.25">
      <c r="A5" s="26" t="s">
        <v>1</v>
      </c>
      <c r="B5" s="26" t="s">
        <v>2</v>
      </c>
      <c r="C5" s="26" t="s">
        <v>3</v>
      </c>
      <c r="D5" s="26" t="s">
        <v>4</v>
      </c>
      <c r="E5" s="26" t="s">
        <v>5</v>
      </c>
      <c r="F5" s="26" t="s">
        <v>6</v>
      </c>
      <c r="G5" s="26" t="s">
        <v>7</v>
      </c>
    </row>
    <row r="6" spans="1:9" ht="135" x14ac:dyDescent="0.25">
      <c r="A6" s="68" t="s">
        <v>43</v>
      </c>
      <c r="B6" s="26"/>
      <c r="C6" s="70">
        <v>0.3</v>
      </c>
      <c r="D6" s="70">
        <v>10</v>
      </c>
      <c r="E6" s="28" t="s">
        <v>24</v>
      </c>
      <c r="F6" s="69">
        <f>D6*C6</f>
        <v>3</v>
      </c>
      <c r="G6" s="31" t="s">
        <v>135</v>
      </c>
      <c r="H6" s="42"/>
      <c r="I6" s="32"/>
    </row>
    <row r="7" spans="1:9" ht="57" customHeight="1" x14ac:dyDescent="0.25">
      <c r="A7" s="80" t="s">
        <v>44</v>
      </c>
      <c r="B7" s="27" t="s">
        <v>45</v>
      </c>
      <c r="C7" s="28">
        <v>0.4</v>
      </c>
      <c r="D7" s="28">
        <v>8</v>
      </c>
      <c r="E7" s="28">
        <f>D7*C7</f>
        <v>3.2</v>
      </c>
      <c r="F7" s="83">
        <f>(E7+E8+E9)*0.7</f>
        <v>6.4399999999999995</v>
      </c>
      <c r="G7" s="31" t="s">
        <v>84</v>
      </c>
      <c r="H7" s="23"/>
    </row>
    <row r="8" spans="1:9" ht="45" x14ac:dyDescent="0.25">
      <c r="A8" s="81"/>
      <c r="B8" s="27" t="s">
        <v>46</v>
      </c>
      <c r="C8" s="28">
        <v>0.3</v>
      </c>
      <c r="D8" s="28">
        <v>10</v>
      </c>
      <c r="E8" s="28">
        <f>D8*C8</f>
        <v>3</v>
      </c>
      <c r="F8" s="84"/>
      <c r="G8" s="31" t="s">
        <v>52</v>
      </c>
    </row>
    <row r="9" spans="1:9" ht="90.75" customHeight="1" x14ac:dyDescent="0.25">
      <c r="A9" s="82"/>
      <c r="B9" s="27" t="s">
        <v>47</v>
      </c>
      <c r="C9" s="28">
        <v>0.3</v>
      </c>
      <c r="D9" s="28">
        <v>10</v>
      </c>
      <c r="E9" s="28">
        <f>D9*C9</f>
        <v>3</v>
      </c>
      <c r="F9" s="85"/>
      <c r="G9" s="31" t="s">
        <v>85</v>
      </c>
    </row>
    <row r="10" spans="1:9" ht="19.5" customHeight="1" x14ac:dyDescent="0.25">
      <c r="A10" s="29" t="s">
        <v>13</v>
      </c>
      <c r="B10" s="35"/>
      <c r="C10" s="35"/>
      <c r="D10" s="35"/>
      <c r="E10" s="35"/>
      <c r="F10" s="38">
        <f>F7+F6</f>
        <v>9.44</v>
      </c>
      <c r="G10" s="35"/>
    </row>
    <row r="11" spans="1:9" ht="63.75" customHeight="1" x14ac:dyDescent="0.25">
      <c r="A11" s="30" t="s">
        <v>14</v>
      </c>
      <c r="B11" s="72" t="s">
        <v>49</v>
      </c>
      <c r="C11" s="91"/>
      <c r="D11" s="91"/>
      <c r="E11" s="91"/>
      <c r="F11" s="91"/>
      <c r="G11" s="92"/>
    </row>
    <row r="12" spans="1:9" ht="77.25" customHeight="1" x14ac:dyDescent="0.25">
      <c r="A12" s="30" t="s">
        <v>15</v>
      </c>
      <c r="B12" s="75" t="s">
        <v>136</v>
      </c>
      <c r="C12" s="89"/>
      <c r="D12" s="89"/>
      <c r="E12" s="89"/>
      <c r="F12" s="89"/>
      <c r="G12" s="90"/>
    </row>
  </sheetData>
  <customSheetViews>
    <customSheetView guid="{83B5464C-805B-41DB-81B9-A691DDF78663}" scale="70" showPageBreaks="1" printArea="1" view="pageBreakPreview">
      <selection activeCell="C22" sqref="C22"/>
      <pageMargins left="0.39370078740157483" right="0.39370078740157483" top="0.39370078740157483" bottom="0.39370078740157483" header="0.31496062992125984" footer="0.31496062992125984"/>
      <pageSetup paperSize="9" scale="61" orientation="landscape" r:id="rId1"/>
      <headerFooter>
        <oddFooter>&amp;R83</oddFooter>
      </headerFooter>
    </customSheetView>
    <customSheetView guid="{EC56D8CD-5E96-4735-B304-1C545AF394D1}" scale="70" showPageBreaks="1" printArea="1" view="pageBreakPreview">
      <selection activeCell="B11" sqref="B11:G11"/>
      <pageMargins left="0.39370078740157483" right="0.39370078740157483" top="0.39370078740157483" bottom="0.39370078740157483" header="0.31496062992125984" footer="0.31496062992125984"/>
      <pageSetup paperSize="9" scale="61" orientation="landscape" r:id="rId2"/>
      <headerFooter>
        <oddFooter>&amp;R83</oddFooter>
      </headerFooter>
    </customSheetView>
    <customSheetView guid="{E68AA610-1447-41B6-8A0D-6F62026B6D10}" scale="70" showPageBreaks="1" printArea="1" view="pageBreakPreview">
      <selection activeCell="I13" sqref="I13"/>
      <pageMargins left="0.39370078740157483" right="0.39370078740157483" top="0.39370078740157483" bottom="0.39370078740157483" header="0.31496062992125984" footer="0.31496062992125984"/>
      <pageSetup paperSize="9" scale="61" orientation="landscape" r:id="rId3"/>
      <headerFooter>
        <oddFooter>&amp;R83</oddFooter>
      </headerFooter>
    </customSheetView>
  </customSheetViews>
  <mergeCells count="7">
    <mergeCell ref="B12:G12"/>
    <mergeCell ref="A1:G1"/>
    <mergeCell ref="A2:G2"/>
    <mergeCell ref="A3:G3"/>
    <mergeCell ref="A7:A9"/>
    <mergeCell ref="F7:F9"/>
    <mergeCell ref="B11:G11"/>
  </mergeCells>
  <pageMargins left="0.39370078740157483" right="0.39370078740157483" top="0.39370078740157483" bottom="0.39370078740157483" header="0.31496062992125984" footer="0.31496062992125984"/>
  <pageSetup paperSize="9" scale="61" orientation="landscape" r:id="rId4"/>
  <headerFooter>
    <oddFooter xml:space="preserve">&amp;R132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92D050"/>
  </sheetPr>
  <dimension ref="A1:H12"/>
  <sheetViews>
    <sheetView view="pageBreakPreview" zoomScaleNormal="100" zoomScaleSheetLayoutView="100" workbookViewId="0">
      <selection activeCell="A3" sqref="A3:G3"/>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8" ht="16.5" x14ac:dyDescent="0.25">
      <c r="A1" s="78" t="s">
        <v>0</v>
      </c>
      <c r="B1" s="78"/>
      <c r="C1" s="78"/>
      <c r="D1" s="78"/>
      <c r="E1" s="78"/>
      <c r="F1" s="78"/>
      <c r="G1" s="78"/>
    </row>
    <row r="2" spans="1:8" ht="16.5" x14ac:dyDescent="0.25">
      <c r="A2" s="78" t="s">
        <v>39</v>
      </c>
      <c r="B2" s="78"/>
      <c r="C2" s="78"/>
      <c r="D2" s="78"/>
      <c r="E2" s="78"/>
      <c r="F2" s="78"/>
      <c r="G2" s="78"/>
    </row>
    <row r="3" spans="1:8" ht="16.5" x14ac:dyDescent="0.25">
      <c r="A3" s="79"/>
      <c r="B3" s="79"/>
      <c r="C3" s="79"/>
      <c r="D3" s="79"/>
      <c r="E3" s="79"/>
      <c r="F3" s="79"/>
      <c r="G3" s="79"/>
    </row>
    <row r="5" spans="1:8" ht="42.75" x14ac:dyDescent="0.25">
      <c r="A5" s="26" t="s">
        <v>1</v>
      </c>
      <c r="B5" s="26" t="s">
        <v>2</v>
      </c>
      <c r="C5" s="26" t="s">
        <v>3</v>
      </c>
      <c r="D5" s="26" t="s">
        <v>4</v>
      </c>
      <c r="E5" s="26" t="s">
        <v>5</v>
      </c>
      <c r="F5" s="26" t="s">
        <v>6</v>
      </c>
      <c r="G5" s="26" t="s">
        <v>7</v>
      </c>
    </row>
    <row r="6" spans="1:8" ht="135" x14ac:dyDescent="0.25">
      <c r="A6" s="39" t="s">
        <v>43</v>
      </c>
      <c r="B6" s="26"/>
      <c r="C6" s="70">
        <v>0.3</v>
      </c>
      <c r="D6" s="70">
        <v>10</v>
      </c>
      <c r="E6" s="28" t="s">
        <v>24</v>
      </c>
      <c r="F6" s="69">
        <f>D6*C6</f>
        <v>3</v>
      </c>
      <c r="G6" s="31" t="s">
        <v>135</v>
      </c>
    </row>
    <row r="7" spans="1:8" ht="51" customHeight="1" x14ac:dyDescent="0.25">
      <c r="A7" s="95" t="s">
        <v>44</v>
      </c>
      <c r="B7" s="27" t="s">
        <v>45</v>
      </c>
      <c r="C7" s="28">
        <v>0.4</v>
      </c>
      <c r="D7" s="28">
        <v>10</v>
      </c>
      <c r="E7" s="28">
        <f>D7*C7</f>
        <v>4</v>
      </c>
      <c r="F7" s="83">
        <f>(E7+E8+E9)*0.7</f>
        <v>6.58</v>
      </c>
      <c r="G7" s="31" t="s">
        <v>112</v>
      </c>
      <c r="H7" s="23"/>
    </row>
    <row r="8" spans="1:8" ht="45" x14ac:dyDescent="0.25">
      <c r="A8" s="96"/>
      <c r="B8" s="27" t="s">
        <v>46</v>
      </c>
      <c r="C8" s="28">
        <v>0.3</v>
      </c>
      <c r="D8" s="28">
        <v>10</v>
      </c>
      <c r="E8" s="28">
        <f>D8*C8</f>
        <v>3</v>
      </c>
      <c r="F8" s="84"/>
      <c r="G8" s="31" t="s">
        <v>52</v>
      </c>
    </row>
    <row r="9" spans="1:8" ht="75.75" customHeight="1" x14ac:dyDescent="0.25">
      <c r="A9" s="97"/>
      <c r="B9" s="27" t="s">
        <v>47</v>
      </c>
      <c r="C9" s="28">
        <v>0.3</v>
      </c>
      <c r="D9" s="28">
        <v>8</v>
      </c>
      <c r="E9" s="28">
        <f>D9*C9</f>
        <v>2.4</v>
      </c>
      <c r="F9" s="85"/>
      <c r="G9" s="43" t="s">
        <v>90</v>
      </c>
    </row>
    <row r="10" spans="1:8" ht="19.5" customHeight="1" x14ac:dyDescent="0.25">
      <c r="A10" s="29" t="s">
        <v>13</v>
      </c>
      <c r="B10" s="35"/>
      <c r="C10" s="35"/>
      <c r="D10" s="35"/>
      <c r="E10" s="35"/>
      <c r="F10" s="38">
        <f>F6+F7</f>
        <v>9.58</v>
      </c>
      <c r="G10" s="35"/>
    </row>
    <row r="11" spans="1:8" ht="72.75" customHeight="1" x14ac:dyDescent="0.25">
      <c r="A11" s="30" t="s">
        <v>14</v>
      </c>
      <c r="B11" s="72" t="s">
        <v>49</v>
      </c>
      <c r="C11" s="73"/>
      <c r="D11" s="73"/>
      <c r="E11" s="73"/>
      <c r="F11" s="73"/>
      <c r="G11" s="74"/>
    </row>
    <row r="12" spans="1:8" ht="73.5" customHeight="1" x14ac:dyDescent="0.25">
      <c r="A12" s="30" t="s">
        <v>15</v>
      </c>
      <c r="B12" s="72" t="s">
        <v>137</v>
      </c>
      <c r="C12" s="93"/>
      <c r="D12" s="93"/>
      <c r="E12" s="93"/>
      <c r="F12" s="93"/>
      <c r="G12" s="94"/>
    </row>
  </sheetData>
  <customSheetViews>
    <customSheetView guid="{83B5464C-805B-41DB-81B9-A691DDF78663}" scale="90" showPageBreaks="1" printArea="1" view="pageBreakPreview">
      <selection activeCell="G14" sqref="G14"/>
      <pageMargins left="0.39370078740157483" right="0.39370078740157483" top="0.39370078740157483" bottom="0.39370078740157483" header="0.31496062992125984" footer="0.31496062992125984"/>
      <pageSetup paperSize="9" scale="61" firstPageNumber="81" orientation="landscape" useFirstPageNumber="1" r:id="rId1"/>
      <headerFooter>
        <oddFooter>&amp;R81</oddFooter>
      </headerFooter>
    </customSheetView>
    <customSheetView guid="{65D17E01-2C95-467A-A6C0-284D8AF9353A}" scale="80" showPageBreaks="1" printArea="1" view="pageBreakPreview" topLeftCell="A7">
      <selection activeCell="A6" sqref="A6:A8"/>
      <pageMargins left="0.39370078740157483" right="0.39370078740157483" top="0.39370078740157483" bottom="0.39370078740157483" header="0.31496062992125984" footer="0.31496062992125984"/>
      <pageSetup paperSize="9" scale="61" firstPageNumber="81" orientation="landscape" useFirstPageNumber="1" r:id="rId2"/>
      <headerFooter>
        <oddFooter>&amp;R81</oddFooter>
      </headerFooter>
    </customSheetView>
    <customSheetView guid="{6D50AFB0-1F88-45CC-9714-E302C21A7AF6}" scale="80" showPageBreaks="1" printArea="1" view="pageBreakPreview">
      <selection activeCell="D7" sqref="D7"/>
      <pageMargins left="0.39370078740157483" right="0.39370078740157483" top="0.39370078740157483" bottom="0.39370078740157483" header="0.31496062992125984" footer="0.31496062992125984"/>
      <pageSetup paperSize="9" scale="61" firstPageNumber="81" orientation="landscape" useFirstPageNumber="1" r:id="rId3"/>
      <headerFooter>
        <oddFooter>&amp;R81</oddFooter>
      </headerFooter>
    </customSheetView>
    <customSheetView guid="{D064BFE3-0CFC-4FA0-A904-E97A6AB4FB27}" scale="90" showPageBreaks="1" printArea="1" view="pageBreakPreview" topLeftCell="A4">
      <selection activeCell="D12" sqref="D12"/>
      <pageMargins left="0.39370078740157483" right="0.39370078740157483" top="0.39370078740157483" bottom="0.39370078740157483" header="0.31496062992125984" footer="0.31496062992125984"/>
      <pageSetup paperSize="9" scale="61" firstPageNumber="81" orientation="landscape" useFirstPageNumber="1" r:id="rId4"/>
      <headerFooter>
        <oddFooter>&amp;R81</oddFooter>
      </headerFooter>
    </customSheetView>
    <customSheetView guid="{DB5FF748-5A0B-481D-84B1-E8DCB60F31BB}" scale="70" showPageBreaks="1" printArea="1" view="pageBreakPreview">
      <selection activeCell="B18" sqref="B18:G18"/>
      <pageMargins left="0.39370078740157483" right="0.39370078740157483" top="0.39370078740157483" bottom="0.39370078740157483" header="0.31496062992125984" footer="0.31496062992125984"/>
      <pageSetup paperSize="9" scale="61" firstPageNumber="81" orientation="landscape" useFirstPageNumber="1" r:id="rId5"/>
      <headerFooter>
        <oddFooter>&amp;R81</oddFooter>
      </headerFooter>
    </customSheetView>
    <customSheetView guid="{EC56D8CD-5E96-4735-B304-1C545AF394D1}" scale="80" showPageBreaks="1" printArea="1" view="pageBreakPreview" topLeftCell="B1">
      <selection activeCell="G9" sqref="G9"/>
      <pageMargins left="0.39370078740157483" right="0.39370078740157483" top="0.39370078740157483" bottom="0.39370078740157483" header="0.31496062992125984" footer="0.31496062992125984"/>
      <pageSetup paperSize="9" scale="61" firstPageNumber="81" orientation="landscape" useFirstPageNumber="1" r:id="rId6"/>
      <headerFooter>
        <oddFooter>&amp;R81</oddFooter>
      </headerFooter>
    </customSheetView>
    <customSheetView guid="{E68AA610-1447-41B6-8A0D-6F62026B6D10}" scale="80" showPageBreaks="1" printArea="1" view="pageBreakPreview">
      <selection activeCell="B12" sqref="B12:G12"/>
      <pageMargins left="0.39370078740157483" right="0.39370078740157483" top="0.39370078740157483" bottom="0.39370078740157483" header="0.31496062992125984" footer="0.31496062992125984"/>
      <pageSetup paperSize="9" scale="61" firstPageNumber="81" orientation="landscape" useFirstPageNumber="1" r:id="rId7"/>
      <headerFooter>
        <oddFooter>&amp;R81</oddFooter>
      </headerFooter>
    </customSheetView>
  </customSheetViews>
  <mergeCells count="7">
    <mergeCell ref="B11:G11"/>
    <mergeCell ref="B12:G12"/>
    <mergeCell ref="A1:G1"/>
    <mergeCell ref="A2:G2"/>
    <mergeCell ref="A3:G3"/>
    <mergeCell ref="A7:A9"/>
    <mergeCell ref="F7:F9"/>
  </mergeCells>
  <pageMargins left="0.39370078740157483" right="0.39370078740157483" top="0.39370078740157483" bottom="0.39370078740157483" header="0.31496062992125984" footer="0.31496062992125984"/>
  <pageSetup paperSize="9" scale="61" firstPageNumber="81" orientation="landscape" useFirstPageNumber="1" r:id="rId8"/>
  <headerFooter>
    <oddFooter>&amp;R133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92D050"/>
  </sheetPr>
  <dimension ref="A1:H13"/>
  <sheetViews>
    <sheetView view="pageBreakPreview" zoomScale="80" zoomScaleNormal="100" zoomScaleSheetLayoutView="80" workbookViewId="0">
      <pane xSplit="1" ySplit="5" topLeftCell="B6" activePane="bottomRight" state="frozen"/>
      <selection pane="topRight" activeCell="B1" sqref="B1"/>
      <selection pane="bottomLeft" activeCell="A6" sqref="A6"/>
      <selection pane="bottomRight" activeCell="B12" sqref="B12:G12"/>
    </sheetView>
  </sheetViews>
  <sheetFormatPr defaultRowHeight="15" x14ac:dyDescent="0.25"/>
  <cols>
    <col min="1" max="1" width="36.42578125" style="25" customWidth="1"/>
    <col min="2" max="2" width="48.42578125" style="25" customWidth="1"/>
    <col min="3" max="4" width="9.140625" style="25"/>
    <col min="5" max="5" width="17.140625" style="25" customWidth="1"/>
    <col min="6" max="6" width="18" style="25" customWidth="1"/>
    <col min="7" max="7" width="42.140625" style="25" customWidth="1"/>
    <col min="8" max="16384" width="9.140625" style="25"/>
  </cols>
  <sheetData>
    <row r="1" spans="1:8" ht="16.5" x14ac:dyDescent="0.25">
      <c r="A1" s="107" t="s">
        <v>0</v>
      </c>
      <c r="B1" s="107"/>
      <c r="C1" s="107"/>
      <c r="D1" s="107"/>
      <c r="E1" s="107"/>
      <c r="F1" s="107"/>
      <c r="G1" s="107"/>
    </row>
    <row r="2" spans="1:8" ht="16.5" x14ac:dyDescent="0.25">
      <c r="A2" s="78" t="s">
        <v>104</v>
      </c>
      <c r="B2" s="78"/>
      <c r="C2" s="78"/>
      <c r="D2" s="78"/>
      <c r="E2" s="78"/>
      <c r="F2" s="78"/>
      <c r="G2" s="78"/>
    </row>
    <row r="3" spans="1:8" ht="16.5" x14ac:dyDescent="0.25">
      <c r="A3" s="108"/>
      <c r="B3" s="108"/>
      <c r="C3" s="108"/>
      <c r="D3" s="108"/>
      <c r="E3" s="108"/>
      <c r="F3" s="108"/>
      <c r="G3" s="108"/>
    </row>
    <row r="4" spans="1:8" x14ac:dyDescent="0.25">
      <c r="A4" s="1"/>
      <c r="B4" s="1"/>
      <c r="C4" s="1"/>
      <c r="D4" s="1"/>
      <c r="E4" s="1"/>
      <c r="F4" s="1"/>
      <c r="G4" s="1"/>
    </row>
    <row r="5" spans="1:8" ht="42.75" x14ac:dyDescent="0.25">
      <c r="A5" s="26" t="s">
        <v>1</v>
      </c>
      <c r="B5" s="26" t="s">
        <v>2</v>
      </c>
      <c r="C5" s="26" t="s">
        <v>3</v>
      </c>
      <c r="D5" s="26" t="s">
        <v>4</v>
      </c>
      <c r="E5" s="26" t="s">
        <v>5</v>
      </c>
      <c r="F5" s="26" t="s">
        <v>6</v>
      </c>
      <c r="G5" s="26" t="s">
        <v>7</v>
      </c>
    </row>
    <row r="6" spans="1:8" ht="38.25" customHeight="1" x14ac:dyDescent="0.25">
      <c r="A6" s="109" t="s">
        <v>59</v>
      </c>
      <c r="B6" s="110"/>
      <c r="C6" s="112">
        <v>0.3</v>
      </c>
      <c r="D6" s="114">
        <v>10</v>
      </c>
      <c r="E6" s="114" t="s">
        <v>24</v>
      </c>
      <c r="F6" s="116">
        <f>D6*C6</f>
        <v>3</v>
      </c>
      <c r="G6" s="117" t="s">
        <v>116</v>
      </c>
    </row>
    <row r="7" spans="1:8" ht="102.75" customHeight="1" x14ac:dyDescent="0.25">
      <c r="A7" s="109"/>
      <c r="B7" s="111"/>
      <c r="C7" s="113"/>
      <c r="D7" s="115"/>
      <c r="E7" s="115"/>
      <c r="F7" s="116">
        <f>D7*C7</f>
        <v>0</v>
      </c>
      <c r="G7" s="118"/>
    </row>
    <row r="8" spans="1:8" s="22" customFormat="1" ht="47.25" customHeight="1" x14ac:dyDescent="0.25">
      <c r="A8" s="98" t="s">
        <v>44</v>
      </c>
      <c r="B8" s="27" t="s">
        <v>45</v>
      </c>
      <c r="C8" s="28">
        <v>0.4</v>
      </c>
      <c r="D8" s="28">
        <v>10</v>
      </c>
      <c r="E8" s="28">
        <f>D8*C8</f>
        <v>4</v>
      </c>
      <c r="F8" s="83">
        <f>(E8+E9+E10)*0.7</f>
        <v>7</v>
      </c>
      <c r="G8" s="31" t="s">
        <v>27</v>
      </c>
    </row>
    <row r="9" spans="1:8" s="22" customFormat="1" ht="74.25" customHeight="1" x14ac:dyDescent="0.25">
      <c r="A9" s="99"/>
      <c r="B9" s="27" t="s">
        <v>46</v>
      </c>
      <c r="C9" s="28">
        <v>0.3</v>
      </c>
      <c r="D9" s="28">
        <v>10</v>
      </c>
      <c r="E9" s="28">
        <f>D9*C9</f>
        <v>3</v>
      </c>
      <c r="F9" s="84"/>
      <c r="G9" s="31" t="s">
        <v>52</v>
      </c>
      <c r="H9" s="23"/>
    </row>
    <row r="10" spans="1:8" s="22" customFormat="1" ht="90" x14ac:dyDescent="0.25">
      <c r="A10" s="100"/>
      <c r="B10" s="27" t="s">
        <v>114</v>
      </c>
      <c r="C10" s="28">
        <v>0.3</v>
      </c>
      <c r="D10" s="28">
        <v>10</v>
      </c>
      <c r="E10" s="28">
        <f>D10*C10</f>
        <v>3</v>
      </c>
      <c r="F10" s="85"/>
      <c r="G10" s="43" t="s">
        <v>105</v>
      </c>
    </row>
    <row r="11" spans="1:8" s="22" customFormat="1" ht="19.5" customHeight="1" x14ac:dyDescent="0.25">
      <c r="A11" s="29" t="s">
        <v>13</v>
      </c>
      <c r="B11" s="47"/>
      <c r="C11" s="35"/>
      <c r="D11" s="35"/>
      <c r="E11" s="35"/>
      <c r="F11" s="38">
        <f>F6+F8</f>
        <v>10</v>
      </c>
      <c r="G11" s="35"/>
    </row>
    <row r="12" spans="1:8" ht="75.75" customHeight="1" x14ac:dyDescent="0.25">
      <c r="A12" s="30" t="s">
        <v>14</v>
      </c>
      <c r="B12" s="101" t="s">
        <v>49</v>
      </c>
      <c r="C12" s="102"/>
      <c r="D12" s="102"/>
      <c r="E12" s="102"/>
      <c r="F12" s="102"/>
      <c r="G12" s="103"/>
    </row>
    <row r="13" spans="1:8" ht="88.5" customHeight="1" x14ac:dyDescent="0.25">
      <c r="A13" s="30" t="s">
        <v>15</v>
      </c>
      <c r="B13" s="104" t="s">
        <v>117</v>
      </c>
      <c r="C13" s="105"/>
      <c r="D13" s="105"/>
      <c r="E13" s="105"/>
      <c r="F13" s="105"/>
      <c r="G13" s="106"/>
    </row>
  </sheetData>
  <customSheetViews>
    <customSheetView guid="{83B5464C-805B-41DB-81B9-A691DDF78663}" scale="80" showPageBreaks="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1"/>
      <headerFooter>
        <oddFooter>&amp;R100</oddFooter>
      </headerFooter>
    </customSheetView>
    <customSheetView guid="{EC56D8CD-5E96-4735-B304-1C545AF394D1}" scale="80" showPageBreaks="1" printArea="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2"/>
      <headerFooter>
        <oddFooter>&amp;R100</oddFooter>
      </headerFooter>
    </customSheetView>
    <customSheetView guid="{E68AA610-1447-41B6-8A0D-6F62026B6D10}" scale="80" showPageBreaks="1" printArea="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3"/>
      <headerFooter>
        <oddFooter>&amp;R100</oddFooter>
      </headerFooter>
    </customSheetView>
  </customSheetViews>
  <mergeCells count="14">
    <mergeCell ref="A8:A10"/>
    <mergeCell ref="F8:F10"/>
    <mergeCell ref="B12:G12"/>
    <mergeCell ref="B13:G13"/>
    <mergeCell ref="A1:G1"/>
    <mergeCell ref="A2:G2"/>
    <mergeCell ref="A3:G3"/>
    <mergeCell ref="A6:A7"/>
    <mergeCell ref="B6:B7"/>
    <mergeCell ref="C6:C7"/>
    <mergeCell ref="D6:D7"/>
    <mergeCell ref="E6:E7"/>
    <mergeCell ref="F6:F7"/>
    <mergeCell ref="G6:G7"/>
  </mergeCells>
  <pageMargins left="0.39370078740157483" right="0.39370078740157483" top="0.39370078740157483" bottom="0.39370078740157483" header="0.31496062992125984" footer="0.31496062992125984"/>
  <pageSetup paperSize="9" scale="76" orientation="landscape" r:id="rId4"/>
  <headerFooter>
    <oddFooter>&amp;R134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92D050"/>
  </sheetPr>
  <dimension ref="A1:K13"/>
  <sheetViews>
    <sheetView view="pageLayout" zoomScaleNormal="100" zoomScaleSheetLayoutView="100" workbookViewId="0">
      <selection activeCell="G7" sqref="G7"/>
    </sheetView>
  </sheetViews>
  <sheetFormatPr defaultRowHeight="15" x14ac:dyDescent="0.25"/>
  <cols>
    <col min="1" max="1" width="36.42578125" style="24" customWidth="1"/>
    <col min="2" max="2" width="60.42578125" style="22" customWidth="1"/>
    <col min="3" max="4" width="9.140625" style="22"/>
    <col min="5" max="5" width="17.140625" style="22" customWidth="1"/>
    <col min="6" max="6" width="18" style="24" customWidth="1"/>
    <col min="7" max="7" width="43.42578125" style="22" customWidth="1"/>
    <col min="8" max="16384" width="9.140625" style="22"/>
  </cols>
  <sheetData>
    <row r="1" spans="1:11" ht="16.5" x14ac:dyDescent="0.25">
      <c r="A1" s="78" t="s">
        <v>0</v>
      </c>
      <c r="B1" s="78"/>
      <c r="C1" s="78"/>
      <c r="D1" s="78"/>
      <c r="E1" s="78"/>
      <c r="F1" s="78"/>
      <c r="G1" s="78"/>
    </row>
    <row r="2" spans="1:11" ht="10.5" customHeight="1" x14ac:dyDescent="0.25">
      <c r="A2" s="119" t="s">
        <v>42</v>
      </c>
      <c r="B2" s="119"/>
      <c r="C2" s="119"/>
      <c r="D2" s="119"/>
      <c r="E2" s="119"/>
      <c r="F2" s="119"/>
      <c r="G2" s="119"/>
    </row>
    <row r="3" spans="1:11" ht="34.5" customHeight="1" x14ac:dyDescent="0.25">
      <c r="A3" s="119"/>
      <c r="B3" s="119"/>
      <c r="C3" s="119"/>
      <c r="D3" s="119"/>
      <c r="E3" s="119"/>
      <c r="F3" s="119"/>
      <c r="G3" s="119"/>
    </row>
    <row r="4" spans="1:11" ht="16.5" x14ac:dyDescent="0.25">
      <c r="A4" s="79"/>
      <c r="B4" s="79"/>
      <c r="C4" s="79"/>
      <c r="D4" s="79"/>
      <c r="E4" s="79"/>
      <c r="F4" s="79"/>
      <c r="G4" s="79"/>
    </row>
    <row r="5" spans="1:11" x14ac:dyDescent="0.25">
      <c r="B5" s="24"/>
      <c r="C5" s="24"/>
      <c r="D5" s="24"/>
      <c r="E5" s="24"/>
      <c r="G5" s="24"/>
    </row>
    <row r="6" spans="1:11" s="24" customFormat="1" ht="42.75" x14ac:dyDescent="0.25">
      <c r="A6" s="26" t="s">
        <v>1</v>
      </c>
      <c r="B6" s="26" t="s">
        <v>2</v>
      </c>
      <c r="C6" s="26" t="s">
        <v>3</v>
      </c>
      <c r="D6" s="26" t="s">
        <v>4</v>
      </c>
      <c r="E6" s="26" t="s">
        <v>5</v>
      </c>
      <c r="F6" s="26" t="s">
        <v>6</v>
      </c>
      <c r="G6" s="26" t="s">
        <v>7</v>
      </c>
    </row>
    <row r="7" spans="1:11" s="24" customFormat="1" ht="126.75" customHeight="1" x14ac:dyDescent="0.25">
      <c r="A7" s="33" t="s">
        <v>43</v>
      </c>
      <c r="B7" s="26"/>
      <c r="C7" s="36">
        <v>0.3</v>
      </c>
      <c r="D7" s="36">
        <v>10</v>
      </c>
      <c r="E7" s="28" t="s">
        <v>24</v>
      </c>
      <c r="F7" s="34">
        <f>D7*C7</f>
        <v>3</v>
      </c>
      <c r="G7" s="31" t="s">
        <v>118</v>
      </c>
    </row>
    <row r="8" spans="1:11" ht="38.25" customHeight="1" x14ac:dyDescent="0.25">
      <c r="A8" s="95" t="s">
        <v>44</v>
      </c>
      <c r="B8" s="27" t="s">
        <v>45</v>
      </c>
      <c r="C8" s="28">
        <v>0.4</v>
      </c>
      <c r="D8" s="28">
        <v>10</v>
      </c>
      <c r="E8" s="28">
        <f>D8*C8</f>
        <v>4</v>
      </c>
      <c r="F8" s="83">
        <f>(E8+E9+E10)*0.7</f>
        <v>5.9499999999999993</v>
      </c>
      <c r="G8" s="31" t="s">
        <v>40</v>
      </c>
    </row>
    <row r="9" spans="1:11" ht="57" customHeight="1" x14ac:dyDescent="0.25">
      <c r="A9" s="96"/>
      <c r="B9" s="27" t="s">
        <v>46</v>
      </c>
      <c r="C9" s="28">
        <v>0.3</v>
      </c>
      <c r="D9" s="28">
        <v>5</v>
      </c>
      <c r="E9" s="28">
        <f>D9*C9</f>
        <v>1.5</v>
      </c>
      <c r="F9" s="84"/>
      <c r="G9" s="31" t="s">
        <v>109</v>
      </c>
      <c r="H9" s="23"/>
    </row>
    <row r="10" spans="1:11" ht="75" x14ac:dyDescent="0.25">
      <c r="A10" s="97"/>
      <c r="B10" s="27" t="s">
        <v>47</v>
      </c>
      <c r="C10" s="28">
        <v>0.3</v>
      </c>
      <c r="D10" s="28">
        <v>10</v>
      </c>
      <c r="E10" s="28">
        <f>D10*C10</f>
        <v>3</v>
      </c>
      <c r="F10" s="85"/>
      <c r="G10" s="43" t="s">
        <v>29</v>
      </c>
    </row>
    <row r="11" spans="1:11" ht="19.5" customHeight="1" x14ac:dyDescent="0.25">
      <c r="A11" s="29" t="s">
        <v>13</v>
      </c>
      <c r="B11" s="35"/>
      <c r="C11" s="35"/>
      <c r="D11" s="35"/>
      <c r="E11" s="35"/>
      <c r="F11" s="38">
        <f>F8+F7</f>
        <v>8.9499999999999993</v>
      </c>
      <c r="G11" s="35"/>
    </row>
    <row r="12" spans="1:11" ht="65.25" customHeight="1" x14ac:dyDescent="0.25">
      <c r="A12" s="30" t="s">
        <v>14</v>
      </c>
      <c r="B12" s="72" t="s">
        <v>49</v>
      </c>
      <c r="C12" s="73"/>
      <c r="D12" s="73"/>
      <c r="E12" s="73"/>
      <c r="F12" s="73"/>
      <c r="G12" s="74"/>
    </row>
    <row r="13" spans="1:11" ht="68.25" customHeight="1" x14ac:dyDescent="0.25">
      <c r="A13" s="30" t="s">
        <v>15</v>
      </c>
      <c r="B13" s="75" t="s">
        <v>119</v>
      </c>
      <c r="C13" s="76"/>
      <c r="D13" s="76"/>
      <c r="E13" s="76"/>
      <c r="F13" s="76"/>
      <c r="G13" s="77"/>
      <c r="K13" s="22">
        <v>0</v>
      </c>
    </row>
  </sheetData>
  <customSheetViews>
    <customSheetView guid="{83B5464C-805B-41DB-81B9-A691DDF78663}" scale="80" showPageBreaks="1" printArea="1" view="pageBreakPreview">
      <selection activeCell="B37" sqref="B37"/>
      <pageMargins left="0.39370078740157483" right="0.39370078740157483" top="0.39370078740157483" bottom="0.39370078740157483" header="0.31496062992125984" footer="0.31496062992125984"/>
      <pageSetup paperSize="9" scale="60" orientation="landscape" r:id="rId1"/>
      <headerFooter>
        <oddFooter>&amp;R87</oddFooter>
      </headerFooter>
    </customSheetView>
    <customSheetView guid="{65D17E01-2C95-467A-A6C0-284D8AF9353A}" scale="80" showPageBreaks="1" printArea="1" hiddenRows="1" view="pageBreakPreview">
      <selection activeCell="G11" sqref="G11"/>
      <pageMargins left="0.39370078740157483" right="0.39370078740157483" top="0.39370078740157483" bottom="0.39370078740157483" header="0.31496062992125984" footer="0.31496062992125984"/>
      <pageSetup paperSize="9" scale="60" orientation="landscape" r:id="rId2"/>
      <headerFooter>
        <oddFooter>&amp;R87</oddFooter>
      </headerFooter>
    </customSheetView>
    <customSheetView guid="{6D50AFB0-1F88-45CC-9714-E302C21A7AF6}" scale="80" showPageBreaks="1" printArea="1" hiddenRows="1" view="pageBreakPreview" topLeftCell="A7">
      <selection activeCell="G34" sqref="G34"/>
      <pageMargins left="0.39370078740157483" right="0.39370078740157483" top="0.39370078740157483" bottom="0.39370078740157483" header="0.31496062992125984" footer="0.31496062992125984"/>
      <pageSetup paperSize="9" scale="60" orientation="landscape" r:id="rId3"/>
      <headerFooter>
        <oddFooter>&amp;R87</oddFooter>
      </headerFooter>
    </customSheetView>
    <customSheetView guid="{D064BFE3-0CFC-4FA0-A904-E97A6AB4FB27}" scale="80" showPageBreaks="1" printArea="1" hiddenRows="1" view="pageBreakPreview">
      <selection activeCell="D10" sqref="D10"/>
      <pageMargins left="0.39370078740157483" right="0.39370078740157483" top="0.39370078740157483" bottom="0.39370078740157483" header="0.31496062992125984" footer="0.31496062992125984"/>
      <pageSetup paperSize="9" scale="60" orientation="landscape" r:id="rId4"/>
      <headerFooter>
        <oddFooter>&amp;R91</oddFooter>
      </headerFooter>
    </customSheetView>
    <customSheetView guid="{DB5FF748-5A0B-481D-84B1-E8DCB60F31BB}" scale="80" showPageBreaks="1" printArea="1" hiddenRows="1" view="pageBreakPreview" topLeftCell="B4">
      <selection activeCell="K18" sqref="K18"/>
      <pageMargins left="0.39370078740157483" right="0.39370078740157483" top="0.39370078740157483" bottom="0.39370078740157483" header="0.31496062992125984" footer="0.31496062992125984"/>
      <pageSetup paperSize="9" scale="60" orientation="landscape" r:id="rId5"/>
      <headerFooter>
        <oddFooter>&amp;R87</oddFooter>
      </headerFooter>
    </customSheetView>
    <customSheetView guid="{EC56D8CD-5E96-4735-B304-1C545AF394D1}" scale="70" showPageBreaks="1" view="pageBreakPreview" topLeftCell="B1">
      <selection activeCell="B13" sqref="B13:G13"/>
      <pageMargins left="0.39370078740157483" right="0.39370078740157483" top="0.39370078740157483" bottom="0.39370078740157483" header="0.31496062992125984" footer="0.31496062992125984"/>
      <pageSetup paperSize="9" scale="60" orientation="landscape" r:id="rId6"/>
      <headerFooter>
        <oddFooter>&amp;R87</oddFooter>
      </headerFooter>
    </customSheetView>
    <customSheetView guid="{E68AA610-1447-41B6-8A0D-6F62026B6D10}" showPageBreaks="1" printArea="1" view="pageBreakPreview">
      <selection activeCell="F11" sqref="F11"/>
      <pageMargins left="0.39370078740157483" right="0.39370078740157483" top="0.39370078740157483" bottom="0.39370078740157483" header="0.31496062992125984" footer="0.31496062992125984"/>
      <pageSetup paperSize="9" scale="60" orientation="landscape" r:id="rId7"/>
      <headerFooter>
        <oddFooter>&amp;R87</oddFooter>
      </headerFooter>
    </customSheetView>
  </customSheetViews>
  <mergeCells count="7">
    <mergeCell ref="B12:G12"/>
    <mergeCell ref="B13:G13"/>
    <mergeCell ref="A2:G3"/>
    <mergeCell ref="A1:G1"/>
    <mergeCell ref="A4:G4"/>
    <mergeCell ref="A8:A10"/>
    <mergeCell ref="F8:F10"/>
  </mergeCells>
  <pageMargins left="0.39370078740157483" right="0.39370078740157483" top="0.39370078740157483" bottom="0.39370078740157483" header="0.31496062992125984" footer="0.31496062992125984"/>
  <pageSetup paperSize="9" scale="60" orientation="landscape" r:id="rId8"/>
  <headerFooter>
    <oddFooter xml:space="preserve">&amp;R135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rgb="FF92D050"/>
  </sheetPr>
  <dimension ref="A1:H13"/>
  <sheetViews>
    <sheetView view="pageBreakPreview" zoomScale="80" zoomScaleNormal="90" zoomScaleSheetLayoutView="90" workbookViewId="0">
      <selection sqref="A1:G1"/>
    </sheetView>
  </sheetViews>
  <sheetFormatPr defaultRowHeight="15" x14ac:dyDescent="0.25"/>
  <cols>
    <col min="1" max="1" width="32.140625" style="24" customWidth="1"/>
    <col min="2" max="2" width="60.42578125" style="41" customWidth="1"/>
    <col min="3" max="4" width="9.140625" style="22"/>
    <col min="5" max="5" width="17.140625" style="22" customWidth="1"/>
    <col min="6" max="6" width="18" style="22" customWidth="1"/>
    <col min="7" max="7" width="43.42578125" style="22" customWidth="1"/>
    <col min="8" max="16384" width="9.140625" style="22"/>
  </cols>
  <sheetData>
    <row r="1" spans="1:8" ht="16.5" x14ac:dyDescent="0.25">
      <c r="A1" s="78" t="s">
        <v>0</v>
      </c>
      <c r="B1" s="78"/>
      <c r="C1" s="78"/>
      <c r="D1" s="78"/>
      <c r="E1" s="78"/>
      <c r="F1" s="78"/>
      <c r="G1" s="78"/>
    </row>
    <row r="2" spans="1:8" ht="10.5" customHeight="1" x14ac:dyDescent="0.25">
      <c r="A2" s="119" t="s">
        <v>37</v>
      </c>
      <c r="B2" s="119"/>
      <c r="C2" s="119"/>
      <c r="D2" s="119"/>
      <c r="E2" s="119"/>
      <c r="F2" s="119"/>
      <c r="G2" s="119"/>
    </row>
    <row r="3" spans="1:8" ht="9" customHeight="1" x14ac:dyDescent="0.25">
      <c r="A3" s="119"/>
      <c r="B3" s="119"/>
      <c r="C3" s="119"/>
      <c r="D3" s="119"/>
      <c r="E3" s="119"/>
      <c r="F3" s="119"/>
      <c r="G3" s="119"/>
    </row>
    <row r="4" spans="1:8" ht="16.5" x14ac:dyDescent="0.25">
      <c r="A4" s="79"/>
      <c r="B4" s="79"/>
      <c r="C4" s="79"/>
      <c r="D4" s="79"/>
      <c r="E4" s="79"/>
      <c r="F4" s="79"/>
      <c r="G4" s="79"/>
    </row>
    <row r="5" spans="1:8" x14ac:dyDescent="0.25">
      <c r="B5" s="45"/>
      <c r="C5" s="24"/>
      <c r="D5" s="24"/>
      <c r="E5" s="24"/>
      <c r="F5" s="24"/>
      <c r="G5" s="24"/>
    </row>
    <row r="6" spans="1:8" ht="42.75" x14ac:dyDescent="0.25">
      <c r="A6" s="26" t="s">
        <v>1</v>
      </c>
      <c r="B6" s="46" t="s">
        <v>2</v>
      </c>
      <c r="C6" s="26" t="s">
        <v>3</v>
      </c>
      <c r="D6" s="26" t="s">
        <v>4</v>
      </c>
      <c r="E6" s="26" t="s">
        <v>5</v>
      </c>
      <c r="F6" s="26" t="s">
        <v>6</v>
      </c>
      <c r="G6" s="26" t="s">
        <v>7</v>
      </c>
    </row>
    <row r="7" spans="1:8" ht="120" x14ac:dyDescent="0.25">
      <c r="A7" s="39" t="s">
        <v>43</v>
      </c>
      <c r="B7" s="26"/>
      <c r="C7" s="36">
        <v>0.3</v>
      </c>
      <c r="D7" s="36">
        <v>10</v>
      </c>
      <c r="E7" s="28" t="s">
        <v>24</v>
      </c>
      <c r="F7" s="44">
        <f>D7*C7</f>
        <v>3</v>
      </c>
      <c r="G7" s="48" t="s">
        <v>66</v>
      </c>
    </row>
    <row r="8" spans="1:8" ht="48.75" customHeight="1" x14ac:dyDescent="0.25">
      <c r="A8" s="95" t="s">
        <v>44</v>
      </c>
      <c r="B8" s="27" t="s">
        <v>45</v>
      </c>
      <c r="C8" s="28">
        <v>0.4</v>
      </c>
      <c r="D8" s="28">
        <v>10</v>
      </c>
      <c r="E8" s="28">
        <f>D8*C8</f>
        <v>4</v>
      </c>
      <c r="F8" s="83">
        <f>(E8+E9+E10)*0.7</f>
        <v>6.58</v>
      </c>
      <c r="G8" s="31" t="s">
        <v>54</v>
      </c>
      <c r="H8" s="23"/>
    </row>
    <row r="9" spans="1:8" ht="45" x14ac:dyDescent="0.25">
      <c r="A9" s="96"/>
      <c r="B9" s="27" t="s">
        <v>46</v>
      </c>
      <c r="C9" s="28">
        <v>0.3</v>
      </c>
      <c r="D9" s="28">
        <v>10</v>
      </c>
      <c r="E9" s="28">
        <f>D9*C9</f>
        <v>3</v>
      </c>
      <c r="F9" s="84"/>
      <c r="G9" s="31" t="s">
        <v>52</v>
      </c>
    </row>
    <row r="10" spans="1:8" ht="75" x14ac:dyDescent="0.25">
      <c r="A10" s="97"/>
      <c r="B10" s="27" t="s">
        <v>47</v>
      </c>
      <c r="C10" s="28">
        <v>0.3</v>
      </c>
      <c r="D10" s="28">
        <v>8</v>
      </c>
      <c r="E10" s="28">
        <f>D10*C10</f>
        <v>2.4</v>
      </c>
      <c r="F10" s="85"/>
      <c r="G10" s="43" t="s">
        <v>53</v>
      </c>
    </row>
    <row r="11" spans="1:8" ht="19.5" customHeight="1" x14ac:dyDescent="0.25">
      <c r="A11" s="29" t="s">
        <v>13</v>
      </c>
      <c r="B11" s="47"/>
      <c r="C11" s="35"/>
      <c r="D11" s="35"/>
      <c r="E11" s="35"/>
      <c r="F11" s="38">
        <f>F8+F7</f>
        <v>9.58</v>
      </c>
      <c r="G11" s="35"/>
    </row>
    <row r="12" spans="1:8" ht="59.25" customHeight="1" x14ac:dyDescent="0.25">
      <c r="A12" s="30" t="s">
        <v>14</v>
      </c>
      <c r="B12" s="72" t="s">
        <v>49</v>
      </c>
      <c r="C12" s="73"/>
      <c r="D12" s="73"/>
      <c r="E12" s="73"/>
      <c r="F12" s="73"/>
      <c r="G12" s="74"/>
    </row>
    <row r="13" spans="1:8" ht="67.5" customHeight="1" x14ac:dyDescent="0.25">
      <c r="A13" s="30" t="s">
        <v>15</v>
      </c>
      <c r="B13" s="75" t="s">
        <v>56</v>
      </c>
      <c r="C13" s="76"/>
      <c r="D13" s="76"/>
      <c r="E13" s="76"/>
      <c r="F13" s="76"/>
      <c r="G13" s="77"/>
    </row>
  </sheetData>
  <customSheetViews>
    <customSheetView guid="{83B5464C-805B-41DB-81B9-A691DDF78663}" scale="90" showPageBreaks="1" printArea="1" view="pageBreakPreview">
      <selection activeCell="B13" sqref="B13:G13"/>
      <pageMargins left="0.39370078740157483" right="0.39370078740157483" top="0.39370078740157483" bottom="0.39370078740157483" header="0.31496062992125984" footer="0.31496062992125984"/>
      <pageSetup paperSize="9" scale="60" orientation="landscape" r:id="rId1"/>
      <headerFooter>
        <oddFooter>&amp;R93</oddFooter>
      </headerFooter>
    </customSheetView>
    <customSheetView guid="{65D17E01-2C95-467A-A6C0-284D8AF9353A}" scale="80" showPageBreaks="1" printArea="1" view="pageBreakPreview">
      <selection activeCell="G11" sqref="G11"/>
      <pageMargins left="0.39370078740157483" right="0.39370078740157483" top="0.39370078740157483" bottom="0.39370078740157483" header="0.31496062992125984" footer="0.31496062992125984"/>
      <pageSetup paperSize="9" scale="60" orientation="landscape" r:id="rId2"/>
      <headerFooter>
        <oddFooter>&amp;R93</oddFooter>
      </headerFooter>
    </customSheetView>
    <customSheetView guid="{6D50AFB0-1F88-45CC-9714-E302C21A7AF6}" scale="80" showPageBreaks="1" printArea="1" hiddenRows="1" view="pageBreakPreview">
      <selection activeCell="L16" sqref="L16"/>
      <pageMargins left="0.39370078740157483" right="0.39370078740157483" top="0.39370078740157483" bottom="0.39370078740157483" header="0.31496062992125984" footer="0.31496062992125984"/>
      <pageSetup paperSize="9" scale="60" orientation="landscape" r:id="rId3"/>
      <headerFooter>
        <oddFooter>&amp;R93</oddFooter>
      </headerFooter>
    </customSheetView>
    <customSheetView guid="{D064BFE3-0CFC-4FA0-A904-E97A6AB4FB27}" scale="80" showPageBreaks="1" printArea="1" view="pageBreakPreview">
      <selection activeCell="C11" sqref="C11"/>
      <pageMargins left="0.39370078740157483" right="0.39370078740157483" top="0.39370078740157483" bottom="0.39370078740157483" header="0.31496062992125984" footer="0.31496062992125984"/>
      <pageSetup paperSize="9" scale="60" orientation="landscape" r:id="rId4"/>
      <headerFooter>
        <oddFooter>&amp;R88</oddFooter>
      </headerFooter>
    </customSheetView>
    <customSheetView guid="{DB5FF748-5A0B-481D-84B1-E8DCB60F31BB}" scale="80" showPageBreaks="1" printArea="1" view="pageBreakPreview">
      <selection activeCell="N15" sqref="N15"/>
      <pageMargins left="0.39370078740157483" right="0.39370078740157483" top="0.39370078740157483" bottom="0.39370078740157483" header="0.31496062992125984" footer="0.31496062992125984"/>
      <pageSetup paperSize="9" scale="60" orientation="landscape" r:id="rId5"/>
      <headerFooter>
        <oddFooter>&amp;R93</oddFooter>
      </headerFooter>
    </customSheetView>
    <customSheetView guid="{EC56D8CD-5E96-4735-B304-1C545AF394D1}" scale="80" showPageBreaks="1" view="pageBreakPreview">
      <selection activeCell="B12" sqref="B12:G12"/>
      <pageMargins left="0.39370078740157483" right="0.39370078740157483" top="0.39370078740157483" bottom="0.39370078740157483" header="0.31496062992125984" footer="0.31496062992125984"/>
      <pageSetup paperSize="9" scale="60" orientation="landscape" r:id="rId6"/>
      <headerFooter>
        <oddFooter>&amp;R93</oddFooter>
      </headerFooter>
    </customSheetView>
    <customSheetView guid="{E68AA610-1447-41B6-8A0D-6F62026B6D10}" scale="80" showPageBreaks="1" printArea="1" view="pageBreakPreview">
      <selection activeCell="F11" sqref="F11"/>
      <pageMargins left="0.39370078740157483" right="0.39370078740157483" top="0.39370078740157483" bottom="0.39370078740157483" header="0.31496062992125984" footer="0.31496062992125984"/>
      <pageSetup paperSize="9" scale="60" orientation="landscape" r:id="rId7"/>
      <headerFooter>
        <oddFooter>&amp;R93</oddFooter>
      </headerFooter>
    </customSheetView>
  </customSheetViews>
  <mergeCells count="7">
    <mergeCell ref="B12:G12"/>
    <mergeCell ref="B13:G13"/>
    <mergeCell ref="A1:G1"/>
    <mergeCell ref="A2:G3"/>
    <mergeCell ref="A4:G4"/>
    <mergeCell ref="A8:A10"/>
    <mergeCell ref="F8:F10"/>
  </mergeCells>
  <pageMargins left="0.39370078740157483" right="0.39370078740157483" top="0.39370078740157483" bottom="0.39370078740157483" header="0.31496062992125984" footer="0.31496062992125984"/>
  <pageSetup paperSize="9" scale="60" orientation="landscape" r:id="rId8"/>
  <headerFooter>
    <oddFooter>&amp;R136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rgb="FF92D050"/>
  </sheetPr>
  <dimension ref="A1:H13"/>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B13" sqref="B13:G13"/>
    </sheetView>
  </sheetViews>
  <sheetFormatPr defaultRowHeight="15" x14ac:dyDescent="0.25"/>
  <cols>
    <col min="1" max="1" width="36.42578125" style="25" customWidth="1"/>
    <col min="2" max="2" width="48.42578125" style="25" customWidth="1"/>
    <col min="3" max="4" width="9.140625" style="25"/>
    <col min="5" max="5" width="17.140625" style="25" customWidth="1"/>
    <col min="6" max="6" width="18" style="25" customWidth="1"/>
    <col min="7" max="7" width="42.140625" style="25" customWidth="1"/>
    <col min="8" max="16384" width="9.140625" style="25"/>
  </cols>
  <sheetData>
    <row r="1" spans="1:8" ht="16.5" x14ac:dyDescent="0.25">
      <c r="A1" s="107" t="s">
        <v>0</v>
      </c>
      <c r="B1" s="107"/>
      <c r="C1" s="107"/>
      <c r="D1" s="107"/>
      <c r="E1" s="107"/>
      <c r="F1" s="107"/>
      <c r="G1" s="107"/>
    </row>
    <row r="2" spans="1:8" ht="16.5" x14ac:dyDescent="0.25">
      <c r="A2" s="78" t="s">
        <v>36</v>
      </c>
      <c r="B2" s="78"/>
      <c r="C2" s="78"/>
      <c r="D2" s="78"/>
      <c r="E2" s="78"/>
      <c r="F2" s="78"/>
      <c r="G2" s="78"/>
    </row>
    <row r="3" spans="1:8" ht="16.5" x14ac:dyDescent="0.25">
      <c r="A3" s="108"/>
      <c r="B3" s="108"/>
      <c r="C3" s="108"/>
      <c r="D3" s="108"/>
      <c r="E3" s="108"/>
      <c r="F3" s="108"/>
      <c r="G3" s="108"/>
    </row>
    <row r="4" spans="1:8" x14ac:dyDescent="0.25">
      <c r="A4" s="1"/>
      <c r="B4" s="1"/>
      <c r="C4" s="1"/>
      <c r="D4" s="1"/>
      <c r="E4" s="1"/>
      <c r="F4" s="1"/>
      <c r="G4" s="1"/>
    </row>
    <row r="5" spans="1:8" ht="42.75" x14ac:dyDescent="0.25">
      <c r="A5" s="26" t="s">
        <v>1</v>
      </c>
      <c r="B5" s="26" t="s">
        <v>2</v>
      </c>
      <c r="C5" s="26" t="s">
        <v>3</v>
      </c>
      <c r="D5" s="26" t="s">
        <v>4</v>
      </c>
      <c r="E5" s="26" t="s">
        <v>5</v>
      </c>
      <c r="F5" s="26" t="s">
        <v>6</v>
      </c>
      <c r="G5" s="26" t="s">
        <v>7</v>
      </c>
    </row>
    <row r="6" spans="1:8" ht="38.25" customHeight="1" x14ac:dyDescent="0.25">
      <c r="A6" s="109" t="s">
        <v>59</v>
      </c>
      <c r="B6" s="110"/>
      <c r="C6" s="112">
        <v>0.3</v>
      </c>
      <c r="D6" s="114">
        <v>10</v>
      </c>
      <c r="E6" s="114" t="s">
        <v>24</v>
      </c>
      <c r="F6" s="116">
        <f>D6*C6</f>
        <v>3</v>
      </c>
      <c r="G6" s="117" t="s">
        <v>72</v>
      </c>
    </row>
    <row r="7" spans="1:8" ht="102.75" customHeight="1" x14ac:dyDescent="0.25">
      <c r="A7" s="109"/>
      <c r="B7" s="111"/>
      <c r="C7" s="113"/>
      <c r="D7" s="115"/>
      <c r="E7" s="115"/>
      <c r="F7" s="116">
        <f>D7*C7</f>
        <v>0</v>
      </c>
      <c r="G7" s="118"/>
    </row>
    <row r="8" spans="1:8" s="22" customFormat="1" ht="47.25" customHeight="1" x14ac:dyDescent="0.25">
      <c r="A8" s="98" t="s">
        <v>44</v>
      </c>
      <c r="B8" s="27" t="s">
        <v>45</v>
      </c>
      <c r="C8" s="28">
        <v>0.4</v>
      </c>
      <c r="D8" s="28">
        <v>10</v>
      </c>
      <c r="E8" s="28">
        <f>D8*C8</f>
        <v>4</v>
      </c>
      <c r="F8" s="83">
        <f>(E8+E9+E10)*0.7</f>
        <v>7</v>
      </c>
      <c r="G8" s="31" t="s">
        <v>101</v>
      </c>
    </row>
    <row r="9" spans="1:8" s="22" customFormat="1" ht="74.25" customHeight="1" x14ac:dyDescent="0.25">
      <c r="A9" s="99"/>
      <c r="B9" s="27" t="s">
        <v>46</v>
      </c>
      <c r="C9" s="28">
        <v>0.3</v>
      </c>
      <c r="D9" s="28">
        <v>10</v>
      </c>
      <c r="E9" s="28">
        <f>D9*C9</f>
        <v>3</v>
      </c>
      <c r="F9" s="84"/>
      <c r="G9" s="31" t="s">
        <v>52</v>
      </c>
      <c r="H9" s="23"/>
    </row>
    <row r="10" spans="1:8" s="22" customFormat="1" ht="105" x14ac:dyDescent="0.25">
      <c r="A10" s="100"/>
      <c r="B10" s="27" t="s">
        <v>47</v>
      </c>
      <c r="C10" s="28">
        <v>0.3</v>
      </c>
      <c r="D10" s="28">
        <v>10</v>
      </c>
      <c r="E10" s="28">
        <f>D10*C10</f>
        <v>3</v>
      </c>
      <c r="F10" s="85"/>
      <c r="G10" s="43" t="s">
        <v>29</v>
      </c>
    </row>
    <row r="11" spans="1:8" s="22" customFormat="1" ht="19.5" customHeight="1" x14ac:dyDescent="0.25">
      <c r="A11" s="29" t="s">
        <v>13</v>
      </c>
      <c r="B11" s="47"/>
      <c r="C11" s="35"/>
      <c r="D11" s="35"/>
      <c r="E11" s="35"/>
      <c r="F11" s="38">
        <f>F6+F8</f>
        <v>10</v>
      </c>
      <c r="G11" s="35"/>
    </row>
    <row r="12" spans="1:8" ht="75.75" customHeight="1" x14ac:dyDescent="0.25">
      <c r="A12" s="30" t="s">
        <v>14</v>
      </c>
      <c r="B12" s="101" t="s">
        <v>49</v>
      </c>
      <c r="C12" s="102"/>
      <c r="D12" s="102"/>
      <c r="E12" s="102"/>
      <c r="F12" s="102"/>
      <c r="G12" s="103"/>
    </row>
    <row r="13" spans="1:8" ht="77.25" customHeight="1" x14ac:dyDescent="0.25">
      <c r="A13" s="30" t="s">
        <v>15</v>
      </c>
      <c r="B13" s="104" t="s">
        <v>124</v>
      </c>
      <c r="C13" s="120"/>
      <c r="D13" s="120"/>
      <c r="E13" s="120"/>
      <c r="F13" s="120"/>
      <c r="G13" s="121"/>
    </row>
  </sheetData>
  <customSheetViews>
    <customSheetView guid="{83B5464C-805B-41DB-81B9-A691DDF78663}" showPageBreaks="1" view="pageBreakPreview">
      <pane xSplit="1" ySplit="5" topLeftCell="B6" activePane="bottomRight" state="frozen"/>
      <selection pane="bottomRight" activeCell="F8" sqref="F8:F10"/>
      <pageMargins left="0.39370078740157483" right="0.39370078740157483" top="0.39370078740157483" bottom="0.39370078740157483" header="0.31496062992125984" footer="0.31496062992125984"/>
      <pageSetup paperSize="9" scale="76" orientation="landscape" r:id="rId1"/>
      <headerFooter>
        <oddFooter>&amp;R100</oddFooter>
      </headerFooter>
    </customSheetView>
    <customSheetView guid="{EC56D8CD-5E96-4735-B304-1C545AF394D1}" showPageBreaks="1" printArea="1" view="pageBreakPreview">
      <pane xSplit="1" ySplit="5" topLeftCell="D6" activePane="bottomRight" state="frozen"/>
      <selection pane="bottomRight" activeCell="G9" sqref="G9"/>
      <pageMargins left="0.39370078740157483" right="0.39370078740157483" top="0.39370078740157483" bottom="0.39370078740157483" header="0.31496062992125984" footer="0.31496062992125984"/>
      <pageSetup paperSize="9" scale="76" orientation="landscape" r:id="rId2"/>
      <headerFooter>
        <oddFooter>&amp;R100</oddFooter>
      </headerFooter>
    </customSheetView>
    <customSheetView guid="{E68AA610-1447-41B6-8A0D-6F62026B6D10}" showPageBreaks="1" printArea="1" view="pageBreakPreview">
      <pane xSplit="1" ySplit="5" topLeftCell="B9"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3"/>
      <headerFooter>
        <oddFooter>&amp;R100</oddFooter>
      </headerFooter>
    </customSheetView>
  </customSheetViews>
  <mergeCells count="14">
    <mergeCell ref="A8:A10"/>
    <mergeCell ref="F8:F10"/>
    <mergeCell ref="B12:G12"/>
    <mergeCell ref="B13:G13"/>
    <mergeCell ref="A1:G1"/>
    <mergeCell ref="A2:G2"/>
    <mergeCell ref="A3:G3"/>
    <mergeCell ref="A6:A7"/>
    <mergeCell ref="B6:B7"/>
    <mergeCell ref="C6:C7"/>
    <mergeCell ref="D6:D7"/>
    <mergeCell ref="E6:E7"/>
    <mergeCell ref="F6:F7"/>
    <mergeCell ref="G6:G7"/>
  </mergeCells>
  <pageMargins left="0.39370078740157483" right="0.39370078740157483" top="0.39370078740157483" bottom="0.39370078740157483" header="0.31496062992125984" footer="0.31496062992125984"/>
  <pageSetup paperSize="9" scale="76" orientation="landscape" r:id="rId4"/>
  <headerFooter>
    <oddFooter>&amp;R137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18</vt:i4>
      </vt:variant>
    </vt:vector>
  </HeadingPairs>
  <TitlesOfParts>
    <vt:vector size="40" baseType="lpstr">
      <vt:lpstr>Оглавление</vt:lpstr>
      <vt:lpstr>2562 РО</vt:lpstr>
      <vt:lpstr>2575 СЭР</vt:lpstr>
      <vt:lpstr>2517 Культура</vt:lpstr>
      <vt:lpstr>2507 Спорт</vt:lpstr>
      <vt:lpstr>2522 ФКГС</vt:lpstr>
      <vt:lpstr>2618 АПК</vt:lpstr>
      <vt:lpstr>2574 СЗН</vt:lpstr>
      <vt:lpstr>2628 Экология</vt:lpstr>
      <vt:lpstr>2529 СОГХ</vt:lpstr>
      <vt:lpstr>2503 УМиМСПЭиТ</vt:lpstr>
      <vt:lpstr>2520 РТС</vt:lpstr>
      <vt:lpstr>2497 РЖКК</vt:lpstr>
      <vt:lpstr>2502 БжД</vt:lpstr>
      <vt:lpstr>2519 Разв. мун.службы</vt:lpstr>
      <vt:lpstr>2612 УМИ</vt:lpstr>
      <vt:lpstr>2580 Развитие жил.сф.</vt:lpstr>
      <vt:lpstr>2485 ППи ООПГ</vt:lpstr>
      <vt:lpstr>В 2908 РЖКК</vt:lpstr>
      <vt:lpstr>2537 УМФ</vt:lpstr>
      <vt:lpstr>2527 РГО</vt:lpstr>
      <vt:lpstr>2619 МСП</vt:lpstr>
      <vt:lpstr>'2485 ППи ООПГ'!Область_печати</vt:lpstr>
      <vt:lpstr>'2497 РЖКК'!Область_печати</vt:lpstr>
      <vt:lpstr>'2502 БжД'!Область_печати</vt:lpstr>
      <vt:lpstr>'2507 Спорт'!Область_печати</vt:lpstr>
      <vt:lpstr>'2517 Культура'!Область_печати</vt:lpstr>
      <vt:lpstr>'2519 Разв. мун.службы'!Область_печати</vt:lpstr>
      <vt:lpstr>'2520 РТС'!Область_печати</vt:lpstr>
      <vt:lpstr>'2522 ФКГС'!Область_печати</vt:lpstr>
      <vt:lpstr>'2527 РГО'!Область_печати</vt:lpstr>
      <vt:lpstr>'2529 СОГХ'!Область_печати</vt:lpstr>
      <vt:lpstr>'2537 УМФ'!Область_печати</vt:lpstr>
      <vt:lpstr>'2562 РО'!Область_печати</vt:lpstr>
      <vt:lpstr>'2574 СЗН'!Область_печати</vt:lpstr>
      <vt:lpstr>'2580 Развитие жил.сф.'!Область_печати</vt:lpstr>
      <vt:lpstr>'2612 УМИ'!Область_печати</vt:lpstr>
      <vt:lpstr>'2618 АПК'!Область_печати</vt:lpstr>
      <vt:lpstr>'2619 МСП'!Область_печати</vt:lpstr>
      <vt:lpstr>'2628 Экология'!Область_печати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Логинова Ленара Юлдашевна</dc:creator>
  <cp:lastModifiedBy>Бондарева Оксана Петровна</cp:lastModifiedBy>
  <cp:lastPrinted>2026-05-14T04:17:11Z</cp:lastPrinted>
  <dcterms:created xsi:type="dcterms:W3CDTF">2006-09-16T00:00:00Z</dcterms:created>
  <dcterms:modified xsi:type="dcterms:W3CDTF">2026-05-14T04:17:21Z</dcterms:modified>
</cp:coreProperties>
</file>