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F45" i="1"/>
  <c r="G10" i="1" l="1"/>
  <c r="AA45" i="1" l="1"/>
  <c r="Y45" i="1"/>
  <c r="V45" i="1"/>
  <c r="R45" i="1"/>
  <c r="P45" i="1"/>
  <c r="K45" i="1"/>
  <c r="J45" i="1"/>
  <c r="H45" i="1"/>
  <c r="AA44" i="1"/>
  <c r="Y44" i="1"/>
  <c r="W44" i="1"/>
  <c r="U44" i="1"/>
  <c r="S44" i="1"/>
  <c r="J44" i="1"/>
  <c r="AA43" i="1"/>
  <c r="Y43" i="1"/>
  <c r="W43" i="1"/>
  <c r="U43" i="1"/>
  <c r="S43" i="1"/>
  <c r="K43" i="1"/>
  <c r="H43" i="1"/>
  <c r="E42" i="1"/>
  <c r="F42" i="1" s="1"/>
  <c r="D42" i="1"/>
  <c r="C42" i="1"/>
  <c r="B42" i="1"/>
  <c r="P41" i="1"/>
  <c r="P44" i="1" s="1"/>
  <c r="E41" i="1"/>
  <c r="D41" i="1"/>
  <c r="B41" i="1"/>
  <c r="E40" i="1"/>
  <c r="D40" i="1"/>
  <c r="E39" i="1"/>
  <c r="F39" i="1" s="1"/>
  <c r="D39" i="1"/>
  <c r="C39" i="1"/>
  <c r="B39" i="1"/>
  <c r="G38" i="1"/>
  <c r="E38" i="1"/>
  <c r="F38" i="1" s="1"/>
  <c r="D38" i="1"/>
  <c r="C38" i="1"/>
  <c r="B38" i="1"/>
  <c r="T37" i="1"/>
  <c r="E37" i="1"/>
  <c r="D37" i="1"/>
  <c r="C37" i="1"/>
  <c r="T36" i="1"/>
  <c r="F36" i="1"/>
  <c r="E36" i="1"/>
  <c r="D36" i="1"/>
  <c r="B36" i="1"/>
  <c r="E35" i="1"/>
  <c r="G35" i="1" s="1"/>
  <c r="D35" i="1"/>
  <c r="C35" i="1"/>
  <c r="B35" i="1"/>
  <c r="F35" i="1" s="1"/>
  <c r="E34" i="1"/>
  <c r="G34" i="1" s="1"/>
  <c r="D34" i="1"/>
  <c r="C34" i="1"/>
  <c r="B34" i="1"/>
  <c r="F34" i="1" s="1"/>
  <c r="V33" i="1"/>
  <c r="V44" i="1" s="1"/>
  <c r="T33" i="1"/>
  <c r="C33" i="1" s="1"/>
  <c r="F33" i="1"/>
  <c r="E33" i="1"/>
  <c r="G33" i="1" s="1"/>
  <c r="D33" i="1"/>
  <c r="B33" i="1"/>
  <c r="V32" i="1"/>
  <c r="V43" i="1" s="1"/>
  <c r="T32" i="1"/>
  <c r="C32" i="1" s="1"/>
  <c r="F32" i="1"/>
  <c r="E32" i="1"/>
  <c r="G32" i="1" s="1"/>
  <c r="D32" i="1"/>
  <c r="B32" i="1"/>
  <c r="E31" i="1"/>
  <c r="G31" i="1" s="1"/>
  <c r="D31" i="1"/>
  <c r="C31" i="1"/>
  <c r="B31" i="1"/>
  <c r="F31" i="1" s="1"/>
  <c r="E30" i="1"/>
  <c r="G30" i="1" s="1"/>
  <c r="D30" i="1"/>
  <c r="C30" i="1"/>
  <c r="B30" i="1"/>
  <c r="F30" i="1" s="1"/>
  <c r="T29" i="1"/>
  <c r="E29" i="1"/>
  <c r="F29" i="1" s="1"/>
  <c r="D29" i="1"/>
  <c r="C29" i="1"/>
  <c r="B29" i="1"/>
  <c r="T28" i="1"/>
  <c r="C28" i="1" s="1"/>
  <c r="E28" i="1"/>
  <c r="G28" i="1" s="1"/>
  <c r="D28" i="1"/>
  <c r="B28" i="1"/>
  <c r="F28" i="1" s="1"/>
  <c r="E27" i="1"/>
  <c r="G27" i="1" s="1"/>
  <c r="D27" i="1"/>
  <c r="C27" i="1"/>
  <c r="B27" i="1"/>
  <c r="F27" i="1" s="1"/>
  <c r="E26" i="1"/>
  <c r="D26" i="1"/>
  <c r="R25" i="1"/>
  <c r="R44" i="1" s="1"/>
  <c r="E25" i="1"/>
  <c r="D25" i="1"/>
  <c r="R24" i="1"/>
  <c r="E24" i="1"/>
  <c r="D24" i="1"/>
  <c r="D23" i="1"/>
  <c r="E23" i="1" s="1"/>
  <c r="G22" i="1"/>
  <c r="E22" i="1"/>
  <c r="D22" i="1"/>
  <c r="C22" i="1"/>
  <c r="R21" i="1"/>
  <c r="H21" i="1"/>
  <c r="E21" i="1"/>
  <c r="D21" i="1"/>
  <c r="R20" i="1"/>
  <c r="C20" i="1" s="1"/>
  <c r="E20" i="1"/>
  <c r="G20" i="1" s="1"/>
  <c r="D20" i="1"/>
  <c r="E19" i="1"/>
  <c r="D19" i="1"/>
  <c r="E18" i="1"/>
  <c r="G18" i="1" s="1"/>
  <c r="D18" i="1"/>
  <c r="C18" i="1"/>
  <c r="K17" i="1"/>
  <c r="D17" i="1"/>
  <c r="C17" i="1"/>
  <c r="J16" i="1"/>
  <c r="J43" i="1" s="1"/>
  <c r="E16" i="1"/>
  <c r="G16" i="1" s="1"/>
  <c r="D16" i="1"/>
  <c r="C16" i="1"/>
  <c r="E15" i="1"/>
  <c r="D15" i="1"/>
  <c r="C15" i="1"/>
  <c r="E14" i="1"/>
  <c r="D14" i="1"/>
  <c r="V13" i="1"/>
  <c r="T13" i="1"/>
  <c r="F13" i="1"/>
  <c r="E13" i="1"/>
  <c r="D13" i="1"/>
  <c r="D44" i="1" s="1"/>
  <c r="B13" i="1"/>
  <c r="V12" i="1"/>
  <c r="T12" i="1"/>
  <c r="C12" i="1" s="1"/>
  <c r="F12" i="1"/>
  <c r="E12" i="1"/>
  <c r="G12" i="1" s="1"/>
  <c r="D12" i="1"/>
  <c r="B12" i="1"/>
  <c r="E11" i="1"/>
  <c r="G11" i="1" s="1"/>
  <c r="D11" i="1"/>
  <c r="C11" i="1"/>
  <c r="B11" i="1"/>
  <c r="F11" i="1" s="1"/>
  <c r="Y10" i="1"/>
  <c r="W10" i="1"/>
  <c r="V10" i="1"/>
  <c r="U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Y9" i="1"/>
  <c r="W9" i="1"/>
  <c r="V9" i="1"/>
  <c r="U9" i="1"/>
  <c r="S9" i="1"/>
  <c r="R9" i="1"/>
  <c r="Q9" i="1"/>
  <c r="P9" i="1"/>
  <c r="O9" i="1"/>
  <c r="N9" i="1"/>
  <c r="M9" i="1"/>
  <c r="L9" i="1"/>
  <c r="J9" i="1"/>
  <c r="I9" i="1"/>
  <c r="Y8" i="1"/>
  <c r="E8" i="1" s="1"/>
  <c r="W8" i="1"/>
  <c r="V8" i="1"/>
  <c r="U8" i="1"/>
  <c r="S8" i="1"/>
  <c r="R8" i="1"/>
  <c r="Q8" i="1"/>
  <c r="O8" i="1"/>
  <c r="N8" i="1"/>
  <c r="M8" i="1"/>
  <c r="L8" i="1"/>
  <c r="K8" i="1"/>
  <c r="J8" i="1"/>
  <c r="I8" i="1"/>
  <c r="H8" i="1"/>
  <c r="D8" i="1"/>
  <c r="Y7" i="1"/>
  <c r="W7" i="1"/>
  <c r="V7" i="1"/>
  <c r="U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E7" i="1"/>
  <c r="K44" i="1" l="1"/>
  <c r="E17" i="1"/>
  <c r="K9" i="1"/>
  <c r="H44" i="1"/>
  <c r="C21" i="1"/>
  <c r="G21" i="1" s="1"/>
  <c r="G41" i="1"/>
  <c r="C41" i="1"/>
  <c r="P40" i="1"/>
  <c r="H9" i="1"/>
  <c r="D10" i="1"/>
  <c r="T15" i="1"/>
  <c r="C13" i="1"/>
  <c r="G13" i="1" s="1"/>
  <c r="T14" i="1"/>
  <c r="G15" i="1"/>
  <c r="R43" i="1"/>
  <c r="G29" i="1"/>
  <c r="C36" i="1"/>
  <c r="G36" i="1" s="1"/>
  <c r="B37" i="1"/>
  <c r="F37" i="1" s="1"/>
  <c r="G39" i="1"/>
  <c r="D43" i="1"/>
  <c r="F41" i="1"/>
  <c r="D45" i="1"/>
  <c r="G42" i="1"/>
  <c r="E43" i="1"/>
  <c r="E44" i="1"/>
  <c r="E45" i="1"/>
  <c r="T16" i="1" l="1"/>
  <c r="C14" i="1"/>
  <c r="G14" i="1" s="1"/>
  <c r="B14" i="1"/>
  <c r="F14" i="1" s="1"/>
  <c r="B40" i="1"/>
  <c r="F40" i="1" s="1"/>
  <c r="C40" i="1"/>
  <c r="G40" i="1" s="1"/>
  <c r="P8" i="1"/>
  <c r="P43" i="1"/>
  <c r="E9" i="1"/>
  <c r="D9" i="1"/>
  <c r="T17" i="1"/>
  <c r="B15" i="1"/>
  <c r="F15" i="1" s="1"/>
  <c r="G17" i="1"/>
  <c r="T19" i="1" l="1"/>
  <c r="B17" i="1"/>
  <c r="F17" i="1" s="1"/>
  <c r="T18" i="1"/>
  <c r="B16" i="1"/>
  <c r="F16" i="1" s="1"/>
  <c r="T20" i="1" l="1"/>
  <c r="B18" i="1"/>
  <c r="F18" i="1" s="1"/>
  <c r="B19" i="1"/>
  <c r="F19" i="1" s="1"/>
  <c r="C19" i="1"/>
  <c r="G19" i="1" s="1"/>
  <c r="T21" i="1"/>
  <c r="T23" i="1" l="1"/>
  <c r="B21" i="1"/>
  <c r="F21" i="1" s="1"/>
  <c r="T22" i="1"/>
  <c r="B20" i="1"/>
  <c r="F20" i="1" s="1"/>
  <c r="B22" i="1" l="1"/>
  <c r="F22" i="1" s="1"/>
  <c r="T24" i="1"/>
  <c r="C23" i="1"/>
  <c r="G23" i="1" s="1"/>
  <c r="B23" i="1"/>
  <c r="T25" i="1"/>
  <c r="T7" i="1"/>
  <c r="B25" i="1" l="1"/>
  <c r="C25" i="1"/>
  <c r="T44" i="1"/>
  <c r="T9" i="1"/>
  <c r="T26" i="1"/>
  <c r="B24" i="1"/>
  <c r="F24" i="1" s="1"/>
  <c r="C24" i="1"/>
  <c r="T43" i="1"/>
  <c r="T8" i="1"/>
  <c r="B7" i="1"/>
  <c r="F7" i="1" s="1"/>
  <c r="C7" i="1"/>
  <c r="G7" i="1" s="1"/>
  <c r="B43" i="1"/>
  <c r="F43" i="1" s="1"/>
  <c r="F23" i="1"/>
  <c r="C9" i="1" l="1"/>
  <c r="G9" i="1" s="1"/>
  <c r="B9" i="1"/>
  <c r="F9" i="1" s="1"/>
  <c r="G25" i="1"/>
  <c r="C44" i="1"/>
  <c r="G44" i="1" s="1"/>
  <c r="C8" i="1"/>
  <c r="G8" i="1" s="1"/>
  <c r="B8" i="1"/>
  <c r="F8" i="1" s="1"/>
  <c r="G24" i="1"/>
  <c r="C43" i="1"/>
  <c r="G43" i="1" s="1"/>
  <c r="B26" i="1"/>
  <c r="C26" i="1"/>
  <c r="T45" i="1"/>
  <c r="T10" i="1"/>
  <c r="F25" i="1"/>
  <c r="B44" i="1"/>
  <c r="F44" i="1" s="1"/>
  <c r="B10" i="1" l="1"/>
  <c r="C10" i="1"/>
  <c r="G26" i="1"/>
  <c r="C45" i="1"/>
  <c r="G45" i="1" s="1"/>
  <c r="F26" i="1"/>
  <c r="B45" i="1"/>
</calcChain>
</file>

<file path=xl/sharedStrings.xml><?xml version="1.0" encoding="utf-8"?>
<sst xmlns="http://schemas.openxmlformats.org/spreadsheetml/2006/main" count="96" uniqueCount="47">
  <si>
    <t>Комплексный план (сетевой график) по реализации муниципальной программы</t>
  </si>
  <si>
    <t>Основные мероприятия программы</t>
  </si>
  <si>
    <t>План на 2018 год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</si>
  <si>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</si>
  <si>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</si>
  <si>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</si>
  <si>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</si>
  <si>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</si>
  <si>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</si>
  <si>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</si>
  <si>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</si>
  <si>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</si>
  <si>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</si>
  <si>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</si>
  <si>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</si>
  <si>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</si>
  <si>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</si>
  <si>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</si>
  <si>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</si>
  <si>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</si>
  <si>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1. Обеспечение беспрепятственного доступа к объектам, находящимся в муниципальной собственности (1-4)</t>
  </si>
  <si>
    <t>Всего</t>
  </si>
  <si>
    <t>бюджет города Когалыма</t>
  </si>
  <si>
    <t>привлеченные средства</t>
  </si>
  <si>
    <t>1.3.Спорткомплекс         "Юбилейный"                  (Сопочинский пр-д., д.10)</t>
  </si>
  <si>
    <t>1.4. МБУ "МКЦ "Феникс"      (ул.Сибирская, д.11)</t>
  </si>
  <si>
    <t>1.5. Культурно-спортивный комплекс       "Ягун" (ул.Ст.Повха, д.11)</t>
  </si>
  <si>
    <t>1.6. Молодежный центр "Метро" (ул. Северная, д.1а)</t>
  </si>
  <si>
    <t>1.7. Административные здания (ул. Дружбы народов, д.7, ул. Дружбы народов, д.9, ул. Мира, д.22 (5 этаж))</t>
  </si>
  <si>
    <t>1.8. МАОУ "Средняя школа № 3" (ул.Дружбы Народов, д.10/1)</t>
  </si>
  <si>
    <t>1.9. МАОУ "Средняя школа № 5" (ул. Прибалтийская, д.19)</t>
  </si>
  <si>
    <t>1.10. МАДОУ  г. Когалыма «Цветик - семицветик» (просп. Шмидта, д.20)</t>
  </si>
  <si>
    <t>Итого по программе, в том числе</t>
  </si>
  <si>
    <t>"Сетевой график составлен по данным соисполнителей муниципальной программы"  Начальник отдела по связям с общественностью и социальным вопросам _______________________А.А.Анищенко</t>
  </si>
  <si>
    <t xml:space="preserve"> (Доступная среда города Когалыма) на 01.01.2019</t>
  </si>
  <si>
    <t>План на 01.01.2019</t>
  </si>
  <si>
    <t>Профинансировано на 01.01.2019</t>
  </si>
  <si>
    <t>Кассовый расход на 01.01.2019</t>
  </si>
  <si>
    <t>на 01.01.2019</t>
  </si>
  <si>
    <t>Исполнение 100%. Составлено техническое задание о возможности обустройства сан.узлов для маломобильных групп населения.</t>
  </si>
  <si>
    <t>Исполнение 100%. Приобретены наклейки: вход, выход, туалет для инвалидов.</t>
  </si>
  <si>
    <t>Ответственный за составление текущего сетевого графика: ______________Ю.И.Сорока</t>
  </si>
  <si>
    <t>Исполнение 100%. Проведены работы по обеспечению доступа маломобильных групп населения на объекте СК"Юбилейный": изготовлены информационные мнемосхемы, выполнены работы по установке рельефных схем движения по Брайлю (устройство полос из тактильной плитки, устройство противоскользящей полосы, самоклеющаяся лента), выполнены работы по обеспечению беспрепятственного доступа к объекту (устройство полос перед крыльцом главного входа до автостоянки из тактильной плитки полосы шириной 500 мм., установка текстофона для посетителей с дефектом слуха, одностоечных дорожных знаков и информационной мнемосхемы, комплекта тревожной кнопки (система вызова персонала), крепление крючка для костылей).</t>
  </si>
  <si>
    <t xml:space="preserve">Исполнение 100%. Приобретены тактильные таблички, кнопки-вызова для входа в здание (приёмное устройство к охране - устройство сигнала вызова помощи). Пиктограмма. </t>
  </si>
  <si>
    <t>Исполнение 100%. Приобретены опорный поручень, комплексные таблички, наклейки на шкаф. Приобретена система вызова помощи, скамья для инвалидов, тактильный индикатор в алюминиевом профиле, опорный поручень, мнемосхема раздевалки.</t>
  </si>
  <si>
    <t>Исполнение 100%. Приобретён  прибор информационно-тактильного знака (информационное табло) и приставного минипандуса, системы чтения и трансформации текста в речь.</t>
  </si>
  <si>
    <t xml:space="preserve">Неисполнение в размере 24,82 тыс. рублей в связи со сложившейся экономией по торгам. Приобретены тактильные средства для маломобильных групп населения (тактильная плитка 225 шт., тактильные ленты 594 шт.). Выполнены работы по обеспечению беспрепятственного доступа маломобильных групп населения к объектам, находящимся в муниципальной собственности.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</si>
</sst>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2" borderId="1" xfId="0" applyFont="1" applyFill="1" applyBorder="1" applyAlignment="1" applyProtection="1">
      <alignment horizontal="left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justify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wrapText="1"/>
    </xf>
    <xf numFmtId="2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left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/>
    <xf numFmtId="0" fontId="9" fillId="0" borderId="0" xfId="0" applyFont="1"/>
    <xf numFmtId="0" fontId="9" fillId="0" borderId="0" xfId="0" applyFont="1" applyBorder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left" vertical="top" wrapText="1"/>
    </xf>
    <xf numFmtId="164" fontId="5" fillId="2" borderId="6" xfId="0" applyNumberFormat="1" applyFont="1" applyFill="1" applyBorder="1" applyAlignment="1" applyProtection="1">
      <alignment horizontal="left" vertical="top" wrapText="1"/>
    </xf>
    <xf numFmtId="164" fontId="5" fillId="2" borderId="5" xfId="0" applyNumberFormat="1" applyFont="1" applyFill="1" applyBorder="1" applyAlignment="1" applyProtection="1">
      <alignment horizontal="left" vertical="top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6" xfId="0" applyNumberFormat="1" applyFont="1" applyFill="1" applyBorder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left" vertical="top" wrapText="1"/>
    </xf>
    <xf numFmtId="165" fontId="5" fillId="2" borderId="6" xfId="0" applyNumberFormat="1" applyFont="1" applyFill="1" applyBorder="1" applyAlignment="1" applyProtection="1">
      <alignment horizontal="left" vertical="top" wrapText="1"/>
    </xf>
    <xf numFmtId="165" fontId="5" fillId="2" borderId="5" xfId="0" applyNumberFormat="1" applyFont="1" applyFill="1" applyBorder="1" applyAlignment="1" applyProtection="1">
      <alignment horizontal="left" vertical="top" wrapText="1"/>
    </xf>
    <xf numFmtId="165" fontId="7" fillId="2" borderId="2" xfId="0" applyNumberFormat="1" applyFont="1" applyFill="1" applyBorder="1" applyAlignment="1" applyProtection="1">
      <alignment horizontal="left" vertical="top" wrapText="1"/>
    </xf>
    <xf numFmtId="165" fontId="7" fillId="2" borderId="6" xfId="0" applyNumberFormat="1" applyFont="1" applyFill="1" applyBorder="1" applyAlignment="1" applyProtection="1">
      <alignment horizontal="left" vertical="top" wrapText="1"/>
    </xf>
    <xf numFmtId="165" fontId="7" fillId="2" borderId="5" xfId="0" applyNumberFormat="1" applyFont="1" applyFill="1" applyBorder="1" applyAlignment="1" applyProtection="1">
      <alignment horizontal="left" vertical="top" wrapText="1"/>
    </xf>
    <xf numFmtId="165" fontId="5" fillId="0" borderId="2" xfId="0" applyNumberFormat="1" applyFont="1" applyFill="1" applyBorder="1" applyAlignment="1" applyProtection="1">
      <alignment horizontal="left" vertical="top" wrapText="1"/>
    </xf>
    <xf numFmtId="165" fontId="5" fillId="0" borderId="6" xfId="0" applyNumberFormat="1" applyFont="1" applyFill="1" applyBorder="1" applyAlignment="1" applyProtection="1">
      <alignment horizontal="left" vertical="top" wrapText="1"/>
    </xf>
    <xf numFmtId="165" fontId="5" fillId="0" borderId="5" xfId="0" applyNumberFormat="1" applyFont="1" applyFill="1" applyBorder="1" applyAlignment="1" applyProtection="1">
      <alignment horizontal="left" vertical="top" wrapText="1"/>
    </xf>
    <xf numFmtId="165" fontId="5" fillId="2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tabSelected="1" zoomScale="50" zoomScaleNormal="50" workbookViewId="0">
      <selection activeCell="D7" sqref="D7"/>
    </sheetView>
  </sheetViews>
  <sheetFormatPr defaultRowHeight="15" x14ac:dyDescent="0.25"/>
  <cols>
    <col min="1" max="1" width="31.5703125" customWidth="1"/>
    <col min="2" max="2" width="22.7109375" customWidth="1"/>
    <col min="3" max="3" width="15.140625" customWidth="1"/>
    <col min="4" max="4" width="25.140625" customWidth="1"/>
    <col min="5" max="5" width="23.42578125" customWidth="1"/>
    <col min="6" max="6" width="15.7109375" customWidth="1"/>
    <col min="7" max="7" width="16" customWidth="1"/>
    <col min="9" max="9" width="12.140625" customWidth="1"/>
    <col min="11" max="11" width="12.5703125" customWidth="1"/>
    <col min="13" max="13" width="12.140625" customWidth="1"/>
    <col min="15" max="15" width="12.42578125" customWidth="1"/>
    <col min="17" max="17" width="14.28515625" customWidth="1"/>
    <col min="19" max="19" width="12.42578125" customWidth="1"/>
    <col min="21" max="21" width="12.140625" customWidth="1"/>
    <col min="23" max="23" width="12.5703125" customWidth="1"/>
    <col min="25" max="25" width="13.85546875" customWidth="1"/>
    <col min="27" max="27" width="13" customWidth="1"/>
    <col min="29" max="29" width="12.85546875" customWidth="1"/>
    <col min="31" max="31" width="15.28515625" customWidth="1"/>
    <col min="32" max="32" width="83" customWidth="1"/>
  </cols>
  <sheetData>
    <row r="1" spans="1:33" x14ac:dyDescent="0.2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2"/>
      <c r="U1" s="2"/>
      <c r="V1" s="2"/>
      <c r="W1" s="2"/>
      <c r="X1" s="2"/>
      <c r="Y1" s="2"/>
      <c r="Z1" s="1"/>
      <c r="AA1" s="1"/>
      <c r="AB1" s="2"/>
      <c r="AC1" s="2"/>
      <c r="AD1" s="1"/>
      <c r="AE1" s="1"/>
      <c r="AF1" s="1"/>
      <c r="AG1" s="1"/>
    </row>
    <row r="2" spans="1:33" ht="20.2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20.25" x14ac:dyDescent="0.2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8.75" x14ac:dyDescent="0.25">
      <c r="A5" s="52" t="s">
        <v>1</v>
      </c>
      <c r="B5" s="53" t="s">
        <v>2</v>
      </c>
      <c r="C5" s="53" t="s">
        <v>35</v>
      </c>
      <c r="D5" s="53" t="s">
        <v>36</v>
      </c>
      <c r="E5" s="53" t="s">
        <v>37</v>
      </c>
      <c r="F5" s="55" t="s">
        <v>3</v>
      </c>
      <c r="G5" s="56"/>
      <c r="H5" s="48" t="s">
        <v>4</v>
      </c>
      <c r="I5" s="49"/>
      <c r="J5" s="57" t="s">
        <v>5</v>
      </c>
      <c r="K5" s="57"/>
      <c r="L5" s="57" t="s">
        <v>6</v>
      </c>
      <c r="M5" s="57"/>
      <c r="N5" s="57" t="s">
        <v>7</v>
      </c>
      <c r="O5" s="57"/>
      <c r="P5" s="57" t="s">
        <v>8</v>
      </c>
      <c r="Q5" s="57"/>
      <c r="R5" s="58" t="s">
        <v>9</v>
      </c>
      <c r="S5" s="58"/>
      <c r="T5" s="58" t="s">
        <v>10</v>
      </c>
      <c r="U5" s="58"/>
      <c r="V5" s="48" t="s">
        <v>11</v>
      </c>
      <c r="W5" s="49"/>
      <c r="X5" s="48" t="s">
        <v>12</v>
      </c>
      <c r="Y5" s="49"/>
      <c r="Z5" s="48" t="s">
        <v>13</v>
      </c>
      <c r="AA5" s="49"/>
      <c r="AB5" s="48" t="s">
        <v>14</v>
      </c>
      <c r="AC5" s="49"/>
      <c r="AD5" s="57" t="s">
        <v>15</v>
      </c>
      <c r="AE5" s="57"/>
      <c r="AF5" s="5"/>
      <c r="AG5" s="6"/>
    </row>
    <row r="6" spans="1:33" ht="132" customHeight="1" x14ac:dyDescent="0.25">
      <c r="A6" s="52"/>
      <c r="B6" s="54"/>
      <c r="C6" s="54"/>
      <c r="D6" s="54"/>
      <c r="E6" s="54"/>
      <c r="F6" s="7" t="s">
        <v>16</v>
      </c>
      <c r="G6" s="7" t="s">
        <v>38</v>
      </c>
      <c r="H6" s="7" t="s">
        <v>17</v>
      </c>
      <c r="I6" s="7" t="s">
        <v>18</v>
      </c>
      <c r="J6" s="7" t="s">
        <v>17</v>
      </c>
      <c r="K6" s="7" t="s">
        <v>18</v>
      </c>
      <c r="L6" s="7" t="s">
        <v>17</v>
      </c>
      <c r="M6" s="7" t="s">
        <v>18</v>
      </c>
      <c r="N6" s="7" t="s">
        <v>17</v>
      </c>
      <c r="O6" s="7" t="s">
        <v>18</v>
      </c>
      <c r="P6" s="7" t="s">
        <v>17</v>
      </c>
      <c r="Q6" s="7" t="s">
        <v>18</v>
      </c>
      <c r="R6" s="8" t="s">
        <v>17</v>
      </c>
      <c r="S6" s="8" t="s">
        <v>18</v>
      </c>
      <c r="T6" s="8" t="s">
        <v>17</v>
      </c>
      <c r="U6" s="8" t="s">
        <v>18</v>
      </c>
      <c r="V6" s="7" t="s">
        <v>17</v>
      </c>
      <c r="W6" s="7" t="s">
        <v>18</v>
      </c>
      <c r="X6" s="7" t="s">
        <v>17</v>
      </c>
      <c r="Y6" s="7" t="s">
        <v>18</v>
      </c>
      <c r="Z6" s="7" t="s">
        <v>17</v>
      </c>
      <c r="AA6" s="7" t="s">
        <v>18</v>
      </c>
      <c r="AB6" s="7" t="s">
        <v>17</v>
      </c>
      <c r="AC6" s="7" t="s">
        <v>18</v>
      </c>
      <c r="AD6" s="7" t="s">
        <v>17</v>
      </c>
      <c r="AE6" s="7" t="s">
        <v>18</v>
      </c>
      <c r="AF6" s="7" t="s">
        <v>19</v>
      </c>
      <c r="AG6" s="9"/>
    </row>
    <row r="7" spans="1:33" ht="140.25" customHeight="1" x14ac:dyDescent="0.25">
      <c r="A7" s="10" t="s">
        <v>20</v>
      </c>
      <c r="B7" s="11">
        <f>H7+J7+L7+N7+P7+R7+T7+V7+X7+Z7+AB7+AD7</f>
        <v>1066.5</v>
      </c>
      <c r="C7" s="11">
        <f>H7+J7+L7+N7+P7+R7+T7+V7+X7+Z7+AB7+AD7</f>
        <v>1066.5</v>
      </c>
      <c r="D7" s="12">
        <f>I7+K7+M7+O7+Q7+S7+U7+W7+Y7+AA7+AC7+AE7</f>
        <v>1041.6799999999998</v>
      </c>
      <c r="E7" s="12">
        <f>I7+K7+M7+O7+Q7+S7+U7+W7+Y7+AA7+AC7+AE7</f>
        <v>1041.6799999999998</v>
      </c>
      <c r="F7" s="12">
        <f>E7/B7*100</f>
        <v>97.67276136896389</v>
      </c>
      <c r="G7" s="11">
        <f>E7/C7*100</f>
        <v>97.67276136896389</v>
      </c>
      <c r="H7" s="11">
        <f t="shared" ref="H7:W10" si="0">H11+H15+H19+H23+H27+H31+H35+H39</f>
        <v>0</v>
      </c>
      <c r="I7" s="11">
        <f t="shared" si="0"/>
        <v>0</v>
      </c>
      <c r="J7" s="11">
        <f t="shared" si="0"/>
        <v>1.8</v>
      </c>
      <c r="K7" s="11">
        <f t="shared" si="0"/>
        <v>1.8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33</v>
      </c>
      <c r="Q7" s="11">
        <f t="shared" si="0"/>
        <v>0</v>
      </c>
      <c r="R7" s="11">
        <f t="shared" si="0"/>
        <v>176.2</v>
      </c>
      <c r="S7" s="11">
        <f t="shared" si="0"/>
        <v>16.3</v>
      </c>
      <c r="T7" s="11">
        <f t="shared" si="0"/>
        <v>585.79999999999995</v>
      </c>
      <c r="U7" s="11">
        <f>U11+U15+U19+U23+U27+U31+U35+U39</f>
        <v>357.66</v>
      </c>
      <c r="V7" s="11">
        <f>V11+V15+V19+V23+V27+V31+V35+V39</f>
        <v>269.7</v>
      </c>
      <c r="W7" s="11">
        <f>W11+W15+W19+W23+W27+W31+W35+W39</f>
        <v>230.01999999999998</v>
      </c>
      <c r="X7" s="11">
        <v>0</v>
      </c>
      <c r="Y7" s="11">
        <f>Y11+Y15+Y19+Y23+Y27+Y31+Y35+Y39</f>
        <v>202.8</v>
      </c>
      <c r="Z7" s="11">
        <v>0</v>
      </c>
      <c r="AA7" s="11">
        <v>233.1</v>
      </c>
      <c r="AB7" s="11">
        <v>0</v>
      </c>
      <c r="AC7" s="11">
        <v>0</v>
      </c>
      <c r="AD7" s="11">
        <v>0</v>
      </c>
      <c r="AE7" s="11">
        <v>0</v>
      </c>
      <c r="AF7" s="62"/>
      <c r="AG7" s="13"/>
    </row>
    <row r="8" spans="1:33" ht="18.75" x14ac:dyDescent="0.3">
      <c r="A8" s="14" t="s">
        <v>21</v>
      </c>
      <c r="B8" s="15">
        <f>H8+J8+L8+N8+P8+R8+T8+V8+X8+Z8+AB8+AD8</f>
        <v>1066.5</v>
      </c>
      <c r="C8" s="15">
        <f>H8+J8+L8+N8+P8+R8+T8+V8+X8</f>
        <v>1066.5</v>
      </c>
      <c r="D8" s="16">
        <f>I8+K8+M8+O8+Q8+S8+U8+W8+Y8+AA8+AC8+AE8</f>
        <v>1041.6799999999998</v>
      </c>
      <c r="E8" s="15">
        <f>I8+K8+M8+O8+Q8+S8+U8+W8+Y8+AA8+AC8+AE8</f>
        <v>1041.6799999999998</v>
      </c>
      <c r="F8" s="16">
        <f t="shared" ref="F8:F44" si="1">E8/B8*100</f>
        <v>97.67276136896389</v>
      </c>
      <c r="G8" s="17">
        <f t="shared" ref="G8:G45" si="2">E8/C8*100</f>
        <v>97.67276136896389</v>
      </c>
      <c r="H8" s="17">
        <f t="shared" si="0"/>
        <v>0</v>
      </c>
      <c r="I8" s="17">
        <f t="shared" si="0"/>
        <v>0</v>
      </c>
      <c r="J8" s="15">
        <f t="shared" si="0"/>
        <v>1.8</v>
      </c>
      <c r="K8" s="17">
        <f t="shared" si="0"/>
        <v>1.8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5">
        <f t="shared" si="0"/>
        <v>33</v>
      </c>
      <c r="Q8" s="17">
        <f t="shared" si="0"/>
        <v>0</v>
      </c>
      <c r="R8" s="15">
        <f t="shared" si="0"/>
        <v>176.2</v>
      </c>
      <c r="S8" s="17">
        <f t="shared" si="0"/>
        <v>16.3</v>
      </c>
      <c r="T8" s="15">
        <f t="shared" si="0"/>
        <v>585.79999999999995</v>
      </c>
      <c r="U8" s="17">
        <f t="shared" si="0"/>
        <v>357.66</v>
      </c>
      <c r="V8" s="15">
        <f t="shared" si="0"/>
        <v>269.7</v>
      </c>
      <c r="W8" s="17">
        <f>W12+W16+W20+W24+W28+W32+W36+W40</f>
        <v>230.01999999999998</v>
      </c>
      <c r="X8" s="17">
        <v>0</v>
      </c>
      <c r="Y8" s="17">
        <f>Y12+Y16+Y20+Y24+Y28+Y32+Y36+Y40</f>
        <v>202.8</v>
      </c>
      <c r="Z8" s="17">
        <v>0</v>
      </c>
      <c r="AA8" s="17">
        <v>233.1</v>
      </c>
      <c r="AB8" s="17">
        <v>0</v>
      </c>
      <c r="AC8" s="17">
        <v>0</v>
      </c>
      <c r="AD8" s="17">
        <v>0</v>
      </c>
      <c r="AE8" s="17">
        <v>0</v>
      </c>
      <c r="AF8" s="63"/>
      <c r="AG8" s="13"/>
    </row>
    <row r="9" spans="1:33" ht="30" customHeight="1" x14ac:dyDescent="0.3">
      <c r="A9" s="18" t="s">
        <v>22</v>
      </c>
      <c r="B9" s="15">
        <f>H9+L9+J9+N9+P9+R9+T9+V9+X9+Z9+AB9+AD9</f>
        <v>1066.5</v>
      </c>
      <c r="C9" s="19">
        <f>H9+J9+L9+N9+P9+R9+T9+V9+X9</f>
        <v>1066.5</v>
      </c>
      <c r="D9" s="16">
        <f>I9+K9+M9+O9+Q9+S9+U9+W9+Y9+AA9+AC9+AE9</f>
        <v>1041.6799999999998</v>
      </c>
      <c r="E9" s="15">
        <f>I9+K9+M9+O9+Q9+S9+U9+W9+Y9+AA9+AC9+AE9</f>
        <v>1041.6799999999998</v>
      </c>
      <c r="F9" s="16">
        <f t="shared" si="1"/>
        <v>97.67276136896389</v>
      </c>
      <c r="G9" s="17">
        <f t="shared" si="2"/>
        <v>97.67276136896389</v>
      </c>
      <c r="H9" s="17">
        <f t="shared" si="0"/>
        <v>0</v>
      </c>
      <c r="I9" s="17">
        <f t="shared" si="0"/>
        <v>0</v>
      </c>
      <c r="J9" s="15">
        <f t="shared" si="0"/>
        <v>1.8</v>
      </c>
      <c r="K9" s="17">
        <f t="shared" si="0"/>
        <v>1.8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5">
        <f t="shared" si="0"/>
        <v>33</v>
      </c>
      <c r="Q9" s="17">
        <f t="shared" si="0"/>
        <v>0</v>
      </c>
      <c r="R9" s="15">
        <f t="shared" si="0"/>
        <v>176.2</v>
      </c>
      <c r="S9" s="17">
        <f t="shared" si="0"/>
        <v>16.3</v>
      </c>
      <c r="T9" s="15">
        <f t="shared" si="0"/>
        <v>585.79999999999995</v>
      </c>
      <c r="U9" s="17">
        <f t="shared" si="0"/>
        <v>357.66</v>
      </c>
      <c r="V9" s="15">
        <f t="shared" si="0"/>
        <v>269.7</v>
      </c>
      <c r="W9" s="17">
        <f t="shared" si="0"/>
        <v>230.01999999999998</v>
      </c>
      <c r="X9" s="17">
        <v>0</v>
      </c>
      <c r="Y9" s="17">
        <f>Y13+Y17+Y21+Y25+Y29+Y33+Y37+Y41</f>
        <v>202.8</v>
      </c>
      <c r="Z9" s="17">
        <v>0</v>
      </c>
      <c r="AA9" s="17">
        <v>233.1</v>
      </c>
      <c r="AB9" s="17">
        <v>0</v>
      </c>
      <c r="AC9" s="17">
        <v>0</v>
      </c>
      <c r="AD9" s="17">
        <v>0</v>
      </c>
      <c r="AE9" s="17">
        <v>0</v>
      </c>
      <c r="AF9" s="63"/>
      <c r="AG9" s="13"/>
    </row>
    <row r="10" spans="1:33" ht="25.5" customHeight="1" x14ac:dyDescent="0.3">
      <c r="A10" s="18" t="s">
        <v>23</v>
      </c>
      <c r="B10" s="15">
        <f>H10+J10+L10+N10+P10+R10+T10+V10+X10+Z10+AD10</f>
        <v>0</v>
      </c>
      <c r="C10" s="19">
        <f>H10+J10+L10+N10+P10+R10+T10+V10+X10</f>
        <v>0</v>
      </c>
      <c r="D10" s="16">
        <f>I10+K10+M10+O10+Q10+S10+U10+W10+Y10</f>
        <v>0</v>
      </c>
      <c r="E10" s="15">
        <f>I10+K10+M10+O10+Q10+S10+U10+W10+Y10</f>
        <v>0</v>
      </c>
      <c r="F10" s="16" t="e">
        <f>E10/B10*100</f>
        <v>#DIV/0!</v>
      </c>
      <c r="G10" s="17" t="e">
        <f>E10/C10*100</f>
        <v>#DIV/0!</v>
      </c>
      <c r="H10" s="17">
        <f t="shared" si="0"/>
        <v>0</v>
      </c>
      <c r="I10" s="17">
        <f t="shared" si="0"/>
        <v>0</v>
      </c>
      <c r="J10" s="15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5">
        <f t="shared" si="0"/>
        <v>0</v>
      </c>
      <c r="Q10" s="17">
        <f t="shared" si="0"/>
        <v>0</v>
      </c>
      <c r="R10" s="15">
        <f t="shared" si="0"/>
        <v>0</v>
      </c>
      <c r="S10" s="17">
        <f t="shared" si="0"/>
        <v>0</v>
      </c>
      <c r="T10" s="15">
        <f t="shared" si="0"/>
        <v>0</v>
      </c>
      <c r="U10" s="17">
        <f t="shared" si="0"/>
        <v>0</v>
      </c>
      <c r="V10" s="15">
        <f t="shared" si="0"/>
        <v>0</v>
      </c>
      <c r="W10" s="17">
        <f t="shared" si="0"/>
        <v>0</v>
      </c>
      <c r="X10" s="17">
        <v>0</v>
      </c>
      <c r="Y10" s="17">
        <f>Y14+Y18+Y22+Y26+Y30+Y34+Y38+Y42</f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64"/>
      <c r="AG10" s="13"/>
    </row>
    <row r="11" spans="1:33" ht="83.25" customHeight="1" x14ac:dyDescent="0.25">
      <c r="A11" s="20" t="s">
        <v>24</v>
      </c>
      <c r="B11" s="21">
        <f t="shared" ref="B11:B42" si="3">H11+J11+L11+N11+P11+R11+T11+V11+X11+Z11+AB11+AD11</f>
        <v>116</v>
      </c>
      <c r="C11" s="22">
        <f t="shared" ref="C11:D13" si="4">H11+J11+L11+N11+P11+R11+T11+V11+X11</f>
        <v>116</v>
      </c>
      <c r="D11" s="23">
        <f t="shared" si="4"/>
        <v>116</v>
      </c>
      <c r="E11" s="21">
        <f>I11+K11+M11+O11+Q11+S11+U11+W11+Y11</f>
        <v>116</v>
      </c>
      <c r="F11" s="23">
        <f t="shared" si="1"/>
        <v>100</v>
      </c>
      <c r="G11" s="24">
        <f t="shared" si="2"/>
        <v>100</v>
      </c>
      <c r="H11" s="24">
        <v>0</v>
      </c>
      <c r="I11" s="24">
        <v>0</v>
      </c>
      <c r="J11" s="21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1">
        <v>0</v>
      </c>
      <c r="Q11" s="24">
        <v>0</v>
      </c>
      <c r="R11" s="21">
        <v>0</v>
      </c>
      <c r="S11" s="24">
        <v>0</v>
      </c>
      <c r="T11" s="21">
        <v>0</v>
      </c>
      <c r="U11" s="24">
        <v>0</v>
      </c>
      <c r="V11" s="21">
        <v>116</v>
      </c>
      <c r="W11" s="24">
        <v>0</v>
      </c>
      <c r="X11" s="24">
        <v>0</v>
      </c>
      <c r="Y11" s="24">
        <v>116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65" t="s">
        <v>42</v>
      </c>
      <c r="AG11" s="13"/>
    </row>
    <row r="12" spans="1:33" ht="18.75" x14ac:dyDescent="0.3">
      <c r="A12" s="14" t="s">
        <v>21</v>
      </c>
      <c r="B12" s="15">
        <f t="shared" si="3"/>
        <v>116</v>
      </c>
      <c r="C12" s="19">
        <f t="shared" si="4"/>
        <v>116</v>
      </c>
      <c r="D12" s="16">
        <f t="shared" si="4"/>
        <v>116</v>
      </c>
      <c r="E12" s="15">
        <f>I12+K12+M12+O12+Q12+S12+U12+W12+Y12</f>
        <v>116</v>
      </c>
      <c r="F12" s="16">
        <f t="shared" si="1"/>
        <v>100</v>
      </c>
      <c r="G12" s="17">
        <f t="shared" si="2"/>
        <v>100</v>
      </c>
      <c r="H12" s="17">
        <v>0</v>
      </c>
      <c r="I12" s="17">
        <v>0</v>
      </c>
      <c r="J12" s="15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5">
        <v>0</v>
      </c>
      <c r="Q12" s="17">
        <v>0</v>
      </c>
      <c r="R12" s="15">
        <v>0</v>
      </c>
      <c r="S12" s="17">
        <v>0</v>
      </c>
      <c r="T12" s="15">
        <f>T13</f>
        <v>0</v>
      </c>
      <c r="U12" s="17">
        <v>0</v>
      </c>
      <c r="V12" s="15">
        <f>V13</f>
        <v>116</v>
      </c>
      <c r="W12" s="17">
        <v>0</v>
      </c>
      <c r="X12" s="17">
        <v>0</v>
      </c>
      <c r="Y12" s="17">
        <v>116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66"/>
      <c r="AG12" s="13"/>
    </row>
    <row r="13" spans="1:33" ht="35.25" customHeight="1" x14ac:dyDescent="0.3">
      <c r="A13" s="18" t="s">
        <v>22</v>
      </c>
      <c r="B13" s="15">
        <f t="shared" si="3"/>
        <v>116</v>
      </c>
      <c r="C13" s="25">
        <f t="shared" si="4"/>
        <v>116</v>
      </c>
      <c r="D13" s="16">
        <f t="shared" si="4"/>
        <v>116</v>
      </c>
      <c r="E13" s="17">
        <f>I13+K13+M13+O13+Q13+S13+U13+W13+Y13</f>
        <v>116</v>
      </c>
      <c r="F13" s="16">
        <f t="shared" si="1"/>
        <v>100</v>
      </c>
      <c r="G13" s="17">
        <f t="shared" si="2"/>
        <v>100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5">
        <v>0</v>
      </c>
      <c r="S13" s="17">
        <v>0</v>
      </c>
      <c r="T13" s="17">
        <f>T11</f>
        <v>0</v>
      </c>
      <c r="U13" s="17">
        <v>0</v>
      </c>
      <c r="V13" s="17">
        <f>V11</f>
        <v>116</v>
      </c>
      <c r="W13" s="17">
        <v>0</v>
      </c>
      <c r="X13" s="17">
        <v>0</v>
      </c>
      <c r="Y13" s="17">
        <v>116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66"/>
      <c r="AG13" s="13"/>
    </row>
    <row r="14" spans="1:33" ht="104.25" customHeight="1" x14ac:dyDescent="0.25">
      <c r="A14" s="26" t="s">
        <v>23</v>
      </c>
      <c r="B14" s="15">
        <f t="shared" si="3"/>
        <v>0</v>
      </c>
      <c r="C14" s="25">
        <f>H14+J14+L14+N14+P14+R14+T14+V14+X14</f>
        <v>0</v>
      </c>
      <c r="D14" s="16">
        <f>I14+K14+M14+O14+Q14+S14+U14+W14+Y14</f>
        <v>0</v>
      </c>
      <c r="E14" s="17">
        <f>I14+K14+M14+O14+Q14+S14+U14+W14+Y14</f>
        <v>0</v>
      </c>
      <c r="F14" s="16" t="e">
        <f t="shared" si="1"/>
        <v>#DIV/0!</v>
      </c>
      <c r="G14" s="17" t="e">
        <f t="shared" si="2"/>
        <v>#DIV/0!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5">
        <v>0</v>
      </c>
      <c r="S14" s="17">
        <v>0</v>
      </c>
      <c r="T14" s="17">
        <f t="shared" ref="T14:T26" si="5">T12</f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67"/>
      <c r="AG14" s="13"/>
    </row>
    <row r="15" spans="1:33" ht="59.25" customHeight="1" x14ac:dyDescent="0.25">
      <c r="A15" s="27" t="s">
        <v>25</v>
      </c>
      <c r="B15" s="21">
        <f t="shared" si="3"/>
        <v>1.8</v>
      </c>
      <c r="C15" s="22">
        <f>H15+J15</f>
        <v>1.8</v>
      </c>
      <c r="D15" s="23">
        <f>I15+K15</f>
        <v>1.8</v>
      </c>
      <c r="E15" s="21">
        <f>I15+K15</f>
        <v>1.8</v>
      </c>
      <c r="F15" s="23">
        <f>E15/B15*100</f>
        <v>100</v>
      </c>
      <c r="G15" s="24">
        <f t="shared" si="2"/>
        <v>100</v>
      </c>
      <c r="H15" s="24">
        <v>0</v>
      </c>
      <c r="I15" s="24">
        <v>0</v>
      </c>
      <c r="J15" s="21">
        <v>1.8</v>
      </c>
      <c r="K15" s="24">
        <v>1.8</v>
      </c>
      <c r="L15" s="24">
        <v>0</v>
      </c>
      <c r="M15" s="24">
        <v>0</v>
      </c>
      <c r="N15" s="24">
        <v>0</v>
      </c>
      <c r="O15" s="24">
        <v>0</v>
      </c>
      <c r="P15" s="21">
        <v>0</v>
      </c>
      <c r="Q15" s="24">
        <v>0</v>
      </c>
      <c r="R15" s="21">
        <v>0</v>
      </c>
      <c r="S15" s="24">
        <v>0</v>
      </c>
      <c r="T15" s="24">
        <f t="shared" si="5"/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68" t="s">
        <v>40</v>
      </c>
      <c r="AG15" s="13"/>
    </row>
    <row r="16" spans="1:33" ht="18.75" x14ac:dyDescent="0.3">
      <c r="A16" s="28" t="s">
        <v>21</v>
      </c>
      <c r="B16" s="15">
        <f t="shared" si="3"/>
        <v>1.8</v>
      </c>
      <c r="C16" s="19">
        <f>I16+K16</f>
        <v>1.8</v>
      </c>
      <c r="D16" s="16">
        <f>I16+K16</f>
        <v>1.8</v>
      </c>
      <c r="E16" s="15">
        <f>I16+K16</f>
        <v>1.8</v>
      </c>
      <c r="F16" s="16">
        <f t="shared" si="1"/>
        <v>100</v>
      </c>
      <c r="G16" s="17">
        <f t="shared" si="2"/>
        <v>100</v>
      </c>
      <c r="H16" s="17">
        <v>0</v>
      </c>
      <c r="I16" s="17">
        <v>0</v>
      </c>
      <c r="J16" s="15">
        <f>J17</f>
        <v>1.8</v>
      </c>
      <c r="K16" s="17">
        <v>1.8</v>
      </c>
      <c r="L16" s="17">
        <v>0</v>
      </c>
      <c r="M16" s="17">
        <v>0</v>
      </c>
      <c r="N16" s="17">
        <v>0</v>
      </c>
      <c r="O16" s="17">
        <v>0</v>
      </c>
      <c r="P16" s="15">
        <v>0</v>
      </c>
      <c r="Q16" s="17">
        <v>0</v>
      </c>
      <c r="R16" s="15">
        <v>0</v>
      </c>
      <c r="S16" s="17">
        <v>0</v>
      </c>
      <c r="T16" s="17">
        <f t="shared" si="5"/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69"/>
      <c r="AG16" s="13"/>
    </row>
    <row r="17" spans="1:33" ht="21.75" customHeight="1" x14ac:dyDescent="0.3">
      <c r="A17" s="18" t="s">
        <v>22</v>
      </c>
      <c r="B17" s="15">
        <f t="shared" si="3"/>
        <v>1.8</v>
      </c>
      <c r="C17" s="25">
        <f>H17+J17</f>
        <v>1.8</v>
      </c>
      <c r="D17" s="16">
        <f>I17+K17</f>
        <v>1.8</v>
      </c>
      <c r="E17" s="17">
        <f>I17+K17</f>
        <v>1.8</v>
      </c>
      <c r="F17" s="16">
        <f t="shared" si="1"/>
        <v>100</v>
      </c>
      <c r="G17" s="17">
        <f t="shared" si="2"/>
        <v>100</v>
      </c>
      <c r="H17" s="17">
        <v>0</v>
      </c>
      <c r="I17" s="17">
        <v>0</v>
      </c>
      <c r="J17" s="15">
        <v>1.8</v>
      </c>
      <c r="K17" s="17">
        <f>K16</f>
        <v>1.8</v>
      </c>
      <c r="L17" s="17">
        <v>0</v>
      </c>
      <c r="M17" s="17">
        <v>0</v>
      </c>
      <c r="N17" s="17">
        <v>0</v>
      </c>
      <c r="O17" s="17">
        <v>0</v>
      </c>
      <c r="P17" s="15">
        <v>0</v>
      </c>
      <c r="Q17" s="17">
        <v>0</v>
      </c>
      <c r="R17" s="15">
        <v>0</v>
      </c>
      <c r="S17" s="17">
        <v>0</v>
      </c>
      <c r="T17" s="17">
        <f t="shared" si="5"/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69"/>
      <c r="AG17" s="13"/>
    </row>
    <row r="18" spans="1:33" ht="19.5" customHeight="1" x14ac:dyDescent="0.3">
      <c r="A18" s="18" t="s">
        <v>23</v>
      </c>
      <c r="B18" s="15">
        <f t="shared" si="3"/>
        <v>0</v>
      </c>
      <c r="C18" s="25">
        <f>H18+J18</f>
        <v>0</v>
      </c>
      <c r="D18" s="16">
        <f>I18+K18</f>
        <v>0</v>
      </c>
      <c r="E18" s="17">
        <f>I18+K18</f>
        <v>0</v>
      </c>
      <c r="F18" s="16" t="e">
        <f t="shared" si="1"/>
        <v>#DIV/0!</v>
      </c>
      <c r="G18" s="17" t="e">
        <f t="shared" si="2"/>
        <v>#DIV/0!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f t="shared" si="5"/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70"/>
      <c r="AG18" s="13"/>
    </row>
    <row r="19" spans="1:33" ht="84" customHeight="1" x14ac:dyDescent="0.25">
      <c r="A19" s="27" t="s">
        <v>26</v>
      </c>
      <c r="B19" s="21">
        <f t="shared" si="3"/>
        <v>89.4</v>
      </c>
      <c r="C19" s="22">
        <f>H19+J19+L19+N19+P19+R19+T19+V19</f>
        <v>89.4</v>
      </c>
      <c r="D19" s="23">
        <f>I19+K19+M19+O19+Q19+S19+U19</f>
        <v>89.4</v>
      </c>
      <c r="E19" s="21">
        <f>I19+K19+M19+O19+Q19+S19+U19</f>
        <v>89.4</v>
      </c>
      <c r="F19" s="23">
        <f t="shared" si="1"/>
        <v>100</v>
      </c>
      <c r="G19" s="24">
        <f>E19/C19*100</f>
        <v>100</v>
      </c>
      <c r="H19" s="24">
        <v>0</v>
      </c>
      <c r="I19" s="24">
        <v>0</v>
      </c>
      <c r="J19" s="21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1">
        <v>0</v>
      </c>
      <c r="Q19" s="24">
        <v>0</v>
      </c>
      <c r="R19" s="21">
        <v>89.4</v>
      </c>
      <c r="S19" s="24">
        <v>0</v>
      </c>
      <c r="T19" s="24">
        <f t="shared" si="5"/>
        <v>0</v>
      </c>
      <c r="U19" s="24">
        <v>89.4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71" t="s">
        <v>39</v>
      </c>
      <c r="AG19" s="13"/>
    </row>
    <row r="20" spans="1:33" ht="18.75" x14ac:dyDescent="0.3">
      <c r="A20" s="14" t="s">
        <v>21</v>
      </c>
      <c r="B20" s="15">
        <f t="shared" si="3"/>
        <v>89.4</v>
      </c>
      <c r="C20" s="19">
        <f>H20+J20+L20+N20+P20+R20</f>
        <v>89.4</v>
      </c>
      <c r="D20" s="16">
        <f>I20+K20+M20+O20+Q20+S20+U20</f>
        <v>89.4</v>
      </c>
      <c r="E20" s="15">
        <f>I20+K20+M20+O20+Q20+S20+U20</f>
        <v>89.4</v>
      </c>
      <c r="F20" s="16">
        <f t="shared" si="1"/>
        <v>100</v>
      </c>
      <c r="G20" s="17">
        <f t="shared" si="2"/>
        <v>100</v>
      </c>
      <c r="H20" s="17">
        <v>0</v>
      </c>
      <c r="I20" s="17">
        <v>0</v>
      </c>
      <c r="J20" s="15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5">
        <v>0</v>
      </c>
      <c r="Q20" s="17">
        <v>0</v>
      </c>
      <c r="R20" s="15">
        <f>R21</f>
        <v>89.4</v>
      </c>
      <c r="S20" s="17">
        <v>0</v>
      </c>
      <c r="T20" s="17">
        <f t="shared" si="5"/>
        <v>0</v>
      </c>
      <c r="U20" s="17">
        <v>89.4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72"/>
      <c r="AG20" s="13"/>
    </row>
    <row r="21" spans="1:33" ht="27" customHeight="1" x14ac:dyDescent="0.3">
      <c r="A21" s="18" t="s">
        <v>22</v>
      </c>
      <c r="B21" s="15">
        <f t="shared" si="3"/>
        <v>89.4</v>
      </c>
      <c r="C21" s="25">
        <f>H21+J21+L21+N21+P21+R21</f>
        <v>89.4</v>
      </c>
      <c r="D21" s="16">
        <f>I21+K21+M21+O21+Q21+S21+U21</f>
        <v>89.4</v>
      </c>
      <c r="E21" s="17">
        <f>I21+K21+M21+O21+Q21+S21+U21</f>
        <v>89.4</v>
      </c>
      <c r="F21" s="16">
        <f t="shared" si="1"/>
        <v>100</v>
      </c>
      <c r="G21" s="17">
        <f t="shared" si="2"/>
        <v>100</v>
      </c>
      <c r="H21" s="17">
        <f>H25</f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R19</f>
        <v>89.4</v>
      </c>
      <c r="S21" s="17">
        <v>0</v>
      </c>
      <c r="T21" s="17">
        <f t="shared" si="5"/>
        <v>0</v>
      </c>
      <c r="U21" s="17">
        <v>89.4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72"/>
      <c r="AG21" s="13"/>
    </row>
    <row r="22" spans="1:33" ht="25.5" customHeight="1" x14ac:dyDescent="0.3">
      <c r="A22" s="18" t="s">
        <v>23</v>
      </c>
      <c r="B22" s="15">
        <f t="shared" si="3"/>
        <v>0</v>
      </c>
      <c r="C22" s="25">
        <f>H22+J22+L22+N22+P22+R22</f>
        <v>0</v>
      </c>
      <c r="D22" s="16">
        <f>I22+K22+M22+O22+Q22+S22+U22</f>
        <v>0</v>
      </c>
      <c r="E22" s="17">
        <f>I22+K22+M22+O22+Q22+S22+U22</f>
        <v>0</v>
      </c>
      <c r="F22" s="16" t="e">
        <f t="shared" si="1"/>
        <v>#DIV/0!</v>
      </c>
      <c r="G22" s="17" t="e">
        <f t="shared" si="2"/>
        <v>#DIV/0!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f t="shared" si="5"/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73"/>
      <c r="AG22" s="13"/>
    </row>
    <row r="23" spans="1:33" ht="58.5" customHeight="1" x14ac:dyDescent="0.25">
      <c r="A23" s="27" t="s">
        <v>27</v>
      </c>
      <c r="B23" s="21">
        <f t="shared" si="3"/>
        <v>86.8</v>
      </c>
      <c r="C23" s="22">
        <f t="shared" ref="C23:D26" si="6">H23+J23+L23+N23+P23+R23+T23+V23+X23</f>
        <v>86.8</v>
      </c>
      <c r="D23" s="23">
        <f t="shared" si="6"/>
        <v>86.8</v>
      </c>
      <c r="E23" s="21">
        <f>D23</f>
        <v>86.8</v>
      </c>
      <c r="F23" s="23">
        <f t="shared" si="1"/>
        <v>100</v>
      </c>
      <c r="G23" s="24">
        <f t="shared" si="2"/>
        <v>100</v>
      </c>
      <c r="H23" s="24">
        <v>0</v>
      </c>
      <c r="I23" s="24">
        <v>0</v>
      </c>
      <c r="J23" s="21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1">
        <v>0</v>
      </c>
      <c r="Q23" s="24">
        <v>0</v>
      </c>
      <c r="R23" s="21">
        <v>86.8</v>
      </c>
      <c r="S23" s="24">
        <v>0</v>
      </c>
      <c r="T23" s="24">
        <f t="shared" si="5"/>
        <v>0</v>
      </c>
      <c r="U23" s="24">
        <v>0</v>
      </c>
      <c r="V23" s="24">
        <v>0</v>
      </c>
      <c r="W23" s="24">
        <v>0</v>
      </c>
      <c r="X23" s="24">
        <v>0</v>
      </c>
      <c r="Y23" s="24">
        <v>86.8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71" t="s">
        <v>39</v>
      </c>
      <c r="AG23" s="13"/>
    </row>
    <row r="24" spans="1:33" ht="18.75" x14ac:dyDescent="0.3">
      <c r="A24" s="14" t="s">
        <v>21</v>
      </c>
      <c r="B24" s="15">
        <f t="shared" si="3"/>
        <v>86.8</v>
      </c>
      <c r="C24" s="19">
        <f t="shared" si="6"/>
        <v>86.8</v>
      </c>
      <c r="D24" s="16">
        <f t="shared" si="6"/>
        <v>86.8</v>
      </c>
      <c r="E24" s="19">
        <f>I24+K24+M24+O24+Q24+S24+U24+W24+Y24</f>
        <v>86.8</v>
      </c>
      <c r="F24" s="16">
        <f t="shared" si="1"/>
        <v>100</v>
      </c>
      <c r="G24" s="17">
        <f t="shared" si="2"/>
        <v>100</v>
      </c>
      <c r="H24" s="17">
        <v>0</v>
      </c>
      <c r="I24" s="17">
        <v>0</v>
      </c>
      <c r="J24" s="15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5">
        <v>0</v>
      </c>
      <c r="Q24" s="17">
        <v>0</v>
      </c>
      <c r="R24" s="15">
        <f>R25</f>
        <v>86.8</v>
      </c>
      <c r="S24" s="17">
        <v>0</v>
      </c>
      <c r="T24" s="17">
        <f t="shared" si="5"/>
        <v>0</v>
      </c>
      <c r="U24" s="17">
        <v>0</v>
      </c>
      <c r="V24" s="17">
        <v>0</v>
      </c>
      <c r="W24" s="17">
        <v>0</v>
      </c>
      <c r="X24" s="17">
        <v>0</v>
      </c>
      <c r="Y24" s="17">
        <v>86.8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72"/>
      <c r="AG24" s="13"/>
    </row>
    <row r="25" spans="1:33" ht="29.25" customHeight="1" x14ac:dyDescent="0.3">
      <c r="A25" s="18" t="s">
        <v>22</v>
      </c>
      <c r="B25" s="15">
        <f t="shared" si="3"/>
        <v>86.8</v>
      </c>
      <c r="C25" s="25">
        <f t="shared" si="6"/>
        <v>86.8</v>
      </c>
      <c r="D25" s="16">
        <f t="shared" si="6"/>
        <v>86.8</v>
      </c>
      <c r="E25" s="17">
        <f>I25+K25+M25+O25+Q25+S25+U25+W25+Y25</f>
        <v>86.8</v>
      </c>
      <c r="F25" s="16">
        <f t="shared" si="1"/>
        <v>100</v>
      </c>
      <c r="G25" s="17">
        <f t="shared" si="2"/>
        <v>100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f>R23</f>
        <v>86.8</v>
      </c>
      <c r="S25" s="17">
        <v>0</v>
      </c>
      <c r="T25" s="17">
        <f t="shared" si="5"/>
        <v>0</v>
      </c>
      <c r="U25" s="17">
        <v>0</v>
      </c>
      <c r="V25" s="17">
        <v>0</v>
      </c>
      <c r="W25" s="17">
        <v>0</v>
      </c>
      <c r="X25" s="17">
        <v>0</v>
      </c>
      <c r="Y25" s="17">
        <v>86.8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72"/>
      <c r="AG25" s="13"/>
    </row>
    <row r="26" spans="1:33" ht="26.25" customHeight="1" x14ac:dyDescent="0.3">
      <c r="A26" s="18" t="s">
        <v>23</v>
      </c>
      <c r="B26" s="15">
        <f t="shared" si="3"/>
        <v>0</v>
      </c>
      <c r="C26" s="25">
        <f t="shared" si="6"/>
        <v>0</v>
      </c>
      <c r="D26" s="16">
        <f t="shared" si="6"/>
        <v>0</v>
      </c>
      <c r="E26" s="17">
        <f>I26+K26+M26+O26+Q26+S26+U26+W26+Y26</f>
        <v>0</v>
      </c>
      <c r="F26" s="16" t="e">
        <f t="shared" si="1"/>
        <v>#DIV/0!</v>
      </c>
      <c r="G26" s="17" t="e">
        <f t="shared" si="2"/>
        <v>#DIV/0!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f t="shared" si="5"/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73"/>
      <c r="AG26" s="13"/>
    </row>
    <row r="27" spans="1:33" ht="117.75" customHeight="1" x14ac:dyDescent="0.25">
      <c r="A27" s="29" t="s">
        <v>28</v>
      </c>
      <c r="B27" s="21">
        <f t="shared" si="3"/>
        <v>229.7</v>
      </c>
      <c r="C27" s="22">
        <f t="shared" ref="C27:D33" si="7">H27+J27+L27+N27+P27+R27+T27+V27</f>
        <v>229.7</v>
      </c>
      <c r="D27" s="23">
        <f t="shared" si="7"/>
        <v>204.88</v>
      </c>
      <c r="E27" s="21">
        <f t="shared" ref="E27:E42" si="8">I27+K27+M27+O27+Q27+S27+U27+W27</f>
        <v>204.88</v>
      </c>
      <c r="F27" s="23">
        <f t="shared" si="1"/>
        <v>89.194601654331734</v>
      </c>
      <c r="G27" s="24">
        <f>E27/C27*100</f>
        <v>89.194601654331734</v>
      </c>
      <c r="H27" s="24">
        <v>0</v>
      </c>
      <c r="I27" s="24">
        <v>0</v>
      </c>
      <c r="J27" s="21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1">
        <v>0</v>
      </c>
      <c r="Q27" s="24">
        <v>0</v>
      </c>
      <c r="R27" s="21">
        <v>0</v>
      </c>
      <c r="S27" s="24">
        <v>0</v>
      </c>
      <c r="T27" s="21">
        <v>229.7</v>
      </c>
      <c r="U27" s="24">
        <v>145.26</v>
      </c>
      <c r="V27" s="24">
        <v>0</v>
      </c>
      <c r="W27" s="24">
        <v>59.62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74" t="s">
        <v>46</v>
      </c>
      <c r="AG27" s="13"/>
    </row>
    <row r="28" spans="1:33" ht="18.75" x14ac:dyDescent="0.3">
      <c r="A28" s="14" t="s">
        <v>21</v>
      </c>
      <c r="B28" s="15">
        <f t="shared" si="3"/>
        <v>229.7</v>
      </c>
      <c r="C28" s="19">
        <f>H28+J28+L28+N28+P28+R28+T28+V28+X28</f>
        <v>229.7</v>
      </c>
      <c r="D28" s="16">
        <f t="shared" si="7"/>
        <v>204.88</v>
      </c>
      <c r="E28" s="15">
        <f>I28+K28+M28+O28+Q28+S28+U28+W28+Y28</f>
        <v>204.88</v>
      </c>
      <c r="F28" s="16">
        <f t="shared" si="1"/>
        <v>89.194601654331734</v>
      </c>
      <c r="G28" s="17">
        <f t="shared" si="2"/>
        <v>89.194601654331734</v>
      </c>
      <c r="H28" s="17">
        <v>0</v>
      </c>
      <c r="I28" s="17">
        <v>0</v>
      </c>
      <c r="J28" s="15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5">
        <v>0</v>
      </c>
      <c r="Q28" s="17">
        <v>0</v>
      </c>
      <c r="R28" s="15">
        <v>0</v>
      </c>
      <c r="S28" s="17">
        <v>0</v>
      </c>
      <c r="T28" s="15">
        <f>T29</f>
        <v>229.7</v>
      </c>
      <c r="U28" s="17">
        <v>145.26</v>
      </c>
      <c r="V28" s="17">
        <v>0</v>
      </c>
      <c r="W28" s="17">
        <v>59.62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74"/>
      <c r="AG28" s="13"/>
    </row>
    <row r="29" spans="1:33" ht="25.5" customHeight="1" x14ac:dyDescent="0.3">
      <c r="A29" s="18" t="s">
        <v>22</v>
      </c>
      <c r="B29" s="15">
        <f t="shared" si="3"/>
        <v>229.7</v>
      </c>
      <c r="C29" s="25">
        <f>H29+J29+L29+N29+P29+R29+T29+V29+X29</f>
        <v>229.7</v>
      </c>
      <c r="D29" s="16">
        <f t="shared" si="7"/>
        <v>204.88</v>
      </c>
      <c r="E29" s="17">
        <f>I29+K29+M29+O29+Q29+S29+U29+W29+Y29</f>
        <v>204.88</v>
      </c>
      <c r="F29" s="16">
        <f t="shared" si="1"/>
        <v>89.194601654331734</v>
      </c>
      <c r="G29" s="17">
        <f t="shared" si="2"/>
        <v>89.194601654331734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f>T27</f>
        <v>229.7</v>
      </c>
      <c r="U29" s="17">
        <v>145.26</v>
      </c>
      <c r="V29" s="17">
        <v>0</v>
      </c>
      <c r="W29" s="17">
        <v>59.62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74"/>
      <c r="AG29" s="13"/>
    </row>
    <row r="30" spans="1:33" ht="25.5" customHeight="1" x14ac:dyDescent="0.25">
      <c r="A30" s="26" t="s">
        <v>23</v>
      </c>
      <c r="B30" s="15">
        <f t="shared" si="3"/>
        <v>0</v>
      </c>
      <c r="C30" s="25">
        <f t="shared" si="7"/>
        <v>0</v>
      </c>
      <c r="D30" s="16">
        <f t="shared" si="7"/>
        <v>0</v>
      </c>
      <c r="E30" s="17">
        <f t="shared" si="8"/>
        <v>0</v>
      </c>
      <c r="F30" s="16" t="e">
        <f t="shared" si="1"/>
        <v>#DIV/0!</v>
      </c>
      <c r="G30" s="17" t="e">
        <f t="shared" si="2"/>
        <v>#DIV/0!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74"/>
      <c r="AG30" s="13"/>
    </row>
    <row r="31" spans="1:33" ht="72" customHeight="1" x14ac:dyDescent="0.25">
      <c r="A31" s="27" t="s">
        <v>29</v>
      </c>
      <c r="B31" s="21">
        <f t="shared" si="3"/>
        <v>177.39999999999998</v>
      </c>
      <c r="C31" s="22">
        <f t="shared" si="7"/>
        <v>177.39999999999998</v>
      </c>
      <c r="D31" s="23">
        <f t="shared" si="7"/>
        <v>177.39999999999998</v>
      </c>
      <c r="E31" s="21">
        <f t="shared" si="8"/>
        <v>177.39999999999998</v>
      </c>
      <c r="F31" s="23">
        <f t="shared" si="1"/>
        <v>100</v>
      </c>
      <c r="G31" s="24">
        <f t="shared" si="2"/>
        <v>100</v>
      </c>
      <c r="H31" s="24">
        <v>0</v>
      </c>
      <c r="I31" s="24">
        <v>0</v>
      </c>
      <c r="J31" s="21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1">
        <v>0</v>
      </c>
      <c r="Q31" s="24">
        <v>0</v>
      </c>
      <c r="R31" s="24">
        <v>0</v>
      </c>
      <c r="S31" s="24">
        <v>0</v>
      </c>
      <c r="T31" s="21">
        <v>23.7</v>
      </c>
      <c r="U31" s="24">
        <v>23.7</v>
      </c>
      <c r="V31" s="21">
        <v>153.69999999999999</v>
      </c>
      <c r="W31" s="24">
        <v>153.69999999999999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74" t="s">
        <v>45</v>
      </c>
      <c r="AG31" s="13"/>
    </row>
    <row r="32" spans="1:33" ht="18.75" x14ac:dyDescent="0.3">
      <c r="A32" s="14" t="s">
        <v>21</v>
      </c>
      <c r="B32" s="15">
        <f t="shared" si="3"/>
        <v>177.39999999999998</v>
      </c>
      <c r="C32" s="19">
        <f t="shared" si="7"/>
        <v>177.39999999999998</v>
      </c>
      <c r="D32" s="16">
        <f t="shared" si="7"/>
        <v>177.39999999999998</v>
      </c>
      <c r="E32" s="15">
        <f t="shared" si="8"/>
        <v>177.39999999999998</v>
      </c>
      <c r="F32" s="16">
        <f t="shared" si="1"/>
        <v>100</v>
      </c>
      <c r="G32" s="17">
        <f t="shared" si="2"/>
        <v>100</v>
      </c>
      <c r="H32" s="17">
        <v>0</v>
      </c>
      <c r="I32" s="17">
        <v>0</v>
      </c>
      <c r="J32" s="15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5">
        <v>0</v>
      </c>
      <c r="Q32" s="17">
        <v>0</v>
      </c>
      <c r="R32" s="17">
        <v>0</v>
      </c>
      <c r="S32" s="17">
        <v>0</v>
      </c>
      <c r="T32" s="15">
        <f>T33</f>
        <v>23.7</v>
      </c>
      <c r="U32" s="17">
        <v>23.7</v>
      </c>
      <c r="V32" s="15">
        <f>V33</f>
        <v>153.69999999999999</v>
      </c>
      <c r="W32" s="17">
        <v>153.69999999999999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74"/>
      <c r="AG32" s="13"/>
    </row>
    <row r="33" spans="1:33" ht="25.5" customHeight="1" x14ac:dyDescent="0.3">
      <c r="A33" s="18" t="s">
        <v>22</v>
      </c>
      <c r="B33" s="15">
        <f t="shared" si="3"/>
        <v>177.39999999999998</v>
      </c>
      <c r="C33" s="25">
        <f t="shared" si="7"/>
        <v>177.39999999999998</v>
      </c>
      <c r="D33" s="16">
        <f t="shared" si="7"/>
        <v>177.39999999999998</v>
      </c>
      <c r="E33" s="17">
        <f t="shared" si="8"/>
        <v>177.39999999999998</v>
      </c>
      <c r="F33" s="16">
        <f t="shared" si="1"/>
        <v>100</v>
      </c>
      <c r="G33" s="17">
        <f t="shared" si="2"/>
        <v>100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f>T31</f>
        <v>23.7</v>
      </c>
      <c r="U33" s="17">
        <v>23.7</v>
      </c>
      <c r="V33" s="17">
        <f>V31</f>
        <v>153.69999999999999</v>
      </c>
      <c r="W33" s="17">
        <v>153.69999999999999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74"/>
      <c r="AG33" s="13"/>
    </row>
    <row r="34" spans="1:33" ht="21" customHeight="1" x14ac:dyDescent="0.3">
      <c r="A34" s="18" t="s">
        <v>23</v>
      </c>
      <c r="B34" s="15">
        <f t="shared" si="3"/>
        <v>0</v>
      </c>
      <c r="C34" s="25">
        <f>H34+J34+L34+N34+P34+R34+T34+V34</f>
        <v>0</v>
      </c>
      <c r="D34" s="16">
        <f>I34+K34+M34+O34+Q34+S34+U34+W34</f>
        <v>0</v>
      </c>
      <c r="E34" s="17">
        <f t="shared" si="8"/>
        <v>0</v>
      </c>
      <c r="F34" s="16" t="e">
        <f t="shared" si="1"/>
        <v>#DIV/0!</v>
      </c>
      <c r="G34" s="17" t="e">
        <f t="shared" si="2"/>
        <v>#DIV/0!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74"/>
      <c r="AG34" s="13"/>
    </row>
    <row r="35" spans="1:33" ht="54" customHeight="1" x14ac:dyDescent="0.25">
      <c r="A35" s="27" t="s">
        <v>30</v>
      </c>
      <c r="B35" s="21">
        <f t="shared" si="3"/>
        <v>332.4</v>
      </c>
      <c r="C35" s="22">
        <f t="shared" ref="C35:D38" si="9">H35+J35+L35+N35+P35+R35+T35+V35+X35</f>
        <v>332.4</v>
      </c>
      <c r="D35" s="23">
        <f>I35+K35+M35+O35+Q35+S35+U35+W35+Y35+AA35+AC35+AE35</f>
        <v>332.4</v>
      </c>
      <c r="E35" s="21">
        <f>I35+K35+M35+O35+Q35+S35+U35+W35+Y35+AA35+AC35+AE35</f>
        <v>332.4</v>
      </c>
      <c r="F35" s="23">
        <f t="shared" si="1"/>
        <v>100</v>
      </c>
      <c r="G35" s="24">
        <f t="shared" si="2"/>
        <v>100</v>
      </c>
      <c r="H35" s="24">
        <v>0</v>
      </c>
      <c r="I35" s="24">
        <v>0</v>
      </c>
      <c r="J35" s="21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1">
        <v>332.4</v>
      </c>
      <c r="U35" s="24">
        <v>99.3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233.1</v>
      </c>
      <c r="AB35" s="24">
        <v>0</v>
      </c>
      <c r="AC35" s="24">
        <v>0</v>
      </c>
      <c r="AD35" s="24">
        <v>0</v>
      </c>
      <c r="AE35" s="24">
        <v>0</v>
      </c>
      <c r="AF35" s="59" t="s">
        <v>44</v>
      </c>
      <c r="AG35" s="13"/>
    </row>
    <row r="36" spans="1:33" ht="18.75" x14ac:dyDescent="0.3">
      <c r="A36" s="14" t="s">
        <v>21</v>
      </c>
      <c r="B36" s="15">
        <f t="shared" si="3"/>
        <v>332.4</v>
      </c>
      <c r="C36" s="19">
        <f t="shared" si="9"/>
        <v>332.4</v>
      </c>
      <c r="D36" s="16">
        <f>I36+K36+M36+O36+Q36+S36+U36+W36+Y36+AA36+AC36+AE36</f>
        <v>332.4</v>
      </c>
      <c r="E36" s="15">
        <f>I36+K36+M36+O36+Q36+S36+U36+W36+Y36+AA36+AC36+AE36</f>
        <v>332.4</v>
      </c>
      <c r="F36" s="16">
        <f t="shared" si="1"/>
        <v>100</v>
      </c>
      <c r="G36" s="17">
        <f t="shared" si="2"/>
        <v>100</v>
      </c>
      <c r="H36" s="17">
        <v>0</v>
      </c>
      <c r="I36" s="17">
        <v>0</v>
      </c>
      <c r="J36" s="15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5">
        <f>T37</f>
        <v>332.4</v>
      </c>
      <c r="U36" s="17">
        <v>99.3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233.1</v>
      </c>
      <c r="AB36" s="17">
        <v>0</v>
      </c>
      <c r="AC36" s="17">
        <v>0</v>
      </c>
      <c r="AD36" s="17">
        <v>0</v>
      </c>
      <c r="AE36" s="17">
        <v>0</v>
      </c>
      <c r="AF36" s="60"/>
      <c r="AG36" s="13"/>
    </row>
    <row r="37" spans="1:33" ht="32.25" customHeight="1" x14ac:dyDescent="0.3">
      <c r="A37" s="18" t="s">
        <v>22</v>
      </c>
      <c r="B37" s="15">
        <f t="shared" si="3"/>
        <v>332.4</v>
      </c>
      <c r="C37" s="25">
        <f t="shared" si="9"/>
        <v>332.4</v>
      </c>
      <c r="D37" s="16">
        <f>I37+K37+M37+O37+Q37+S37+U37+W37+Y37+AA37+AC37+AE37</f>
        <v>332.4</v>
      </c>
      <c r="E37" s="17">
        <f>I37+K37+M37+O37+Q37+S37+U37+W37+Y37+AA37+AC37+AE37</f>
        <v>332.4</v>
      </c>
      <c r="F37" s="16">
        <f t="shared" si="1"/>
        <v>100</v>
      </c>
      <c r="G37" s="17">
        <v>29.87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f>T35</f>
        <v>332.4</v>
      </c>
      <c r="U37" s="17">
        <v>99.3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233.1</v>
      </c>
      <c r="AB37" s="17">
        <v>0</v>
      </c>
      <c r="AC37" s="17">
        <v>0</v>
      </c>
      <c r="AD37" s="17">
        <v>0</v>
      </c>
      <c r="AE37" s="17">
        <v>0</v>
      </c>
      <c r="AF37" s="60"/>
      <c r="AG37" s="13"/>
    </row>
    <row r="38" spans="1:33" ht="27" customHeight="1" x14ac:dyDescent="0.3">
      <c r="A38" s="18" t="s">
        <v>23</v>
      </c>
      <c r="B38" s="15">
        <f t="shared" si="3"/>
        <v>0</v>
      </c>
      <c r="C38" s="25">
        <f t="shared" si="9"/>
        <v>0</v>
      </c>
      <c r="D38" s="16">
        <f t="shared" si="9"/>
        <v>0</v>
      </c>
      <c r="E38" s="17">
        <f>I38+K38+M38+O38+Q38+S38+U38+W38+Y38</f>
        <v>0</v>
      </c>
      <c r="F38" s="16" t="e">
        <f t="shared" si="1"/>
        <v>#DIV/0!</v>
      </c>
      <c r="G38" s="17" t="e">
        <f t="shared" si="2"/>
        <v>#DIV/0!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61"/>
      <c r="AG38" s="13"/>
    </row>
    <row r="39" spans="1:33" ht="97.5" customHeight="1" x14ac:dyDescent="0.25">
      <c r="A39" s="30" t="s">
        <v>31</v>
      </c>
      <c r="B39" s="21">
        <f t="shared" si="3"/>
        <v>33</v>
      </c>
      <c r="C39" s="22">
        <f t="shared" ref="C39:D42" si="10">H39+J39+L39+N39+P39+R39+T39+V39</f>
        <v>33</v>
      </c>
      <c r="D39" s="23">
        <f t="shared" si="10"/>
        <v>33</v>
      </c>
      <c r="E39" s="21">
        <f t="shared" si="8"/>
        <v>33</v>
      </c>
      <c r="F39" s="23">
        <f t="shared" si="1"/>
        <v>100</v>
      </c>
      <c r="G39" s="24">
        <f t="shared" si="2"/>
        <v>100</v>
      </c>
      <c r="H39" s="24">
        <v>0</v>
      </c>
      <c r="I39" s="24">
        <v>0</v>
      </c>
      <c r="J39" s="21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1">
        <v>33</v>
      </c>
      <c r="Q39" s="24">
        <v>0</v>
      </c>
      <c r="R39" s="24">
        <v>0</v>
      </c>
      <c r="S39" s="24">
        <v>16.3</v>
      </c>
      <c r="T39" s="24">
        <v>0</v>
      </c>
      <c r="U39" s="24">
        <v>0</v>
      </c>
      <c r="V39" s="24">
        <v>0</v>
      </c>
      <c r="W39" s="24">
        <v>16.7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59" t="s">
        <v>43</v>
      </c>
      <c r="AG39" s="13"/>
    </row>
    <row r="40" spans="1:33" ht="18.75" x14ac:dyDescent="0.3">
      <c r="A40" s="14" t="s">
        <v>21</v>
      </c>
      <c r="B40" s="15">
        <f t="shared" si="3"/>
        <v>33</v>
      </c>
      <c r="C40" s="19">
        <f t="shared" si="10"/>
        <v>33</v>
      </c>
      <c r="D40" s="16">
        <f t="shared" si="10"/>
        <v>33</v>
      </c>
      <c r="E40" s="15">
        <f t="shared" si="8"/>
        <v>33</v>
      </c>
      <c r="F40" s="16">
        <f t="shared" si="1"/>
        <v>100</v>
      </c>
      <c r="G40" s="17">
        <f t="shared" si="2"/>
        <v>100</v>
      </c>
      <c r="H40" s="17">
        <v>0</v>
      </c>
      <c r="I40" s="17">
        <v>0</v>
      </c>
      <c r="J40" s="15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5">
        <f>P41</f>
        <v>33</v>
      </c>
      <c r="Q40" s="17">
        <v>0</v>
      </c>
      <c r="R40" s="17">
        <v>0</v>
      </c>
      <c r="S40" s="17">
        <v>16.3</v>
      </c>
      <c r="T40" s="17">
        <v>0</v>
      </c>
      <c r="U40" s="17">
        <v>0</v>
      </c>
      <c r="V40" s="17">
        <v>0</v>
      </c>
      <c r="W40" s="17">
        <v>16.7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60"/>
      <c r="AG40" s="13"/>
    </row>
    <row r="41" spans="1:33" ht="25.5" customHeight="1" x14ac:dyDescent="0.3">
      <c r="A41" s="18" t="s">
        <v>22</v>
      </c>
      <c r="B41" s="15">
        <f t="shared" si="3"/>
        <v>33</v>
      </c>
      <c r="C41" s="25">
        <f t="shared" si="10"/>
        <v>33</v>
      </c>
      <c r="D41" s="16">
        <f t="shared" si="10"/>
        <v>33</v>
      </c>
      <c r="E41" s="17">
        <f t="shared" si="8"/>
        <v>33</v>
      </c>
      <c r="F41" s="16">
        <f t="shared" si="1"/>
        <v>100</v>
      </c>
      <c r="G41" s="17">
        <f t="shared" si="2"/>
        <v>100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>P39</f>
        <v>33</v>
      </c>
      <c r="Q41" s="17">
        <v>0</v>
      </c>
      <c r="R41" s="17">
        <v>0</v>
      </c>
      <c r="S41" s="17">
        <v>16.3</v>
      </c>
      <c r="T41" s="17">
        <v>0</v>
      </c>
      <c r="U41" s="17">
        <v>0</v>
      </c>
      <c r="V41" s="17">
        <v>0</v>
      </c>
      <c r="W41" s="17">
        <v>16.7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60"/>
      <c r="AG41" s="13"/>
    </row>
    <row r="42" spans="1:33" ht="31.5" customHeight="1" x14ac:dyDescent="0.3">
      <c r="A42" s="18" t="s">
        <v>23</v>
      </c>
      <c r="B42" s="15">
        <f t="shared" si="3"/>
        <v>0</v>
      </c>
      <c r="C42" s="25">
        <f t="shared" si="10"/>
        <v>0</v>
      </c>
      <c r="D42" s="16">
        <f t="shared" si="10"/>
        <v>0</v>
      </c>
      <c r="E42" s="17">
        <f t="shared" si="8"/>
        <v>0</v>
      </c>
      <c r="F42" s="16" t="e">
        <f t="shared" si="1"/>
        <v>#DIV/0!</v>
      </c>
      <c r="G42" s="17" t="e">
        <f t="shared" si="2"/>
        <v>#DIV/0!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61"/>
      <c r="AG42" s="13"/>
    </row>
    <row r="43" spans="1:33" ht="37.5" customHeight="1" x14ac:dyDescent="0.3">
      <c r="A43" s="31" t="s">
        <v>32</v>
      </c>
      <c r="B43" s="32">
        <f>B39+B35+B31+B27+B23+B19+B15+B11</f>
        <v>1066.5</v>
      </c>
      <c r="C43" s="32">
        <f>C12+C16+C20+C24+C28+C32+C36+C40</f>
        <v>1066.5</v>
      </c>
      <c r="D43" s="12">
        <f>D40+D36+D32+D28+D24+D20+D16+D12</f>
        <v>1041.6799999999998</v>
      </c>
      <c r="E43" s="32">
        <f>E40+E36+E32+E28+E24+E20+E16+E12</f>
        <v>1041.6799999999998</v>
      </c>
      <c r="F43" s="12">
        <f t="shared" si="1"/>
        <v>97.67276136896389</v>
      </c>
      <c r="G43" s="11">
        <f t="shared" si="2"/>
        <v>97.67276136896389</v>
      </c>
      <c r="H43" s="11">
        <f>H40+H36+H32+H28+H24+H20+H16+H12</f>
        <v>0</v>
      </c>
      <c r="I43" s="11">
        <v>0</v>
      </c>
      <c r="J43" s="32">
        <f t="shared" ref="J43:K45" si="11">J40+J36+J32+J28+J24+J20+J16+J12</f>
        <v>1.8</v>
      </c>
      <c r="K43" s="11">
        <f t="shared" si="11"/>
        <v>1.8</v>
      </c>
      <c r="L43" s="11">
        <v>0</v>
      </c>
      <c r="M43" s="11">
        <v>0</v>
      </c>
      <c r="N43" s="11">
        <v>0</v>
      </c>
      <c r="O43" s="11">
        <v>0</v>
      </c>
      <c r="P43" s="32">
        <f>P40+P36+P32+P28+P24+P20+P16+P12</f>
        <v>33</v>
      </c>
      <c r="Q43" s="11">
        <v>0</v>
      </c>
      <c r="R43" s="32">
        <f t="shared" ref="R43:T44" si="12">R40+R36+R32+R28+R24+R20+R16+R12</f>
        <v>176.2</v>
      </c>
      <c r="S43" s="11">
        <f t="shared" si="12"/>
        <v>16.3</v>
      </c>
      <c r="T43" s="32">
        <f>T40+T36+T32+T28+T24+T20+T16+T12</f>
        <v>585.79999999999995</v>
      </c>
      <c r="U43" s="11">
        <f>U40+U36+U32+U28+U24+U20+U16+U12</f>
        <v>357.65999999999997</v>
      </c>
      <c r="V43" s="32">
        <f>V40+V36+V32+V28+V24+V20+V16+V12</f>
        <v>269.7</v>
      </c>
      <c r="W43" s="11">
        <f>W40+W36+W32+W28+W20+W16+W12</f>
        <v>230.01999999999998</v>
      </c>
      <c r="X43" s="11">
        <v>0</v>
      </c>
      <c r="Y43" s="11">
        <f>Y39+Y35+Y31+Y27+Y23+Y19+Y15+Y11</f>
        <v>202.8</v>
      </c>
      <c r="Z43" s="11">
        <v>0</v>
      </c>
      <c r="AA43" s="11">
        <f>AA40+AA36+AA32+AA28+AA24+AA20+AA16+AA12</f>
        <v>233.1</v>
      </c>
      <c r="AB43" s="11">
        <v>0</v>
      </c>
      <c r="AC43" s="11">
        <v>0</v>
      </c>
      <c r="AD43" s="11">
        <v>0</v>
      </c>
      <c r="AE43" s="11">
        <v>0</v>
      </c>
      <c r="AF43" s="33"/>
      <c r="AG43" s="13"/>
    </row>
    <row r="44" spans="1:33" ht="23.25" customHeight="1" x14ac:dyDescent="0.3">
      <c r="A44" s="31" t="s">
        <v>22</v>
      </c>
      <c r="B44" s="34">
        <f>B41+B37+B33+B29+B25+B17+B21+B13</f>
        <v>1066.5</v>
      </c>
      <c r="C44" s="34">
        <f>C41+C37+C33+C29+C25+C21+C17+C13</f>
        <v>1066.5</v>
      </c>
      <c r="D44" s="35">
        <f>D13+D17+D21+D25+D29+D33+D37+D41</f>
        <v>1041.6799999999998</v>
      </c>
      <c r="E44" s="34">
        <f>+E41+E37+E33+E25+E29+E21+E17+E13</f>
        <v>1041.6799999999998</v>
      </c>
      <c r="F44" s="35">
        <f t="shared" si="1"/>
        <v>97.67276136896389</v>
      </c>
      <c r="G44" s="36">
        <f t="shared" si="2"/>
        <v>97.67276136896389</v>
      </c>
      <c r="H44" s="36">
        <f>H41+H37+H33+H29+H25+H21+H17+H13</f>
        <v>0</v>
      </c>
      <c r="I44" s="36">
        <v>0</v>
      </c>
      <c r="J44" s="34">
        <f t="shared" si="11"/>
        <v>1.8</v>
      </c>
      <c r="K44" s="36">
        <f t="shared" si="11"/>
        <v>1.8</v>
      </c>
      <c r="L44" s="36">
        <v>0</v>
      </c>
      <c r="M44" s="36">
        <v>0</v>
      </c>
      <c r="N44" s="36">
        <v>0</v>
      </c>
      <c r="O44" s="36">
        <v>0</v>
      </c>
      <c r="P44" s="34">
        <f>P41+P37+P33+P29+P25+P21+P17</f>
        <v>33</v>
      </c>
      <c r="Q44" s="36">
        <v>0</v>
      </c>
      <c r="R44" s="34">
        <f t="shared" si="12"/>
        <v>176.2</v>
      </c>
      <c r="S44" s="36">
        <f t="shared" si="12"/>
        <v>16.3</v>
      </c>
      <c r="T44" s="34">
        <f t="shared" si="12"/>
        <v>585.79999999999995</v>
      </c>
      <c r="U44" s="36">
        <f>U41+U37+U33+U29+U25+U21+U17+U13</f>
        <v>357.65999999999997</v>
      </c>
      <c r="V44" s="34">
        <f>V41+V37+V33+V29+V25+V21+V17+V13</f>
        <v>269.7</v>
      </c>
      <c r="W44" s="36">
        <f>W41+W37+W33+W29+W25+W21+W17+W13</f>
        <v>230.01999999999998</v>
      </c>
      <c r="X44" s="36">
        <v>0</v>
      </c>
      <c r="Y44" s="36">
        <f>Y41+Y37+Y33+Y29+Y25+Y21+Y17+Y13</f>
        <v>202.8</v>
      </c>
      <c r="Z44" s="36">
        <v>0</v>
      </c>
      <c r="AA44" s="36">
        <f>AA41+AA37+AA33+AA29+AA25+AA21+AA17</f>
        <v>233.1</v>
      </c>
      <c r="AB44" s="36">
        <v>0</v>
      </c>
      <c r="AC44" s="36">
        <v>0</v>
      </c>
      <c r="AD44" s="36">
        <v>0</v>
      </c>
      <c r="AE44" s="36">
        <v>0</v>
      </c>
      <c r="AF44" s="37"/>
      <c r="AG44" s="13"/>
    </row>
    <row r="45" spans="1:33" ht="24" customHeight="1" x14ac:dyDescent="0.3">
      <c r="A45" s="31" t="s">
        <v>23</v>
      </c>
      <c r="B45" s="34">
        <f>B42+B38+B34+B30+B26+B22+B18+B14</f>
        <v>0</v>
      </c>
      <c r="C45" s="34">
        <f>C42+C38+C34+C30+C26+C22+C18+C14</f>
        <v>0</v>
      </c>
      <c r="D45" s="35">
        <f>D42+D38+D34+D30+D26+D22+D18+D14</f>
        <v>0</v>
      </c>
      <c r="E45" s="34">
        <f>E42+E38+E34+E30+E26+E22+E18+E14</f>
        <v>0</v>
      </c>
      <c r="F45" s="35" t="e">
        <f>E45/B45*100</f>
        <v>#DIV/0!</v>
      </c>
      <c r="G45" s="36" t="e">
        <f t="shared" si="2"/>
        <v>#DIV/0!</v>
      </c>
      <c r="H45" s="36">
        <f>H42+H38+H34+H30+H26+H22+H18+H14</f>
        <v>0</v>
      </c>
      <c r="I45" s="36">
        <v>0</v>
      </c>
      <c r="J45" s="34">
        <f t="shared" si="11"/>
        <v>0</v>
      </c>
      <c r="K45" s="36">
        <f t="shared" si="11"/>
        <v>0</v>
      </c>
      <c r="L45" s="36">
        <v>0</v>
      </c>
      <c r="M45" s="36">
        <v>0</v>
      </c>
      <c r="N45" s="36">
        <v>0</v>
      </c>
      <c r="O45" s="36">
        <v>0</v>
      </c>
      <c r="P45" s="34">
        <f>P42+P38+P34+P30+P26+P22+P18+P14</f>
        <v>0</v>
      </c>
      <c r="Q45" s="36">
        <v>0</v>
      </c>
      <c r="R45" s="34">
        <f>R42+R38+R34+R30+R26+R22+R18+R14</f>
        <v>0</v>
      </c>
      <c r="S45" s="36">
        <v>0</v>
      </c>
      <c r="T45" s="34">
        <f>T42+T38+T34+T30+T26+T22+T18+T14</f>
        <v>0</v>
      </c>
      <c r="U45" s="36">
        <v>0</v>
      </c>
      <c r="V45" s="34">
        <f>V42+V38+V34+V30+V26+V22+V18+V14</f>
        <v>0</v>
      </c>
      <c r="W45" s="36">
        <v>0</v>
      </c>
      <c r="X45" s="36">
        <v>0</v>
      </c>
      <c r="Y45" s="36">
        <f>Y42+Y38+Y34+Y30+Y26+Y22+Y18+Y14</f>
        <v>0</v>
      </c>
      <c r="Z45" s="36">
        <v>0</v>
      </c>
      <c r="AA45" s="36">
        <f>AA42+AA38+AA34+AA30+AA26+AA22+AA18+AA14</f>
        <v>0</v>
      </c>
      <c r="AB45" s="36">
        <v>0</v>
      </c>
      <c r="AC45" s="36">
        <v>0</v>
      </c>
      <c r="AD45" s="36">
        <v>0</v>
      </c>
      <c r="AE45" s="36">
        <v>0</v>
      </c>
      <c r="AF45" s="37"/>
      <c r="AG45" s="13"/>
    </row>
    <row r="46" spans="1:33" ht="15.75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8"/>
      <c r="AC46" s="38"/>
      <c r="AD46" s="39"/>
      <c r="AE46" s="39"/>
      <c r="AF46" s="39"/>
      <c r="AG46" s="40"/>
    </row>
    <row r="47" spans="1:33" ht="16.5" x14ac:dyDescent="0.3">
      <c r="A47" s="76" t="s">
        <v>33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1:33" x14ac:dyDescent="0.25">
      <c r="A48" s="3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2"/>
      <c r="Z48" s="3"/>
      <c r="AA48" s="3"/>
      <c r="AB48" s="2"/>
      <c r="AC48" s="2"/>
      <c r="AD48" s="3"/>
      <c r="AE48" s="3"/>
      <c r="AF48" s="3"/>
      <c r="AG48" s="3"/>
    </row>
    <row r="49" spans="1:33" ht="18.75" x14ac:dyDescent="0.25">
      <c r="A49" s="78" t="s">
        <v>41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41"/>
      <c r="P49" s="42"/>
      <c r="Q49" s="42"/>
      <c r="R49" s="43"/>
      <c r="S49" s="43"/>
      <c r="T49" s="44"/>
      <c r="U49" s="44"/>
      <c r="V49" s="45"/>
      <c r="W49" s="45"/>
      <c r="X49" s="45"/>
      <c r="Y49" s="45"/>
      <c r="Z49" s="44"/>
      <c r="AA49" s="44"/>
      <c r="AB49" s="45"/>
      <c r="AC49" s="45"/>
      <c r="AD49" s="44"/>
      <c r="AE49" s="44"/>
      <c r="AF49" s="44"/>
      <c r="AG49" s="44"/>
    </row>
    <row r="50" spans="1:33" ht="18.75" x14ac:dyDescent="0.25">
      <c r="A50" s="78"/>
      <c r="B50" s="78"/>
      <c r="C50" s="78"/>
      <c r="D50" s="78"/>
      <c r="E50" s="78"/>
      <c r="F50" s="78"/>
      <c r="G50" s="78"/>
      <c r="H50" s="46"/>
      <c r="I50" s="46"/>
      <c r="J50" s="46"/>
      <c r="K50" s="46"/>
      <c r="L50" s="46"/>
      <c r="M50" s="46"/>
      <c r="N50" s="46"/>
      <c r="O50" s="45"/>
      <c r="P50" s="45"/>
      <c r="Q50" s="45"/>
      <c r="R50" s="44"/>
      <c r="S50" s="45"/>
      <c r="T50" s="43"/>
      <c r="U50" s="43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</sheetData>
  <mergeCells count="33">
    <mergeCell ref="AF39:AF42"/>
    <mergeCell ref="A46:AA46"/>
    <mergeCell ref="A47:AG47"/>
    <mergeCell ref="A49:N49"/>
    <mergeCell ref="A50:G50"/>
    <mergeCell ref="AF35:AF38"/>
    <mergeCell ref="X5:Y5"/>
    <mergeCell ref="Z5:AA5"/>
    <mergeCell ref="AB5:AC5"/>
    <mergeCell ref="AD5:AE5"/>
    <mergeCell ref="AF7:AF10"/>
    <mergeCell ref="AF11:AF14"/>
    <mergeCell ref="AF15:AF18"/>
    <mergeCell ref="AF19:AF22"/>
    <mergeCell ref="AF23:AF26"/>
    <mergeCell ref="AF27:AF30"/>
    <mergeCell ref="AF31:AF34"/>
    <mergeCell ref="V5:W5"/>
    <mergeCell ref="A2:AG2"/>
    <mergeCell ref="A3:AG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</mergeCells>
  <pageMargins left="0" right="0" top="0" bottom="0" header="0" footer="0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2019-01-31T10:15:26Z</dcterms:modified>
</cp:coreProperties>
</file>