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560" windowHeight="8940"/>
  </bookViews>
  <sheets>
    <sheet name="МП Профилактика правонарушений" sheetId="10" r:id="rId1"/>
    <sheet name="Лист1" sheetId="1" r:id="rId2"/>
  </sheets>
  <definedNames>
    <definedName name="Z_E83B3B5A_C7A8_4F47_A336_85E65C55625C_.wvu.Cols" localSheetId="0" hidden="1">'МП Профилактика правонарушений'!$H:$S</definedName>
  </definedNames>
  <calcPr calcId="152511"/>
</workbook>
</file>

<file path=xl/calcChain.xml><?xml version="1.0" encoding="utf-8"?>
<calcChain xmlns="http://schemas.openxmlformats.org/spreadsheetml/2006/main">
  <c r="J205" i="10" l="1"/>
  <c r="K205" i="10"/>
  <c r="L198" i="10"/>
  <c r="J198" i="10"/>
  <c r="K198" i="10"/>
  <c r="K177" i="10"/>
  <c r="H26" i="10" l="1"/>
  <c r="J26" i="10"/>
  <c r="L26" i="10"/>
  <c r="K26" i="10"/>
  <c r="C166" i="10" l="1"/>
  <c r="AD37" i="10" l="1"/>
  <c r="AB37" i="10"/>
  <c r="Z37" i="10"/>
  <c r="X37" i="10"/>
  <c r="V37" i="10"/>
  <c r="T37" i="10"/>
  <c r="R37" i="10"/>
  <c r="P37" i="10"/>
  <c r="N37" i="10"/>
  <c r="L37" i="10"/>
  <c r="J37" i="10"/>
  <c r="H37" i="10"/>
  <c r="Z184" i="10"/>
  <c r="G257" i="10"/>
  <c r="F257" i="10"/>
  <c r="E257" i="10"/>
  <c r="D257" i="10"/>
  <c r="C257" i="10"/>
  <c r="F250" i="10"/>
  <c r="F253" i="10"/>
  <c r="D250" i="10"/>
  <c r="C250" i="10"/>
  <c r="D253" i="10"/>
  <c r="C253" i="10"/>
  <c r="F237" i="10"/>
  <c r="F240" i="10"/>
  <c r="D237" i="10"/>
  <c r="C237" i="10"/>
  <c r="E240" i="10"/>
  <c r="E253" i="10" s="1"/>
  <c r="D240" i="10"/>
  <c r="C240" i="10"/>
  <c r="G142" i="10"/>
  <c r="E142" i="10"/>
  <c r="E145" i="10"/>
  <c r="G213" i="10"/>
  <c r="G212" i="10"/>
  <c r="E212" i="10"/>
  <c r="E213" i="10"/>
  <c r="C213" i="10"/>
  <c r="C212" i="10" s="1"/>
  <c r="E208" i="10"/>
  <c r="G208" i="10" s="1"/>
  <c r="G205" i="10" s="1"/>
  <c r="C208" i="10"/>
  <c r="C205" i="10" s="1"/>
  <c r="C201" i="10"/>
  <c r="E201" i="10"/>
  <c r="E198" i="10"/>
  <c r="C198" i="10"/>
  <c r="G201" i="10"/>
  <c r="G198" i="10" s="1"/>
  <c r="D201" i="10"/>
  <c r="D198" i="10" s="1"/>
  <c r="G184" i="10"/>
  <c r="G187" i="10"/>
  <c r="E184" i="10"/>
  <c r="E187" i="10"/>
  <c r="C187" i="10"/>
  <c r="C173" i="10" s="1"/>
  <c r="F177" i="10"/>
  <c r="F180" i="10"/>
  <c r="D177" i="10"/>
  <c r="C177" i="10"/>
  <c r="D180" i="10"/>
  <c r="E180" i="10"/>
  <c r="G180" i="10" s="1"/>
  <c r="G177" i="10" s="1"/>
  <c r="C180" i="10"/>
  <c r="G149" i="10"/>
  <c r="G152" i="10"/>
  <c r="G166" i="10"/>
  <c r="G159" i="10"/>
  <c r="F159" i="10"/>
  <c r="E149" i="10"/>
  <c r="E166" i="10"/>
  <c r="C152" i="10"/>
  <c r="D152" i="10" s="1"/>
  <c r="D145" i="10" s="1"/>
  <c r="E159" i="10"/>
  <c r="D159" i="10"/>
  <c r="C159" i="10"/>
  <c r="E152" i="10"/>
  <c r="G108" i="10"/>
  <c r="F108" i="10"/>
  <c r="G52" i="10"/>
  <c r="F52" i="10"/>
  <c r="G55" i="10"/>
  <c r="F55" i="10"/>
  <c r="E52" i="10"/>
  <c r="D52" i="10"/>
  <c r="C52" i="10"/>
  <c r="G66" i="10"/>
  <c r="F66" i="10"/>
  <c r="G69" i="10"/>
  <c r="F69" i="10"/>
  <c r="E66" i="10"/>
  <c r="D66" i="10"/>
  <c r="C66" i="10"/>
  <c r="D69" i="10"/>
  <c r="E69" i="10"/>
  <c r="C69" i="10"/>
  <c r="G73" i="10"/>
  <c r="F73" i="10"/>
  <c r="G76" i="10"/>
  <c r="F76" i="10"/>
  <c r="E73" i="10"/>
  <c r="D73" i="10"/>
  <c r="D76" i="10"/>
  <c r="C73" i="10"/>
  <c r="E76" i="10"/>
  <c r="C76" i="10"/>
  <c r="G80" i="10"/>
  <c r="F80" i="10"/>
  <c r="G83" i="10"/>
  <c r="F83" i="10"/>
  <c r="E80" i="10"/>
  <c r="D80" i="10"/>
  <c r="C80" i="10"/>
  <c r="E83" i="10"/>
  <c r="D83" i="10"/>
  <c r="C83" i="10"/>
  <c r="E55" i="10"/>
  <c r="D55" i="10"/>
  <c r="C55" i="10"/>
  <c r="G104" i="10"/>
  <c r="F104" i="10"/>
  <c r="G87" i="10"/>
  <c r="F87" i="10"/>
  <c r="G90" i="10"/>
  <c r="F90" i="10"/>
  <c r="D87" i="10"/>
  <c r="D90" i="10"/>
  <c r="E87" i="10"/>
  <c r="C87" i="10"/>
  <c r="E90" i="10"/>
  <c r="C90" i="10"/>
  <c r="E108" i="10"/>
  <c r="D108" i="10"/>
  <c r="C108" i="10"/>
  <c r="E104" i="10"/>
  <c r="D104" i="10"/>
  <c r="D101" i="10"/>
  <c r="C104" i="10"/>
  <c r="G191" i="10"/>
  <c r="F191" i="10"/>
  <c r="G194" i="10"/>
  <c r="F194" i="10"/>
  <c r="E191" i="10"/>
  <c r="D191" i="10"/>
  <c r="C191" i="10"/>
  <c r="E194" i="10"/>
  <c r="D194" i="10"/>
  <c r="C194" i="10"/>
  <c r="E117" i="10"/>
  <c r="C117" i="10"/>
  <c r="G121" i="10"/>
  <c r="F121" i="10"/>
  <c r="E121" i="10"/>
  <c r="D121" i="10"/>
  <c r="C121" i="10"/>
  <c r="B121" i="10"/>
  <c r="K121" i="10"/>
  <c r="J121" i="10"/>
  <c r="E124" i="10"/>
  <c r="C124" i="10"/>
  <c r="D124" i="10" s="1"/>
  <c r="F124" i="10" s="1"/>
  <c r="G124" i="10"/>
  <c r="E114" i="10"/>
  <c r="C114" i="10"/>
  <c r="G117" i="10"/>
  <c r="G114" i="10" s="1"/>
  <c r="D117" i="10"/>
  <c r="D114" i="10" s="1"/>
  <c r="G59" i="10"/>
  <c r="E59" i="10"/>
  <c r="G62" i="10"/>
  <c r="E62" i="10"/>
  <c r="C62" i="10"/>
  <c r="C59" i="10" s="1"/>
  <c r="G97" i="10"/>
  <c r="F97" i="10"/>
  <c r="D97" i="10"/>
  <c r="G94" i="10"/>
  <c r="F94" i="10"/>
  <c r="E94" i="10"/>
  <c r="D94" i="10"/>
  <c r="C94" i="10"/>
  <c r="N94" i="10"/>
  <c r="J94" i="10"/>
  <c r="E97" i="10"/>
  <c r="C97" i="10"/>
  <c r="G45" i="10"/>
  <c r="F45" i="10"/>
  <c r="G46" i="10"/>
  <c r="F46" i="10"/>
  <c r="E45" i="10"/>
  <c r="D45" i="10"/>
  <c r="C45" i="10"/>
  <c r="D46" i="10"/>
  <c r="E46" i="10"/>
  <c r="C46" i="10"/>
  <c r="G27" i="10"/>
  <c r="F27" i="10"/>
  <c r="E27" i="10"/>
  <c r="D27" i="10"/>
  <c r="C27" i="10"/>
  <c r="G34" i="10"/>
  <c r="F34" i="10"/>
  <c r="F33" i="10"/>
  <c r="E40" i="10"/>
  <c r="C40" i="10"/>
  <c r="C26" i="10" s="1"/>
  <c r="D34" i="10"/>
  <c r="D33" i="10"/>
  <c r="E34" i="10"/>
  <c r="E33" i="10"/>
  <c r="G33" i="10" s="1"/>
  <c r="C34" i="10"/>
  <c r="C33" i="10"/>
  <c r="G253" i="10" l="1"/>
  <c r="E250" i="10"/>
  <c r="G250" i="10" s="1"/>
  <c r="E237" i="10"/>
  <c r="G237" i="10" s="1"/>
  <c r="G240" i="10"/>
  <c r="E205" i="10"/>
  <c r="E177" i="10"/>
  <c r="E173" i="10"/>
  <c r="E26" i="10"/>
  <c r="E109" i="10"/>
  <c r="E24" i="10"/>
  <c r="G26" i="10"/>
  <c r="G24" i="10" s="1"/>
  <c r="G40" i="10"/>
  <c r="D213" i="10"/>
  <c r="E217" i="10"/>
  <c r="G173" i="10"/>
  <c r="G170" i="10" s="1"/>
  <c r="E170" i="10"/>
  <c r="D208" i="10"/>
  <c r="F201" i="10"/>
  <c r="F198" i="10" s="1"/>
  <c r="G145" i="10"/>
  <c r="F145" i="10"/>
  <c r="D142" i="10"/>
  <c r="F142" i="10" s="1"/>
  <c r="D166" i="10"/>
  <c r="F166" i="10" s="1"/>
  <c r="C149" i="10"/>
  <c r="D149" i="10"/>
  <c r="F152" i="10"/>
  <c r="F149" i="10" s="1"/>
  <c r="C145" i="10"/>
  <c r="C142" i="10" s="1"/>
  <c r="C109" i="10"/>
  <c r="C258" i="10" s="1"/>
  <c r="D258" i="10" s="1"/>
  <c r="F258" i="10" s="1"/>
  <c r="C24" i="10"/>
  <c r="D40" i="10"/>
  <c r="C217" i="10"/>
  <c r="D173" i="10"/>
  <c r="C170" i="10"/>
  <c r="D187" i="10"/>
  <c r="C184" i="10"/>
  <c r="F117" i="10"/>
  <c r="F114" i="10" s="1"/>
  <c r="D62" i="10"/>
  <c r="I17" i="10"/>
  <c r="H17" i="10"/>
  <c r="E20" i="10"/>
  <c r="C20" i="10"/>
  <c r="F12" i="10"/>
  <c r="G12" i="10"/>
  <c r="E258" i="10" l="1"/>
  <c r="G258" i="10" s="1"/>
  <c r="G109" i="10"/>
  <c r="G20" i="10"/>
  <c r="G17" i="10" s="1"/>
  <c r="D20" i="10"/>
  <c r="C110" i="10"/>
  <c r="C107" i="10" s="1"/>
  <c r="F213" i="10"/>
  <c r="F212" i="10" s="1"/>
  <c r="D212" i="10"/>
  <c r="E214" i="10"/>
  <c r="G217" i="10"/>
  <c r="F208" i="10"/>
  <c r="F205" i="10" s="1"/>
  <c r="D205" i="10"/>
  <c r="D26" i="10"/>
  <c r="F40" i="10"/>
  <c r="F187" i="10"/>
  <c r="F184" i="10" s="1"/>
  <c r="D184" i="10"/>
  <c r="F173" i="10"/>
  <c r="F170" i="10" s="1"/>
  <c r="D170" i="10"/>
  <c r="C259" i="10"/>
  <c r="D217" i="10"/>
  <c r="C214" i="10"/>
  <c r="D59" i="10"/>
  <c r="F62" i="10"/>
  <c r="F59" i="10" s="1"/>
  <c r="E17" i="10"/>
  <c r="C17" i="10"/>
  <c r="D17" i="10" s="1"/>
  <c r="E13" i="10"/>
  <c r="E12" i="10"/>
  <c r="D10" i="10"/>
  <c r="D13" i="10"/>
  <c r="D12" i="10"/>
  <c r="C10" i="10"/>
  <c r="C13" i="10"/>
  <c r="C12" i="10"/>
  <c r="B256" i="10"/>
  <c r="B257" i="10"/>
  <c r="B258" i="10"/>
  <c r="B259" i="10"/>
  <c r="B250" i="10"/>
  <c r="B253" i="10"/>
  <c r="B244" i="10"/>
  <c r="B237" i="10"/>
  <c r="B228" i="10"/>
  <c r="B229" i="10"/>
  <c r="B232" i="10"/>
  <c r="B231" i="10"/>
  <c r="B230" i="10"/>
  <c r="B222" i="10"/>
  <c r="B214" i="10"/>
  <c r="B217" i="10"/>
  <c r="B170" i="10"/>
  <c r="B142" i="10"/>
  <c r="B145" i="10"/>
  <c r="B173" i="10"/>
  <c r="B212" i="10"/>
  <c r="B205" i="10"/>
  <c r="B198" i="10"/>
  <c r="B191" i="10"/>
  <c r="B184" i="10"/>
  <c r="B177" i="10"/>
  <c r="B149" i="10"/>
  <c r="B152" i="10"/>
  <c r="B135" i="10"/>
  <c r="B128" i="10"/>
  <c r="B117" i="10"/>
  <c r="B114" i="10" s="1"/>
  <c r="B107" i="10"/>
  <c r="B108" i="10"/>
  <c r="B109" i="10"/>
  <c r="B110" i="10"/>
  <c r="B87" i="10"/>
  <c r="B90" i="10"/>
  <c r="B94" i="10"/>
  <c r="B73" i="10"/>
  <c r="B55" i="10"/>
  <c r="B52" i="10" s="1"/>
  <c r="B80" i="10"/>
  <c r="B66" i="10"/>
  <c r="B59" i="10"/>
  <c r="B45" i="10"/>
  <c r="B27" i="10"/>
  <c r="B26" i="10"/>
  <c r="B24" i="10"/>
  <c r="B17" i="10"/>
  <c r="B10" i="10"/>
  <c r="E10" i="10" l="1"/>
  <c r="G13" i="10"/>
  <c r="G10" i="10" s="1"/>
  <c r="F13" i="10"/>
  <c r="F10" i="10" s="1"/>
  <c r="E110" i="10"/>
  <c r="E259" i="10" s="1"/>
  <c r="E107" i="10"/>
  <c r="G107" i="10" s="1"/>
  <c r="G110" i="10"/>
  <c r="D110" i="10"/>
  <c r="F110" i="10" s="1"/>
  <c r="F20" i="10"/>
  <c r="F17" i="10" s="1"/>
  <c r="G259" i="10"/>
  <c r="E256" i="10"/>
  <c r="G256" i="10" s="1"/>
  <c r="D109" i="10"/>
  <c r="D24" i="10"/>
  <c r="F26" i="10"/>
  <c r="F24" i="10" s="1"/>
  <c r="D214" i="10"/>
  <c r="F217" i="10"/>
  <c r="D259" i="10"/>
  <c r="F259" i="10" s="1"/>
  <c r="C256" i="10"/>
  <c r="D256" i="10" s="1"/>
  <c r="F256" i="10" s="1"/>
  <c r="AE101" i="10"/>
  <c r="AD101" i="10"/>
  <c r="AC101" i="10"/>
  <c r="AB101" i="10"/>
  <c r="AA101" i="10"/>
  <c r="Z101" i="10"/>
  <c r="Y101" i="10"/>
  <c r="X101" i="10"/>
  <c r="W101" i="10"/>
  <c r="V101" i="10"/>
  <c r="U101" i="10"/>
  <c r="T101" i="10"/>
  <c r="S101" i="10"/>
  <c r="R101" i="10"/>
  <c r="P101" i="10"/>
  <c r="O101" i="10"/>
  <c r="N101" i="10"/>
  <c r="L101" i="10"/>
  <c r="J101" i="10"/>
  <c r="H101" i="10"/>
  <c r="E101" i="10"/>
  <c r="F101" i="10" s="1"/>
  <c r="C101" i="10"/>
  <c r="B101" i="10"/>
  <c r="F109" i="10" l="1"/>
  <c r="D107" i="10"/>
  <c r="F107" i="10" s="1"/>
  <c r="F214" i="10"/>
  <c r="G214" i="10"/>
  <c r="G101" i="10"/>
</calcChain>
</file>

<file path=xl/sharedStrings.xml><?xml version="1.0" encoding="utf-8"?>
<sst xmlns="http://schemas.openxmlformats.org/spreadsheetml/2006/main" count="310" uniqueCount="77">
  <si>
    <t>(подпись)</t>
  </si>
  <si>
    <t>Ответственный за составление сетевого графика</t>
  </si>
  <si>
    <t xml:space="preserve">Руководитель структурного подразделения </t>
  </si>
  <si>
    <t>иные источники финансирования</t>
  </si>
  <si>
    <t>в т.ч. бюджет города Когалыма в части софинансирования</t>
  </si>
  <si>
    <t>бюджет города Когалыма</t>
  </si>
  <si>
    <t>бюджет Ханты-Мансийского автономного округа - Югры</t>
  </si>
  <si>
    <t>федеральный бюджет</t>
  </si>
  <si>
    <t>Всего по муниципальной программе:</t>
  </si>
  <si>
    <t>Итого по Подпрограмме 4 «Создание условий для выполнения функций, направленных на обеспечение прав и законных интересов жителей города Когалыма в отдельных сферах жизнедеятельности»</t>
  </si>
  <si>
    <t>Всего</t>
  </si>
  <si>
    <t>4.2. Основное мероприятие "Выполнение полномочий органа местного самоуправления по развитию форм непосредственного осуществления населением местного самоуправления и участия населения в осуществлении местного самоуправления" (показатель 5)</t>
  </si>
  <si>
    <t>4.1. Основное мероприятие "Обеспечение выполнения полномочий и функций отдела межведомственного взаимодействия в сфере обеспечения общественного порядка и безопасности Администрации города Когалыма" (показатель 1)</t>
  </si>
  <si>
    <t>Подпрограмма 4 «Создание условий для выполнения функций, направленных на обеспечение прав и законных интересов жителей города Когалыма в отдельных сферах жизнедеятельности»</t>
  </si>
  <si>
    <t>Итого по Подпрограмме 3  «Обеспечение защиты прав потребителей»</t>
  </si>
  <si>
    <t>3.1. Основное мероприятие "Информирование и консультирование в сфере защиты прав потребителей" (показатели 1,2)</t>
  </si>
  <si>
    <t>Подпрограмма 3 «Обеспечение защиты прав потребителей»</t>
  </si>
  <si>
    <t>Итого по Подпрограмме 2 "Профилактика незаконного потребления наркотических средств и психотропных веществ, наркомании"</t>
  </si>
  <si>
    <t>2.3.6. Цикл мероприятий "Альтернатива"</t>
  </si>
  <si>
    <t>2.3.5. "Проведение акции «Шаг навстречу»"</t>
  </si>
  <si>
    <t>2.3.4. "Организация и проведение мероприятий среди детей, подростков, молодёжи, направленных на здоровый образ жизни, профилактику наркомании, в том числе, проведение массовых профилактических мероприятий, направленных на пропаганду здорового образа жизни (международный день борьбы с наркоманией и незаконным оборотом наркотиков, всемирный день без табачного дыма, международный день отказа от курения, всероссийский день трезвости, день зимних видов спорта в России, международный Олимпийский день и др.)"</t>
  </si>
  <si>
    <t xml:space="preserve"> 2.3.3. "Организация профильной смены для лидеров детско-юношеских волонтёрских движений, с целью формирования негативного отношения к незаконному обороту и потреблению наркотиков"</t>
  </si>
  <si>
    <t>2.3.2. "Организация и проведение детско-юношеского марафона «Прекрасное слово - жизнь»"</t>
  </si>
  <si>
    <t>2.3.1. "Реализация мероприятий "Спорт - основа здорового образа жизни"</t>
  </si>
  <si>
    <t>2.3. Основное мероприятие "Формирование негативного отношения к незаконному потреблению наркотиков" (показатели 3,4)</t>
  </si>
  <si>
    <t>всего</t>
  </si>
  <si>
    <t>УКСиМП (МАУ "МКЦ "Феникс")</t>
  </si>
  <si>
    <t>ОМВвсООПиБ</t>
  </si>
  <si>
    <t>2.2.1. "Создание и распространение в городе Когалыме социальной рекламы: антинаркотических баннеров, видеороликов, видеофильмов, радио- и телепередач, печатных материалов по профилактике наркомании и токсикомании (3,4)"</t>
  </si>
  <si>
    <t>2.2. Основное мероприятие "Проведение информационной антинаркотической пропаганды" (показатели 3,4)</t>
  </si>
  <si>
    <t>2.1.3. "Организация проведения проверок образовательных организаций, учреждений культуры, на предмет реализации мероприятий по ограничению доступа к сайтам пропагандирующих наркотические вещества (3,4)"</t>
  </si>
  <si>
    <t>2.1.2. "Оказание поддержки детско - юношеским, молодёжным волонтёрским (добровольческим) объединениям, в том числе в части профилактики незаконного потребления наркотических и психотропных веществ(3,4)"</t>
  </si>
  <si>
    <t>2.1.1. "Проведение семинаров, семинаров-тренингов, конференций, конкурсов, «круглых столов», совещаний для специалистов, представителей общественных организаций, волонтёров, занимающихся решением вопросов по проблемам наркомании. Повышение профессионального уровня, квалификации специалистов субъектов профилактики, занимающихся пропагандой здорового образа жизни. Приобретение учебно-методических программ, пособий по профилактике наркомании (3,4)"</t>
  </si>
  <si>
    <t>2.1. Основное мероприятие "Организация и проведение мероприятий с субъектами профилактики, в том числе с участием общественности" (показатели 3, 4)</t>
  </si>
  <si>
    <t xml:space="preserve">Итого по Подпрограмме 1 «Профилактика правонарушений» </t>
  </si>
  <si>
    <t xml:space="preserve">1.6.2. «Организация и проведение игровой тематической программы среди детей и подростков «Азбука дорог» </t>
  </si>
  <si>
    <t>1.6.1. «Приобретение световозвращающих приспособлений для распространения среди воспитанников и обучающихся образовательных организаций. Приобретение оборудования для обучения грамотного поведения детей на дороге и участие в окружном конкурсе «Безопасное колесо» »</t>
  </si>
  <si>
    <t>1.6. Основное мероприятие «Тематическая социальная реклама в сфере безопасности дорожного движения» (показатель 1)</t>
  </si>
  <si>
    <t>1.5.4. «Создание, распространение, проведение конкурса социальных видеороликов и иной тематической рекламы направленной на профилактику правонарушений»</t>
  </si>
  <si>
    <t>1.5.3. «Проведение разъяснительной работы с несовершеннолетними и семьями, находящимися в социально опасном положении, с целью профилактики совершения рецидива преступлений и правонарушений»</t>
  </si>
  <si>
    <t>1.5.2. Проведение семинаров, семинаров - тренингов, конференций, конкурсов, «круглых столов», совещаний для специалистов, преподавателей общественных организаций, волонтёров, занимающихся решением вопросов профилактики правонарушений среди подростков. Повышение профессионального уровня, квалификации специалистов субъектов профилактики правонарушений (1)</t>
  </si>
  <si>
    <t>1.5.1. «Проведение городских конкурсов «Государство. Право. Я.», «Юный помощник полиции», «День правовой помощи детям»</t>
  </si>
  <si>
    <t>1.5. Основное мероприятие «Совершенствование информационного и методического обеспечения профилактики правонарушений, повышения правосознания граждан» (показатель 1)</t>
  </si>
  <si>
    <t>1.4. Основное мероприятие "Осуществление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юрисдикции" (1)</t>
  </si>
  <si>
    <t>Исполнитель МКУ "УОДОМС"</t>
  </si>
  <si>
    <t>Исполнитель Административная комиссия</t>
  </si>
  <si>
    <t>1.3. Основное мероприятие "Реализация отдельных государственных полномочий, предусмотренных Законом Ханты-Мансийского автономного округа - Югры от 2 марта 2009 года №5-оз «Об административных комиссиях в Ханты-Мансийском автономном округе – Югре»" (1)</t>
  </si>
  <si>
    <t>1.2. Основное мероприятие «Обеспечение функционирования и развития систем видеонаблюдения в сфере общественного порядка» (показатель 1)</t>
  </si>
  <si>
    <t>1.1. Основное мероприятие «Создание условий для деятельности народных дружин» (показатель 1)</t>
  </si>
  <si>
    <t xml:space="preserve">Подпрограмма 1 «Профилактика правонарушений» </t>
  </si>
  <si>
    <t>кассовый расход</t>
  </si>
  <si>
    <t xml:space="preserve">план </t>
  </si>
  <si>
    <t>на отчетную дату</t>
  </si>
  <si>
    <t>к текущему году</t>
  </si>
  <si>
    <t>Результаты реализации и причины отклонений факта от плана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</si>
  <si>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</si>
  <si>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</si>
  <si>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</si>
  <si>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</si>
  <si>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</si>
  <si>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</si>
  <si>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</si>
  <si>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</si>
  <si>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</si>
  <si>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</si>
  <si>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</si>
  <si>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</si>
  <si>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Исполнение,%</t>
  </si>
  <si>
    <t xml:space="preserve">Кассовый расход на  </t>
  </si>
  <si>
    <t xml:space="preserve">Профинансировано на </t>
  </si>
  <si>
    <t xml:space="preserve">План на </t>
  </si>
  <si>
    <t>Наименование мероприятий программы</t>
  </si>
  <si>
    <t>тыс.руб.</t>
  </si>
  <si>
    <t>«Профилактика правонарушений и обеспечение отдельных прав граждан в городе Когалыме» (постановление Администрации города Когалыма от 15.10.2013 №2928)</t>
  </si>
  <si>
    <t>Отчет о ходе реализации муниципальной программы (сетевой график)</t>
  </si>
  <si>
    <t>2022</t>
  </si>
  <si>
    <t>01.03.2022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</si>
</sst>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_ ;[Red]\-#,##0.0\ "/>
    <numFmt numFmtId="165" formatCode="#,##0.00\ _₽"/>
    <numFmt numFmtId="166" formatCode="#,##0_ ;[Red]\-#,##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2.5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3"/>
      <name val="Arial"/>
      <family val="2"/>
      <charset val="204"/>
    </font>
    <font>
      <i/>
      <sz val="13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0" fillId="0" borderId="0"/>
  </cellStyleXfs>
  <cellXfs count="146">
    <xf numFmtId="0" fontId="0" fillId="0" borderId="0" xfId="0"/>
    <xf numFmtId="0" fontId="2" fillId="0" borderId="0" xfId="0" applyFont="1" applyFill="1" applyAlignment="1" applyProtection="1">
      <alignment horizontal="left" vertical="top" wrapText="1"/>
    </xf>
    <xf numFmtId="164" fontId="3" fillId="0" borderId="0" xfId="0" applyNumberFormat="1" applyFont="1" applyFill="1" applyAlignment="1" applyProtection="1">
      <alignment vertical="center" wrapText="1"/>
    </xf>
    <xf numFmtId="164" fontId="3" fillId="0" borderId="0" xfId="0" applyNumberFormat="1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top" wrapText="1"/>
    </xf>
    <xf numFmtId="164" fontId="2" fillId="0" borderId="0" xfId="0" applyNumberFormat="1" applyFont="1" applyFill="1" applyAlignment="1" applyProtection="1">
      <alignment horizontal="left" vertical="top" wrapText="1"/>
    </xf>
    <xf numFmtId="0" fontId="4" fillId="0" borderId="0" xfId="0" applyFont="1" applyFill="1" applyAlignment="1" applyProtection="1">
      <alignment vertical="center" wrapText="1"/>
    </xf>
    <xf numFmtId="0" fontId="4" fillId="0" borderId="0" xfId="0" applyFont="1" applyFill="1" applyBorder="1" applyAlignment="1" applyProtection="1">
      <alignment wrapText="1"/>
    </xf>
    <xf numFmtId="0" fontId="3" fillId="0" borderId="0" xfId="0" applyFont="1" applyFill="1" applyAlignment="1" applyProtection="1">
      <alignment vertical="center" wrapText="1"/>
    </xf>
    <xf numFmtId="0" fontId="4" fillId="0" borderId="2" xfId="0" applyFont="1" applyFill="1" applyBorder="1" applyAlignment="1" applyProtection="1">
      <alignment wrapText="1"/>
    </xf>
    <xf numFmtId="164" fontId="5" fillId="0" borderId="0" xfId="0" applyNumberFormat="1" applyFont="1" applyFill="1" applyBorder="1" applyAlignment="1" applyProtection="1">
      <alignment horizontal="left" vertical="top" wrapText="1"/>
    </xf>
    <xf numFmtId="164" fontId="6" fillId="0" borderId="0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/>
    <xf numFmtId="165" fontId="4" fillId="0" borderId="0" xfId="1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justify" vertical="center" wrapText="1"/>
    </xf>
    <xf numFmtId="164" fontId="7" fillId="0" borderId="0" xfId="0" applyNumberFormat="1" applyFont="1" applyFill="1" applyAlignment="1">
      <alignment vertical="center" wrapText="1"/>
    </xf>
    <xf numFmtId="164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4" fontId="7" fillId="0" borderId="3" xfId="0" applyNumberFormat="1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justify" wrapText="1"/>
    </xf>
    <xf numFmtId="0" fontId="7" fillId="0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justify" wrapText="1"/>
    </xf>
    <xf numFmtId="0" fontId="9" fillId="2" borderId="3" xfId="0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justify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 applyProtection="1">
      <alignment horizontal="center" vertical="center" wrapText="1"/>
    </xf>
    <xf numFmtId="2" fontId="7" fillId="0" borderId="3" xfId="0" applyNumberFormat="1" applyFont="1" applyFill="1" applyBorder="1" applyAlignment="1" applyProtection="1">
      <alignment horizontal="center" vertical="center" wrapText="1"/>
    </xf>
    <xf numFmtId="2" fontId="7" fillId="0" borderId="3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2" fontId="9" fillId="0" borderId="3" xfId="0" applyNumberFormat="1" applyFont="1" applyFill="1" applyBorder="1" applyAlignment="1">
      <alignment horizontal="center" wrapText="1"/>
    </xf>
    <xf numFmtId="4" fontId="7" fillId="0" borderId="3" xfId="0" applyNumberFormat="1" applyFont="1" applyFill="1" applyBorder="1" applyAlignment="1" applyProtection="1">
      <alignment horizontal="center" vertical="center" wrapText="1"/>
    </xf>
    <xf numFmtId="4" fontId="9" fillId="0" borderId="3" xfId="0" applyNumberFormat="1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vertical="center" wrapText="1"/>
    </xf>
    <xf numFmtId="164" fontId="7" fillId="2" borderId="3" xfId="0" applyNumberFormat="1" applyFont="1" applyFill="1" applyBorder="1" applyAlignment="1" applyProtection="1">
      <alignment horizontal="center" vertical="center" wrapText="1"/>
    </xf>
    <xf numFmtId="2" fontId="7" fillId="2" borderId="3" xfId="0" applyNumberFormat="1" applyFont="1" applyFill="1" applyBorder="1" applyAlignment="1" applyProtection="1">
      <alignment horizontal="center" vertical="center" wrapText="1"/>
    </xf>
    <xf numFmtId="2" fontId="7" fillId="2" borderId="3" xfId="0" applyNumberFormat="1" applyFont="1" applyFill="1" applyBorder="1" applyAlignment="1">
      <alignment horizontal="center" wrapText="1"/>
    </xf>
    <xf numFmtId="2" fontId="9" fillId="2" borderId="3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right" wrapText="1"/>
    </xf>
    <xf numFmtId="0" fontId="9" fillId="0" borderId="3" xfId="0" applyFont="1" applyFill="1" applyBorder="1" applyAlignment="1">
      <alignment horizontal="right" wrapText="1"/>
    </xf>
    <xf numFmtId="0" fontId="9" fillId="0" borderId="3" xfId="0" applyFont="1" applyFill="1" applyBorder="1" applyAlignment="1">
      <alignment horizontal="justify" wrapText="1"/>
    </xf>
    <xf numFmtId="0" fontId="9" fillId="0" borderId="3" xfId="0" applyFont="1" applyFill="1" applyBorder="1" applyAlignment="1">
      <alignment horizontal="center" wrapText="1"/>
    </xf>
    <xf numFmtId="4" fontId="7" fillId="0" borderId="3" xfId="0" applyNumberFormat="1" applyFont="1" applyFill="1" applyBorder="1" applyAlignment="1">
      <alignment horizontal="left" wrapText="1"/>
    </xf>
    <xf numFmtId="0" fontId="9" fillId="2" borderId="3" xfId="0" applyFont="1" applyFill="1" applyBorder="1" applyAlignment="1">
      <alignment horizontal="left" vertical="center" wrapText="1"/>
    </xf>
    <xf numFmtId="4" fontId="9" fillId="2" borderId="3" xfId="0" applyNumberFormat="1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center" vertical="center" wrapText="1"/>
    </xf>
    <xf numFmtId="4" fontId="7" fillId="5" borderId="3" xfId="0" applyNumberFormat="1" applyFont="1" applyFill="1" applyBorder="1" applyAlignment="1" applyProtection="1">
      <alignment horizontal="center" vertical="center" wrapText="1"/>
    </xf>
    <xf numFmtId="4" fontId="7" fillId="5" borderId="3" xfId="0" applyNumberFormat="1" applyFont="1" applyFill="1" applyBorder="1" applyAlignment="1">
      <alignment horizontal="center" wrapText="1"/>
    </xf>
    <xf numFmtId="0" fontId="9" fillId="5" borderId="3" xfId="0" applyFont="1" applyFill="1" applyBorder="1" applyAlignment="1">
      <alignment horizontal="right" wrapText="1"/>
    </xf>
    <xf numFmtId="0" fontId="9" fillId="0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 applyProtection="1">
      <alignment wrapText="1"/>
    </xf>
    <xf numFmtId="166" fontId="7" fillId="0" borderId="3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textRotation="90" wrapText="1"/>
    </xf>
    <xf numFmtId="2" fontId="7" fillId="7" borderId="3" xfId="0" applyNumberFormat="1" applyFont="1" applyFill="1" applyBorder="1" applyAlignment="1">
      <alignment horizontal="center" vertical="center" wrapText="1"/>
    </xf>
    <xf numFmtId="2" fontId="7" fillId="7" borderId="3" xfId="0" applyNumberFormat="1" applyFont="1" applyFill="1" applyBorder="1" applyAlignment="1" applyProtection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164" fontId="7" fillId="0" borderId="3" xfId="0" applyNumberFormat="1" applyFont="1" applyFill="1" applyBorder="1" applyAlignment="1" applyProtection="1">
      <alignment vertical="center" wrapText="1"/>
    </xf>
    <xf numFmtId="2" fontId="9" fillId="7" borderId="3" xfId="0" applyNumberFormat="1" applyFont="1" applyFill="1" applyBorder="1" applyAlignment="1">
      <alignment horizontal="center" wrapText="1"/>
    </xf>
    <xf numFmtId="0" fontId="9" fillId="0" borderId="3" xfId="0" applyFont="1" applyBorder="1" applyAlignment="1">
      <alignment horizontal="center" vertical="center" wrapText="1"/>
    </xf>
    <xf numFmtId="2" fontId="7" fillId="7" borderId="3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4" fontId="7" fillId="7" borderId="3" xfId="0" applyNumberFormat="1" applyFont="1" applyFill="1" applyBorder="1" applyAlignment="1">
      <alignment horizontal="center" wrapText="1"/>
    </xf>
    <xf numFmtId="4" fontId="7" fillId="7" borderId="3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Alignment="1">
      <alignment horizontal="center"/>
    </xf>
    <xf numFmtId="4" fontId="9" fillId="5" borderId="3" xfId="0" applyNumberFormat="1" applyFont="1" applyFill="1" applyBorder="1" applyAlignment="1">
      <alignment horizontal="center" wrapText="1"/>
    </xf>
    <xf numFmtId="2" fontId="19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2" fontId="7" fillId="8" borderId="3" xfId="0" applyNumberFormat="1" applyFont="1" applyFill="1" applyBorder="1" applyAlignment="1">
      <alignment horizontal="center" wrapText="1"/>
    </xf>
    <xf numFmtId="0" fontId="19" fillId="0" borderId="3" xfId="0" applyFont="1" applyBorder="1" applyAlignment="1">
      <alignment horizontal="center"/>
    </xf>
    <xf numFmtId="4" fontId="7" fillId="8" borderId="3" xfId="0" applyNumberFormat="1" applyFont="1" applyFill="1" applyBorder="1" applyAlignment="1">
      <alignment horizontal="center" wrapText="1"/>
    </xf>
    <xf numFmtId="4" fontId="7" fillId="8" borderId="3" xfId="0" applyNumberFormat="1" applyFont="1" applyFill="1" applyBorder="1" applyAlignment="1">
      <alignment horizontal="left" wrapText="1"/>
    </xf>
    <xf numFmtId="4" fontId="7" fillId="7" borderId="3" xfId="0" applyNumberFormat="1" applyFont="1" applyFill="1" applyBorder="1" applyAlignment="1">
      <alignment horizontal="left" wrapText="1"/>
    </xf>
    <xf numFmtId="2" fontId="7" fillId="8" borderId="3" xfId="0" applyNumberFormat="1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left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0" fontId="16" fillId="0" borderId="2" xfId="0" applyFont="1" applyFill="1" applyBorder="1" applyAlignment="1">
      <alignment horizontal="right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64" fontId="7" fillId="0" borderId="9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6" borderId="6" xfId="0" applyNumberFormat="1" applyFont="1" applyFill="1" applyBorder="1" applyAlignment="1">
      <alignment horizontal="center" vertical="center" wrapText="1"/>
    </xf>
    <xf numFmtId="164" fontId="7" fillId="6" borderId="4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 applyProtection="1">
      <alignment horizontal="left" vertical="center" wrapText="1"/>
    </xf>
    <xf numFmtId="0" fontId="12" fillId="0" borderId="5" xfId="0" applyFont="1" applyFill="1" applyBorder="1" applyAlignment="1" applyProtection="1">
      <alignment horizontal="left" vertical="center" wrapText="1"/>
    </xf>
    <xf numFmtId="0" fontId="12" fillId="0" borderId="4" xfId="0" applyFont="1" applyFill="1" applyBorder="1" applyAlignment="1" applyProtection="1">
      <alignment horizontal="left" vertical="center" wrapText="1"/>
    </xf>
    <xf numFmtId="0" fontId="12" fillId="4" borderId="6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top"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12" fillId="5" borderId="6" xfId="0" applyFont="1" applyFill="1" applyBorder="1" applyAlignment="1">
      <alignment horizontal="left" vertical="center" wrapText="1"/>
    </xf>
    <xf numFmtId="0" fontId="12" fillId="5" borderId="5" xfId="0" applyFont="1" applyFill="1" applyBorder="1" applyAlignment="1">
      <alignment horizontal="left" vertical="center" wrapText="1"/>
    </xf>
    <xf numFmtId="0" fontId="12" fillId="5" borderId="4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top" wrapText="1"/>
    </xf>
    <xf numFmtId="0" fontId="17" fillId="0" borderId="9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wrapText="1"/>
    </xf>
    <xf numFmtId="4" fontId="21" fillId="0" borderId="3" xfId="2" applyNumberFormat="1" applyFont="1" applyFill="1" applyBorder="1" applyAlignment="1" applyProtection="1">
      <alignment horizontal="center" vertical="center"/>
      <protection hidden="1"/>
    </xf>
  </cellXfs>
  <cellStyles count="3">
    <cellStyle name="Обычный" xfId="0" builtinId="0"/>
    <cellStyle name="Обычный 2 5" xfId="2"/>
    <cellStyle name="Финансовый 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65"/>
  <sheetViews>
    <sheetView tabSelected="1" topLeftCell="B1" zoomScale="60" zoomScaleNormal="60" workbookViewId="0">
      <selection activeCell="E6" sqref="E6"/>
    </sheetView>
  </sheetViews>
  <sheetFormatPr defaultRowHeight="15" x14ac:dyDescent="0.25"/>
  <cols>
    <col min="1" max="1" width="38.7109375" customWidth="1"/>
    <col min="2" max="2" width="19.7109375" customWidth="1"/>
    <col min="3" max="3" width="14.7109375" customWidth="1"/>
    <col min="4" max="4" width="28.28515625" customWidth="1"/>
    <col min="5" max="5" width="14.7109375" customWidth="1"/>
    <col min="6" max="6" width="23" customWidth="1"/>
    <col min="7" max="7" width="14.28515625" customWidth="1"/>
    <col min="8" max="13" width="15.28515625" customWidth="1"/>
    <col min="14" max="15" width="12.7109375" customWidth="1"/>
    <col min="16" max="16" width="13" customWidth="1"/>
    <col min="17" max="17" width="12.7109375" customWidth="1"/>
    <col min="18" max="31" width="11.42578125" customWidth="1"/>
    <col min="32" max="32" width="39.28515625" customWidth="1"/>
  </cols>
  <sheetData>
    <row r="1" spans="1:32" ht="16.5" x14ac:dyDescent="0.25">
      <c r="A1" s="90" t="s">
        <v>74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</row>
    <row r="2" spans="1:32" ht="16.5" x14ac:dyDescent="0.25">
      <c r="A2" s="90" t="s">
        <v>73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</row>
    <row r="3" spans="1:32" ht="16.5" x14ac:dyDescent="0.25">
      <c r="A3" s="92" t="s">
        <v>72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</row>
    <row r="4" spans="1:32" ht="16.5" x14ac:dyDescent="0.25">
      <c r="A4" s="93" t="s">
        <v>71</v>
      </c>
      <c r="B4" s="96" t="s">
        <v>70</v>
      </c>
      <c r="C4" s="96" t="s">
        <v>70</v>
      </c>
      <c r="D4" s="96" t="s">
        <v>69</v>
      </c>
      <c r="E4" s="96" t="s">
        <v>68</v>
      </c>
      <c r="F4" s="100" t="s">
        <v>67</v>
      </c>
      <c r="G4" s="100"/>
      <c r="H4" s="101" t="s">
        <v>66</v>
      </c>
      <c r="I4" s="102"/>
      <c r="J4" s="101" t="s">
        <v>65</v>
      </c>
      <c r="K4" s="102"/>
      <c r="L4" s="101" t="s">
        <v>64</v>
      </c>
      <c r="M4" s="102"/>
      <c r="N4" s="101" t="s">
        <v>63</v>
      </c>
      <c r="O4" s="102"/>
      <c r="P4" s="101" t="s">
        <v>62</v>
      </c>
      <c r="Q4" s="102"/>
      <c r="R4" s="101" t="s">
        <v>61</v>
      </c>
      <c r="S4" s="102"/>
      <c r="T4" s="101" t="s">
        <v>60</v>
      </c>
      <c r="U4" s="102"/>
      <c r="V4" s="101" t="s">
        <v>59</v>
      </c>
      <c r="W4" s="102"/>
      <c r="X4" s="101" t="s">
        <v>58</v>
      </c>
      <c r="Y4" s="102"/>
      <c r="Z4" s="101" t="s">
        <v>57</v>
      </c>
      <c r="AA4" s="102"/>
      <c r="AB4" s="106" t="s">
        <v>56</v>
      </c>
      <c r="AC4" s="107"/>
      <c r="AD4" s="100" t="s">
        <v>55</v>
      </c>
      <c r="AE4" s="100"/>
      <c r="AF4" s="108" t="s">
        <v>54</v>
      </c>
    </row>
    <row r="5" spans="1:32" ht="16.5" x14ac:dyDescent="0.25">
      <c r="A5" s="94"/>
      <c r="B5" s="97"/>
      <c r="C5" s="98"/>
      <c r="D5" s="99"/>
      <c r="E5" s="98"/>
      <c r="F5" s="76"/>
      <c r="G5" s="7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108"/>
    </row>
    <row r="6" spans="1:32" ht="33" x14ac:dyDescent="0.25">
      <c r="A6" s="95"/>
      <c r="B6" s="65" t="s">
        <v>75</v>
      </c>
      <c r="C6" s="64" t="s">
        <v>76</v>
      </c>
      <c r="D6" s="64" t="s">
        <v>76</v>
      </c>
      <c r="E6" s="64" t="s">
        <v>76</v>
      </c>
      <c r="F6" s="63" t="s">
        <v>53</v>
      </c>
      <c r="G6" s="63" t="s">
        <v>52</v>
      </c>
      <c r="H6" s="63" t="s">
        <v>51</v>
      </c>
      <c r="I6" s="63" t="s">
        <v>50</v>
      </c>
      <c r="J6" s="63" t="s">
        <v>51</v>
      </c>
      <c r="K6" s="63" t="s">
        <v>50</v>
      </c>
      <c r="L6" s="63" t="s">
        <v>51</v>
      </c>
      <c r="M6" s="63" t="s">
        <v>50</v>
      </c>
      <c r="N6" s="63" t="s">
        <v>51</v>
      </c>
      <c r="O6" s="63" t="s">
        <v>50</v>
      </c>
      <c r="P6" s="63" t="s">
        <v>51</v>
      </c>
      <c r="Q6" s="63" t="s">
        <v>50</v>
      </c>
      <c r="R6" s="63" t="s">
        <v>51</v>
      </c>
      <c r="S6" s="63" t="s">
        <v>50</v>
      </c>
      <c r="T6" s="63" t="s">
        <v>51</v>
      </c>
      <c r="U6" s="63" t="s">
        <v>50</v>
      </c>
      <c r="V6" s="63" t="s">
        <v>51</v>
      </c>
      <c r="W6" s="63" t="s">
        <v>50</v>
      </c>
      <c r="X6" s="63" t="s">
        <v>51</v>
      </c>
      <c r="Y6" s="63" t="s">
        <v>50</v>
      </c>
      <c r="Z6" s="63" t="s">
        <v>51</v>
      </c>
      <c r="AA6" s="63" t="s">
        <v>50</v>
      </c>
      <c r="AB6" s="63" t="s">
        <v>51</v>
      </c>
      <c r="AC6" s="63" t="s">
        <v>50</v>
      </c>
      <c r="AD6" s="63" t="s">
        <v>51</v>
      </c>
      <c r="AE6" s="63" t="s">
        <v>50</v>
      </c>
      <c r="AF6" s="75"/>
    </row>
    <row r="7" spans="1:32" ht="16.5" x14ac:dyDescent="0.25">
      <c r="A7" s="62">
        <v>1</v>
      </c>
      <c r="B7" s="62">
        <v>2</v>
      </c>
      <c r="C7" s="62">
        <v>3</v>
      </c>
      <c r="D7" s="62">
        <v>4</v>
      </c>
      <c r="E7" s="62">
        <v>5</v>
      </c>
      <c r="F7" s="62">
        <v>6</v>
      </c>
      <c r="G7" s="62">
        <v>7</v>
      </c>
      <c r="H7" s="62">
        <v>8</v>
      </c>
      <c r="I7" s="62">
        <v>9</v>
      </c>
      <c r="J7" s="62">
        <v>10</v>
      </c>
      <c r="K7" s="62">
        <v>11</v>
      </c>
      <c r="L7" s="62">
        <v>12</v>
      </c>
      <c r="M7" s="62">
        <v>13</v>
      </c>
      <c r="N7" s="62">
        <v>14</v>
      </c>
      <c r="O7" s="62">
        <v>15</v>
      </c>
      <c r="P7" s="62">
        <v>16</v>
      </c>
      <c r="Q7" s="62">
        <v>17</v>
      </c>
      <c r="R7" s="62">
        <v>18</v>
      </c>
      <c r="S7" s="62">
        <v>19</v>
      </c>
      <c r="T7" s="62">
        <v>20</v>
      </c>
      <c r="U7" s="62">
        <v>21</v>
      </c>
      <c r="V7" s="62">
        <v>22</v>
      </c>
      <c r="W7" s="62">
        <v>23</v>
      </c>
      <c r="X7" s="62">
        <v>24</v>
      </c>
      <c r="Y7" s="62">
        <v>25</v>
      </c>
      <c r="Z7" s="62">
        <v>26</v>
      </c>
      <c r="AA7" s="62">
        <v>27</v>
      </c>
      <c r="AB7" s="62">
        <v>28</v>
      </c>
      <c r="AC7" s="62">
        <v>29</v>
      </c>
      <c r="AD7" s="62">
        <v>30</v>
      </c>
      <c r="AE7" s="62">
        <v>31</v>
      </c>
      <c r="AF7" s="62">
        <v>32</v>
      </c>
    </row>
    <row r="8" spans="1:32" ht="20.25" x14ac:dyDescent="0.25">
      <c r="A8" s="109" t="s">
        <v>49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1"/>
      <c r="AF8" s="61"/>
    </row>
    <row r="9" spans="1:32" ht="20.25" x14ac:dyDescent="0.25">
      <c r="A9" s="112" t="s">
        <v>48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4"/>
      <c r="AF9" s="115"/>
    </row>
    <row r="10" spans="1:32" ht="16.5" x14ac:dyDescent="0.25">
      <c r="A10" s="49" t="s">
        <v>10</v>
      </c>
      <c r="B10" s="33">
        <f t="shared" ref="B10:G10" si="0">B12+B13</f>
        <v>656.1</v>
      </c>
      <c r="C10" s="33">
        <f t="shared" si="0"/>
        <v>0</v>
      </c>
      <c r="D10" s="33">
        <f t="shared" si="0"/>
        <v>0</v>
      </c>
      <c r="E10" s="33">
        <f t="shared" si="0"/>
        <v>1.08</v>
      </c>
      <c r="F10" s="33" t="e">
        <f t="shared" si="0"/>
        <v>#DIV/0!</v>
      </c>
      <c r="G10" s="33" t="e">
        <f t="shared" si="0"/>
        <v>#DIV/0!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116"/>
    </row>
    <row r="11" spans="1:32" ht="16.5" x14ac:dyDescent="0.25">
      <c r="A11" s="23" t="s">
        <v>7</v>
      </c>
      <c r="B11" s="33"/>
      <c r="C11" s="31"/>
      <c r="D11" s="31"/>
      <c r="E11" s="31"/>
      <c r="F11" s="31"/>
      <c r="G11" s="33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29"/>
      <c r="AF11" s="116"/>
    </row>
    <row r="12" spans="1:32" ht="33" x14ac:dyDescent="0.25">
      <c r="A12" s="22" t="s">
        <v>6</v>
      </c>
      <c r="B12" s="79">
        <v>153.5</v>
      </c>
      <c r="C12" s="31">
        <f>H12+J12+L12+N12+P12+R12+T12+V12+X12+Z12+AD12+AB12</f>
        <v>0</v>
      </c>
      <c r="D12" s="31">
        <f>C12</f>
        <v>0</v>
      </c>
      <c r="E12" s="31">
        <f>I12+K12+M12+O12+Q12+S12+U12+W12+Y12+AA12+AC12+AE12</f>
        <v>0</v>
      </c>
      <c r="F12" s="31" t="e">
        <f>B12/E12*100</f>
        <v>#DIV/0!</v>
      </c>
      <c r="G12" s="31" t="e">
        <f>C12/E12*100</f>
        <v>#DIV/0!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29"/>
      <c r="AF12" s="116"/>
    </row>
    <row r="13" spans="1:32" ht="16.5" x14ac:dyDescent="0.25">
      <c r="A13" s="23" t="s">
        <v>5</v>
      </c>
      <c r="B13" s="79">
        <v>502.6</v>
      </c>
      <c r="C13" s="31">
        <f>H13+J13+L13+N13+P13+R13+T13+V13+X13+Z13+AB13+AD13</f>
        <v>0</v>
      </c>
      <c r="D13" s="73">
        <f>C13</f>
        <v>0</v>
      </c>
      <c r="E13" s="31">
        <f>I13+K13+M13+O13+Q13+S13+U13+W13+Y13+AA13+AC13+AE13</f>
        <v>1.08</v>
      </c>
      <c r="F13" s="31">
        <f>B13/E13*100</f>
        <v>46537.037037037036</v>
      </c>
      <c r="G13" s="31">
        <f>C13/E13*100</f>
        <v>0</v>
      </c>
      <c r="H13" s="30"/>
      <c r="I13" s="30"/>
      <c r="J13" s="30"/>
      <c r="K13" s="145">
        <v>1.08</v>
      </c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29"/>
      <c r="AF13" s="116"/>
    </row>
    <row r="14" spans="1:32" ht="33" x14ac:dyDescent="0.25">
      <c r="A14" s="47" t="s">
        <v>4</v>
      </c>
      <c r="B14" s="31"/>
      <c r="C14" s="31"/>
      <c r="D14" s="31"/>
      <c r="E14" s="31"/>
      <c r="F14" s="31"/>
      <c r="G14" s="31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29"/>
      <c r="AF14" s="116"/>
    </row>
    <row r="15" spans="1:32" ht="16.5" x14ac:dyDescent="0.25">
      <c r="A15" s="21" t="s">
        <v>3</v>
      </c>
      <c r="B15" s="31"/>
      <c r="C15" s="31"/>
      <c r="D15" s="31"/>
      <c r="E15" s="31"/>
      <c r="F15" s="31"/>
      <c r="G15" s="31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29"/>
      <c r="AF15" s="117"/>
    </row>
    <row r="16" spans="1:32" ht="20.25" x14ac:dyDescent="0.25">
      <c r="A16" s="118" t="s">
        <v>47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20"/>
      <c r="AF16" s="60"/>
    </row>
    <row r="17" spans="1:32" ht="16.5" x14ac:dyDescent="0.25">
      <c r="A17" s="49" t="s">
        <v>10</v>
      </c>
      <c r="B17" s="33">
        <f>B20</f>
        <v>11664.1</v>
      </c>
      <c r="C17" s="33">
        <f>C20</f>
        <v>1161.3710000000001</v>
      </c>
      <c r="D17" s="33">
        <f>C17</f>
        <v>1161.3710000000001</v>
      </c>
      <c r="E17" s="33">
        <f>E20</f>
        <v>981.56299999999999</v>
      </c>
      <c r="F17" s="33">
        <f>F20</f>
        <v>1004.3388374602087</v>
      </c>
      <c r="G17" s="33">
        <f>G20</f>
        <v>1188.319038105552</v>
      </c>
      <c r="H17" s="33">
        <f>H20</f>
        <v>506.67700000000002</v>
      </c>
      <c r="I17" s="33">
        <f>I20</f>
        <v>490.11799999999999</v>
      </c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28"/>
    </row>
    <row r="18" spans="1:32" ht="16.5" x14ac:dyDescent="0.25">
      <c r="A18" s="23" t="s">
        <v>7</v>
      </c>
      <c r="B18" s="33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75"/>
    </row>
    <row r="19" spans="1:32" ht="33" x14ac:dyDescent="0.25">
      <c r="A19" s="23" t="s">
        <v>6</v>
      </c>
      <c r="B19" s="33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75"/>
    </row>
    <row r="20" spans="1:32" ht="16.5" x14ac:dyDescent="0.25">
      <c r="A20" s="23" t="s">
        <v>5</v>
      </c>
      <c r="B20" s="79">
        <v>11664.1</v>
      </c>
      <c r="C20" s="31">
        <f>H20+J20+L20+N20+P20+R20+T20+V20+X20+Z20+AB20+AD20</f>
        <v>1161.3710000000001</v>
      </c>
      <c r="D20" s="31">
        <f>C20</f>
        <v>1161.3710000000001</v>
      </c>
      <c r="E20" s="31">
        <f>I20+K20+M20+O20+Q20+S20+U20+W20+Y20+AC20+AA20+AE20</f>
        <v>981.56299999999999</v>
      </c>
      <c r="F20" s="83">
        <f>B20/D20*100</f>
        <v>1004.3388374602087</v>
      </c>
      <c r="G20" s="83">
        <f>B20/E20*100</f>
        <v>1188.319038105552</v>
      </c>
      <c r="H20" s="31">
        <v>506.67700000000002</v>
      </c>
      <c r="I20" s="31">
        <v>490.11799999999999</v>
      </c>
      <c r="J20" s="31">
        <v>654.69399999999996</v>
      </c>
      <c r="K20" s="31">
        <v>491.44499999999999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75"/>
    </row>
    <row r="21" spans="1:32" ht="33" x14ac:dyDescent="0.25">
      <c r="A21" s="23" t="s">
        <v>4</v>
      </c>
      <c r="B21" s="33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75"/>
    </row>
    <row r="22" spans="1:32" ht="16.5" x14ac:dyDescent="0.25">
      <c r="A22" s="21" t="s">
        <v>3</v>
      </c>
      <c r="B22" s="33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75"/>
    </row>
    <row r="23" spans="1:32" ht="20.25" x14ac:dyDescent="0.25">
      <c r="A23" s="121" t="s">
        <v>46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3"/>
      <c r="AF23" s="59"/>
    </row>
    <row r="24" spans="1:32" ht="16.5" x14ac:dyDescent="0.25">
      <c r="A24" s="49" t="s">
        <v>10</v>
      </c>
      <c r="B24" s="79">
        <f t="shared" ref="B24:G24" si="1">B26+B27</f>
        <v>3809.6</v>
      </c>
      <c r="C24" s="35">
        <f t="shared" si="1"/>
        <v>118.60000000000004</v>
      </c>
      <c r="D24" s="35">
        <f t="shared" si="1"/>
        <v>118.60000000000004</v>
      </c>
      <c r="E24" s="35">
        <f t="shared" si="1"/>
        <v>271.08499999999998</v>
      </c>
      <c r="F24" s="35" t="e">
        <f t="shared" si="1"/>
        <v>#DIV/0!</v>
      </c>
      <c r="G24" s="35" t="e">
        <f t="shared" si="1"/>
        <v>#DIV/0!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28"/>
    </row>
    <row r="25" spans="1:32" ht="16.5" x14ac:dyDescent="0.25">
      <c r="A25" s="23" t="s">
        <v>7</v>
      </c>
      <c r="B25" s="35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75"/>
    </row>
    <row r="26" spans="1:32" ht="33" x14ac:dyDescent="0.25">
      <c r="A26" s="23" t="s">
        <v>6</v>
      </c>
      <c r="B26" s="84">
        <f>B33+B40</f>
        <v>3757.5</v>
      </c>
      <c r="C26" s="20">
        <f>C33+C40</f>
        <v>118.60000000000004</v>
      </c>
      <c r="D26" s="20">
        <f>D33+D40</f>
        <v>118.60000000000004</v>
      </c>
      <c r="E26" s="20">
        <f>E33+E40</f>
        <v>271.08499999999998</v>
      </c>
      <c r="F26" s="20">
        <f>B26/D26*100</f>
        <v>3168.212478920741</v>
      </c>
      <c r="G26" s="20">
        <f>B26/E26*100</f>
        <v>1386.0966117638379</v>
      </c>
      <c r="H26" s="20">
        <f>H33+H40</f>
        <v>7.8</v>
      </c>
      <c r="I26" s="20"/>
      <c r="J26" s="20">
        <f>J33+J40</f>
        <v>5.9</v>
      </c>
      <c r="K26" s="20">
        <f>K33+K40</f>
        <v>271.08499999999998</v>
      </c>
      <c r="L26" s="20">
        <f>L33+L40</f>
        <v>45</v>
      </c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75"/>
    </row>
    <row r="27" spans="1:32" ht="16.5" x14ac:dyDescent="0.25">
      <c r="A27" s="23" t="s">
        <v>5</v>
      </c>
      <c r="B27" s="84">
        <f>B34</f>
        <v>52.1</v>
      </c>
      <c r="C27" s="20">
        <f>C34</f>
        <v>0</v>
      </c>
      <c r="D27" s="20">
        <f>D34</f>
        <v>0</v>
      </c>
      <c r="E27" s="20">
        <f>E34</f>
        <v>0</v>
      </c>
      <c r="F27" s="20" t="e">
        <f>B27/D27*100</f>
        <v>#DIV/0!</v>
      </c>
      <c r="G27" s="20" t="e">
        <f>B27/E27*100</f>
        <v>#DIV/0!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75"/>
    </row>
    <row r="28" spans="1:32" ht="33" x14ac:dyDescent="0.25">
      <c r="A28" s="23" t="s">
        <v>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75"/>
    </row>
    <row r="29" spans="1:32" ht="16.5" x14ac:dyDescent="0.25">
      <c r="A29" s="21" t="s">
        <v>3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75"/>
    </row>
    <row r="30" spans="1:32" ht="33" x14ac:dyDescent="0.25">
      <c r="A30" s="58" t="s">
        <v>45</v>
      </c>
      <c r="B30" s="57"/>
      <c r="C30" s="57"/>
      <c r="D30" s="57"/>
      <c r="E30" s="57"/>
      <c r="F30" s="57"/>
      <c r="G30" s="57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5"/>
    </row>
    <row r="31" spans="1:32" ht="16.5" x14ac:dyDescent="0.25">
      <c r="A31" s="47" t="s">
        <v>10</v>
      </c>
      <c r="B31" s="35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77"/>
      <c r="AF31" s="103"/>
    </row>
    <row r="32" spans="1:32" ht="16.5" x14ac:dyDescent="0.25">
      <c r="A32" s="47" t="s">
        <v>7</v>
      </c>
      <c r="B32" s="35"/>
      <c r="C32" s="20"/>
      <c r="D32" s="20"/>
      <c r="E32" s="20"/>
      <c r="F32" s="20"/>
      <c r="G32" s="20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78"/>
      <c r="AF32" s="104"/>
    </row>
    <row r="33" spans="1:32" ht="33" x14ac:dyDescent="0.25">
      <c r="A33" s="47" t="s">
        <v>6</v>
      </c>
      <c r="B33" s="79">
        <v>3638.9</v>
      </c>
      <c r="C33" s="77">
        <f>H33+J33+L33+N33+P33+R33+T33+V33+X33+Z33+AB33+AD33</f>
        <v>0</v>
      </c>
      <c r="D33" s="20">
        <f>C33</f>
        <v>0</v>
      </c>
      <c r="E33" s="20">
        <f>I33+K33+M33+O33+Q33+S33+U33+W33+Y33+AA33+AC33+AE33</f>
        <v>267.44499999999999</v>
      </c>
      <c r="F33" s="85" t="e">
        <f>B33/D33*100</f>
        <v>#DIV/0!</v>
      </c>
      <c r="G33" s="85">
        <f>B33/E33*100</f>
        <v>1360.6162014619829</v>
      </c>
      <c r="H33" s="34"/>
      <c r="I33" s="34"/>
      <c r="J33" s="34"/>
      <c r="K33" s="34">
        <v>267.44499999999999</v>
      </c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78"/>
      <c r="AF33" s="104"/>
    </row>
    <row r="34" spans="1:32" ht="16.5" x14ac:dyDescent="0.25">
      <c r="A34" s="47" t="s">
        <v>5</v>
      </c>
      <c r="B34" s="79">
        <v>52.1</v>
      </c>
      <c r="C34" s="20">
        <f>H34+J34+L34+N34+P34+R34+T34+V34+X34+Z34+AB34+AD34</f>
        <v>0</v>
      </c>
      <c r="D34" s="20">
        <f>C34</f>
        <v>0</v>
      </c>
      <c r="E34" s="20">
        <f>I34+K34+M34+O34+Q34+S34+U34+W34+Y34+AA34+AC34+AE34</f>
        <v>0</v>
      </c>
      <c r="F34" s="85" t="e">
        <f>B34/D34*100</f>
        <v>#DIV/0!</v>
      </c>
      <c r="G34" s="85" t="e">
        <f>B34/E34*100</f>
        <v>#DIV/0!</v>
      </c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78"/>
      <c r="AF34" s="104"/>
    </row>
    <row r="35" spans="1:32" ht="33" x14ac:dyDescent="0.25">
      <c r="A35" s="47" t="s">
        <v>4</v>
      </c>
      <c r="B35" s="35"/>
      <c r="C35" s="20"/>
      <c r="D35" s="20"/>
      <c r="E35" s="20"/>
      <c r="F35" s="20"/>
      <c r="G35" s="20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78"/>
      <c r="AF35" s="104"/>
    </row>
    <row r="36" spans="1:32" ht="16.5" x14ac:dyDescent="0.25">
      <c r="A36" s="21" t="s">
        <v>3</v>
      </c>
      <c r="B36" s="35"/>
      <c r="C36" s="20"/>
      <c r="D36" s="20"/>
      <c r="E36" s="20"/>
      <c r="F36" s="20"/>
      <c r="G36" s="20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78"/>
      <c r="AF36" s="105"/>
    </row>
    <row r="37" spans="1:32" ht="16.5" x14ac:dyDescent="0.25">
      <c r="A37" s="58" t="s">
        <v>44</v>
      </c>
      <c r="B37" s="80"/>
      <c r="C37" s="57"/>
      <c r="D37" s="57"/>
      <c r="E37" s="57"/>
      <c r="F37" s="57"/>
      <c r="G37" s="57"/>
      <c r="H37" s="56">
        <f>H40</f>
        <v>7.8</v>
      </c>
      <c r="I37" s="56"/>
      <c r="J37" s="56">
        <f>J40</f>
        <v>5.9</v>
      </c>
      <c r="K37" s="56"/>
      <c r="L37" s="56">
        <f>L40</f>
        <v>45</v>
      </c>
      <c r="M37" s="56"/>
      <c r="N37" s="56">
        <f>N40</f>
        <v>5.9</v>
      </c>
      <c r="O37" s="56"/>
      <c r="P37" s="56">
        <f>P40</f>
        <v>5.9</v>
      </c>
      <c r="Q37" s="56"/>
      <c r="R37" s="56">
        <f>R40</f>
        <v>12.8</v>
      </c>
      <c r="S37" s="56"/>
      <c r="T37" s="56">
        <f>T40</f>
        <v>5.9</v>
      </c>
      <c r="U37" s="56"/>
      <c r="V37" s="56">
        <f>V40</f>
        <v>5.9</v>
      </c>
      <c r="W37" s="56"/>
      <c r="X37" s="56">
        <f>X40</f>
        <v>5.9</v>
      </c>
      <c r="Y37" s="56"/>
      <c r="Z37" s="56">
        <f>Z40</f>
        <v>5.9</v>
      </c>
      <c r="AA37" s="56"/>
      <c r="AB37" s="56">
        <f>AB40</f>
        <v>5.9</v>
      </c>
      <c r="AC37" s="56"/>
      <c r="AD37" s="56">
        <f>AD40</f>
        <v>5.8</v>
      </c>
      <c r="AE37" s="56"/>
      <c r="AF37" s="55"/>
    </row>
    <row r="38" spans="1:32" ht="16.5" x14ac:dyDescent="0.25">
      <c r="A38" s="47" t="s">
        <v>10</v>
      </c>
      <c r="B38" s="35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103"/>
    </row>
    <row r="39" spans="1:32" ht="16.5" x14ac:dyDescent="0.25">
      <c r="A39" s="47" t="s">
        <v>7</v>
      </c>
      <c r="B39" s="35"/>
      <c r="C39" s="20"/>
      <c r="D39" s="20"/>
      <c r="E39" s="20"/>
      <c r="F39" s="20"/>
      <c r="G39" s="20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124"/>
    </row>
    <row r="40" spans="1:32" ht="33" x14ac:dyDescent="0.25">
      <c r="A40" s="47" t="s">
        <v>6</v>
      </c>
      <c r="B40" s="79">
        <v>118.6</v>
      </c>
      <c r="C40" s="77">
        <f>H40+J40+L40+N40+P40+R40+T40+V40+X40+Z40+AB40+AD40</f>
        <v>118.60000000000004</v>
      </c>
      <c r="D40" s="77">
        <f>C40</f>
        <v>118.60000000000004</v>
      </c>
      <c r="E40" s="20">
        <f>I40+K40+M40+O40+Q40+S40+U40+W40+Y40+AA40+AC40+AE40</f>
        <v>3.64</v>
      </c>
      <c r="F40" s="85">
        <f>B40/D40*100</f>
        <v>99.999999999999972</v>
      </c>
      <c r="G40" s="85">
        <f>B40/E40*100</f>
        <v>3258.2417582417575</v>
      </c>
      <c r="H40" s="34">
        <v>7.8</v>
      </c>
      <c r="I40" s="34"/>
      <c r="J40" s="34">
        <v>5.9</v>
      </c>
      <c r="K40" s="34">
        <v>3.64</v>
      </c>
      <c r="L40" s="34">
        <v>45</v>
      </c>
      <c r="M40" s="34"/>
      <c r="N40" s="34">
        <v>5.9</v>
      </c>
      <c r="O40" s="34"/>
      <c r="P40" s="34">
        <v>5.9</v>
      </c>
      <c r="Q40" s="34"/>
      <c r="R40" s="34">
        <v>12.8</v>
      </c>
      <c r="S40" s="34"/>
      <c r="T40" s="34">
        <v>5.9</v>
      </c>
      <c r="U40" s="34"/>
      <c r="V40" s="34">
        <v>5.9</v>
      </c>
      <c r="W40" s="34"/>
      <c r="X40" s="34">
        <v>5.9</v>
      </c>
      <c r="Y40" s="34"/>
      <c r="Z40" s="34">
        <v>5.9</v>
      </c>
      <c r="AA40" s="34"/>
      <c r="AB40" s="34">
        <v>5.9</v>
      </c>
      <c r="AC40" s="34"/>
      <c r="AD40" s="34">
        <v>5.8</v>
      </c>
      <c r="AE40" s="34"/>
      <c r="AF40" s="124"/>
    </row>
    <row r="41" spans="1:32" ht="16.5" x14ac:dyDescent="0.25">
      <c r="A41" s="47" t="s">
        <v>5</v>
      </c>
      <c r="B41" s="20"/>
      <c r="C41" s="20"/>
      <c r="D41" s="20"/>
      <c r="E41" s="20"/>
      <c r="F41" s="20"/>
      <c r="G41" s="20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124"/>
    </row>
    <row r="42" spans="1:32" ht="33" x14ac:dyDescent="0.25">
      <c r="A42" s="47" t="s">
        <v>4</v>
      </c>
      <c r="B42" s="20"/>
      <c r="C42" s="20"/>
      <c r="D42" s="20"/>
      <c r="E42" s="20"/>
      <c r="F42" s="20"/>
      <c r="G42" s="20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124"/>
    </row>
    <row r="43" spans="1:32" ht="16.5" x14ac:dyDescent="0.25">
      <c r="A43" s="21" t="s">
        <v>3</v>
      </c>
      <c r="B43" s="20"/>
      <c r="C43" s="20"/>
      <c r="D43" s="20"/>
      <c r="E43" s="20"/>
      <c r="F43" s="20"/>
      <c r="G43" s="20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125"/>
    </row>
    <row r="44" spans="1:32" ht="20.25" x14ac:dyDescent="0.25">
      <c r="A44" s="112" t="s">
        <v>43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4"/>
      <c r="AF44" s="103"/>
    </row>
    <row r="45" spans="1:32" ht="16.5" x14ac:dyDescent="0.25">
      <c r="A45" s="49" t="s">
        <v>10</v>
      </c>
      <c r="B45" s="33">
        <f t="shared" ref="B45:G45" si="2">B46</f>
        <v>5.0999999999999996</v>
      </c>
      <c r="C45" s="33">
        <f t="shared" si="2"/>
        <v>0</v>
      </c>
      <c r="D45" s="33">
        <f t="shared" si="2"/>
        <v>0</v>
      </c>
      <c r="E45" s="33">
        <f t="shared" si="2"/>
        <v>0</v>
      </c>
      <c r="F45" s="33" t="e">
        <f t="shared" si="2"/>
        <v>#DIV/0!</v>
      </c>
      <c r="G45" s="33" t="e">
        <f t="shared" si="2"/>
        <v>#DIV/0!</v>
      </c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124"/>
    </row>
    <row r="46" spans="1:32" ht="16.5" x14ac:dyDescent="0.25">
      <c r="A46" s="23" t="s">
        <v>7</v>
      </c>
      <c r="B46" s="79">
        <v>5.0999999999999996</v>
      </c>
      <c r="C46" s="73">
        <f>H46+J46+L46+N46+P46+R46+T46+V46+X46+Z46+AB46+AD46</f>
        <v>0</v>
      </c>
      <c r="D46" s="73">
        <f>C46</f>
        <v>0</v>
      </c>
      <c r="E46" s="73">
        <f>I46+K46+M46+O46+Q46+S46+U46+W46+Y46+AA46+AC46+AE46</f>
        <v>0</v>
      </c>
      <c r="F46" s="83" t="e">
        <f>B46/D46*100</f>
        <v>#DIV/0!</v>
      </c>
      <c r="G46" s="83" t="e">
        <f>B46/E46*100</f>
        <v>#DIV/0!</v>
      </c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29"/>
      <c r="AF46" s="124"/>
    </row>
    <row r="47" spans="1:32" ht="33" x14ac:dyDescent="0.25">
      <c r="A47" s="23" t="s">
        <v>6</v>
      </c>
      <c r="B47" s="31"/>
      <c r="C47" s="31"/>
      <c r="D47" s="31"/>
      <c r="E47" s="31"/>
      <c r="F47" s="31"/>
      <c r="G47" s="31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29"/>
      <c r="AF47" s="124"/>
    </row>
    <row r="48" spans="1:32" ht="16.5" x14ac:dyDescent="0.25">
      <c r="A48" s="23" t="s">
        <v>5</v>
      </c>
      <c r="B48" s="31"/>
      <c r="C48" s="31"/>
      <c r="D48" s="31"/>
      <c r="E48" s="31"/>
      <c r="F48" s="31"/>
      <c r="G48" s="31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29"/>
      <c r="AF48" s="124"/>
    </row>
    <row r="49" spans="1:32" ht="33" x14ac:dyDescent="0.25">
      <c r="A49" s="23" t="s">
        <v>4</v>
      </c>
      <c r="B49" s="31"/>
      <c r="C49" s="31"/>
      <c r="D49" s="31"/>
      <c r="E49" s="31"/>
      <c r="F49" s="31"/>
      <c r="G49" s="31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29"/>
      <c r="AF49" s="124"/>
    </row>
    <row r="50" spans="1:32" ht="16.5" x14ac:dyDescent="0.25">
      <c r="A50" s="21" t="s">
        <v>3</v>
      </c>
      <c r="B50" s="31"/>
      <c r="C50" s="31"/>
      <c r="D50" s="31"/>
      <c r="E50" s="31"/>
      <c r="F50" s="31"/>
      <c r="G50" s="31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29"/>
      <c r="AF50" s="125"/>
    </row>
    <row r="51" spans="1:32" ht="20.25" x14ac:dyDescent="0.25">
      <c r="A51" s="121" t="s">
        <v>42</v>
      </c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3"/>
      <c r="AF51" s="28"/>
    </row>
    <row r="52" spans="1:32" ht="16.5" x14ac:dyDescent="0.25">
      <c r="A52" s="49" t="s">
        <v>10</v>
      </c>
      <c r="B52" s="33">
        <f t="shared" ref="B52:G52" si="3">B55</f>
        <v>269.2</v>
      </c>
      <c r="C52" s="33">
        <f t="shared" si="3"/>
        <v>100</v>
      </c>
      <c r="D52" s="33">
        <f t="shared" si="3"/>
        <v>100</v>
      </c>
      <c r="E52" s="33">
        <f t="shared" si="3"/>
        <v>0</v>
      </c>
      <c r="F52" s="33">
        <f t="shared" si="3"/>
        <v>269.2</v>
      </c>
      <c r="G52" s="33" t="e">
        <f t="shared" si="3"/>
        <v>#DIV/0!</v>
      </c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28"/>
    </row>
    <row r="53" spans="1:32" ht="16.5" x14ac:dyDescent="0.25">
      <c r="A53" s="23" t="s">
        <v>7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75"/>
    </row>
    <row r="54" spans="1:32" ht="33" x14ac:dyDescent="0.25">
      <c r="A54" s="23" t="s">
        <v>6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75"/>
    </row>
    <row r="55" spans="1:32" ht="16.5" x14ac:dyDescent="0.25">
      <c r="A55" s="23" t="s">
        <v>5</v>
      </c>
      <c r="B55" s="81">
        <f>B59+B66+B76+B83</f>
        <v>269.2</v>
      </c>
      <c r="C55" s="31">
        <f>C59+C66+C73+C80</f>
        <v>100</v>
      </c>
      <c r="D55" s="31">
        <f>D59+D66+D73+D80</f>
        <v>100</v>
      </c>
      <c r="E55" s="31">
        <f>E59+E66+E73+E80</f>
        <v>0</v>
      </c>
      <c r="F55" s="83">
        <f>B55/D55*100</f>
        <v>269.2</v>
      </c>
      <c r="G55" s="83" t="e">
        <f>B55/E55*100</f>
        <v>#DIV/0!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75"/>
    </row>
    <row r="56" spans="1:32" ht="33" x14ac:dyDescent="0.25">
      <c r="A56" s="23" t="s">
        <v>4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75"/>
    </row>
    <row r="57" spans="1:32" ht="16.5" x14ac:dyDescent="0.25">
      <c r="A57" s="21" t="s">
        <v>3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75"/>
    </row>
    <row r="58" spans="1:32" ht="18.75" x14ac:dyDescent="0.25">
      <c r="A58" s="126" t="s">
        <v>41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8"/>
      <c r="AF58" s="103"/>
    </row>
    <row r="59" spans="1:32" ht="16.5" x14ac:dyDescent="0.25">
      <c r="A59" s="49" t="s">
        <v>10</v>
      </c>
      <c r="B59" s="33">
        <f t="shared" ref="B59:G59" si="4">B62</f>
        <v>100</v>
      </c>
      <c r="C59" s="33">
        <f t="shared" si="4"/>
        <v>100</v>
      </c>
      <c r="D59" s="33">
        <f t="shared" si="4"/>
        <v>100</v>
      </c>
      <c r="E59" s="33">
        <f t="shared" si="4"/>
        <v>0</v>
      </c>
      <c r="F59" s="33">
        <f t="shared" si="4"/>
        <v>100</v>
      </c>
      <c r="G59" s="33" t="e">
        <f t="shared" si="4"/>
        <v>#DIV/0!</v>
      </c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124"/>
    </row>
    <row r="60" spans="1:32" ht="16.5" x14ac:dyDescent="0.25">
      <c r="A60" s="23" t="s">
        <v>7</v>
      </c>
      <c r="B60" s="31"/>
      <c r="C60" s="31"/>
      <c r="D60" s="31"/>
      <c r="E60" s="31"/>
      <c r="F60" s="31"/>
      <c r="G60" s="33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29"/>
      <c r="AF60" s="124"/>
    </row>
    <row r="61" spans="1:32" ht="33" x14ac:dyDescent="0.25">
      <c r="A61" s="23" t="s">
        <v>6</v>
      </c>
      <c r="B61" s="31"/>
      <c r="C61" s="31"/>
      <c r="D61" s="31"/>
      <c r="E61" s="31"/>
      <c r="F61" s="31"/>
      <c r="G61" s="33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29"/>
      <c r="AF61" s="124"/>
    </row>
    <row r="62" spans="1:32" ht="16.5" x14ac:dyDescent="0.25">
      <c r="A62" s="23" t="s">
        <v>5</v>
      </c>
      <c r="B62" s="79">
        <v>100</v>
      </c>
      <c r="C62" s="31">
        <f>H62+J62+L62+N62+P62+R62+T62+V62+X62+Z62+AB62+AD62</f>
        <v>100</v>
      </c>
      <c r="D62" s="31">
        <f>C62</f>
        <v>100</v>
      </c>
      <c r="E62" s="31">
        <f>I62+K62+M62+O62+Q62+S62+U62+W62+Y62+AA62+AC62+AE62</f>
        <v>0</v>
      </c>
      <c r="F62" s="83">
        <f>B62/D62*100</f>
        <v>100</v>
      </c>
      <c r="G62" s="83" t="e">
        <f>B62/E62*100</f>
        <v>#DIV/0!</v>
      </c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>
        <v>85</v>
      </c>
      <c r="AC62" s="30"/>
      <c r="AD62" s="30">
        <v>15</v>
      </c>
      <c r="AE62" s="29"/>
      <c r="AF62" s="124"/>
    </row>
    <row r="63" spans="1:32" ht="33" x14ac:dyDescent="0.25">
      <c r="A63" s="23" t="s">
        <v>4</v>
      </c>
      <c r="B63" s="31"/>
      <c r="C63" s="31"/>
      <c r="D63" s="31"/>
      <c r="E63" s="31"/>
      <c r="F63" s="31"/>
      <c r="G63" s="31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29"/>
      <c r="AF63" s="124"/>
    </row>
    <row r="64" spans="1:32" ht="16.5" x14ac:dyDescent="0.25">
      <c r="A64" s="21" t="s">
        <v>3</v>
      </c>
      <c r="B64" s="31"/>
      <c r="C64" s="31"/>
      <c r="D64" s="31"/>
      <c r="E64" s="31"/>
      <c r="F64" s="31"/>
      <c r="G64" s="31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29"/>
      <c r="AF64" s="125"/>
    </row>
    <row r="65" spans="1:32" ht="18.75" x14ac:dyDescent="0.25">
      <c r="A65" s="126" t="s">
        <v>40</v>
      </c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8"/>
      <c r="AF65" s="28"/>
    </row>
    <row r="66" spans="1:32" ht="16.5" x14ac:dyDescent="0.25">
      <c r="A66" s="49" t="s">
        <v>10</v>
      </c>
      <c r="B66" s="33">
        <f t="shared" ref="B66:G66" si="5">B69</f>
        <v>83.1</v>
      </c>
      <c r="C66" s="33">
        <f t="shared" si="5"/>
        <v>0</v>
      </c>
      <c r="D66" s="33">
        <f t="shared" si="5"/>
        <v>0</v>
      </c>
      <c r="E66" s="33">
        <f t="shared" si="5"/>
        <v>0</v>
      </c>
      <c r="F66" s="33" t="e">
        <f t="shared" si="5"/>
        <v>#DIV/0!</v>
      </c>
      <c r="G66" s="33" t="e">
        <f t="shared" si="5"/>
        <v>#DIV/0!</v>
      </c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28"/>
    </row>
    <row r="67" spans="1:32" ht="16.5" x14ac:dyDescent="0.25">
      <c r="A67" s="23" t="s">
        <v>7</v>
      </c>
      <c r="B67" s="31"/>
      <c r="C67" s="31"/>
      <c r="D67" s="31"/>
      <c r="E67" s="31"/>
      <c r="F67" s="31"/>
      <c r="G67" s="33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29"/>
      <c r="AF67" s="28"/>
    </row>
    <row r="68" spans="1:32" ht="33" x14ac:dyDescent="0.25">
      <c r="A68" s="23" t="s">
        <v>6</v>
      </c>
      <c r="B68" s="31"/>
      <c r="C68" s="31"/>
      <c r="D68" s="31"/>
      <c r="E68" s="31"/>
      <c r="F68" s="31"/>
      <c r="G68" s="33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29"/>
      <c r="AF68" s="28"/>
    </row>
    <row r="69" spans="1:32" ht="16.5" x14ac:dyDescent="0.25">
      <c r="A69" s="23" t="s">
        <v>5</v>
      </c>
      <c r="B69" s="79">
        <v>83.1</v>
      </c>
      <c r="C69" s="31">
        <f>H69+L69+J69+N69+P69+R69+T69+V69+X69+Z69+AB69+AD69</f>
        <v>0</v>
      </c>
      <c r="D69" s="31">
        <f>C69</f>
        <v>0</v>
      </c>
      <c r="E69" s="31">
        <f>I69+K69+M69+O69+Q69+S69+U69+W69+Y69+AA69+AC69+AE69</f>
        <v>0</v>
      </c>
      <c r="F69" s="83" t="e">
        <f>B69/D69*100</f>
        <v>#DIV/0!</v>
      </c>
      <c r="G69" s="83" t="e">
        <f>B69/E69*100</f>
        <v>#DIV/0!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29"/>
      <c r="AF69" s="28"/>
    </row>
    <row r="70" spans="1:32" ht="33" x14ac:dyDescent="0.25">
      <c r="A70" s="23" t="s">
        <v>4</v>
      </c>
      <c r="B70" s="31"/>
      <c r="C70" s="31"/>
      <c r="D70" s="31"/>
      <c r="E70" s="31"/>
      <c r="F70" s="31"/>
      <c r="G70" s="31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29"/>
      <c r="AF70" s="28"/>
    </row>
    <row r="71" spans="1:32" ht="16.5" x14ac:dyDescent="0.25">
      <c r="A71" s="21" t="s">
        <v>3</v>
      </c>
      <c r="B71" s="31"/>
      <c r="C71" s="31"/>
      <c r="D71" s="31"/>
      <c r="E71" s="31"/>
      <c r="F71" s="31"/>
      <c r="G71" s="31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29"/>
      <c r="AF71" s="28"/>
    </row>
    <row r="72" spans="1:32" ht="18.75" x14ac:dyDescent="0.25">
      <c r="A72" s="126" t="s">
        <v>39</v>
      </c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8"/>
      <c r="AF72" s="28"/>
    </row>
    <row r="73" spans="1:32" ht="16.5" x14ac:dyDescent="0.25">
      <c r="A73" s="49" t="s">
        <v>10</v>
      </c>
      <c r="B73" s="33">
        <f t="shared" ref="B73:G73" si="6">B76</f>
        <v>0</v>
      </c>
      <c r="C73" s="33">
        <f t="shared" si="6"/>
        <v>0</v>
      </c>
      <c r="D73" s="33">
        <f t="shared" si="6"/>
        <v>0</v>
      </c>
      <c r="E73" s="33">
        <f t="shared" si="6"/>
        <v>0</v>
      </c>
      <c r="F73" s="33" t="e">
        <f t="shared" si="6"/>
        <v>#DIV/0!</v>
      </c>
      <c r="G73" s="33" t="e">
        <f t="shared" si="6"/>
        <v>#DIV/0!</v>
      </c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28"/>
    </row>
    <row r="74" spans="1:32" ht="16.5" x14ac:dyDescent="0.25">
      <c r="A74" s="23" t="s">
        <v>7</v>
      </c>
      <c r="B74" s="31"/>
      <c r="C74" s="31"/>
      <c r="D74" s="31"/>
      <c r="E74" s="31"/>
      <c r="F74" s="31"/>
      <c r="G74" s="33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29"/>
      <c r="AF74" s="28"/>
    </row>
    <row r="75" spans="1:32" ht="33" x14ac:dyDescent="0.25">
      <c r="A75" s="23" t="s">
        <v>6</v>
      </c>
      <c r="B75" s="31"/>
      <c r="C75" s="31"/>
      <c r="D75" s="31"/>
      <c r="E75" s="31"/>
      <c r="F75" s="31"/>
      <c r="G75" s="31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29"/>
      <c r="AF75" s="28"/>
    </row>
    <row r="76" spans="1:32" ht="16.5" x14ac:dyDescent="0.25">
      <c r="A76" s="23" t="s">
        <v>5</v>
      </c>
      <c r="B76" s="31">
        <v>0</v>
      </c>
      <c r="C76" s="31">
        <f>H76+J76+L76+N76+P76+R76+T76+V76+X76+Z76+AB76+AD76</f>
        <v>0</v>
      </c>
      <c r="D76" s="31">
        <f>C76</f>
        <v>0</v>
      </c>
      <c r="E76" s="31">
        <f>I76+K76+M76+O76+Q76+S76+U76+W76+Y76+AA76+AC76+AE76</f>
        <v>0</v>
      </c>
      <c r="F76" s="83" t="e">
        <f>B76/D76*100</f>
        <v>#DIV/0!</v>
      </c>
      <c r="G76" s="83" t="e">
        <f>B76/E76*100</f>
        <v>#DIV/0!</v>
      </c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29"/>
      <c r="AF76" s="28"/>
    </row>
    <row r="77" spans="1:32" ht="33" x14ac:dyDescent="0.25">
      <c r="A77" s="23" t="s">
        <v>4</v>
      </c>
      <c r="B77" s="31"/>
      <c r="C77" s="31"/>
      <c r="D77" s="31"/>
      <c r="E77" s="31"/>
      <c r="F77" s="31"/>
      <c r="G77" s="31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29"/>
      <c r="AF77" s="28"/>
    </row>
    <row r="78" spans="1:32" ht="16.5" x14ac:dyDescent="0.25">
      <c r="A78" s="21" t="s">
        <v>3</v>
      </c>
      <c r="B78" s="31"/>
      <c r="C78" s="31"/>
      <c r="D78" s="31"/>
      <c r="E78" s="31"/>
      <c r="F78" s="31"/>
      <c r="G78" s="31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29"/>
      <c r="AF78" s="28"/>
    </row>
    <row r="79" spans="1:32" ht="18.75" x14ac:dyDescent="0.25">
      <c r="A79" s="126" t="s">
        <v>38</v>
      </c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8"/>
      <c r="AF79" s="103"/>
    </row>
    <row r="80" spans="1:32" ht="16.5" x14ac:dyDescent="0.25">
      <c r="A80" s="49" t="s">
        <v>10</v>
      </c>
      <c r="B80" s="33">
        <f t="shared" ref="B80:G80" si="7">B83</f>
        <v>86.1</v>
      </c>
      <c r="C80" s="33">
        <f t="shared" si="7"/>
        <v>0</v>
      </c>
      <c r="D80" s="33">
        <f t="shared" si="7"/>
        <v>0</v>
      </c>
      <c r="E80" s="33">
        <f t="shared" si="7"/>
        <v>0</v>
      </c>
      <c r="F80" s="33" t="e">
        <f t="shared" si="7"/>
        <v>#DIV/0!</v>
      </c>
      <c r="G80" s="33" t="e">
        <f t="shared" si="7"/>
        <v>#DIV/0!</v>
      </c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124"/>
    </row>
    <row r="81" spans="1:32" ht="16.5" x14ac:dyDescent="0.25">
      <c r="A81" s="23" t="s">
        <v>7</v>
      </c>
      <c r="B81" s="31"/>
      <c r="C81" s="31"/>
      <c r="D81" s="31"/>
      <c r="E81" s="31"/>
      <c r="F81" s="31"/>
      <c r="G81" s="33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29"/>
      <c r="AF81" s="124"/>
    </row>
    <row r="82" spans="1:32" ht="33" x14ac:dyDescent="0.25">
      <c r="A82" s="23" t="s">
        <v>6</v>
      </c>
      <c r="B82" s="31"/>
      <c r="C82" s="31"/>
      <c r="D82" s="31"/>
      <c r="E82" s="31"/>
      <c r="F82" s="31"/>
      <c r="G82" s="33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29"/>
      <c r="AF82" s="124"/>
    </row>
    <row r="83" spans="1:32" ht="16.5" x14ac:dyDescent="0.25">
      <c r="A83" s="23" t="s">
        <v>5</v>
      </c>
      <c r="B83" s="79">
        <v>86.1</v>
      </c>
      <c r="C83" s="73">
        <f>H83+J83+L83+N83+P83+R83+T83+V83+X83+Z83+AB83+AD83</f>
        <v>0</v>
      </c>
      <c r="D83" s="73">
        <f>C83</f>
        <v>0</v>
      </c>
      <c r="E83" s="31">
        <f>I83+K83+M83+O83+Q83+S83+U83+W83+Y83+AA83+AC83+AE83</f>
        <v>0</v>
      </c>
      <c r="F83" s="83" t="e">
        <f>B83/D83*100</f>
        <v>#DIV/0!</v>
      </c>
      <c r="G83" s="83" t="e">
        <f>B83/E83*100</f>
        <v>#DIV/0!</v>
      </c>
      <c r="H83" s="30"/>
      <c r="I83" s="30"/>
      <c r="J83" s="30"/>
      <c r="K83" s="30"/>
      <c r="L83" s="30"/>
      <c r="M83" s="30"/>
      <c r="N83" s="30"/>
      <c r="O83" s="30"/>
      <c r="P83" s="67"/>
      <c r="Q83" s="68"/>
      <c r="R83" s="67"/>
      <c r="S83" s="68"/>
      <c r="T83" s="68"/>
      <c r="U83" s="68"/>
      <c r="V83" s="68"/>
      <c r="W83" s="30"/>
      <c r="X83" s="69"/>
      <c r="Y83" s="30"/>
      <c r="Z83" s="30"/>
      <c r="AA83" s="30"/>
      <c r="AB83" s="30"/>
      <c r="AC83" s="30"/>
      <c r="AD83" s="30"/>
      <c r="AE83" s="29"/>
      <c r="AF83" s="124"/>
    </row>
    <row r="84" spans="1:32" ht="33" x14ac:dyDescent="0.25">
      <c r="A84" s="23" t="s">
        <v>4</v>
      </c>
      <c r="B84" s="31"/>
      <c r="C84" s="31"/>
      <c r="D84" s="31"/>
      <c r="E84" s="31"/>
      <c r="F84" s="31"/>
      <c r="G84" s="31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29"/>
      <c r="AF84" s="124"/>
    </row>
    <row r="85" spans="1:32" ht="16.5" x14ac:dyDescent="0.25">
      <c r="A85" s="21" t="s">
        <v>3</v>
      </c>
      <c r="B85" s="31"/>
      <c r="C85" s="31"/>
      <c r="D85" s="31"/>
      <c r="E85" s="31"/>
      <c r="F85" s="31"/>
      <c r="G85" s="31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29"/>
      <c r="AF85" s="125"/>
    </row>
    <row r="86" spans="1:32" ht="20.25" x14ac:dyDescent="0.25">
      <c r="A86" s="121" t="s">
        <v>37</v>
      </c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3"/>
      <c r="AF86" s="28"/>
    </row>
    <row r="87" spans="1:32" ht="16.5" x14ac:dyDescent="0.25">
      <c r="A87" s="49" t="s">
        <v>10</v>
      </c>
      <c r="B87" s="33">
        <f t="shared" ref="B87:G87" si="8">B90</f>
        <v>514.6</v>
      </c>
      <c r="C87" s="33">
        <f t="shared" si="8"/>
        <v>514.6</v>
      </c>
      <c r="D87" s="33">
        <f t="shared" si="8"/>
        <v>514.6</v>
      </c>
      <c r="E87" s="33">
        <f t="shared" si="8"/>
        <v>0</v>
      </c>
      <c r="F87" s="33">
        <f t="shared" si="8"/>
        <v>100</v>
      </c>
      <c r="G87" s="33" t="e">
        <f t="shared" si="8"/>
        <v>#DIV/0!</v>
      </c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28"/>
    </row>
    <row r="88" spans="1:32" ht="16.5" x14ac:dyDescent="0.25">
      <c r="A88" s="23" t="s">
        <v>7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75"/>
    </row>
    <row r="89" spans="1:32" ht="33" x14ac:dyDescent="0.25">
      <c r="A89" s="23" t="s">
        <v>6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75"/>
    </row>
    <row r="90" spans="1:32" ht="16.5" x14ac:dyDescent="0.25">
      <c r="A90" s="23" t="s">
        <v>5</v>
      </c>
      <c r="B90" s="31">
        <f>B94+B101</f>
        <v>514.6</v>
      </c>
      <c r="C90" s="31">
        <f>C94+C101</f>
        <v>514.6</v>
      </c>
      <c r="D90" s="31">
        <f>C90</f>
        <v>514.6</v>
      </c>
      <c r="E90" s="31">
        <f>E94+E101</f>
        <v>0</v>
      </c>
      <c r="F90" s="83">
        <f>B90/D90*100</f>
        <v>100</v>
      </c>
      <c r="G90" s="83" t="e">
        <f>B90/E90*100</f>
        <v>#DIV/0!</v>
      </c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75"/>
    </row>
    <row r="91" spans="1:32" ht="33" x14ac:dyDescent="0.25">
      <c r="A91" s="23" t="s">
        <v>4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75"/>
    </row>
    <row r="92" spans="1:32" ht="16.5" x14ac:dyDescent="0.25">
      <c r="A92" s="21" t="s">
        <v>3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75"/>
    </row>
    <row r="93" spans="1:32" ht="18.75" x14ac:dyDescent="0.25">
      <c r="A93" s="126" t="s">
        <v>36</v>
      </c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8"/>
      <c r="AF93" s="103"/>
    </row>
    <row r="94" spans="1:32" ht="16.5" x14ac:dyDescent="0.25">
      <c r="A94" s="49" t="s">
        <v>10</v>
      </c>
      <c r="B94" s="33">
        <f t="shared" ref="B94:G94" si="9">B97</f>
        <v>349.6</v>
      </c>
      <c r="C94" s="33">
        <f t="shared" si="9"/>
        <v>349.6</v>
      </c>
      <c r="D94" s="33">
        <f t="shared" si="9"/>
        <v>349.6</v>
      </c>
      <c r="E94" s="33">
        <f t="shared" si="9"/>
        <v>0</v>
      </c>
      <c r="F94" s="33">
        <f t="shared" si="9"/>
        <v>100</v>
      </c>
      <c r="G94" s="33" t="e">
        <f t="shared" si="9"/>
        <v>#DIV/0!</v>
      </c>
      <c r="H94" s="33"/>
      <c r="I94" s="33"/>
      <c r="J94" s="33">
        <f>J97</f>
        <v>316.3</v>
      </c>
      <c r="K94" s="33"/>
      <c r="L94" s="33"/>
      <c r="M94" s="33"/>
      <c r="N94" s="33">
        <f>N97</f>
        <v>33.299999999999997</v>
      </c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124"/>
    </row>
    <row r="95" spans="1:32" ht="16.5" x14ac:dyDescent="0.25">
      <c r="A95" s="23" t="s">
        <v>7</v>
      </c>
      <c r="B95" s="31"/>
      <c r="C95" s="31"/>
      <c r="D95" s="31"/>
      <c r="E95" s="31"/>
      <c r="F95" s="31"/>
      <c r="G95" s="33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29"/>
      <c r="AF95" s="124"/>
    </row>
    <row r="96" spans="1:32" ht="33" x14ac:dyDescent="0.25">
      <c r="A96" s="23" t="s">
        <v>6</v>
      </c>
      <c r="B96" s="31"/>
      <c r="C96" s="31"/>
      <c r="D96" s="31"/>
      <c r="E96" s="31"/>
      <c r="F96" s="31"/>
      <c r="G96" s="33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29"/>
      <c r="AF96" s="124"/>
    </row>
    <row r="97" spans="1:32" ht="16.5" x14ac:dyDescent="0.25">
      <c r="A97" s="23" t="s">
        <v>5</v>
      </c>
      <c r="B97" s="79">
        <v>349.6</v>
      </c>
      <c r="C97" s="31">
        <f>H97+J97+L97+N97+P97+R97+T97+V97+X97+Z97+AB97+AD97</f>
        <v>349.6</v>
      </c>
      <c r="D97" s="31">
        <f>C97</f>
        <v>349.6</v>
      </c>
      <c r="E97" s="73">
        <f>I97+K97+M97+O97+Q97+S97+U97+W97+Y97+AA97+AC97+AE97</f>
        <v>0</v>
      </c>
      <c r="F97" s="83">
        <f>B97/D97*100</f>
        <v>100</v>
      </c>
      <c r="G97" s="83" t="e">
        <f>B97/E97*100</f>
        <v>#DIV/0!</v>
      </c>
      <c r="H97" s="30"/>
      <c r="I97" s="30"/>
      <c r="J97" s="30">
        <v>316.3</v>
      </c>
      <c r="K97" s="30"/>
      <c r="L97" s="30"/>
      <c r="M97" s="70"/>
      <c r="N97" s="30">
        <v>33.299999999999997</v>
      </c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29"/>
      <c r="AF97" s="124"/>
    </row>
    <row r="98" spans="1:32" ht="33" x14ac:dyDescent="0.25">
      <c r="A98" s="23" t="s">
        <v>4</v>
      </c>
      <c r="B98" s="31"/>
      <c r="C98" s="31"/>
      <c r="D98" s="31"/>
      <c r="E98" s="31"/>
      <c r="F98" s="31"/>
      <c r="G98" s="31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29"/>
      <c r="AF98" s="124"/>
    </row>
    <row r="99" spans="1:32" ht="16.5" x14ac:dyDescent="0.25">
      <c r="A99" s="21" t="s">
        <v>3</v>
      </c>
      <c r="B99" s="31"/>
      <c r="C99" s="31"/>
      <c r="D99" s="31"/>
      <c r="E99" s="31"/>
      <c r="F99" s="31"/>
      <c r="G99" s="31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29"/>
      <c r="AF99" s="125"/>
    </row>
    <row r="100" spans="1:32" ht="18.75" x14ac:dyDescent="0.25">
      <c r="A100" s="126" t="s">
        <v>35</v>
      </c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8"/>
      <c r="AF100" s="28"/>
    </row>
    <row r="101" spans="1:32" ht="16.5" x14ac:dyDescent="0.25">
      <c r="A101" s="49" t="s">
        <v>10</v>
      </c>
      <c r="B101" s="33">
        <f>B102+B103+B104+B106</f>
        <v>165</v>
      </c>
      <c r="C101" s="33">
        <f>C102+C103+C104+C106</f>
        <v>165</v>
      </c>
      <c r="D101" s="33">
        <f>D102+D103+D104+D106</f>
        <v>165</v>
      </c>
      <c r="E101" s="33">
        <f>E102+E103+E104+E106</f>
        <v>0</v>
      </c>
      <c r="F101" s="33">
        <f>E101/B101*100</f>
        <v>0</v>
      </c>
      <c r="G101" s="33">
        <f>E101/C101*100</f>
        <v>0</v>
      </c>
      <c r="H101" s="33">
        <f>H102+H103+H104+H106</f>
        <v>0</v>
      </c>
      <c r="I101" s="33">
        <v>0</v>
      </c>
      <c r="J101" s="33">
        <f>J102+J103+J104+J106</f>
        <v>0</v>
      </c>
      <c r="K101" s="33">
        <v>0</v>
      </c>
      <c r="L101" s="33">
        <f>L102+L103+L104+L106</f>
        <v>0</v>
      </c>
      <c r="M101" s="33">
        <v>0</v>
      </c>
      <c r="N101" s="33">
        <f>N102+N103+N104+N106</f>
        <v>0</v>
      </c>
      <c r="O101" s="33">
        <f>O102+O103+O104+O106</f>
        <v>0</v>
      </c>
      <c r="P101" s="33">
        <f>P102+P103+P104+P106</f>
        <v>165</v>
      </c>
      <c r="Q101" s="33">
        <v>0</v>
      </c>
      <c r="R101" s="33">
        <f t="shared" ref="R101:AE101" si="10">R102+R103+R104+R106</f>
        <v>0</v>
      </c>
      <c r="S101" s="33">
        <f t="shared" si="10"/>
        <v>0</v>
      </c>
      <c r="T101" s="33">
        <f t="shared" si="10"/>
        <v>0</v>
      </c>
      <c r="U101" s="33">
        <f t="shared" si="10"/>
        <v>0</v>
      </c>
      <c r="V101" s="33">
        <f t="shared" si="10"/>
        <v>0</v>
      </c>
      <c r="W101" s="33">
        <f t="shared" si="10"/>
        <v>0</v>
      </c>
      <c r="X101" s="33">
        <f t="shared" si="10"/>
        <v>0</v>
      </c>
      <c r="Y101" s="33">
        <f t="shared" si="10"/>
        <v>0</v>
      </c>
      <c r="Z101" s="33">
        <f t="shared" si="10"/>
        <v>0</v>
      </c>
      <c r="AA101" s="33">
        <f t="shared" si="10"/>
        <v>0</v>
      </c>
      <c r="AB101" s="33">
        <f t="shared" si="10"/>
        <v>0</v>
      </c>
      <c r="AC101" s="33">
        <f t="shared" si="10"/>
        <v>0</v>
      </c>
      <c r="AD101" s="33">
        <f t="shared" si="10"/>
        <v>0</v>
      </c>
      <c r="AE101" s="33">
        <f t="shared" si="10"/>
        <v>0</v>
      </c>
      <c r="AF101" s="28"/>
    </row>
    <row r="102" spans="1:32" ht="16.5" x14ac:dyDescent="0.25">
      <c r="A102" s="23" t="s">
        <v>7</v>
      </c>
      <c r="B102" s="31"/>
      <c r="C102" s="31"/>
      <c r="D102" s="31"/>
      <c r="E102" s="31"/>
      <c r="F102" s="31"/>
      <c r="G102" s="33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29"/>
      <c r="AF102" s="28"/>
    </row>
    <row r="103" spans="1:32" ht="33" x14ac:dyDescent="0.25">
      <c r="A103" s="23" t="s">
        <v>6</v>
      </c>
      <c r="B103" s="31"/>
      <c r="C103" s="31"/>
      <c r="D103" s="31"/>
      <c r="E103" s="31"/>
      <c r="F103" s="31"/>
      <c r="G103" s="33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29"/>
      <c r="AF103" s="28"/>
    </row>
    <row r="104" spans="1:32" ht="16.5" x14ac:dyDescent="0.25">
      <c r="A104" s="23" t="s">
        <v>5</v>
      </c>
      <c r="B104" s="79">
        <v>165</v>
      </c>
      <c r="C104" s="31">
        <f>H104+J104+L104+N104+P104+R104+T104+V104+X104+Z104+AB104+AD104</f>
        <v>165</v>
      </c>
      <c r="D104" s="31">
        <f>C104</f>
        <v>165</v>
      </c>
      <c r="E104" s="31">
        <f>I104+K104+M104+O104+Q104+S104+U104+W104+Y104+AA104+AC104+AE104</f>
        <v>0</v>
      </c>
      <c r="F104" s="83">
        <f>B104/D104*100</f>
        <v>100</v>
      </c>
      <c r="G104" s="83" t="e">
        <f>B104/E104*100</f>
        <v>#DIV/0!</v>
      </c>
      <c r="H104" s="30"/>
      <c r="I104" s="30"/>
      <c r="J104" s="30"/>
      <c r="K104" s="30"/>
      <c r="L104" s="30"/>
      <c r="M104" s="30"/>
      <c r="N104" s="30"/>
      <c r="O104" s="30"/>
      <c r="P104" s="30">
        <v>165</v>
      </c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29"/>
      <c r="AF104" s="28"/>
    </row>
    <row r="105" spans="1:32" ht="33" x14ac:dyDescent="0.25">
      <c r="A105" s="23" t="s">
        <v>4</v>
      </c>
      <c r="B105" s="31"/>
      <c r="C105" s="31"/>
      <c r="D105" s="31"/>
      <c r="E105" s="31"/>
      <c r="F105" s="31"/>
      <c r="G105" s="31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29"/>
      <c r="AF105" s="28"/>
    </row>
    <row r="106" spans="1:32" ht="16.5" x14ac:dyDescent="0.25">
      <c r="A106" s="21" t="s">
        <v>3</v>
      </c>
      <c r="B106" s="31"/>
      <c r="C106" s="31"/>
      <c r="D106" s="31"/>
      <c r="E106" s="31"/>
      <c r="F106" s="31"/>
      <c r="G106" s="31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29"/>
      <c r="AF106" s="28"/>
    </row>
    <row r="107" spans="1:32" ht="56.25" x14ac:dyDescent="0.25">
      <c r="A107" s="54" t="s">
        <v>34</v>
      </c>
      <c r="B107" s="53">
        <f>B110+B109+B108</f>
        <v>16918.699999999997</v>
      </c>
      <c r="C107" s="53">
        <f>C108+C109+C110</f>
        <v>1894.5710000000001</v>
      </c>
      <c r="D107" s="53">
        <f>D108+D109+D110</f>
        <v>1894.5710000000001</v>
      </c>
      <c r="E107" s="53">
        <f>E108+E109+E110</f>
        <v>1253.7280000000001</v>
      </c>
      <c r="F107" s="53">
        <f>B107/D107*100</f>
        <v>893.00955203051228</v>
      </c>
      <c r="G107" s="53">
        <f>B107/E107*100</f>
        <v>1349.4713366854689</v>
      </c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2"/>
    </row>
    <row r="108" spans="1:32" ht="16.5" x14ac:dyDescent="0.25">
      <c r="A108" s="22" t="s">
        <v>7</v>
      </c>
      <c r="B108" s="51">
        <f>B46</f>
        <v>5.0999999999999996</v>
      </c>
      <c r="C108" s="51">
        <f>C88+C81+C74+C67+C60+C53+C46+C25+C18+C11</f>
        <v>0</v>
      </c>
      <c r="D108" s="51">
        <f t="shared" ref="D108:E110" si="11">D88+D53+D46+D25+D18+D11</f>
        <v>0</v>
      </c>
      <c r="E108" s="51">
        <f t="shared" si="11"/>
        <v>0</v>
      </c>
      <c r="F108" s="51" t="e">
        <f>B108/D108*100</f>
        <v>#DIV/0!</v>
      </c>
      <c r="G108" s="51" t="e">
        <f>B108/E108*100</f>
        <v>#DIV/0!</v>
      </c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37"/>
    </row>
    <row r="109" spans="1:32" ht="33" x14ac:dyDescent="0.25">
      <c r="A109" s="22" t="s">
        <v>6</v>
      </c>
      <c r="B109" s="51">
        <f>B26+B12</f>
        <v>3911</v>
      </c>
      <c r="C109" s="51">
        <f>C54+C26+C19+C12</f>
        <v>118.60000000000004</v>
      </c>
      <c r="D109" s="51">
        <f t="shared" si="11"/>
        <v>118.60000000000004</v>
      </c>
      <c r="E109" s="51">
        <f t="shared" si="11"/>
        <v>271.08499999999998</v>
      </c>
      <c r="F109" s="51">
        <f>B109/D109*100</f>
        <v>3297.6391231028656</v>
      </c>
      <c r="G109" s="51">
        <f>B109/E109*100</f>
        <v>1442.7209177933123</v>
      </c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37"/>
    </row>
    <row r="110" spans="1:32" ht="16.5" x14ac:dyDescent="0.25">
      <c r="A110" s="22" t="s">
        <v>5</v>
      </c>
      <c r="B110" s="51">
        <f>B90+B55+B27+B20+B13</f>
        <v>13002.6</v>
      </c>
      <c r="C110" s="51">
        <f>C90+C55+C48+C27+C20+C13</f>
        <v>1775.971</v>
      </c>
      <c r="D110" s="51">
        <f t="shared" si="11"/>
        <v>1775.971</v>
      </c>
      <c r="E110" s="87">
        <f t="shared" si="11"/>
        <v>982.64300000000003</v>
      </c>
      <c r="F110" s="86">
        <f>B110/D110*100</f>
        <v>732.14033337256069</v>
      </c>
      <c r="G110" s="86">
        <f>B110/E110*100</f>
        <v>1323.2272554732492</v>
      </c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37"/>
    </row>
    <row r="111" spans="1:32" ht="33" x14ac:dyDescent="0.25">
      <c r="A111" s="22" t="s">
        <v>4</v>
      </c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37"/>
    </row>
    <row r="112" spans="1:32" ht="16.5" x14ac:dyDescent="0.25">
      <c r="A112" s="21" t="s">
        <v>3</v>
      </c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37"/>
    </row>
    <row r="113" spans="1:32" ht="20.25" x14ac:dyDescent="0.25">
      <c r="A113" s="121" t="s">
        <v>33</v>
      </c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129"/>
      <c r="Z113" s="129"/>
      <c r="AA113" s="129"/>
      <c r="AB113" s="129"/>
      <c r="AC113" s="129"/>
      <c r="AD113" s="129"/>
      <c r="AE113" s="130"/>
      <c r="AF113" s="37"/>
    </row>
    <row r="114" spans="1:32" ht="16.5" x14ac:dyDescent="0.25">
      <c r="A114" s="49" t="s">
        <v>10</v>
      </c>
      <c r="B114" s="33">
        <f>B115+B116+B117</f>
        <v>150.4</v>
      </c>
      <c r="C114" s="33">
        <f>C117</f>
        <v>150.4</v>
      </c>
      <c r="D114" s="33">
        <f>D117</f>
        <v>150.4</v>
      </c>
      <c r="E114" s="33">
        <f>E117</f>
        <v>0</v>
      </c>
      <c r="F114" s="33">
        <f>F117</f>
        <v>100</v>
      </c>
      <c r="G114" s="33" t="e">
        <f>G117</f>
        <v>#DIV/0!</v>
      </c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28"/>
    </row>
    <row r="115" spans="1:32" ht="16.5" x14ac:dyDescent="0.25">
      <c r="A115" s="23" t="s">
        <v>7</v>
      </c>
      <c r="B115" s="31"/>
      <c r="C115" s="31"/>
      <c r="D115" s="31"/>
      <c r="E115" s="31"/>
      <c r="F115" s="33"/>
      <c r="G115" s="33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28"/>
    </row>
    <row r="116" spans="1:32" ht="33" x14ac:dyDescent="0.25">
      <c r="A116" s="23" t="s">
        <v>6</v>
      </c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28"/>
    </row>
    <row r="117" spans="1:32" ht="16.5" x14ac:dyDescent="0.25">
      <c r="A117" s="23" t="s">
        <v>5</v>
      </c>
      <c r="B117" s="31">
        <f>B124+B131+B138</f>
        <v>150.4</v>
      </c>
      <c r="C117" s="31">
        <f>C121+C128+C135</f>
        <v>150.4</v>
      </c>
      <c r="D117" s="31">
        <f>C117</f>
        <v>150.4</v>
      </c>
      <c r="E117" s="73">
        <f>E121+E128+E135</f>
        <v>0</v>
      </c>
      <c r="F117" s="83">
        <f>B117/D117*100</f>
        <v>100</v>
      </c>
      <c r="G117" s="83" t="e">
        <f>B117/E117*100</f>
        <v>#DIV/0!</v>
      </c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28"/>
    </row>
    <row r="118" spans="1:32" ht="33" x14ac:dyDescent="0.25">
      <c r="A118" s="23" t="s">
        <v>4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28"/>
    </row>
    <row r="119" spans="1:32" ht="16.5" x14ac:dyDescent="0.25">
      <c r="A119" s="21" t="s">
        <v>3</v>
      </c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28"/>
    </row>
    <row r="120" spans="1:32" ht="18.75" x14ac:dyDescent="0.25">
      <c r="A120" s="126" t="s">
        <v>32</v>
      </c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  <c r="Y120" s="127"/>
      <c r="Z120" s="127"/>
      <c r="AA120" s="127"/>
      <c r="AB120" s="127"/>
      <c r="AC120" s="127"/>
      <c r="AD120" s="127"/>
      <c r="AE120" s="128"/>
      <c r="AF120" s="37"/>
    </row>
    <row r="121" spans="1:32" ht="16.5" x14ac:dyDescent="0.25">
      <c r="A121" s="49" t="s">
        <v>10</v>
      </c>
      <c r="B121" s="33">
        <f t="shared" ref="B121:G121" si="12">B124</f>
        <v>150.4</v>
      </c>
      <c r="C121" s="33">
        <f t="shared" si="12"/>
        <v>150.4</v>
      </c>
      <c r="D121" s="33">
        <f t="shared" si="12"/>
        <v>150.4</v>
      </c>
      <c r="E121" s="33">
        <f t="shared" si="12"/>
        <v>0</v>
      </c>
      <c r="F121" s="33">
        <f t="shared" si="12"/>
        <v>100</v>
      </c>
      <c r="G121" s="33" t="e">
        <f t="shared" si="12"/>
        <v>#DIV/0!</v>
      </c>
      <c r="H121" s="33"/>
      <c r="I121" s="33"/>
      <c r="J121" s="71">
        <f>J124</f>
        <v>150.4</v>
      </c>
      <c r="K121" s="71">
        <f>K124</f>
        <v>0</v>
      </c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72"/>
    </row>
    <row r="122" spans="1:32" ht="16.5" x14ac:dyDescent="0.25">
      <c r="A122" s="23" t="s">
        <v>7</v>
      </c>
      <c r="B122" s="31"/>
      <c r="C122" s="31"/>
      <c r="D122" s="31"/>
      <c r="E122" s="31"/>
      <c r="F122" s="31"/>
      <c r="G122" s="31"/>
      <c r="H122" s="30"/>
      <c r="I122" s="30"/>
      <c r="J122" s="68"/>
      <c r="K122" s="68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29"/>
      <c r="AF122" s="28"/>
    </row>
    <row r="123" spans="1:32" ht="33" x14ac:dyDescent="0.25">
      <c r="A123" s="23" t="s">
        <v>6</v>
      </c>
      <c r="B123" s="31"/>
      <c r="C123" s="31"/>
      <c r="D123" s="31"/>
      <c r="E123" s="31"/>
      <c r="F123" s="31"/>
      <c r="G123" s="31"/>
      <c r="H123" s="30"/>
      <c r="I123" s="30"/>
      <c r="J123" s="68"/>
      <c r="K123" s="68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29"/>
      <c r="AF123" s="28"/>
    </row>
    <row r="124" spans="1:32" ht="16.5" x14ac:dyDescent="0.25">
      <c r="A124" s="23" t="s">
        <v>5</v>
      </c>
      <c r="B124" s="31">
        <v>150.4</v>
      </c>
      <c r="C124" s="31">
        <f>H124+J124+L124+N124+P124+R124+T124+V124+X124+Z124+AB124+AD124</f>
        <v>150.4</v>
      </c>
      <c r="D124" s="31">
        <f>C124</f>
        <v>150.4</v>
      </c>
      <c r="E124" s="73">
        <f>I124+K124+M124+O124+Q124+S124+U124+W124+Y124+AA124+AC124+AE124</f>
        <v>0</v>
      </c>
      <c r="F124" s="83">
        <f>B124/D124*100</f>
        <v>100</v>
      </c>
      <c r="G124" s="83" t="e">
        <f>B124/E124*100</f>
        <v>#DIV/0!</v>
      </c>
      <c r="H124" s="30"/>
      <c r="I124" s="30"/>
      <c r="J124" s="68">
        <v>150.4</v>
      </c>
      <c r="K124" s="68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29"/>
      <c r="AF124" s="28"/>
    </row>
    <row r="125" spans="1:32" ht="33" x14ac:dyDescent="0.25">
      <c r="A125" s="23" t="s">
        <v>4</v>
      </c>
      <c r="B125" s="31"/>
      <c r="C125" s="31"/>
      <c r="D125" s="31"/>
      <c r="E125" s="31"/>
      <c r="F125" s="31"/>
      <c r="G125" s="31"/>
      <c r="H125" s="30"/>
      <c r="I125" s="30"/>
      <c r="J125" s="68"/>
      <c r="K125" s="68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29"/>
      <c r="AF125" s="28"/>
    </row>
    <row r="126" spans="1:32" ht="16.5" x14ac:dyDescent="0.25">
      <c r="A126" s="21" t="s">
        <v>3</v>
      </c>
      <c r="B126" s="31"/>
      <c r="C126" s="31"/>
      <c r="D126" s="31"/>
      <c r="E126" s="31"/>
      <c r="F126" s="31"/>
      <c r="G126" s="31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29"/>
      <c r="AF126" s="28"/>
    </row>
    <row r="127" spans="1:32" ht="18.75" x14ac:dyDescent="0.25">
      <c r="A127" s="126" t="s">
        <v>31</v>
      </c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  <c r="Z127" s="127"/>
      <c r="AA127" s="127"/>
      <c r="AB127" s="127"/>
      <c r="AC127" s="127"/>
      <c r="AD127" s="127"/>
      <c r="AE127" s="128"/>
      <c r="AF127" s="131"/>
    </row>
    <row r="128" spans="1:32" ht="16.5" x14ac:dyDescent="0.25">
      <c r="A128" s="49" t="s">
        <v>10</v>
      </c>
      <c r="B128" s="33">
        <f>B131</f>
        <v>0</v>
      </c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116"/>
    </row>
    <row r="129" spans="1:32" ht="16.5" x14ac:dyDescent="0.25">
      <c r="A129" s="23" t="s">
        <v>7</v>
      </c>
      <c r="B129" s="31"/>
      <c r="C129" s="31"/>
      <c r="D129" s="31"/>
      <c r="E129" s="31"/>
      <c r="F129" s="31"/>
      <c r="G129" s="31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29"/>
      <c r="AF129" s="116"/>
    </row>
    <row r="130" spans="1:32" ht="33" x14ac:dyDescent="0.25">
      <c r="A130" s="23" t="s">
        <v>6</v>
      </c>
      <c r="B130" s="31"/>
      <c r="C130" s="31"/>
      <c r="D130" s="31"/>
      <c r="E130" s="31"/>
      <c r="F130" s="31"/>
      <c r="G130" s="31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29"/>
      <c r="AF130" s="116"/>
    </row>
    <row r="131" spans="1:32" ht="16.5" x14ac:dyDescent="0.25">
      <c r="A131" s="23" t="s">
        <v>5</v>
      </c>
      <c r="B131" s="31">
        <v>0</v>
      </c>
      <c r="C131" s="31"/>
      <c r="D131" s="31"/>
      <c r="E131" s="31"/>
      <c r="F131" s="83"/>
      <c r="G131" s="83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29"/>
      <c r="AF131" s="116"/>
    </row>
    <row r="132" spans="1:32" ht="33" x14ac:dyDescent="0.25">
      <c r="A132" s="23" t="s">
        <v>4</v>
      </c>
      <c r="B132" s="31"/>
      <c r="C132" s="31"/>
      <c r="D132" s="31"/>
      <c r="E132" s="31"/>
      <c r="F132" s="31"/>
      <c r="G132" s="31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29"/>
      <c r="AF132" s="116"/>
    </row>
    <row r="133" spans="1:32" ht="16.5" x14ac:dyDescent="0.25">
      <c r="A133" s="21" t="s">
        <v>3</v>
      </c>
      <c r="B133" s="31"/>
      <c r="C133" s="31"/>
      <c r="D133" s="31"/>
      <c r="E133" s="31"/>
      <c r="F133" s="31"/>
      <c r="G133" s="31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29"/>
      <c r="AF133" s="117"/>
    </row>
    <row r="134" spans="1:32" ht="18.75" x14ac:dyDescent="0.25">
      <c r="A134" s="126" t="s">
        <v>30</v>
      </c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27"/>
      <c r="AD134" s="127"/>
      <c r="AE134" s="128"/>
      <c r="AF134" s="28"/>
    </row>
    <row r="135" spans="1:32" ht="16.5" x14ac:dyDescent="0.25">
      <c r="A135" s="49" t="s">
        <v>10</v>
      </c>
      <c r="B135" s="33">
        <f>B138</f>
        <v>0</v>
      </c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50"/>
      <c r="AF135" s="28"/>
    </row>
    <row r="136" spans="1:32" ht="16.5" x14ac:dyDescent="0.25">
      <c r="A136" s="23" t="s">
        <v>7</v>
      </c>
      <c r="B136" s="31"/>
      <c r="C136" s="31"/>
      <c r="D136" s="31"/>
      <c r="E136" s="31"/>
      <c r="F136" s="31"/>
      <c r="G136" s="31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29"/>
      <c r="AF136" s="28"/>
    </row>
    <row r="137" spans="1:32" ht="33" x14ac:dyDescent="0.25">
      <c r="A137" s="23" t="s">
        <v>6</v>
      </c>
      <c r="B137" s="31"/>
      <c r="C137" s="31"/>
      <c r="D137" s="31"/>
      <c r="E137" s="31"/>
      <c r="F137" s="31"/>
      <c r="G137" s="31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29"/>
      <c r="AF137" s="28"/>
    </row>
    <row r="138" spans="1:32" ht="16.5" x14ac:dyDescent="0.25">
      <c r="A138" s="23" t="s">
        <v>5</v>
      </c>
      <c r="B138" s="31">
        <v>0</v>
      </c>
      <c r="C138" s="31"/>
      <c r="D138" s="31"/>
      <c r="E138" s="31"/>
      <c r="F138" s="83"/>
      <c r="G138" s="83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29"/>
      <c r="AF138" s="28"/>
    </row>
    <row r="139" spans="1:32" ht="33" x14ac:dyDescent="0.25">
      <c r="A139" s="23" t="s">
        <v>4</v>
      </c>
      <c r="B139" s="31"/>
      <c r="C139" s="31"/>
      <c r="D139" s="31"/>
      <c r="E139" s="31"/>
      <c r="F139" s="31"/>
      <c r="G139" s="31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29"/>
      <c r="AF139" s="28"/>
    </row>
    <row r="140" spans="1:32" ht="16.5" x14ac:dyDescent="0.25">
      <c r="A140" s="21" t="s">
        <v>3</v>
      </c>
      <c r="B140" s="31"/>
      <c r="C140" s="31"/>
      <c r="D140" s="31"/>
      <c r="E140" s="31"/>
      <c r="F140" s="31"/>
      <c r="G140" s="31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29"/>
      <c r="AF140" s="28"/>
    </row>
    <row r="141" spans="1:32" ht="20.25" x14ac:dyDescent="0.25">
      <c r="A141" s="121" t="s">
        <v>29</v>
      </c>
      <c r="B141" s="129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129"/>
      <c r="V141" s="129"/>
      <c r="W141" s="129"/>
      <c r="X141" s="129"/>
      <c r="Y141" s="129"/>
      <c r="Z141" s="129"/>
      <c r="AA141" s="129"/>
      <c r="AB141" s="129"/>
      <c r="AC141" s="129"/>
      <c r="AD141" s="129"/>
      <c r="AE141" s="130"/>
      <c r="AF141" s="28"/>
    </row>
    <row r="142" spans="1:32" ht="16.5" x14ac:dyDescent="0.25">
      <c r="A142" s="49" t="s">
        <v>10</v>
      </c>
      <c r="B142" s="33">
        <f>B145</f>
        <v>91.5</v>
      </c>
      <c r="C142" s="33">
        <f>C145</f>
        <v>6.4</v>
      </c>
      <c r="D142" s="33">
        <f>D145</f>
        <v>6.4</v>
      </c>
      <c r="E142" s="33">
        <f>E145</f>
        <v>0</v>
      </c>
      <c r="F142" s="33">
        <f>B142/D142*100</f>
        <v>1429.6875</v>
      </c>
      <c r="G142" s="33" t="e">
        <f>B142/E142*100</f>
        <v>#DIV/0!</v>
      </c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28"/>
    </row>
    <row r="143" spans="1:32" ht="16.5" x14ac:dyDescent="0.25">
      <c r="A143" s="23" t="s">
        <v>7</v>
      </c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28"/>
    </row>
    <row r="144" spans="1:32" ht="33" x14ac:dyDescent="0.25">
      <c r="A144" s="23" t="s">
        <v>6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28"/>
    </row>
    <row r="145" spans="1:32" ht="16.5" x14ac:dyDescent="0.25">
      <c r="A145" s="23" t="s">
        <v>5</v>
      </c>
      <c r="B145" s="31">
        <f>B152</f>
        <v>91.5</v>
      </c>
      <c r="C145" s="31">
        <f>C152</f>
        <v>6.4</v>
      </c>
      <c r="D145" s="31">
        <f>D152</f>
        <v>6.4</v>
      </c>
      <c r="E145" s="31">
        <f>E152</f>
        <v>0</v>
      </c>
      <c r="F145" s="83">
        <f>B145/D145*100</f>
        <v>1429.6875</v>
      </c>
      <c r="G145" s="83">
        <f>B145+D145*100</f>
        <v>731.5</v>
      </c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28"/>
    </row>
    <row r="146" spans="1:32" ht="33" x14ac:dyDescent="0.25">
      <c r="A146" s="23" t="s">
        <v>4</v>
      </c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28"/>
    </row>
    <row r="147" spans="1:32" ht="16.5" x14ac:dyDescent="0.25">
      <c r="A147" s="21" t="s">
        <v>3</v>
      </c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28"/>
    </row>
    <row r="148" spans="1:32" ht="18.75" x14ac:dyDescent="0.25">
      <c r="A148" s="126" t="s">
        <v>28</v>
      </c>
      <c r="B148" s="127"/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127"/>
      <c r="U148" s="127"/>
      <c r="V148" s="127"/>
      <c r="W148" s="127"/>
      <c r="X148" s="127"/>
      <c r="Y148" s="127"/>
      <c r="Z148" s="127"/>
      <c r="AA148" s="127"/>
      <c r="AB148" s="127"/>
      <c r="AC148" s="127"/>
      <c r="AD148" s="127"/>
      <c r="AE148" s="128"/>
      <c r="AF148" s="28"/>
    </row>
    <row r="149" spans="1:32" ht="16.5" x14ac:dyDescent="0.25">
      <c r="A149" s="49" t="s">
        <v>10</v>
      </c>
      <c r="B149" s="33">
        <f t="shared" ref="B149:G149" si="13">B152</f>
        <v>91.5</v>
      </c>
      <c r="C149" s="33">
        <f t="shared" si="13"/>
        <v>6.4</v>
      </c>
      <c r="D149" s="33">
        <f t="shared" si="13"/>
        <v>6.4</v>
      </c>
      <c r="E149" s="33">
        <f t="shared" si="13"/>
        <v>0</v>
      </c>
      <c r="F149" s="33">
        <f t="shared" si="13"/>
        <v>1429.6875</v>
      </c>
      <c r="G149" s="33" t="e">
        <f t="shared" si="13"/>
        <v>#DIV/0!</v>
      </c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71"/>
      <c r="V149" s="33"/>
      <c r="W149" s="33"/>
      <c r="X149" s="33"/>
      <c r="Y149" s="33"/>
      <c r="Z149" s="33"/>
      <c r="AA149" s="71"/>
      <c r="AB149" s="33"/>
      <c r="AC149" s="33"/>
      <c r="AD149" s="33"/>
      <c r="AE149" s="33"/>
      <c r="AF149" s="28"/>
    </row>
    <row r="150" spans="1:32" ht="16.5" x14ac:dyDescent="0.25">
      <c r="A150" s="23" t="s">
        <v>7</v>
      </c>
      <c r="B150" s="31"/>
      <c r="C150" s="31"/>
      <c r="D150" s="31"/>
      <c r="E150" s="31"/>
      <c r="F150" s="31"/>
      <c r="G150" s="31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68"/>
      <c r="V150" s="30"/>
      <c r="W150" s="30"/>
      <c r="X150" s="30"/>
      <c r="Y150" s="30"/>
      <c r="Z150" s="30"/>
      <c r="AA150" s="68"/>
      <c r="AB150" s="30"/>
      <c r="AC150" s="30"/>
      <c r="AD150" s="30"/>
      <c r="AE150" s="30"/>
      <c r="AF150" s="28"/>
    </row>
    <row r="151" spans="1:32" ht="33" x14ac:dyDescent="0.25">
      <c r="A151" s="23" t="s">
        <v>6</v>
      </c>
      <c r="B151" s="31"/>
      <c r="C151" s="31"/>
      <c r="D151" s="31"/>
      <c r="E151" s="31"/>
      <c r="F151" s="31"/>
      <c r="G151" s="31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68"/>
      <c r="V151" s="30"/>
      <c r="W151" s="30"/>
      <c r="X151" s="30"/>
      <c r="Y151" s="30"/>
      <c r="Z151" s="30"/>
      <c r="AA151" s="68"/>
      <c r="AB151" s="30"/>
      <c r="AC151" s="30"/>
      <c r="AD151" s="30"/>
      <c r="AE151" s="29"/>
      <c r="AF151" s="28"/>
    </row>
    <row r="152" spans="1:32" ht="16.5" x14ac:dyDescent="0.25">
      <c r="A152" s="23" t="s">
        <v>5</v>
      </c>
      <c r="B152" s="31">
        <f>B159+B166</f>
        <v>91.5</v>
      </c>
      <c r="C152" s="31">
        <f>C159+C166</f>
        <v>6.4</v>
      </c>
      <c r="D152" s="31">
        <f>C152</f>
        <v>6.4</v>
      </c>
      <c r="E152" s="31">
        <f>E159+E166</f>
        <v>0</v>
      </c>
      <c r="F152" s="83">
        <f>B152/D152*100</f>
        <v>1429.6875</v>
      </c>
      <c r="G152" s="83" t="e">
        <f>B152/E152*100</f>
        <v>#DIV/0!</v>
      </c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68"/>
      <c r="V152" s="30"/>
      <c r="W152" s="30"/>
      <c r="X152" s="30"/>
      <c r="Y152" s="30"/>
      <c r="Z152" s="30"/>
      <c r="AA152" s="68"/>
      <c r="AB152" s="30"/>
      <c r="AC152" s="30"/>
      <c r="AD152" s="30"/>
      <c r="AE152" s="30"/>
      <c r="AF152" s="28"/>
    </row>
    <row r="153" spans="1:32" ht="33" x14ac:dyDescent="0.25">
      <c r="A153" s="23" t="s">
        <v>4</v>
      </c>
      <c r="B153" s="31"/>
      <c r="C153" s="31"/>
      <c r="D153" s="31"/>
      <c r="E153" s="31"/>
      <c r="F153" s="31"/>
      <c r="G153" s="31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68"/>
      <c r="V153" s="30"/>
      <c r="W153" s="30"/>
      <c r="X153" s="30"/>
      <c r="Y153" s="30"/>
      <c r="Z153" s="30"/>
      <c r="AA153" s="68"/>
      <c r="AB153" s="30"/>
      <c r="AC153" s="30"/>
      <c r="AD153" s="30"/>
      <c r="AE153" s="29"/>
      <c r="AF153" s="28"/>
    </row>
    <row r="154" spans="1:32" ht="16.5" x14ac:dyDescent="0.25">
      <c r="A154" s="21" t="s">
        <v>3</v>
      </c>
      <c r="B154" s="31"/>
      <c r="C154" s="31"/>
      <c r="D154" s="31"/>
      <c r="E154" s="31"/>
      <c r="F154" s="31"/>
      <c r="G154" s="31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68"/>
      <c r="V154" s="30"/>
      <c r="W154" s="30"/>
      <c r="X154" s="30"/>
      <c r="Y154" s="30"/>
      <c r="Z154" s="30"/>
      <c r="AA154" s="68"/>
      <c r="AB154" s="30"/>
      <c r="AC154" s="30"/>
      <c r="AD154" s="30"/>
      <c r="AE154" s="29"/>
      <c r="AF154" s="28"/>
    </row>
    <row r="155" spans="1:32" ht="16.5" x14ac:dyDescent="0.25">
      <c r="A155" s="48" t="s">
        <v>27</v>
      </c>
      <c r="B155" s="31"/>
      <c r="C155" s="31"/>
      <c r="D155" s="31"/>
      <c r="E155" s="31"/>
      <c r="F155" s="31"/>
      <c r="G155" s="31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68"/>
      <c r="V155" s="30"/>
      <c r="W155" s="30"/>
      <c r="X155" s="30"/>
      <c r="Y155" s="30"/>
      <c r="Z155" s="30"/>
      <c r="AA155" s="68"/>
      <c r="AB155" s="30"/>
      <c r="AC155" s="30"/>
      <c r="AD155" s="30"/>
      <c r="AE155" s="29"/>
      <c r="AF155" s="28"/>
    </row>
    <row r="156" spans="1:32" ht="16.5" x14ac:dyDescent="0.25">
      <c r="A156" s="48" t="s">
        <v>25</v>
      </c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71"/>
      <c r="V156" s="33"/>
      <c r="W156" s="33"/>
      <c r="X156" s="33"/>
      <c r="Y156" s="33"/>
      <c r="Z156" s="33"/>
      <c r="AA156" s="71"/>
      <c r="AB156" s="33"/>
      <c r="AC156" s="33"/>
      <c r="AD156" s="33"/>
      <c r="AE156" s="33"/>
      <c r="AF156" s="28"/>
    </row>
    <row r="157" spans="1:32" ht="16.5" x14ac:dyDescent="0.25">
      <c r="A157" s="47" t="s">
        <v>7</v>
      </c>
      <c r="B157" s="31"/>
      <c r="C157" s="31"/>
      <c r="D157" s="31"/>
      <c r="E157" s="31"/>
      <c r="F157" s="31"/>
      <c r="G157" s="31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68"/>
      <c r="V157" s="30"/>
      <c r="W157" s="30"/>
      <c r="X157" s="30"/>
      <c r="Y157" s="30"/>
      <c r="Z157" s="30"/>
      <c r="AA157" s="68"/>
      <c r="AB157" s="30"/>
      <c r="AC157" s="30"/>
      <c r="AD157" s="30"/>
      <c r="AE157" s="29"/>
      <c r="AF157" s="132"/>
    </row>
    <row r="158" spans="1:32" ht="33" x14ac:dyDescent="0.25">
      <c r="A158" s="47" t="s">
        <v>6</v>
      </c>
      <c r="B158" s="31"/>
      <c r="C158" s="31"/>
      <c r="D158" s="31"/>
      <c r="E158" s="31"/>
      <c r="F158" s="31"/>
      <c r="G158" s="31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68"/>
      <c r="V158" s="30"/>
      <c r="W158" s="30"/>
      <c r="X158" s="30"/>
      <c r="Y158" s="30"/>
      <c r="Z158" s="30"/>
      <c r="AA158" s="68"/>
      <c r="AB158" s="30"/>
      <c r="AC158" s="30"/>
      <c r="AD158" s="30"/>
      <c r="AE158" s="29"/>
      <c r="AF158" s="133"/>
    </row>
    <row r="159" spans="1:32" ht="16.5" x14ac:dyDescent="0.25">
      <c r="A159" s="47" t="s">
        <v>5</v>
      </c>
      <c r="B159" s="79">
        <v>85.1</v>
      </c>
      <c r="C159" s="31">
        <f>H159+J159+L159+N159+P159+R159+T159+V159+X159+Z159+AB159+AD159</f>
        <v>0</v>
      </c>
      <c r="D159" s="73">
        <f>C159</f>
        <v>0</v>
      </c>
      <c r="E159" s="31">
        <f>I159+K159+M159+O159+Q159+S159+U159+W159+Y159+AA159+AC159+AE159</f>
        <v>0</v>
      </c>
      <c r="F159" s="83" t="e">
        <f>B159/D159*100</f>
        <v>#DIV/0!</v>
      </c>
      <c r="G159" s="83" t="e">
        <f>B159/E159*100</f>
        <v>#DIV/0!</v>
      </c>
      <c r="H159" s="30"/>
      <c r="I159" s="30"/>
      <c r="J159" s="30"/>
      <c r="K159" s="30"/>
      <c r="L159" s="30"/>
      <c r="M159" s="30"/>
      <c r="N159" s="30"/>
      <c r="O159" s="30"/>
      <c r="P159" s="69"/>
      <c r="Q159" s="69"/>
      <c r="R159" s="69"/>
      <c r="S159" s="69"/>
      <c r="T159" s="30"/>
      <c r="U159" s="68"/>
      <c r="V159" s="30"/>
      <c r="W159" s="30"/>
      <c r="X159" s="69"/>
      <c r="Y159" s="30"/>
      <c r="Z159" s="30"/>
      <c r="AA159" s="68"/>
      <c r="AB159" s="30"/>
      <c r="AC159" s="30"/>
      <c r="AD159" s="30"/>
      <c r="AE159" s="29"/>
      <c r="AF159" s="133"/>
    </row>
    <row r="160" spans="1:32" ht="33" x14ac:dyDescent="0.25">
      <c r="A160" s="47" t="s">
        <v>4</v>
      </c>
      <c r="B160" s="31"/>
      <c r="C160" s="31"/>
      <c r="D160" s="31"/>
      <c r="E160" s="31"/>
      <c r="F160" s="31"/>
      <c r="G160" s="31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68"/>
      <c r="AB160" s="30"/>
      <c r="AC160" s="30"/>
      <c r="AD160" s="30"/>
      <c r="AE160" s="29"/>
      <c r="AF160" s="133"/>
    </row>
    <row r="161" spans="1:32" ht="16.5" x14ac:dyDescent="0.25">
      <c r="A161" s="21" t="s">
        <v>3</v>
      </c>
      <c r="B161" s="31"/>
      <c r="C161" s="31"/>
      <c r="D161" s="31"/>
      <c r="E161" s="31"/>
      <c r="F161" s="31"/>
      <c r="G161" s="31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68"/>
      <c r="AB161" s="30"/>
      <c r="AC161" s="30"/>
      <c r="AD161" s="30"/>
      <c r="AE161" s="29"/>
      <c r="AF161" s="133"/>
    </row>
    <row r="162" spans="1:32" ht="33" x14ac:dyDescent="0.25">
      <c r="A162" s="48" t="s">
        <v>26</v>
      </c>
      <c r="B162" s="31"/>
      <c r="C162" s="31"/>
      <c r="D162" s="31"/>
      <c r="E162" s="31"/>
      <c r="F162" s="31"/>
      <c r="G162" s="31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68"/>
      <c r="AB162" s="30"/>
      <c r="AC162" s="30"/>
      <c r="AD162" s="30"/>
      <c r="AE162" s="29"/>
      <c r="AF162" s="134"/>
    </row>
    <row r="163" spans="1:32" ht="16.5" x14ac:dyDescent="0.25">
      <c r="A163" s="48" t="s">
        <v>25</v>
      </c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71"/>
      <c r="AB163" s="33"/>
      <c r="AC163" s="33"/>
      <c r="AD163" s="33"/>
      <c r="AE163" s="33"/>
      <c r="AF163" s="135"/>
    </row>
    <row r="164" spans="1:32" ht="16.5" x14ac:dyDescent="0.25">
      <c r="A164" s="47" t="s">
        <v>7</v>
      </c>
      <c r="B164" s="31"/>
      <c r="C164" s="31"/>
      <c r="D164" s="31"/>
      <c r="E164" s="31"/>
      <c r="F164" s="31"/>
      <c r="G164" s="31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68"/>
      <c r="AB164" s="30"/>
      <c r="AC164" s="30"/>
      <c r="AD164" s="30"/>
      <c r="AE164" s="29"/>
      <c r="AF164" s="136"/>
    </row>
    <row r="165" spans="1:32" ht="33" x14ac:dyDescent="0.25">
      <c r="A165" s="47" t="s">
        <v>6</v>
      </c>
      <c r="B165" s="31"/>
      <c r="C165" s="31"/>
      <c r="D165" s="31"/>
      <c r="E165" s="31"/>
      <c r="F165" s="31"/>
      <c r="G165" s="31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68"/>
      <c r="AB165" s="30"/>
      <c r="AC165" s="30"/>
      <c r="AD165" s="30"/>
      <c r="AE165" s="29"/>
      <c r="AF165" s="136"/>
    </row>
    <row r="166" spans="1:32" ht="16.5" x14ac:dyDescent="0.25">
      <c r="A166" s="47" t="s">
        <v>5</v>
      </c>
      <c r="B166" s="79">
        <v>6.4</v>
      </c>
      <c r="C166" s="31">
        <f>H166+J166+L166+N166+P166+R166+T166+V166+X166+Z166+AB166+AD166</f>
        <v>6.4</v>
      </c>
      <c r="D166" s="31">
        <f>C166</f>
        <v>6.4</v>
      </c>
      <c r="E166" s="31">
        <f>I166+K166+M166+O166+Q166+S166+U166+W166+Y166+AA166+AC166+AE166</f>
        <v>0</v>
      </c>
      <c r="F166" s="83">
        <f>B166/D166*100</f>
        <v>100</v>
      </c>
      <c r="G166" s="83" t="e">
        <f>B166/E166*100</f>
        <v>#DIV/0!</v>
      </c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>
        <v>6.4</v>
      </c>
      <c r="W166" s="30"/>
      <c r="X166" s="30"/>
      <c r="Y166" s="30"/>
      <c r="Z166" s="30"/>
      <c r="AA166" s="68"/>
      <c r="AB166" s="30"/>
      <c r="AC166" s="30"/>
      <c r="AD166" s="30"/>
      <c r="AE166" s="29"/>
      <c r="AF166" s="137"/>
    </row>
    <row r="167" spans="1:32" ht="33" x14ac:dyDescent="0.25">
      <c r="A167" s="47" t="s">
        <v>4</v>
      </c>
      <c r="B167" s="31"/>
      <c r="C167" s="31"/>
      <c r="D167" s="31"/>
      <c r="E167" s="31"/>
      <c r="F167" s="31"/>
      <c r="G167" s="31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68"/>
      <c r="AB167" s="30"/>
      <c r="AC167" s="30"/>
      <c r="AD167" s="30"/>
      <c r="AE167" s="29"/>
      <c r="AF167" s="28"/>
    </row>
    <row r="168" spans="1:32" ht="16.5" x14ac:dyDescent="0.25">
      <c r="A168" s="21" t="s">
        <v>3</v>
      </c>
      <c r="B168" s="31"/>
      <c r="C168" s="31"/>
      <c r="D168" s="31"/>
      <c r="E168" s="31"/>
      <c r="F168" s="31"/>
      <c r="G168" s="31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68"/>
      <c r="AB168" s="30"/>
      <c r="AC168" s="30"/>
      <c r="AD168" s="30"/>
      <c r="AE168" s="29"/>
      <c r="AF168" s="28"/>
    </row>
    <row r="169" spans="1:32" ht="20.25" x14ac:dyDescent="0.25">
      <c r="A169" s="121" t="s">
        <v>24</v>
      </c>
      <c r="B169" s="129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  <c r="U169" s="129"/>
      <c r="V169" s="129"/>
      <c r="W169" s="129"/>
      <c r="X169" s="129"/>
      <c r="Y169" s="129"/>
      <c r="Z169" s="129"/>
      <c r="AA169" s="129"/>
      <c r="AB169" s="129"/>
      <c r="AC169" s="129"/>
      <c r="AD169" s="129"/>
      <c r="AE169" s="130"/>
      <c r="AF169" s="28"/>
    </row>
    <row r="170" spans="1:32" ht="16.5" x14ac:dyDescent="0.25">
      <c r="A170" s="36" t="s">
        <v>10</v>
      </c>
      <c r="B170" s="33">
        <f>B173+B171+B172</f>
        <v>482.8</v>
      </c>
      <c r="C170" s="33">
        <f>C173</f>
        <v>373.8</v>
      </c>
      <c r="D170" s="33">
        <f>D173</f>
        <v>373.8</v>
      </c>
      <c r="E170" s="33">
        <f>E173</f>
        <v>3.36</v>
      </c>
      <c r="F170" s="33">
        <f>F173</f>
        <v>129.15997859818086</v>
      </c>
      <c r="G170" s="33">
        <f>G173</f>
        <v>14369.04761904762</v>
      </c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71"/>
      <c r="AD170" s="33"/>
      <c r="AE170" s="33"/>
      <c r="AF170" s="28"/>
    </row>
    <row r="171" spans="1:32" ht="16.5" x14ac:dyDescent="0.25">
      <c r="A171" s="22" t="s">
        <v>7</v>
      </c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73"/>
      <c r="AD171" s="31"/>
      <c r="AE171" s="31"/>
      <c r="AF171" s="28"/>
    </row>
    <row r="172" spans="1:32" ht="33" x14ac:dyDescent="0.25">
      <c r="A172" s="22" t="s">
        <v>6</v>
      </c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73"/>
      <c r="AD172" s="31"/>
      <c r="AE172" s="31"/>
      <c r="AF172" s="28"/>
    </row>
    <row r="173" spans="1:32" ht="16.5" x14ac:dyDescent="0.25">
      <c r="A173" s="22" t="s">
        <v>5</v>
      </c>
      <c r="B173" s="31">
        <f>B180+B187+B194+B201+B208+B213</f>
        <v>482.8</v>
      </c>
      <c r="C173" s="31">
        <f>C180+C187+C194+C201+C208+C213</f>
        <v>373.8</v>
      </c>
      <c r="D173" s="31">
        <f>C173</f>
        <v>373.8</v>
      </c>
      <c r="E173" s="31">
        <f>E180+E187+E194+E201+E208+E213</f>
        <v>3.36</v>
      </c>
      <c r="F173" s="83">
        <f>B173/D173*100</f>
        <v>129.15997859818086</v>
      </c>
      <c r="G173" s="83">
        <f>B173/E173*100</f>
        <v>14369.04761904762</v>
      </c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73"/>
      <c r="AD173" s="31"/>
      <c r="AE173" s="31"/>
      <c r="AF173" s="28"/>
    </row>
    <row r="174" spans="1:32" ht="33" x14ac:dyDescent="0.25">
      <c r="A174" s="22" t="s">
        <v>4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73"/>
      <c r="AD174" s="31"/>
      <c r="AE174" s="31"/>
      <c r="AF174" s="28"/>
    </row>
    <row r="175" spans="1:32" ht="16.5" x14ac:dyDescent="0.25">
      <c r="A175" s="21" t="s">
        <v>3</v>
      </c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73"/>
      <c r="AD175" s="31"/>
      <c r="AE175" s="31"/>
      <c r="AF175" s="28"/>
    </row>
    <row r="176" spans="1:32" ht="18.75" x14ac:dyDescent="0.25">
      <c r="A176" s="126" t="s">
        <v>23</v>
      </c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  <c r="U176" s="127"/>
      <c r="V176" s="127"/>
      <c r="W176" s="127"/>
      <c r="X176" s="127"/>
      <c r="Y176" s="127"/>
      <c r="Z176" s="127"/>
      <c r="AA176" s="127"/>
      <c r="AB176" s="127"/>
      <c r="AC176" s="127"/>
      <c r="AD176" s="127"/>
      <c r="AE176" s="128"/>
      <c r="AF176" s="138"/>
    </row>
    <row r="177" spans="1:32" ht="16.5" x14ac:dyDescent="0.25">
      <c r="A177" s="36" t="s">
        <v>10</v>
      </c>
      <c r="B177" s="33">
        <f t="shared" ref="B177:G177" si="14">B180</f>
        <v>109</v>
      </c>
      <c r="C177" s="33">
        <f t="shared" si="14"/>
        <v>0</v>
      </c>
      <c r="D177" s="33">
        <f t="shared" si="14"/>
        <v>0</v>
      </c>
      <c r="E177" s="33">
        <f t="shared" si="14"/>
        <v>1</v>
      </c>
      <c r="F177" s="33" t="e">
        <f t="shared" si="14"/>
        <v>#DIV/0!</v>
      </c>
      <c r="G177" s="33">
        <f t="shared" si="14"/>
        <v>10900</v>
      </c>
      <c r="H177" s="33"/>
      <c r="I177" s="33"/>
      <c r="J177" s="33"/>
      <c r="K177" s="33">
        <f>K180</f>
        <v>1</v>
      </c>
      <c r="L177" s="33"/>
      <c r="M177" s="33"/>
      <c r="N177" s="33"/>
      <c r="O177" s="33"/>
      <c r="P177" s="33"/>
      <c r="Q177" s="71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139"/>
    </row>
    <row r="178" spans="1:32" ht="16.5" x14ac:dyDescent="0.25">
      <c r="A178" s="22" t="s">
        <v>7</v>
      </c>
      <c r="B178" s="31"/>
      <c r="C178" s="31"/>
      <c r="D178" s="31"/>
      <c r="E178" s="31"/>
      <c r="F178" s="31"/>
      <c r="G178" s="31"/>
      <c r="H178" s="30"/>
      <c r="I178" s="30"/>
      <c r="J178" s="30"/>
      <c r="K178" s="30"/>
      <c r="L178" s="30"/>
      <c r="M178" s="30"/>
      <c r="N178" s="30"/>
      <c r="O178" s="30"/>
      <c r="P178" s="30"/>
      <c r="Q178" s="68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29"/>
      <c r="AF178" s="139"/>
    </row>
    <row r="179" spans="1:32" ht="33" x14ac:dyDescent="0.25">
      <c r="A179" s="22" t="s">
        <v>6</v>
      </c>
      <c r="B179" s="31"/>
      <c r="C179" s="31"/>
      <c r="D179" s="31"/>
      <c r="E179" s="31"/>
      <c r="F179" s="31"/>
      <c r="G179" s="31"/>
      <c r="H179" s="30"/>
      <c r="I179" s="30"/>
      <c r="J179" s="30"/>
      <c r="K179" s="30"/>
      <c r="L179" s="30"/>
      <c r="M179" s="30"/>
      <c r="N179" s="30"/>
      <c r="O179" s="30"/>
      <c r="P179" s="30"/>
      <c r="Q179" s="68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29"/>
      <c r="AF179" s="139"/>
    </row>
    <row r="180" spans="1:32" ht="16.5" x14ac:dyDescent="0.25">
      <c r="A180" s="22" t="s">
        <v>5</v>
      </c>
      <c r="B180" s="79">
        <v>109</v>
      </c>
      <c r="C180" s="73">
        <f>H180+J180+L180+N180+P180+R180+T180+V180+X180+Z180+AB180+AD180</f>
        <v>0</v>
      </c>
      <c r="D180" s="73">
        <f>C180</f>
        <v>0</v>
      </c>
      <c r="E180" s="73">
        <f>I180+K180+M180+O180+Q180+S180+U180+W180+Y180+AA180+AC180+AE180</f>
        <v>1</v>
      </c>
      <c r="F180" s="83" t="e">
        <f>B180/D180*100</f>
        <v>#DIV/0!</v>
      </c>
      <c r="G180" s="83">
        <f>B180/E180*100</f>
        <v>10900</v>
      </c>
      <c r="H180" s="30"/>
      <c r="I180" s="30"/>
      <c r="J180" s="30"/>
      <c r="K180" s="30">
        <v>1</v>
      </c>
      <c r="L180" s="30"/>
      <c r="M180" s="30"/>
      <c r="N180" s="30"/>
      <c r="O180" s="30"/>
      <c r="P180" s="30"/>
      <c r="Q180" s="68"/>
      <c r="R180" s="30"/>
      <c r="S180" s="30"/>
      <c r="T180" s="30"/>
      <c r="U180" s="30"/>
      <c r="V180" s="30"/>
      <c r="W180" s="30"/>
      <c r="X180" s="30"/>
      <c r="Y180" s="68"/>
      <c r="Z180" s="30"/>
      <c r="AA180" s="30"/>
      <c r="AB180" s="30"/>
      <c r="AC180" s="30"/>
      <c r="AD180" s="30"/>
      <c r="AE180" s="29"/>
      <c r="AF180" s="139"/>
    </row>
    <row r="181" spans="1:32" ht="33" x14ac:dyDescent="0.25">
      <c r="A181" s="22" t="s">
        <v>4</v>
      </c>
      <c r="B181" s="31"/>
      <c r="C181" s="31"/>
      <c r="D181" s="31"/>
      <c r="E181" s="31"/>
      <c r="F181" s="31"/>
      <c r="G181" s="31"/>
      <c r="H181" s="30"/>
      <c r="I181" s="30"/>
      <c r="J181" s="30"/>
      <c r="K181" s="30"/>
      <c r="L181" s="30"/>
      <c r="M181" s="30"/>
      <c r="N181" s="30"/>
      <c r="O181" s="30"/>
      <c r="P181" s="30"/>
      <c r="Q181" s="68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29"/>
      <c r="AF181" s="139"/>
    </row>
    <row r="182" spans="1:32" ht="16.5" x14ac:dyDescent="0.25">
      <c r="A182" s="21" t="s">
        <v>3</v>
      </c>
      <c r="B182" s="31"/>
      <c r="C182" s="31"/>
      <c r="D182" s="31"/>
      <c r="E182" s="31"/>
      <c r="F182" s="31"/>
      <c r="G182" s="31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29"/>
      <c r="AF182" s="140"/>
    </row>
    <row r="183" spans="1:32" ht="18.75" x14ac:dyDescent="0.25">
      <c r="A183" s="126" t="s">
        <v>22</v>
      </c>
      <c r="B183" s="127"/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127"/>
      <c r="U183" s="127"/>
      <c r="V183" s="127"/>
      <c r="W183" s="127"/>
      <c r="X183" s="127"/>
      <c r="Y183" s="127"/>
      <c r="Z183" s="127"/>
      <c r="AA183" s="127"/>
      <c r="AB183" s="127"/>
      <c r="AC183" s="127"/>
      <c r="AD183" s="127"/>
      <c r="AE183" s="128"/>
      <c r="AF183" s="103"/>
    </row>
    <row r="184" spans="1:32" ht="16.5" x14ac:dyDescent="0.25">
      <c r="A184" s="36" t="s">
        <v>10</v>
      </c>
      <c r="B184" s="33">
        <f t="shared" ref="B184:G184" si="15">B187</f>
        <v>81.099999999999994</v>
      </c>
      <c r="C184" s="33">
        <f t="shared" si="15"/>
        <v>81.099999999999994</v>
      </c>
      <c r="D184" s="33">
        <f t="shared" si="15"/>
        <v>81.099999999999994</v>
      </c>
      <c r="E184" s="33">
        <f t="shared" si="15"/>
        <v>0</v>
      </c>
      <c r="F184" s="33">
        <f t="shared" si="15"/>
        <v>100</v>
      </c>
      <c r="G184" s="33" t="e">
        <f t="shared" si="15"/>
        <v>#DIV/0!</v>
      </c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>
        <f>Z187</f>
        <v>81.099999999999994</v>
      </c>
      <c r="AA184" s="33"/>
      <c r="AB184" s="33"/>
      <c r="AC184" s="33"/>
      <c r="AD184" s="33"/>
      <c r="AE184" s="33"/>
      <c r="AF184" s="124"/>
    </row>
    <row r="185" spans="1:32" ht="16.5" x14ac:dyDescent="0.25">
      <c r="A185" s="22" t="s">
        <v>7</v>
      </c>
      <c r="B185" s="31"/>
      <c r="C185" s="31"/>
      <c r="D185" s="31"/>
      <c r="E185" s="31"/>
      <c r="F185" s="31"/>
      <c r="G185" s="31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29"/>
      <c r="AF185" s="124"/>
    </row>
    <row r="186" spans="1:32" ht="33" x14ac:dyDescent="0.25">
      <c r="A186" s="22" t="s">
        <v>6</v>
      </c>
      <c r="B186" s="31"/>
      <c r="C186" s="31"/>
      <c r="D186" s="31"/>
      <c r="E186" s="31"/>
      <c r="F186" s="31"/>
      <c r="G186" s="31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29"/>
      <c r="AF186" s="124"/>
    </row>
    <row r="187" spans="1:32" ht="16.5" x14ac:dyDescent="0.25">
      <c r="A187" s="22" t="s">
        <v>5</v>
      </c>
      <c r="B187" s="79">
        <v>81.099999999999994</v>
      </c>
      <c r="C187" s="31">
        <f>H187+J187+L187+N187+P187+R187+T187+V187+X187+Z187+AB187+AD187</f>
        <v>81.099999999999994</v>
      </c>
      <c r="D187" s="31">
        <f>C187</f>
        <v>81.099999999999994</v>
      </c>
      <c r="E187" s="31">
        <f>I187+K187+M187+O187+Q187+S187+U187+W187+Y187+AA187+AC187+AE187</f>
        <v>0</v>
      </c>
      <c r="F187" s="83">
        <f>B187/D187*100</f>
        <v>100</v>
      </c>
      <c r="G187" s="83" t="e">
        <f>B187/E187*100</f>
        <v>#DIV/0!</v>
      </c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>
        <v>81.099999999999994</v>
      </c>
      <c r="AA187" s="30"/>
      <c r="AB187" s="30"/>
      <c r="AC187" s="30"/>
      <c r="AD187" s="30"/>
      <c r="AE187" s="29"/>
      <c r="AF187" s="124"/>
    </row>
    <row r="188" spans="1:32" ht="33" x14ac:dyDescent="0.25">
      <c r="A188" s="22" t="s">
        <v>4</v>
      </c>
      <c r="B188" s="31"/>
      <c r="C188" s="31"/>
      <c r="D188" s="31"/>
      <c r="E188" s="31"/>
      <c r="F188" s="31"/>
      <c r="G188" s="31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29"/>
      <c r="AF188" s="124"/>
    </row>
    <row r="189" spans="1:32" ht="16.5" x14ac:dyDescent="0.25">
      <c r="A189" s="21" t="s">
        <v>3</v>
      </c>
      <c r="B189" s="31"/>
      <c r="C189" s="31"/>
      <c r="D189" s="31"/>
      <c r="E189" s="31"/>
      <c r="F189" s="31"/>
      <c r="G189" s="31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29"/>
      <c r="AF189" s="125"/>
    </row>
    <row r="190" spans="1:32" ht="18.75" x14ac:dyDescent="0.25">
      <c r="A190" s="126" t="s">
        <v>21</v>
      </c>
      <c r="B190" s="127"/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  <c r="U190" s="127"/>
      <c r="V190" s="127"/>
      <c r="W190" s="127"/>
      <c r="X190" s="127"/>
      <c r="Y190" s="127"/>
      <c r="Z190" s="127"/>
      <c r="AA190" s="127"/>
      <c r="AB190" s="127"/>
      <c r="AC190" s="127"/>
      <c r="AD190" s="127"/>
      <c r="AE190" s="128"/>
      <c r="AF190" s="28"/>
    </row>
    <row r="191" spans="1:32" ht="16.5" x14ac:dyDescent="0.25">
      <c r="A191" s="36" t="s">
        <v>10</v>
      </c>
      <c r="B191" s="33">
        <f t="shared" ref="B191:G191" si="16">B194</f>
        <v>170</v>
      </c>
      <c r="C191" s="33">
        <f t="shared" si="16"/>
        <v>170</v>
      </c>
      <c r="D191" s="33">
        <f t="shared" si="16"/>
        <v>170</v>
      </c>
      <c r="E191" s="33">
        <f t="shared" si="16"/>
        <v>0</v>
      </c>
      <c r="F191" s="33">
        <f t="shared" si="16"/>
        <v>100</v>
      </c>
      <c r="G191" s="33" t="e">
        <f t="shared" si="16"/>
        <v>#DIV/0!</v>
      </c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28"/>
    </row>
    <row r="192" spans="1:32" ht="16.5" x14ac:dyDescent="0.25">
      <c r="A192" s="22" t="s">
        <v>7</v>
      </c>
      <c r="B192" s="31"/>
      <c r="C192" s="31"/>
      <c r="D192" s="31"/>
      <c r="E192" s="31"/>
      <c r="F192" s="31"/>
      <c r="G192" s="31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29"/>
      <c r="AF192" s="28"/>
    </row>
    <row r="193" spans="1:32" ht="33" x14ac:dyDescent="0.25">
      <c r="A193" s="22" t="s">
        <v>6</v>
      </c>
      <c r="B193" s="31"/>
      <c r="C193" s="31"/>
      <c r="D193" s="31"/>
      <c r="E193" s="31"/>
      <c r="F193" s="31"/>
      <c r="G193" s="31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29"/>
      <c r="AF193" s="28"/>
    </row>
    <row r="194" spans="1:32" ht="16.5" x14ac:dyDescent="0.25">
      <c r="A194" s="22" t="s">
        <v>5</v>
      </c>
      <c r="B194" s="79">
        <v>170</v>
      </c>
      <c r="C194" s="31">
        <f>H194+J194+L194+N194+P194+R194+T194+V194+X194+Z194+AB194+AD194</f>
        <v>170</v>
      </c>
      <c r="D194" s="31">
        <f>C194</f>
        <v>170</v>
      </c>
      <c r="E194" s="31">
        <f>I194+K194+M194+O194+Q194+S194+U194+W194+Y194+AA194+AC194+AE194</f>
        <v>0</v>
      </c>
      <c r="F194" s="83">
        <f>B194/D194*100</f>
        <v>100</v>
      </c>
      <c r="G194" s="83" t="e">
        <f>B194/E194*100</f>
        <v>#DIV/0!</v>
      </c>
      <c r="H194" s="30"/>
      <c r="I194" s="30"/>
      <c r="J194" s="30"/>
      <c r="K194" s="30"/>
      <c r="L194" s="30">
        <v>170</v>
      </c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29"/>
      <c r="AF194" s="28"/>
    </row>
    <row r="195" spans="1:32" ht="33" x14ac:dyDescent="0.25">
      <c r="A195" s="22" t="s">
        <v>4</v>
      </c>
      <c r="B195" s="31"/>
      <c r="C195" s="31"/>
      <c r="D195" s="31"/>
      <c r="E195" s="31"/>
      <c r="F195" s="31"/>
      <c r="G195" s="31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29"/>
      <c r="AF195" s="28"/>
    </row>
    <row r="196" spans="1:32" ht="16.5" x14ac:dyDescent="0.25">
      <c r="A196" s="21" t="s">
        <v>3</v>
      </c>
      <c r="B196" s="31"/>
      <c r="C196" s="31"/>
      <c r="D196" s="31"/>
      <c r="E196" s="31"/>
      <c r="F196" s="31"/>
      <c r="G196" s="31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29"/>
      <c r="AF196" s="28"/>
    </row>
    <row r="197" spans="1:32" ht="18.75" x14ac:dyDescent="0.25">
      <c r="A197" s="126" t="s">
        <v>20</v>
      </c>
      <c r="B197" s="127"/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  <c r="T197" s="127"/>
      <c r="U197" s="127"/>
      <c r="V197" s="127"/>
      <c r="W197" s="127"/>
      <c r="X197" s="127"/>
      <c r="Y197" s="127"/>
      <c r="Z197" s="127"/>
      <c r="AA197" s="127"/>
      <c r="AB197" s="127"/>
      <c r="AC197" s="127"/>
      <c r="AD197" s="127"/>
      <c r="AE197" s="128"/>
      <c r="AF197" s="46"/>
    </row>
    <row r="198" spans="1:32" ht="16.5" x14ac:dyDescent="0.25">
      <c r="A198" s="36" t="s">
        <v>10</v>
      </c>
      <c r="B198" s="33">
        <f t="shared" ref="B198:G198" si="17">B201</f>
        <v>20.7</v>
      </c>
      <c r="C198" s="33">
        <f t="shared" si="17"/>
        <v>20.7</v>
      </c>
      <c r="D198" s="33">
        <f t="shared" si="17"/>
        <v>20.7</v>
      </c>
      <c r="E198" s="33">
        <f t="shared" si="17"/>
        <v>0.36</v>
      </c>
      <c r="F198" s="33">
        <f t="shared" si="17"/>
        <v>100</v>
      </c>
      <c r="G198" s="33">
        <f t="shared" si="17"/>
        <v>5750</v>
      </c>
      <c r="H198" s="33"/>
      <c r="I198" s="33"/>
      <c r="J198" s="33">
        <f>J201</f>
        <v>0.36</v>
      </c>
      <c r="K198" s="33">
        <f>K201</f>
        <v>0.36</v>
      </c>
      <c r="L198" s="33">
        <f>L201</f>
        <v>10.27</v>
      </c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28"/>
    </row>
    <row r="199" spans="1:32" ht="16.5" x14ac:dyDescent="0.25">
      <c r="A199" s="22" t="s">
        <v>7</v>
      </c>
      <c r="B199" s="31"/>
      <c r="C199" s="31"/>
      <c r="D199" s="31"/>
      <c r="E199" s="31"/>
      <c r="F199" s="31"/>
      <c r="G199" s="31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29"/>
      <c r="AF199" s="28"/>
    </row>
    <row r="200" spans="1:32" ht="33" x14ac:dyDescent="0.25">
      <c r="A200" s="22" t="s">
        <v>6</v>
      </c>
      <c r="B200" s="31"/>
      <c r="C200" s="31"/>
      <c r="D200" s="31"/>
      <c r="E200" s="31"/>
      <c r="F200" s="31"/>
      <c r="G200" s="31"/>
      <c r="H200" s="30"/>
      <c r="I200" s="30"/>
      <c r="J200" s="30"/>
      <c r="K200" s="30"/>
      <c r="L200" s="30"/>
      <c r="M200" s="30"/>
      <c r="N200" s="30"/>
      <c r="O200" s="68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29"/>
      <c r="AF200" s="28"/>
    </row>
    <row r="201" spans="1:32" ht="16.5" x14ac:dyDescent="0.25">
      <c r="A201" s="22" t="s">
        <v>5</v>
      </c>
      <c r="B201" s="79">
        <v>20.7</v>
      </c>
      <c r="C201" s="73">
        <f>H201+J201+L201+N201+P201+R201+T201+V201+X201+Z201+AB201+AD201</f>
        <v>20.7</v>
      </c>
      <c r="D201" s="73">
        <f>C201</f>
        <v>20.7</v>
      </c>
      <c r="E201" s="73">
        <f>I201+K201+M201+O201+Q201+S201+U201+W201+Y201+AA201+AE201+AC201</f>
        <v>0.36</v>
      </c>
      <c r="F201" s="83">
        <f>B201/D201*100</f>
        <v>100</v>
      </c>
      <c r="G201" s="83">
        <f>B201/E201*100</f>
        <v>5750</v>
      </c>
      <c r="H201" s="68"/>
      <c r="I201" s="68"/>
      <c r="J201" s="68">
        <v>0.36</v>
      </c>
      <c r="K201" s="68">
        <v>0.36</v>
      </c>
      <c r="L201" s="68">
        <v>10.27</v>
      </c>
      <c r="M201" s="68"/>
      <c r="N201" s="68"/>
      <c r="O201" s="68"/>
      <c r="P201" s="68"/>
      <c r="Q201" s="68"/>
      <c r="R201" s="68">
        <v>3.36</v>
      </c>
      <c r="S201" s="68"/>
      <c r="T201" s="68"/>
      <c r="U201" s="68"/>
      <c r="V201" s="68"/>
      <c r="W201" s="68"/>
      <c r="X201" s="68">
        <v>3.36</v>
      </c>
      <c r="Y201" s="68"/>
      <c r="Z201" s="68"/>
      <c r="AA201" s="68"/>
      <c r="AB201" s="68">
        <v>3.35</v>
      </c>
      <c r="AC201" s="68"/>
      <c r="AD201" s="68"/>
      <c r="AE201" s="68"/>
      <c r="AF201" s="28"/>
    </row>
    <row r="202" spans="1:32" ht="33" x14ac:dyDescent="0.25">
      <c r="A202" s="22" t="s">
        <v>4</v>
      </c>
      <c r="B202" s="31"/>
      <c r="C202" s="31"/>
      <c r="D202" s="31"/>
      <c r="E202" s="31"/>
      <c r="F202" s="31"/>
      <c r="G202" s="31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29"/>
      <c r="AF202" s="28"/>
    </row>
    <row r="203" spans="1:32" ht="16.5" x14ac:dyDescent="0.25">
      <c r="A203" s="21" t="s">
        <v>3</v>
      </c>
      <c r="B203" s="31"/>
      <c r="C203" s="31"/>
      <c r="D203" s="31"/>
      <c r="E203" s="31"/>
      <c r="F203" s="31"/>
      <c r="G203" s="31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29"/>
      <c r="AF203" s="28"/>
    </row>
    <row r="204" spans="1:32" ht="18.75" x14ac:dyDescent="0.25">
      <c r="A204" s="126" t="s">
        <v>19</v>
      </c>
      <c r="B204" s="127"/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  <c r="N204" s="127"/>
      <c r="O204" s="127"/>
      <c r="P204" s="127"/>
      <c r="Q204" s="127"/>
      <c r="R204" s="127"/>
      <c r="S204" s="127"/>
      <c r="T204" s="127"/>
      <c r="U204" s="127"/>
      <c r="V204" s="127"/>
      <c r="W204" s="127"/>
      <c r="X204" s="127"/>
      <c r="Y204" s="127"/>
      <c r="Z204" s="127"/>
      <c r="AA204" s="127"/>
      <c r="AB204" s="127"/>
      <c r="AC204" s="127"/>
      <c r="AD204" s="127"/>
      <c r="AE204" s="128"/>
      <c r="AF204" s="28"/>
    </row>
    <row r="205" spans="1:32" ht="16.5" x14ac:dyDescent="0.25">
      <c r="A205" s="36" t="s">
        <v>10</v>
      </c>
      <c r="B205" s="33">
        <f t="shared" ref="B205:G205" si="18">B208</f>
        <v>2</v>
      </c>
      <c r="C205" s="33">
        <f t="shared" si="18"/>
        <v>2</v>
      </c>
      <c r="D205" s="33">
        <f t="shared" si="18"/>
        <v>2</v>
      </c>
      <c r="E205" s="33">
        <f t="shared" si="18"/>
        <v>2</v>
      </c>
      <c r="F205" s="33">
        <f t="shared" si="18"/>
        <v>100</v>
      </c>
      <c r="G205" s="33">
        <f t="shared" si="18"/>
        <v>100</v>
      </c>
      <c r="H205" s="33"/>
      <c r="I205" s="33"/>
      <c r="J205" s="33">
        <f>J208</f>
        <v>2</v>
      </c>
      <c r="K205" s="33">
        <f>K208</f>
        <v>2</v>
      </c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28"/>
    </row>
    <row r="206" spans="1:32" ht="16.5" x14ac:dyDescent="0.25">
      <c r="A206" s="22" t="s">
        <v>7</v>
      </c>
      <c r="B206" s="31"/>
      <c r="C206" s="31"/>
      <c r="D206" s="31"/>
      <c r="E206" s="31"/>
      <c r="F206" s="31"/>
      <c r="G206" s="31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29"/>
      <c r="AF206" s="28"/>
    </row>
    <row r="207" spans="1:32" ht="33" x14ac:dyDescent="0.25">
      <c r="A207" s="22" t="s">
        <v>6</v>
      </c>
      <c r="B207" s="31"/>
      <c r="C207" s="31"/>
      <c r="D207" s="31"/>
      <c r="E207" s="31"/>
      <c r="F207" s="31"/>
      <c r="G207" s="31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29"/>
      <c r="AF207" s="28"/>
    </row>
    <row r="208" spans="1:32" ht="16.5" x14ac:dyDescent="0.25">
      <c r="A208" s="22" t="s">
        <v>5</v>
      </c>
      <c r="B208" s="79">
        <v>2</v>
      </c>
      <c r="C208" s="31">
        <f>H208+J208+L208+N208+P208+R208+T208+V208+X208+Z208+AB208+AD208</f>
        <v>2</v>
      </c>
      <c r="D208" s="31">
        <f>C208</f>
        <v>2</v>
      </c>
      <c r="E208" s="31">
        <f>I208+K208+M208+O208+Q208+S208+U208+W208+Y208+AA208+AC208+AE208</f>
        <v>2</v>
      </c>
      <c r="F208" s="83">
        <f>B208/D208*100</f>
        <v>100</v>
      </c>
      <c r="G208" s="83">
        <f>B208/E208*100</f>
        <v>100</v>
      </c>
      <c r="H208" s="30"/>
      <c r="I208" s="30"/>
      <c r="J208" s="30">
        <v>2</v>
      </c>
      <c r="K208" s="30">
        <v>2</v>
      </c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29"/>
      <c r="AF208" s="28"/>
    </row>
    <row r="209" spans="1:32" ht="33" x14ac:dyDescent="0.25">
      <c r="A209" s="22" t="s">
        <v>4</v>
      </c>
      <c r="B209" s="31"/>
      <c r="C209" s="31"/>
      <c r="D209" s="31"/>
      <c r="E209" s="31"/>
      <c r="F209" s="31"/>
      <c r="G209" s="31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29"/>
      <c r="AF209" s="28"/>
    </row>
    <row r="210" spans="1:32" ht="16.5" x14ac:dyDescent="0.25">
      <c r="A210" s="21" t="s">
        <v>3</v>
      </c>
      <c r="B210" s="31"/>
      <c r="C210" s="31"/>
      <c r="D210" s="31"/>
      <c r="E210" s="31"/>
      <c r="F210" s="31"/>
      <c r="G210" s="31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29"/>
      <c r="AF210" s="28"/>
    </row>
    <row r="211" spans="1:32" ht="18.75" x14ac:dyDescent="0.25">
      <c r="A211" s="126" t="s">
        <v>18</v>
      </c>
      <c r="B211" s="127"/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  <c r="N211" s="127"/>
      <c r="O211" s="127"/>
      <c r="P211" s="127"/>
      <c r="Q211" s="127"/>
      <c r="R211" s="127"/>
      <c r="S211" s="127"/>
      <c r="T211" s="127"/>
      <c r="U211" s="127"/>
      <c r="V211" s="127"/>
      <c r="W211" s="127"/>
      <c r="X211" s="127"/>
      <c r="Y211" s="127"/>
      <c r="Z211" s="127"/>
      <c r="AA211" s="127"/>
      <c r="AB211" s="127"/>
      <c r="AC211" s="127"/>
      <c r="AD211" s="127"/>
      <c r="AE211" s="128"/>
      <c r="AF211" s="28"/>
    </row>
    <row r="212" spans="1:32" ht="18.75" x14ac:dyDescent="0.25">
      <c r="A212" s="45" t="s">
        <v>10</v>
      </c>
      <c r="B212" s="33">
        <f t="shared" ref="B212:G212" si="19">B213</f>
        <v>100</v>
      </c>
      <c r="C212" s="33">
        <f t="shared" si="19"/>
        <v>100</v>
      </c>
      <c r="D212" s="33">
        <f t="shared" si="19"/>
        <v>100</v>
      </c>
      <c r="E212" s="33">
        <f t="shared" si="19"/>
        <v>0</v>
      </c>
      <c r="F212" s="33">
        <f t="shared" si="19"/>
        <v>100</v>
      </c>
      <c r="G212" s="45" t="e">
        <f t="shared" si="19"/>
        <v>#DIV/0!</v>
      </c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28"/>
    </row>
    <row r="213" spans="1:32" ht="18.75" x14ac:dyDescent="0.25">
      <c r="A213" s="44" t="s">
        <v>5</v>
      </c>
      <c r="B213" s="79">
        <v>100</v>
      </c>
      <c r="C213" s="43">
        <f>H213+J213+L213+N213+P213+R213+V213+X213+Z213+AB213+AD213</f>
        <v>100</v>
      </c>
      <c r="D213" s="43">
        <f>C213</f>
        <v>100</v>
      </c>
      <c r="E213" s="43">
        <f>I213+K213+M213+O213+Q213+S213+U213+W213+Y213+AA213+AC213+AE213</f>
        <v>0</v>
      </c>
      <c r="F213" s="88">
        <f>B213/D213*100</f>
        <v>100</v>
      </c>
      <c r="G213" s="89" t="e">
        <f>B213/E213*100</f>
        <v>#DIV/0!</v>
      </c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>
        <v>100</v>
      </c>
      <c r="AA213" s="43"/>
      <c r="AB213" s="43"/>
      <c r="AC213" s="43"/>
      <c r="AD213" s="43"/>
      <c r="AE213" s="43"/>
      <c r="AF213" s="28"/>
    </row>
    <row r="214" spans="1:32" ht="71.25" x14ac:dyDescent="0.25">
      <c r="A214" s="42" t="s">
        <v>17</v>
      </c>
      <c r="B214" s="41">
        <f>B215+B216+B217</f>
        <v>724.69999999999993</v>
      </c>
      <c r="C214" s="41">
        <f>C217</f>
        <v>530.6</v>
      </c>
      <c r="D214" s="41">
        <f>D217</f>
        <v>530.6</v>
      </c>
      <c r="E214" s="41">
        <f>E217</f>
        <v>3.36</v>
      </c>
      <c r="F214" s="41">
        <f>B214/D214*100</f>
        <v>136.58122879758764</v>
      </c>
      <c r="G214" s="41">
        <f>B214/D214*100</f>
        <v>136.58122879758764</v>
      </c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24"/>
    </row>
    <row r="215" spans="1:32" ht="16.5" x14ac:dyDescent="0.25">
      <c r="A215" s="22" t="s">
        <v>7</v>
      </c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28"/>
    </row>
    <row r="216" spans="1:32" ht="33" x14ac:dyDescent="0.25">
      <c r="A216" s="22" t="s">
        <v>6</v>
      </c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28"/>
    </row>
    <row r="217" spans="1:32" ht="16.5" x14ac:dyDescent="0.25">
      <c r="A217" s="22" t="s">
        <v>5</v>
      </c>
      <c r="B217" s="73">
        <f>B173+B145+B117</f>
        <v>724.69999999999993</v>
      </c>
      <c r="C217" s="31">
        <f>C173+C145+C117</f>
        <v>530.6</v>
      </c>
      <c r="D217" s="73">
        <f>C217</f>
        <v>530.6</v>
      </c>
      <c r="E217" s="73">
        <f>E173+E145+E117</f>
        <v>3.36</v>
      </c>
      <c r="F217" s="31">
        <f>B217/D217*100</f>
        <v>136.58122879758764</v>
      </c>
      <c r="G217" s="31">
        <f>B217/E217*100</f>
        <v>21568.452380952378</v>
      </c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28"/>
    </row>
    <row r="218" spans="1:32" ht="33" x14ac:dyDescent="0.25">
      <c r="A218" s="22" t="s">
        <v>4</v>
      </c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28"/>
    </row>
    <row r="219" spans="1:32" ht="16.5" x14ac:dyDescent="0.25">
      <c r="A219" s="21" t="s">
        <v>3</v>
      </c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28"/>
    </row>
    <row r="220" spans="1:32" ht="20.25" x14ac:dyDescent="0.25">
      <c r="A220" s="109" t="s">
        <v>16</v>
      </c>
      <c r="B220" s="110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  <c r="T220" s="110"/>
      <c r="U220" s="110"/>
      <c r="V220" s="110"/>
      <c r="W220" s="110"/>
      <c r="X220" s="110"/>
      <c r="Y220" s="110"/>
      <c r="Z220" s="110"/>
      <c r="AA220" s="110"/>
      <c r="AB220" s="110"/>
      <c r="AC220" s="110"/>
      <c r="AD220" s="110"/>
      <c r="AE220" s="111"/>
      <c r="AF220" s="28"/>
    </row>
    <row r="221" spans="1:32" ht="20.25" x14ac:dyDescent="0.25">
      <c r="A221" s="121" t="s">
        <v>15</v>
      </c>
      <c r="B221" s="129"/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  <c r="R221" s="129"/>
      <c r="S221" s="129"/>
      <c r="T221" s="129"/>
      <c r="U221" s="129"/>
      <c r="V221" s="129"/>
      <c r="W221" s="129"/>
      <c r="X221" s="129"/>
      <c r="Y221" s="129"/>
      <c r="Z221" s="129"/>
      <c r="AA221" s="129"/>
      <c r="AB221" s="129"/>
      <c r="AC221" s="129"/>
      <c r="AD221" s="129"/>
      <c r="AE221" s="130"/>
      <c r="AF221" s="28"/>
    </row>
    <row r="222" spans="1:32" ht="16.5" x14ac:dyDescent="0.25">
      <c r="A222" s="36" t="s">
        <v>10</v>
      </c>
      <c r="B222" s="33">
        <f>B223+B224+B225</f>
        <v>0</v>
      </c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28"/>
    </row>
    <row r="223" spans="1:32" ht="16.5" x14ac:dyDescent="0.25">
      <c r="A223" s="22" t="s">
        <v>7</v>
      </c>
      <c r="B223" s="31">
        <v>0</v>
      </c>
      <c r="C223" s="31"/>
      <c r="D223" s="31"/>
      <c r="E223" s="31"/>
      <c r="F223" s="33"/>
      <c r="G223" s="33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29"/>
      <c r="AF223" s="28"/>
    </row>
    <row r="224" spans="1:32" ht="33" x14ac:dyDescent="0.25">
      <c r="A224" s="22" t="s">
        <v>6</v>
      </c>
      <c r="B224" s="31">
        <v>0</v>
      </c>
      <c r="C224" s="31"/>
      <c r="D224" s="31"/>
      <c r="E224" s="31"/>
      <c r="F224" s="33"/>
      <c r="G224" s="33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29"/>
      <c r="AF224" s="28"/>
    </row>
    <row r="225" spans="1:32" ht="16.5" x14ac:dyDescent="0.25">
      <c r="A225" s="22" t="s">
        <v>5</v>
      </c>
      <c r="B225" s="31">
        <v>0</v>
      </c>
      <c r="C225" s="31"/>
      <c r="D225" s="31"/>
      <c r="E225" s="31"/>
      <c r="F225" s="33"/>
      <c r="G225" s="33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29"/>
      <c r="AF225" s="28"/>
    </row>
    <row r="226" spans="1:32" ht="33" x14ac:dyDescent="0.25">
      <c r="A226" s="22" t="s">
        <v>4</v>
      </c>
      <c r="B226" s="31"/>
      <c r="C226" s="31"/>
      <c r="D226" s="31"/>
      <c r="E226" s="31"/>
      <c r="F226" s="33"/>
      <c r="G226" s="33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29"/>
      <c r="AF226" s="28"/>
    </row>
    <row r="227" spans="1:32" ht="16.5" x14ac:dyDescent="0.25">
      <c r="A227" s="21" t="s">
        <v>3</v>
      </c>
      <c r="B227" s="31"/>
      <c r="C227" s="31"/>
      <c r="D227" s="31"/>
      <c r="E227" s="31"/>
      <c r="F227" s="33"/>
      <c r="G227" s="33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29"/>
      <c r="AF227" s="28"/>
    </row>
    <row r="228" spans="1:32" ht="47.25" x14ac:dyDescent="0.25">
      <c r="A228" s="27" t="s">
        <v>14</v>
      </c>
      <c r="B228" s="40">
        <f>B229</f>
        <v>0</v>
      </c>
      <c r="C228" s="40"/>
      <c r="D228" s="40"/>
      <c r="E228" s="40"/>
      <c r="F228" s="40"/>
      <c r="G228" s="40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8"/>
      <c r="AF228" s="24"/>
    </row>
    <row r="229" spans="1:32" ht="16.5" x14ac:dyDescent="0.25">
      <c r="A229" s="36" t="s">
        <v>10</v>
      </c>
      <c r="B229" s="33">
        <f>B230+B231+B232</f>
        <v>0</v>
      </c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28"/>
    </row>
    <row r="230" spans="1:32" ht="16.5" x14ac:dyDescent="0.25">
      <c r="A230" s="22" t="s">
        <v>7</v>
      </c>
      <c r="B230" s="31">
        <f>B223</f>
        <v>0</v>
      </c>
      <c r="C230" s="31"/>
      <c r="D230" s="31"/>
      <c r="E230" s="31"/>
      <c r="F230" s="33"/>
      <c r="G230" s="33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28"/>
    </row>
    <row r="231" spans="1:32" ht="33" x14ac:dyDescent="0.25">
      <c r="A231" s="22" t="s">
        <v>6</v>
      </c>
      <c r="B231" s="31">
        <f>B224</f>
        <v>0</v>
      </c>
      <c r="C231" s="31"/>
      <c r="D231" s="31"/>
      <c r="E231" s="31"/>
      <c r="F231" s="33"/>
      <c r="G231" s="33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28"/>
    </row>
    <row r="232" spans="1:32" ht="16.5" x14ac:dyDescent="0.25">
      <c r="A232" s="22" t="s">
        <v>5</v>
      </c>
      <c r="B232" s="31">
        <f>B225</f>
        <v>0</v>
      </c>
      <c r="C232" s="31"/>
      <c r="D232" s="31"/>
      <c r="E232" s="31"/>
      <c r="F232" s="33"/>
      <c r="G232" s="33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28"/>
    </row>
    <row r="233" spans="1:32" ht="33" x14ac:dyDescent="0.25">
      <c r="A233" s="22" t="s">
        <v>4</v>
      </c>
      <c r="B233" s="31"/>
      <c r="C233" s="31"/>
      <c r="D233" s="31"/>
      <c r="E233" s="31"/>
      <c r="F233" s="33"/>
      <c r="G233" s="33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28"/>
    </row>
    <row r="234" spans="1:32" ht="16.5" x14ac:dyDescent="0.25">
      <c r="A234" s="21" t="s">
        <v>3</v>
      </c>
      <c r="B234" s="31"/>
      <c r="C234" s="31"/>
      <c r="D234" s="31"/>
      <c r="E234" s="31"/>
      <c r="F234" s="33"/>
      <c r="G234" s="33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28"/>
    </row>
    <row r="235" spans="1:32" ht="20.25" x14ac:dyDescent="0.25">
      <c r="A235" s="109" t="s">
        <v>13</v>
      </c>
      <c r="B235" s="110"/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110"/>
      <c r="U235" s="110"/>
      <c r="V235" s="110"/>
      <c r="W235" s="110"/>
      <c r="X235" s="110"/>
      <c r="Y235" s="110"/>
      <c r="Z235" s="110"/>
      <c r="AA235" s="110"/>
      <c r="AB235" s="110"/>
      <c r="AC235" s="110"/>
      <c r="AD235" s="110"/>
      <c r="AE235" s="111"/>
      <c r="AF235" s="28"/>
    </row>
    <row r="236" spans="1:32" ht="20.25" x14ac:dyDescent="0.25">
      <c r="A236" s="121" t="s">
        <v>12</v>
      </c>
      <c r="B236" s="129"/>
      <c r="C236" s="129"/>
      <c r="D236" s="129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  <c r="R236" s="129"/>
      <c r="S236" s="129"/>
      <c r="T236" s="129"/>
      <c r="U236" s="129"/>
      <c r="V236" s="129"/>
      <c r="W236" s="129"/>
      <c r="X236" s="129"/>
      <c r="Y236" s="129"/>
      <c r="Z236" s="129"/>
      <c r="AA236" s="129"/>
      <c r="AB236" s="129"/>
      <c r="AC236" s="129"/>
      <c r="AD236" s="129"/>
      <c r="AE236" s="130"/>
      <c r="AF236" s="37"/>
    </row>
    <row r="237" spans="1:32" ht="16.5" x14ac:dyDescent="0.25">
      <c r="A237" s="36" t="s">
        <v>10</v>
      </c>
      <c r="B237" s="35">
        <f>B240</f>
        <v>5083.6000000000004</v>
      </c>
      <c r="C237" s="35">
        <f>C240</f>
        <v>0</v>
      </c>
      <c r="D237" s="35">
        <f>D240</f>
        <v>0</v>
      </c>
      <c r="E237" s="35">
        <f>E240</f>
        <v>691.73500000000001</v>
      </c>
      <c r="F237" s="35" t="e">
        <f>B237/D237*100</f>
        <v>#DIV/0!</v>
      </c>
      <c r="G237" s="35">
        <f>B237/E237*100</f>
        <v>734.90570811076498</v>
      </c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28"/>
    </row>
    <row r="238" spans="1:32" ht="16.5" x14ac:dyDescent="0.25">
      <c r="A238" s="22" t="s">
        <v>7</v>
      </c>
      <c r="B238" s="20"/>
      <c r="C238" s="20"/>
      <c r="D238" s="20"/>
      <c r="E238" s="20"/>
      <c r="F238" s="20"/>
      <c r="G238" s="20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28"/>
    </row>
    <row r="239" spans="1:32" ht="33" x14ac:dyDescent="0.25">
      <c r="A239" s="22" t="s">
        <v>6</v>
      </c>
      <c r="B239" s="20"/>
      <c r="C239" s="20"/>
      <c r="D239" s="20"/>
      <c r="E239" s="20"/>
      <c r="F239" s="20"/>
      <c r="G239" s="20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28"/>
    </row>
    <row r="240" spans="1:32" ht="16.5" x14ac:dyDescent="0.25">
      <c r="A240" s="22" t="s">
        <v>5</v>
      </c>
      <c r="B240" s="82">
        <v>5083.6000000000004</v>
      </c>
      <c r="C240" s="20">
        <f>H240+J240+L240+N240+P240+R240+T240+V240+X240+Z240+AB240+AD240</f>
        <v>0</v>
      </c>
      <c r="D240" s="77">
        <f>C240</f>
        <v>0</v>
      </c>
      <c r="E240" s="20">
        <f>I240+K240+M240+O240+Q240+S240+U240+W240+Y240+AA240+AC240+AE240</f>
        <v>691.73500000000001</v>
      </c>
      <c r="F240" s="85" t="e">
        <f>B240/D240*100</f>
        <v>#DIV/0!</v>
      </c>
      <c r="G240" s="85">
        <f>B240/E240*100</f>
        <v>734.90570811076498</v>
      </c>
      <c r="H240" s="34"/>
      <c r="I240" s="34">
        <v>338.09100000000001</v>
      </c>
      <c r="J240" s="34"/>
      <c r="K240" s="78">
        <v>353.64400000000001</v>
      </c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78"/>
      <c r="Z240" s="34"/>
      <c r="AA240" s="34"/>
      <c r="AB240" s="34"/>
      <c r="AC240" s="34"/>
      <c r="AD240" s="34"/>
      <c r="AE240" s="34"/>
      <c r="AF240" s="28"/>
    </row>
    <row r="241" spans="1:32" ht="33" x14ac:dyDescent="0.25">
      <c r="A241" s="22" t="s">
        <v>4</v>
      </c>
      <c r="B241" s="20"/>
      <c r="C241" s="20"/>
      <c r="D241" s="20"/>
      <c r="E241" s="20"/>
      <c r="F241" s="20"/>
      <c r="G241" s="20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28"/>
    </row>
    <row r="242" spans="1:32" ht="16.5" x14ac:dyDescent="0.25">
      <c r="A242" s="21" t="s">
        <v>3</v>
      </c>
      <c r="B242" s="20"/>
      <c r="C242" s="20"/>
      <c r="D242" s="20"/>
      <c r="E242" s="20"/>
      <c r="F242" s="20"/>
      <c r="G242" s="20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28"/>
    </row>
    <row r="243" spans="1:32" ht="20.25" x14ac:dyDescent="0.25">
      <c r="A243" s="121" t="s">
        <v>11</v>
      </c>
      <c r="B243" s="129"/>
      <c r="C243" s="129"/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129"/>
      <c r="U243" s="129"/>
      <c r="V243" s="129"/>
      <c r="W243" s="129"/>
      <c r="X243" s="129"/>
      <c r="Y243" s="129"/>
      <c r="Z243" s="129"/>
      <c r="AA243" s="129"/>
      <c r="AB243" s="129"/>
      <c r="AC243" s="129"/>
      <c r="AD243" s="129"/>
      <c r="AE243" s="130"/>
      <c r="AF243" s="28"/>
    </row>
    <row r="244" spans="1:32" ht="16.5" x14ac:dyDescent="0.25">
      <c r="A244" s="22" t="s">
        <v>10</v>
      </c>
      <c r="B244" s="33">
        <f>B245+B246+B247</f>
        <v>0</v>
      </c>
      <c r="C244" s="33"/>
      <c r="D244" s="33"/>
      <c r="E244" s="33"/>
      <c r="F244" s="33"/>
      <c r="G244" s="33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2"/>
      <c r="AF244" s="28"/>
    </row>
    <row r="245" spans="1:32" ht="16.5" x14ac:dyDescent="0.25">
      <c r="A245" s="22" t="s">
        <v>7</v>
      </c>
      <c r="B245" s="31">
        <v>0</v>
      </c>
      <c r="C245" s="31"/>
      <c r="D245" s="31"/>
      <c r="E245" s="31"/>
      <c r="F245" s="31"/>
      <c r="G245" s="31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29"/>
      <c r="AF245" s="28"/>
    </row>
    <row r="246" spans="1:32" ht="33" x14ac:dyDescent="0.25">
      <c r="A246" s="22" t="s">
        <v>6</v>
      </c>
      <c r="B246" s="31">
        <v>0</v>
      </c>
      <c r="C246" s="31"/>
      <c r="D246" s="31"/>
      <c r="E246" s="31"/>
      <c r="F246" s="31"/>
      <c r="G246" s="31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29"/>
      <c r="AF246" s="28"/>
    </row>
    <row r="247" spans="1:32" ht="16.5" x14ac:dyDescent="0.25">
      <c r="A247" s="22" t="s">
        <v>5</v>
      </c>
      <c r="B247" s="31">
        <v>0</v>
      </c>
      <c r="C247" s="31"/>
      <c r="D247" s="31"/>
      <c r="E247" s="31"/>
      <c r="F247" s="31"/>
      <c r="G247" s="31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29"/>
      <c r="AF247" s="28"/>
    </row>
    <row r="248" spans="1:32" ht="33" x14ac:dyDescent="0.25">
      <c r="A248" s="22" t="s">
        <v>4</v>
      </c>
      <c r="B248" s="31"/>
      <c r="C248" s="31"/>
      <c r="D248" s="31"/>
      <c r="E248" s="31"/>
      <c r="F248" s="31"/>
      <c r="G248" s="31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29"/>
      <c r="AF248" s="28"/>
    </row>
    <row r="249" spans="1:32" ht="16.5" x14ac:dyDescent="0.25">
      <c r="A249" s="21" t="s">
        <v>3</v>
      </c>
      <c r="B249" s="31"/>
      <c r="C249" s="31"/>
      <c r="D249" s="31"/>
      <c r="E249" s="31"/>
      <c r="F249" s="31"/>
      <c r="G249" s="31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29"/>
      <c r="AF249" s="28"/>
    </row>
    <row r="250" spans="1:32" ht="126" x14ac:dyDescent="0.25">
      <c r="A250" s="27" t="s">
        <v>9</v>
      </c>
      <c r="B250" s="25">
        <f>B253</f>
        <v>5083.6000000000004</v>
      </c>
      <c r="C250" s="25">
        <f>C253</f>
        <v>0</v>
      </c>
      <c r="D250" s="25">
        <f>D253</f>
        <v>0</v>
      </c>
      <c r="E250" s="25">
        <f>E253</f>
        <v>691.73500000000001</v>
      </c>
      <c r="F250" s="25" t="e">
        <f>B250/D250*100</f>
        <v>#DIV/0!</v>
      </c>
      <c r="G250" s="25">
        <f>B250/E250*100</f>
        <v>734.90570811076498</v>
      </c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4"/>
    </row>
    <row r="251" spans="1:32" ht="16.5" x14ac:dyDescent="0.25">
      <c r="A251" s="22" t="s">
        <v>7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75"/>
    </row>
    <row r="252" spans="1:32" ht="33" x14ac:dyDescent="0.25">
      <c r="A252" s="22" t="s">
        <v>6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75"/>
    </row>
    <row r="253" spans="1:32" ht="16.5" x14ac:dyDescent="0.25">
      <c r="A253" s="22" t="s">
        <v>5</v>
      </c>
      <c r="B253" s="20">
        <f>B240+B247</f>
        <v>5083.6000000000004</v>
      </c>
      <c r="C253" s="20">
        <f>C240</f>
        <v>0</v>
      </c>
      <c r="D253" s="20">
        <f>D240</f>
        <v>0</v>
      </c>
      <c r="E253" s="20">
        <f>E240</f>
        <v>691.73500000000001</v>
      </c>
      <c r="F253" s="85" t="e">
        <f>B253/D253*100</f>
        <v>#DIV/0!</v>
      </c>
      <c r="G253" s="85">
        <f>B253/E253*100</f>
        <v>734.90570811076498</v>
      </c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75"/>
    </row>
    <row r="254" spans="1:32" ht="33" x14ac:dyDescent="0.25">
      <c r="A254" s="22" t="s">
        <v>4</v>
      </c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75"/>
    </row>
    <row r="255" spans="1:32" ht="16.5" x14ac:dyDescent="0.25">
      <c r="A255" s="21" t="s">
        <v>3</v>
      </c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75"/>
    </row>
    <row r="256" spans="1:32" ht="33" x14ac:dyDescent="0.25">
      <c r="A256" s="26" t="s">
        <v>8</v>
      </c>
      <c r="B256" s="25">
        <f>B257+B258+B259</f>
        <v>22727</v>
      </c>
      <c r="C256" s="25">
        <f>C257+C258+C259</f>
        <v>2425.1709999999998</v>
      </c>
      <c r="D256" s="25">
        <f>C256</f>
        <v>2425.1709999999998</v>
      </c>
      <c r="E256" s="25">
        <f>E257+E258+E259</f>
        <v>1948.8230000000001</v>
      </c>
      <c r="F256" s="25">
        <f>B256/D256*100</f>
        <v>937.12979414647464</v>
      </c>
      <c r="G256" s="25">
        <f>B256/E256*100</f>
        <v>1166.1910804624124</v>
      </c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4"/>
    </row>
    <row r="257" spans="1:32" ht="16.5" x14ac:dyDescent="0.25">
      <c r="A257" s="23" t="s">
        <v>7</v>
      </c>
      <c r="B257" s="20">
        <f>B108+B215+B230+B251</f>
        <v>5.0999999999999996</v>
      </c>
      <c r="C257" s="20">
        <f>C108</f>
        <v>0</v>
      </c>
      <c r="D257" s="20">
        <f>C257</f>
        <v>0</v>
      </c>
      <c r="E257" s="20">
        <f>E251+E229+E215+E108</f>
        <v>0</v>
      </c>
      <c r="F257" s="20" t="e">
        <f>B257/D257*100</f>
        <v>#DIV/0!</v>
      </c>
      <c r="G257" s="20" t="e">
        <f>B257/E257*100</f>
        <v>#DIV/0!</v>
      </c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75"/>
    </row>
    <row r="258" spans="1:32" ht="33" x14ac:dyDescent="0.25">
      <c r="A258" s="22" t="s">
        <v>6</v>
      </c>
      <c r="B258" s="20">
        <f>B109+B216+B231+B252</f>
        <v>3911</v>
      </c>
      <c r="C258" s="20">
        <f>C252+C231+C216+C109</f>
        <v>118.60000000000004</v>
      </c>
      <c r="D258" s="20">
        <f>C258</f>
        <v>118.60000000000004</v>
      </c>
      <c r="E258" s="20">
        <f>E252+E231+E216+E109</f>
        <v>271.08499999999998</v>
      </c>
      <c r="F258" s="20">
        <f>B258/D258*100</f>
        <v>3297.6391231028656</v>
      </c>
      <c r="G258" s="20">
        <f>B258/E258*100</f>
        <v>1442.7209177933123</v>
      </c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75"/>
    </row>
    <row r="259" spans="1:32" ht="16.5" x14ac:dyDescent="0.25">
      <c r="A259" s="23" t="s">
        <v>5</v>
      </c>
      <c r="B259" s="20">
        <f>B110+B217+B232+B253</f>
        <v>18810.900000000001</v>
      </c>
      <c r="C259" s="20">
        <f>C253+C232+C217+C110</f>
        <v>2306.5709999999999</v>
      </c>
      <c r="D259" s="20">
        <f>C259</f>
        <v>2306.5709999999999</v>
      </c>
      <c r="E259" s="20">
        <f>E253+E232+E217+E110</f>
        <v>1677.7380000000001</v>
      </c>
      <c r="F259" s="20">
        <f>B259/D259*100</f>
        <v>815.5352685870065</v>
      </c>
      <c r="G259" s="20">
        <f>B259/E259*100</f>
        <v>1121.2060524348856</v>
      </c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75"/>
    </row>
    <row r="260" spans="1:32" ht="33" x14ac:dyDescent="0.25">
      <c r="A260" s="22" t="s">
        <v>4</v>
      </c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75"/>
    </row>
    <row r="261" spans="1:32" ht="16.5" x14ac:dyDescent="0.25">
      <c r="A261" s="21" t="s">
        <v>3</v>
      </c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75"/>
    </row>
    <row r="262" spans="1:32" ht="16.5" x14ac:dyDescent="0.25">
      <c r="A262" s="15"/>
      <c r="B262" s="19"/>
      <c r="C262" s="19"/>
      <c r="D262" s="19"/>
      <c r="E262" s="19"/>
      <c r="F262" s="19"/>
      <c r="G262" s="19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6"/>
      <c r="U262" s="16"/>
      <c r="V262" s="17"/>
      <c r="W262" s="17"/>
      <c r="X262" s="16"/>
      <c r="Y262" s="16"/>
      <c r="Z262" s="16"/>
      <c r="AA262" s="16"/>
      <c r="AB262" s="16"/>
      <c r="AC262" s="16"/>
      <c r="AD262" s="16"/>
      <c r="AE262" s="16"/>
      <c r="AF262" s="15"/>
    </row>
    <row r="263" spans="1:32" ht="18.75" x14ac:dyDescent="0.3">
      <c r="A263" s="144" t="s">
        <v>2</v>
      </c>
      <c r="B263" s="144"/>
      <c r="C263" s="7"/>
      <c r="D263" s="7"/>
      <c r="E263" s="7"/>
      <c r="F263" s="14"/>
      <c r="G263" s="13" t="s">
        <v>1</v>
      </c>
      <c r="H263" s="13"/>
      <c r="I263" s="13"/>
      <c r="J263" s="13"/>
      <c r="K263" s="12"/>
      <c r="L263" s="12"/>
      <c r="M263" s="12"/>
      <c r="N263" s="12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0"/>
    </row>
    <row r="264" spans="1:32" ht="18.75" x14ac:dyDescent="0.3">
      <c r="A264" s="9"/>
      <c r="B264" s="74"/>
      <c r="C264" s="8"/>
      <c r="D264" s="7"/>
      <c r="E264" s="7"/>
      <c r="F264" s="6"/>
      <c r="G264" s="141"/>
      <c r="H264" s="141"/>
      <c r="I264" s="142"/>
      <c r="J264" s="142"/>
      <c r="K264" s="142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2"/>
      <c r="AF264" s="5"/>
    </row>
    <row r="265" spans="1:32" ht="15.75" x14ac:dyDescent="0.25">
      <c r="A265" s="4" t="s">
        <v>0</v>
      </c>
      <c r="B265" s="3"/>
      <c r="C265" s="2"/>
      <c r="D265" s="2"/>
      <c r="E265" s="2"/>
      <c r="F265" s="2"/>
      <c r="G265" s="143" t="s">
        <v>0</v>
      </c>
      <c r="H265" s="143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1"/>
    </row>
  </sheetData>
  <mergeCells count="69">
    <mergeCell ref="G264:H264"/>
    <mergeCell ref="I264:K264"/>
    <mergeCell ref="G265:H265"/>
    <mergeCell ref="A220:AE220"/>
    <mergeCell ref="A221:AE221"/>
    <mergeCell ref="A235:AE235"/>
    <mergeCell ref="A236:AE236"/>
    <mergeCell ref="A243:AE243"/>
    <mergeCell ref="A263:B263"/>
    <mergeCell ref="A211:AE211"/>
    <mergeCell ref="A141:AE141"/>
    <mergeCell ref="A148:AE148"/>
    <mergeCell ref="AF157:AF162"/>
    <mergeCell ref="AF163:AF166"/>
    <mergeCell ref="A169:AE169"/>
    <mergeCell ref="A176:AE176"/>
    <mergeCell ref="AF176:AF182"/>
    <mergeCell ref="A183:AE183"/>
    <mergeCell ref="AF183:AF189"/>
    <mergeCell ref="A190:AE190"/>
    <mergeCell ref="A197:AE197"/>
    <mergeCell ref="A204:AE204"/>
    <mergeCell ref="A134:AE134"/>
    <mergeCell ref="A65:AE65"/>
    <mergeCell ref="A72:AE72"/>
    <mergeCell ref="A79:AE79"/>
    <mergeCell ref="AF79:AF85"/>
    <mergeCell ref="A86:AE86"/>
    <mergeCell ref="A93:AE93"/>
    <mergeCell ref="AF93:AF99"/>
    <mergeCell ref="A100:AE100"/>
    <mergeCell ref="A113:AE113"/>
    <mergeCell ref="A120:AE120"/>
    <mergeCell ref="A127:AE127"/>
    <mergeCell ref="AF127:AF133"/>
    <mergeCell ref="AF38:AF43"/>
    <mergeCell ref="A44:AE44"/>
    <mergeCell ref="AF44:AF50"/>
    <mergeCell ref="A51:AE51"/>
    <mergeCell ref="A58:AE58"/>
    <mergeCell ref="AF58:AF64"/>
    <mergeCell ref="AF31:AF36"/>
    <mergeCell ref="V4:W4"/>
    <mergeCell ref="X4:Y4"/>
    <mergeCell ref="Z4:AA4"/>
    <mergeCell ref="AB4:AC4"/>
    <mergeCell ref="AD4:AE4"/>
    <mergeCell ref="AF4:AF5"/>
    <mergeCell ref="A8:AE8"/>
    <mergeCell ref="A9:AE9"/>
    <mergeCell ref="AF9:AF15"/>
    <mergeCell ref="A16:AE16"/>
    <mergeCell ref="A23:AE23"/>
    <mergeCell ref="T4:U4"/>
    <mergeCell ref="A1:AF1"/>
    <mergeCell ref="A2:AF2"/>
    <mergeCell ref="A3:AF3"/>
    <mergeCell ref="A4:A6"/>
    <mergeCell ref="B4:B5"/>
    <mergeCell ref="C4:C5"/>
    <mergeCell ref="D4:D5"/>
    <mergeCell ref="E4:E5"/>
    <mergeCell ref="F4:G4"/>
    <mergeCell ref="H4:I4"/>
    <mergeCell ref="J4:K4"/>
    <mergeCell ref="L4:M4"/>
    <mergeCell ref="N4:O4"/>
    <mergeCell ref="P4:Q4"/>
    <mergeCell ref="R4:S4"/>
  </mergeCells>
  <pageMargins left="0.25" right="0.25" top="0.75" bottom="0.75" header="0.3" footer="0.3"/>
  <pageSetup paperSize="9" scale="2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МП Профилактика правонарушений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2022-03-05T07:10:06Z</dcterms:modified>
</cp:coreProperties>
</file>