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9 год " sheetId="1" r:id="rId1"/>
  </sheets>
  <definedNames>
    <definedName name="_xlnm.Print_Titles" localSheetId="0">'2019 год '!$A:$A,'2019 год '!$4:$5</definedName>
    <definedName name="_xlnm.Print_Area" localSheetId="0">'2019 год '!$A$1:$AF$314</definedName>
  </definedNames>
  <calcPr fullCalcOnLoad="1"/>
</workbook>
</file>

<file path=xl/sharedStrings.xml><?xml version="1.0" encoding="utf-8"?>
<sst xmlns="http://schemas.openxmlformats.org/spreadsheetml/2006/main" count="373" uniqueCount="102">
  <si>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</si>
  <si>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</si>
  <si>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</si>
  <si>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</si>
  <si>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</si>
  <si>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</si>
  <si>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</si>
  <si>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</si>
  <si>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</si>
  <si>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</si>
  <si>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</si>
  <si>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</si>
  <si>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</si>
  <si>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</si>
  <si>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</si>
  <si>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</si>
  <si>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</si>
  <si>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</si>
  <si>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</si>
  <si>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</si>
  <si>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</si>
  <si>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</si>
  <si>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</si>
  <si>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</si>
  <si>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</si>
  <si>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</si>
  <si>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</si>
  <si>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</si>
  <si>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>3.1.3. Проведение независимой оценки качества оказания услуг учреждениями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</si>
  <si>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</si>
  <si>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</si>
  <si>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</si>
  <si>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</si>
  <si>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</si>
  <si>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</si>
  <si>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</si>
  <si>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</si>
  <si>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МАУ "ДС"</t>
  </si>
  <si>
    <t>Ответственный за составление сетевого графика Майер Т.Ф., 93896</t>
  </si>
  <si>
    <t xml:space="preserve"> "Культурное пространство города Когалыма"</t>
  </si>
  <si>
    <t>План на 2019 год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</si>
  <si>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</si>
  <si>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</si>
  <si>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привлеченные средства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</si>
  <si>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</si>
  <si>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</si>
  <si>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</si>
  <si>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</si>
  <si>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</si>
  <si>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1.3.2. Реконструкция и строительство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</si>
  <si>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</si>
  <si>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в т.ч. бюджет города Когалыма в части софинансирования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</si>
  <si>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</si>
  <si>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</si>
  <si>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</si>
  <si>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 xml:space="preserve">2.2. Стимулирование культурного разнообразия 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</si>
  <si>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</si>
  <si>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</si>
  <si>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</si>
  <si>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</si>
  <si>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</si>
  <si>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</si>
  <si>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</si>
  <si>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Реализация единой государственной политики в сфере культуры и архивного дела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</si>
  <si>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</si>
  <si>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</si>
  <si>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 xml:space="preserve">3.2. Развитие архивного дела 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</si>
  <si>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</si>
  <si>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3.3. Обеспечение хозяйственной деятельности учреждений культуры города Когалыма </t>
  </si>
  <si>
    <t>Кассовый расход сложился меньше планового в связи с экономией по оплате труда и начислениям; услуг связи; коммунальных услуг; работ и услуг по содер. имущества; охраны обьекта.</t>
  </si>
  <si>
    <t>Кассовый расход сложился меньше планового в связи с экономией по оплате труда и начисл. на зар.плату; коммунальных услуг; за содержание здания; услуг связи.</t>
  </si>
  <si>
    <t>Кассовый расход сложился меньше планового в связи с экономией по оплате транспортных услуг (Новогодние мероприятия); по оплате энергопотребления снежного городка, подключения иллюминации,  изготовлению лед. фигур, охране снежного городка. Оплата костюмов будет произведена по факту поставки.</t>
  </si>
  <si>
    <t>Кассовый расход сложился меньше планового в связи с экономией по оплате труда, начислениям на зарплату, услуг связи, коммунальных услуг, аренды земли под складом, вывоза снега, содержанию здания, противопожарным договорам, охране объетов, по оплате проезда к месту отдыха и обратно.</t>
  </si>
  <si>
    <t>Приобретение грамот для награждения, канц. товаров, картриджей,  дисков.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</si>
  <si>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</si>
  <si>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1.4. Региональный проект "Культурная среда"</t>
  </si>
  <si>
    <t>Кассовый расход сложился меньше планового в связи собразованием вакантных ставок, листков временной нетрудоспособности, отсутствию товаров на складах поставщика, позднему предоставлению счет-фактур.</t>
  </si>
  <si>
    <t>Начальник Управления культуры, спорта и молодежной политики__________________________________________Л.А.Юрьева</t>
  </si>
  <si>
    <t>МУ "УКС г.Когалыма"</t>
  </si>
  <si>
    <t>КУМИ</t>
  </si>
  <si>
    <t>1.5. Реализация инициатив граждан, способствующих развитию учреждений культуры</t>
  </si>
  <si>
    <t>Подпрограмма 4. "Развитие туризма"</t>
  </si>
  <si>
    <t>4.1. Продвижение внутреннего и въездного туризма (6)</t>
  </si>
  <si>
    <t>4.1. Создание условий для развития туризма</t>
  </si>
  <si>
    <t>Кассовый расход сложился меньше планового в результате экономии по оплате за приобретение основных средств и оплате командировочных расходов.</t>
  </si>
  <si>
    <t>Приобретены: сценические костюмы - 7 шт., мебель для гостиной ДК "Сибирь"; компьютерная техника - монитор - 1 шт., ноутбук - 1 шт.; световая техника (вращающаяся голова); студийный монитор - 1 шт. Отклонение - 5,307 тыс. руб. - экономия по приобретению мебели в ДК "Сибирь".</t>
  </si>
  <si>
    <t>На отчетную дату по объекту ведется исполнение следующих контрактов: 1. Контракт 132-АН от 20.11.2018 на оказание услуг по ведению авторского надзора за реконструкцией объекта. Стоимость работ по контракту 350,00 тыс. руб. Срок оказания услуг по 30.04.2019. Контракт рассторгнут, стоимость оказанных и оплаченных услуг составила 150,00 тыс. рублей. 2. Контракт 35-АП от 10.04.2018 на выполнение рабто по корректировке проектной и рабочей документации по объекту. Стоимость работ по контракту 6 401 23,00 тыс. руб. Контракт рассторгнут, объем выполненных и оплаченных работ составил 6 348,87 тыс. руб. 3. Контракт 16/36 от 21.10.2016 на выполнение работ по реконструкции объекта. Стоимость работ по контракту составляет 601 535 93,00 тыс. руб. Работы по контракту выполнены, оплата будет произведена во 2 квартале 2019 года. 4. Контракт КОГ-5/18 от 31.07.2018 на выполнение работ по реконструкции объекта (дополнительные работы). Стоимость работ по контракту составляет 93 858,79 тыс. руб. (кассовые расходы на 01.01.2019 составили 87 706,12 тыс. руб.). 5 Контракт 1707/01 на 28.07.2018 на поставку и монтаж технологического оборудования. Стоимость работ по контракту составляет 313 007,59 тыс. руб. Контракт исполнен в полном объеме. 6. Контракт 1707/02 от 28.07.2018 на поставку и монтаж техноллогического оборудования. Стоимость работ по контракту составляет 374 350,36 тыс. руб. Контракт исполнен в полном объеме. 7. Контракт 1808-01 от 31.07.2018 на поставку и монтаж технологического оборудования (дополнительные работы). Стоимость работ по контракту составляет 67 947,51 тыс. руб. Контракт исполнен в полном объеме.</t>
  </si>
  <si>
    <t>Приобретены 180 модулей архивного хранения. Остаток средств в размере 1,60 руб. образовался в результате округления.</t>
  </si>
  <si>
    <t>План на 01.06.2019</t>
  </si>
  <si>
    <t>Профинансировано на 01.06.2019</t>
  </si>
  <si>
    <t>Кассовый расход на 01.06.2019</t>
  </si>
  <si>
    <t>1.1.5. Модернизация общедоступных библиотек города Когалыма</t>
  </si>
  <si>
    <t>Предоставление услуг связи (Интернет), перевод документов в электронную форму.</t>
  </si>
  <si>
    <t>Приобретение печатных изданий для комплектования фонда - 1 216 шт., оказание информационных услуг (Консультант-Плюс), оформление периодичсеких печатных изданий.</t>
  </si>
  <si>
    <t>Средства в сумме 199,900 т.руб. не использованы  по причине  изменения срока  закупок в связи с перераспределением объёма работ по проведению  электронного запроса котировок на более удобный для заказчика период (с января 2019 года процедуры закупок производятся более длительный период, т.к. произошел переход с бумажного на электронный вариант) - время исполнения  сентябрь 2019 г. (оплата производится по факту поставки товара по  оригиналам документов на оплату от поставщика).</t>
  </si>
  <si>
    <t>Приобретены увлажнитель и термогигрометр. Остаток средств: оплата за приобретение ОС - 260,000 т.руб. (не предоставлены документы на оплату от поставщика), средства будут освоены в июне 2019 года.</t>
  </si>
  <si>
    <t>Остаток средств на оплата приобретения мягкого инвентаря - 240,370 тыс.руб. (не предоставлены документы на оплату от поставщика), средства будут освоены в июне 2019 года.</t>
  </si>
  <si>
    <r>
      <rPr>
        <b/>
        <sz val="14"/>
        <rFont val="Times New Roman"/>
        <family val="1"/>
      </rPr>
      <t xml:space="preserve">1. МР "Организация и проведение культурно-массовых мероприятий" </t>
    </r>
    <r>
      <rPr>
        <sz val="14"/>
        <rFont val="Times New Roman"/>
        <family val="1"/>
      </rPr>
      <t xml:space="preserve">- Проведен конкурс на предоставление субсидии. Комиссией принято решение о проведении повторного сбора заявок от претендентов. 30.04.2019 состоялось второе заседание комиссии. Субсидия в размере 653,700 тыс. рублей предоставлена ИП В.Д.Семенюк.                                                                                                     </t>
    </r>
    <r>
      <rPr>
        <b/>
        <sz val="14"/>
        <rFont val="Times New Roman"/>
        <family val="1"/>
      </rPr>
      <t>2. МР "Организация деятельности клубных формирований и формирований самодеятельного народного творчества"</t>
    </r>
    <r>
      <rPr>
        <sz val="14"/>
        <rFont val="Times New Roman"/>
        <family val="1"/>
      </rPr>
      <t xml:space="preserve"> - В настоящее время  внесении изменений в постановление Администрации города Когалыма от 19.02.2019 №380 с целью предоставления возможности получения субсидии нескольким претендентам. разработан проект МНПА, который проходит согласование в структурных подразделениях Администрации города Когалыма. Объявлен конкурс на предоставление субсидии.</t>
    </r>
  </si>
  <si>
    <t>Приобретены поощрительные призы для участников соревнований. Остаток средств - 8,80 тыс. рублей (мед. обеспечение), оплата согласно выставленных счетов.</t>
  </si>
  <si>
    <t xml:space="preserve">1. Контракт от 07.03.2019 №11836/19 на приобретение, поставку и установку товарно-материальных ценостей для укомплектования объекта. Контракт исполнен в полном объеме.    2. 21.05.2019 перераспределены плановые ассигнования в размере 11 043,94 тыс. рублей на укомплектование оборудованием и прочими принадлежностями. </t>
  </si>
  <si>
    <t>Оплачены услуги по организации выставки. Приобретена типографская продукция: афиши, пригласительные. Приобретены канц. товары: бумага, картон. Оплата за услуги по организации выставки -80,0  т.руб., будет произведена в июне на основании документов на оплату и акта выполненных работ.</t>
  </si>
  <si>
    <t>Издан сборник пьес Е.Ерпылевой. Тираж - 150 экземпляров.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</si>
</sst>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4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5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9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left" vertical="top" wrapText="1"/>
      <protection/>
    </xf>
    <xf numFmtId="186" fontId="5" fillId="11" borderId="10" xfId="0" applyNumberFormat="1" applyFont="1" applyFill="1" applyBorder="1" applyAlignment="1" applyProtection="1">
      <alignment horizontal="left" vertical="top" wrapText="1"/>
      <protection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186" fontId="5" fillId="0" borderId="14" xfId="0" applyNumberFormat="1" applyFont="1" applyFill="1" applyBorder="1" applyAlignment="1">
      <alignment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186" fontId="5" fillId="19" borderId="15" xfId="0" applyNumberFormat="1" applyFont="1" applyFill="1" applyBorder="1" applyAlignment="1" applyProtection="1">
      <alignment vertical="center" wrapText="1"/>
      <protection/>
    </xf>
    <xf numFmtId="186" fontId="4" fillId="19" borderId="15" xfId="0" applyNumberFormat="1" applyFont="1" applyFill="1" applyBorder="1" applyAlignment="1" applyProtection="1">
      <alignment vertical="center" wrapText="1"/>
      <protection/>
    </xf>
    <xf numFmtId="0" fontId="5" fillId="11" borderId="14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>
      <alignment vertical="center" wrapText="1"/>
    </xf>
    <xf numFmtId="186" fontId="5" fillId="11" borderId="14" xfId="0" applyNumberFormat="1" applyFont="1" applyFill="1" applyBorder="1" applyAlignment="1">
      <alignment horizontal="right" vertical="center" wrapText="1"/>
    </xf>
    <xf numFmtId="186" fontId="4" fillId="11" borderId="15" xfId="0" applyNumberFormat="1" applyFont="1" applyFill="1" applyBorder="1" applyAlignment="1" applyProtection="1">
      <alignment horizontal="left" vertical="top" wrapText="1"/>
      <protection/>
    </xf>
    <xf numFmtId="0" fontId="4" fillId="11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186" fontId="4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justify" wrapText="1"/>
    </xf>
    <xf numFmtId="186" fontId="5" fillId="34" borderId="14" xfId="0" applyNumberFormat="1" applyFont="1" applyFill="1" applyBorder="1" applyAlignment="1">
      <alignment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73" fontId="4" fillId="34" borderId="14" xfId="0" applyNumberFormat="1" applyFont="1" applyFill="1" applyBorder="1" applyAlignment="1" applyProtection="1">
      <alignment horizontal="right" vertical="center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8" xfId="0" applyFont="1" applyFill="1" applyBorder="1" applyAlignment="1" applyProtection="1">
      <alignment horizontal="left" vertical="top" wrapText="1"/>
      <protection/>
    </xf>
    <xf numFmtId="0" fontId="4" fillId="19" borderId="11" xfId="0" applyFont="1" applyFill="1" applyBorder="1" applyAlignment="1" applyProtection="1">
      <alignment horizontal="left" vertical="top" wrapText="1"/>
      <protection/>
    </xf>
    <xf numFmtId="0" fontId="4" fillId="19" borderId="19" xfId="0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6" xfId="0" applyNumberFormat="1" applyFont="1" applyFill="1" applyBorder="1" applyAlignment="1" applyProtection="1">
      <alignment horizontal="center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6"/>
  <sheetViews>
    <sheetView showGridLines="0" tabSelected="1" view="pageBreakPreview" zoomScale="60" zoomScaleNormal="70" zoomScalePageLayoutView="0" workbookViewId="0" topLeftCell="A1">
      <pane xSplit="7" ySplit="5" topLeftCell="H29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174" sqref="AF174:AF179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851562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52"/>
      <c r="AF1" s="52"/>
    </row>
    <row r="2" spans="1:32" ht="27" customHeight="1">
      <c r="A2" s="145" t="s">
        <v>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49" t="s">
        <v>19</v>
      </c>
      <c r="AC3" s="149"/>
      <c r="AD3" s="149"/>
      <c r="AE3" s="54"/>
      <c r="AF3" s="54"/>
    </row>
    <row r="4" spans="1:32" s="7" customFormat="1" ht="18.75" customHeight="1">
      <c r="A4" s="147" t="s">
        <v>17</v>
      </c>
      <c r="B4" s="148" t="s">
        <v>40</v>
      </c>
      <c r="C4" s="142" t="s">
        <v>88</v>
      </c>
      <c r="D4" s="142" t="s">
        <v>89</v>
      </c>
      <c r="E4" s="142" t="s">
        <v>90</v>
      </c>
      <c r="F4" s="138" t="s">
        <v>32</v>
      </c>
      <c r="G4" s="139"/>
      <c r="H4" s="138" t="s">
        <v>0</v>
      </c>
      <c r="I4" s="139"/>
      <c r="J4" s="138" t="s">
        <v>1</v>
      </c>
      <c r="K4" s="139"/>
      <c r="L4" s="138" t="s">
        <v>2</v>
      </c>
      <c r="M4" s="139"/>
      <c r="N4" s="138" t="s">
        <v>3</v>
      </c>
      <c r="O4" s="139"/>
      <c r="P4" s="138" t="s">
        <v>4</v>
      </c>
      <c r="Q4" s="139"/>
      <c r="R4" s="138" t="s">
        <v>5</v>
      </c>
      <c r="S4" s="139"/>
      <c r="T4" s="138" t="s">
        <v>6</v>
      </c>
      <c r="U4" s="139"/>
      <c r="V4" s="138" t="s">
        <v>7</v>
      </c>
      <c r="W4" s="139"/>
      <c r="X4" s="138" t="s">
        <v>8</v>
      </c>
      <c r="Y4" s="139"/>
      <c r="Z4" s="138" t="s">
        <v>9</v>
      </c>
      <c r="AA4" s="139"/>
      <c r="AB4" s="138" t="s">
        <v>10</v>
      </c>
      <c r="AC4" s="139"/>
      <c r="AD4" s="140" t="s">
        <v>11</v>
      </c>
      <c r="AE4" s="141"/>
      <c r="AF4" s="142" t="s">
        <v>35</v>
      </c>
    </row>
    <row r="5" spans="1:32" s="9" customFormat="1" ht="46.5" customHeight="1">
      <c r="A5" s="147"/>
      <c r="B5" s="148"/>
      <c r="C5" s="143"/>
      <c r="D5" s="143"/>
      <c r="E5" s="143"/>
      <c r="F5" s="6" t="s">
        <v>33</v>
      </c>
      <c r="G5" s="6" t="s">
        <v>34</v>
      </c>
      <c r="H5" s="8" t="s">
        <v>12</v>
      </c>
      <c r="I5" s="8" t="s">
        <v>36</v>
      </c>
      <c r="J5" s="8" t="s">
        <v>12</v>
      </c>
      <c r="K5" s="8" t="s">
        <v>36</v>
      </c>
      <c r="L5" s="8" t="s">
        <v>12</v>
      </c>
      <c r="M5" s="8" t="s">
        <v>36</v>
      </c>
      <c r="N5" s="8" t="s">
        <v>12</v>
      </c>
      <c r="O5" s="8" t="s">
        <v>36</v>
      </c>
      <c r="P5" s="8" t="s">
        <v>12</v>
      </c>
      <c r="Q5" s="8" t="s">
        <v>36</v>
      </c>
      <c r="R5" s="8" t="s">
        <v>12</v>
      </c>
      <c r="S5" s="8" t="s">
        <v>36</v>
      </c>
      <c r="T5" s="8" t="s">
        <v>12</v>
      </c>
      <c r="U5" s="8" t="s">
        <v>36</v>
      </c>
      <c r="V5" s="8" t="s">
        <v>12</v>
      </c>
      <c r="W5" s="8" t="s">
        <v>36</v>
      </c>
      <c r="X5" s="8" t="s">
        <v>12</v>
      </c>
      <c r="Y5" s="8" t="s">
        <v>36</v>
      </c>
      <c r="Z5" s="8" t="s">
        <v>12</v>
      </c>
      <c r="AA5" s="8" t="s">
        <v>36</v>
      </c>
      <c r="AB5" s="8" t="s">
        <v>12</v>
      </c>
      <c r="AC5" s="8" t="s">
        <v>36</v>
      </c>
      <c r="AD5" s="8" t="s">
        <v>12</v>
      </c>
      <c r="AE5" s="8" t="s">
        <v>36</v>
      </c>
      <c r="AF5" s="143"/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29" t="s">
        <v>41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53"/>
      <c r="AF7" s="50"/>
    </row>
    <row r="8" spans="1:32" s="12" customFormat="1" ht="18.75" customHeight="1">
      <c r="A8" s="49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4" s="19" customFormat="1" ht="18.75">
      <c r="A9" s="29" t="s">
        <v>16</v>
      </c>
      <c r="B9" s="66">
        <f>B10+B11+B12+B13</f>
        <v>55261.13466</v>
      </c>
      <c r="C9" s="66">
        <f>C10+C11+C12+C13</f>
        <v>22629.271640000003</v>
      </c>
      <c r="D9" s="66">
        <f>D10+D11+D12+D13</f>
        <v>22629.271640000003</v>
      </c>
      <c r="E9" s="66">
        <f>E10+E11+E12+E13</f>
        <v>21116.27281</v>
      </c>
      <c r="F9" s="62">
        <f>E9/B9*100</f>
        <v>38.21179738693407</v>
      </c>
      <c r="G9" s="62">
        <f>E9/C9*100</f>
        <v>93.31397468699085</v>
      </c>
      <c r="H9" s="66">
        <f aca="true" t="shared" si="0" ref="H9:AE9">H10+H11+H12+H13</f>
        <v>1755.39</v>
      </c>
      <c r="I9" s="66">
        <f t="shared" si="0"/>
        <v>1467.73381</v>
      </c>
      <c r="J9" s="66">
        <f t="shared" si="0"/>
        <v>4824.40661</v>
      </c>
      <c r="K9" s="66">
        <f t="shared" si="0"/>
        <v>4002.096</v>
      </c>
      <c r="L9" s="66">
        <f t="shared" si="0"/>
        <v>4758.974999999999</v>
      </c>
      <c r="M9" s="66">
        <f t="shared" si="0"/>
        <v>4046.709</v>
      </c>
      <c r="N9" s="66">
        <f t="shared" si="0"/>
        <v>5155.191639999999</v>
      </c>
      <c r="O9" s="66">
        <f t="shared" si="0"/>
        <v>5202.189</v>
      </c>
      <c r="P9" s="66">
        <f t="shared" si="0"/>
        <v>6135.30839</v>
      </c>
      <c r="Q9" s="66">
        <f t="shared" si="0"/>
        <v>6397.545</v>
      </c>
      <c r="R9" s="66">
        <f t="shared" si="0"/>
        <v>5992.488380000001</v>
      </c>
      <c r="S9" s="66">
        <f t="shared" si="0"/>
        <v>0</v>
      </c>
      <c r="T9" s="66">
        <f t="shared" si="0"/>
        <v>4594.19167</v>
      </c>
      <c r="U9" s="66">
        <f t="shared" si="0"/>
        <v>0</v>
      </c>
      <c r="V9" s="66">
        <f t="shared" si="0"/>
        <v>2971.3916700000004</v>
      </c>
      <c r="W9" s="66">
        <f t="shared" si="0"/>
        <v>0</v>
      </c>
      <c r="X9" s="66">
        <f t="shared" si="0"/>
        <v>4752.255870000001</v>
      </c>
      <c r="Y9" s="66">
        <f t="shared" si="0"/>
        <v>0</v>
      </c>
      <c r="Z9" s="66">
        <f t="shared" si="0"/>
        <v>4720.61075</v>
      </c>
      <c r="AA9" s="66">
        <f t="shared" si="0"/>
        <v>0</v>
      </c>
      <c r="AB9" s="66">
        <f t="shared" si="0"/>
        <v>3944.79167</v>
      </c>
      <c r="AC9" s="66">
        <f t="shared" si="0"/>
        <v>0</v>
      </c>
      <c r="AD9" s="66">
        <f t="shared" si="0"/>
        <v>5656.1330100000005</v>
      </c>
      <c r="AE9" s="66">
        <f t="shared" si="0"/>
        <v>0</v>
      </c>
      <c r="AF9" s="32"/>
      <c r="AG9" s="23"/>
      <c r="AH9" s="60"/>
    </row>
    <row r="10" spans="1:34" s="19" customFormat="1" ht="18.75">
      <c r="A10" s="33" t="s">
        <v>15</v>
      </c>
      <c r="B10" s="67">
        <f aca="true" t="shared" si="1" ref="B10:E12">B16+B23+B29+B35+B42</f>
        <v>19.3</v>
      </c>
      <c r="C10" s="67">
        <f t="shared" si="1"/>
        <v>0</v>
      </c>
      <c r="D10" s="67">
        <f t="shared" si="1"/>
        <v>0</v>
      </c>
      <c r="E10" s="67">
        <f t="shared" si="1"/>
        <v>0</v>
      </c>
      <c r="F10" s="42">
        <f>E10/B10*100</f>
        <v>0</v>
      </c>
      <c r="G10" s="42" t="e">
        <f>E10/C10*100</f>
        <v>#DIV/0!</v>
      </c>
      <c r="H10" s="67">
        <f aca="true" t="shared" si="2" ref="H10:AE10">H16+H23+H29+H35+H42</f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19.3</v>
      </c>
      <c r="S10" s="67">
        <f t="shared" si="2"/>
        <v>0</v>
      </c>
      <c r="T10" s="67">
        <f t="shared" si="2"/>
        <v>0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0</v>
      </c>
      <c r="AA10" s="67">
        <f t="shared" si="2"/>
        <v>0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34"/>
      <c r="AG10" s="41"/>
      <c r="AH10" s="60"/>
    </row>
    <row r="11" spans="1:34" s="19" customFormat="1" ht="18.75">
      <c r="A11" s="33" t="s">
        <v>13</v>
      </c>
      <c r="B11" s="67">
        <f t="shared" si="1"/>
        <v>437.33466000000004</v>
      </c>
      <c r="C11" s="67">
        <f t="shared" si="1"/>
        <v>106.6</v>
      </c>
      <c r="D11" s="67">
        <f t="shared" si="1"/>
        <v>106.6</v>
      </c>
      <c r="E11" s="67">
        <f t="shared" si="1"/>
        <v>106.6</v>
      </c>
      <c r="F11" s="42">
        <f>E11/B11*100</f>
        <v>24.374926057770036</v>
      </c>
      <c r="G11" s="42">
        <f>E11/C11*100</f>
        <v>100</v>
      </c>
      <c r="H11" s="67">
        <f aca="true" t="shared" si="3" ref="H11:AE11">H17+H24+H30+H36+H43</f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67">
        <f t="shared" si="3"/>
        <v>0</v>
      </c>
      <c r="M11" s="67">
        <f t="shared" si="3"/>
        <v>0</v>
      </c>
      <c r="N11" s="67">
        <f t="shared" si="3"/>
        <v>0</v>
      </c>
      <c r="O11" s="67">
        <f t="shared" si="3"/>
        <v>0</v>
      </c>
      <c r="P11" s="67">
        <f t="shared" si="3"/>
        <v>106.6</v>
      </c>
      <c r="Q11" s="67">
        <f t="shared" si="3"/>
        <v>106.6</v>
      </c>
      <c r="R11" s="67">
        <f t="shared" si="3"/>
        <v>118.73466</v>
      </c>
      <c r="S11" s="67">
        <f t="shared" si="3"/>
        <v>0</v>
      </c>
      <c r="T11" s="67">
        <f t="shared" si="3"/>
        <v>17.3</v>
      </c>
      <c r="U11" s="67">
        <f t="shared" si="3"/>
        <v>0</v>
      </c>
      <c r="V11" s="67">
        <f t="shared" si="3"/>
        <v>17.3</v>
      </c>
      <c r="W11" s="67">
        <f t="shared" si="3"/>
        <v>0</v>
      </c>
      <c r="X11" s="67">
        <f t="shared" si="3"/>
        <v>63.8</v>
      </c>
      <c r="Y11" s="67">
        <f t="shared" si="3"/>
        <v>0</v>
      </c>
      <c r="Z11" s="67">
        <f t="shared" si="3"/>
        <v>73.3</v>
      </c>
      <c r="AA11" s="67">
        <f t="shared" si="3"/>
        <v>0</v>
      </c>
      <c r="AB11" s="67">
        <f t="shared" si="3"/>
        <v>17.3</v>
      </c>
      <c r="AC11" s="67">
        <f t="shared" si="3"/>
        <v>0</v>
      </c>
      <c r="AD11" s="67">
        <f t="shared" si="3"/>
        <v>23</v>
      </c>
      <c r="AE11" s="67">
        <f t="shared" si="3"/>
        <v>0</v>
      </c>
      <c r="AF11" s="34"/>
      <c r="AG11" s="41"/>
      <c r="AH11" s="60"/>
    </row>
    <row r="12" spans="1:34" s="19" customFormat="1" ht="18.75">
      <c r="A12" s="33" t="s">
        <v>14</v>
      </c>
      <c r="B12" s="67">
        <f t="shared" si="1"/>
        <v>54804.5</v>
      </c>
      <c r="C12" s="67">
        <f t="shared" si="1"/>
        <v>22522.671640000004</v>
      </c>
      <c r="D12" s="67">
        <f t="shared" si="1"/>
        <v>22522.671640000004</v>
      </c>
      <c r="E12" s="67">
        <f t="shared" si="1"/>
        <v>21009.67281</v>
      </c>
      <c r="F12" s="42">
        <f>E12/B12*100</f>
        <v>38.33567099417019</v>
      </c>
      <c r="G12" s="42">
        <f>E12/C12*100</f>
        <v>93.28232967125918</v>
      </c>
      <c r="H12" s="67">
        <f aca="true" t="shared" si="4" ref="H12:AE12">H18+H25+H31+H37+H44</f>
        <v>1755.39</v>
      </c>
      <c r="I12" s="67">
        <f t="shared" si="4"/>
        <v>1467.73381</v>
      </c>
      <c r="J12" s="67">
        <f t="shared" si="4"/>
        <v>4824.40661</v>
      </c>
      <c r="K12" s="67">
        <f t="shared" si="4"/>
        <v>4002.096</v>
      </c>
      <c r="L12" s="67">
        <f t="shared" si="4"/>
        <v>4758.974999999999</v>
      </c>
      <c r="M12" s="67">
        <f t="shared" si="4"/>
        <v>4046.709</v>
      </c>
      <c r="N12" s="67">
        <f t="shared" si="4"/>
        <v>5155.191639999999</v>
      </c>
      <c r="O12" s="67">
        <f t="shared" si="4"/>
        <v>5202.189</v>
      </c>
      <c r="P12" s="67">
        <f t="shared" si="4"/>
        <v>6028.70839</v>
      </c>
      <c r="Q12" s="67">
        <f t="shared" si="4"/>
        <v>6290.945</v>
      </c>
      <c r="R12" s="67">
        <f t="shared" si="4"/>
        <v>5854.45372</v>
      </c>
      <c r="S12" s="67">
        <f t="shared" si="4"/>
        <v>0</v>
      </c>
      <c r="T12" s="67">
        <f t="shared" si="4"/>
        <v>4576.89167</v>
      </c>
      <c r="U12" s="67">
        <f t="shared" si="4"/>
        <v>0</v>
      </c>
      <c r="V12" s="67">
        <f t="shared" si="4"/>
        <v>2954.0916700000002</v>
      </c>
      <c r="W12" s="67">
        <f t="shared" si="4"/>
        <v>0</v>
      </c>
      <c r="X12" s="67">
        <f t="shared" si="4"/>
        <v>4688.455870000001</v>
      </c>
      <c r="Y12" s="67">
        <f t="shared" si="4"/>
        <v>0</v>
      </c>
      <c r="Z12" s="67">
        <f t="shared" si="4"/>
        <v>4647.31075</v>
      </c>
      <c r="AA12" s="67">
        <f t="shared" si="4"/>
        <v>0</v>
      </c>
      <c r="AB12" s="67">
        <f t="shared" si="4"/>
        <v>3927.49167</v>
      </c>
      <c r="AC12" s="67">
        <f t="shared" si="4"/>
        <v>0</v>
      </c>
      <c r="AD12" s="67">
        <f t="shared" si="4"/>
        <v>5633.1330100000005</v>
      </c>
      <c r="AE12" s="67">
        <f t="shared" si="4"/>
        <v>0</v>
      </c>
      <c r="AF12" s="34"/>
      <c r="AG12" s="41"/>
      <c r="AH12" s="60"/>
    </row>
    <row r="13" spans="1:34" s="19" customFormat="1" ht="18.75">
      <c r="A13" s="33" t="s">
        <v>43</v>
      </c>
      <c r="B13" s="67">
        <f>B20+B26+B32+B39+B46</f>
        <v>0</v>
      </c>
      <c r="C13" s="67">
        <f>C20+C26+C32+C39+C46</f>
        <v>0</v>
      </c>
      <c r="D13" s="67">
        <f>D20+D26+D32+D39+D46</f>
        <v>0</v>
      </c>
      <c r="E13" s="67">
        <f>E20+E26+E32+E39+E46</f>
        <v>0</v>
      </c>
      <c r="F13" s="42" t="e">
        <f>E13/B13*100</f>
        <v>#DIV/0!</v>
      </c>
      <c r="G13" s="42" t="e">
        <f>E13/C13*100</f>
        <v>#DIV/0!</v>
      </c>
      <c r="H13" s="67">
        <f aca="true" t="shared" si="5" ref="H13:AE13">H20+H26+H32+H39+H46</f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  <c r="O13" s="67">
        <f t="shared" si="5"/>
        <v>0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0</v>
      </c>
      <c r="W13" s="67">
        <f t="shared" si="5"/>
        <v>0</v>
      </c>
      <c r="X13" s="67">
        <f t="shared" si="5"/>
        <v>0</v>
      </c>
      <c r="Y13" s="67">
        <f t="shared" si="5"/>
        <v>0</v>
      </c>
      <c r="Z13" s="67">
        <f t="shared" si="5"/>
        <v>0</v>
      </c>
      <c r="AA13" s="67">
        <f t="shared" si="5"/>
        <v>0</v>
      </c>
      <c r="AB13" s="67">
        <f t="shared" si="5"/>
        <v>0</v>
      </c>
      <c r="AC13" s="67">
        <f t="shared" si="5"/>
        <v>0</v>
      </c>
      <c r="AD13" s="67">
        <f t="shared" si="5"/>
        <v>0</v>
      </c>
      <c r="AE13" s="67">
        <f t="shared" si="5"/>
        <v>0</v>
      </c>
      <c r="AF13" s="61"/>
      <c r="AG13" s="41"/>
      <c r="AH13" s="60"/>
    </row>
    <row r="14" spans="1:32" s="19" customFormat="1" ht="38.25" customHeight="1">
      <c r="A14" s="51" t="s">
        <v>42</v>
      </c>
      <c r="B14" s="68"/>
      <c r="C14" s="68"/>
      <c r="D14" s="68"/>
      <c r="E14" s="68"/>
      <c r="F14" s="63"/>
      <c r="G14" s="6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26" t="s">
        <v>93</v>
      </c>
    </row>
    <row r="15" spans="1:32" s="12" customFormat="1" ht="18.75">
      <c r="A15" s="3" t="s">
        <v>16</v>
      </c>
      <c r="B15" s="69">
        <f>B17+B18+B16</f>
        <v>938.8186599999999</v>
      </c>
      <c r="C15" s="69">
        <f>C17+C18</f>
        <v>457.74299999999994</v>
      </c>
      <c r="D15" s="69">
        <f>D17+D18</f>
        <v>457.74299999999994</v>
      </c>
      <c r="E15" s="69">
        <f>E17+E18</f>
        <v>457.746</v>
      </c>
      <c r="F15" s="48">
        <f aca="true" t="shared" si="6" ref="F15:F20">E15/B15*100</f>
        <v>48.75765890720579</v>
      </c>
      <c r="G15" s="48">
        <f aca="true" t="shared" si="7" ref="G15:G20">E15/C15*100</f>
        <v>100.00065538959635</v>
      </c>
      <c r="H15" s="27">
        <f>H17+H18+H16</f>
        <v>0</v>
      </c>
      <c r="I15" s="27">
        <f>I16+I17+I18</f>
        <v>0</v>
      </c>
      <c r="J15" s="27">
        <f>J17+J18+J16</f>
        <v>201.325</v>
      </c>
      <c r="K15" s="27">
        <f>K16+K17+K18</f>
        <v>201.325</v>
      </c>
      <c r="L15" s="27">
        <f>L17+L18+L16</f>
        <v>101.205</v>
      </c>
      <c r="M15" s="27">
        <f>M16+M17+M18</f>
        <v>101.205</v>
      </c>
      <c r="N15" s="27">
        <f>N17+N18+N16</f>
        <v>101.387</v>
      </c>
      <c r="O15" s="27">
        <f>O16+O17+O18</f>
        <v>101.39</v>
      </c>
      <c r="P15" s="27">
        <f>P16+P17+P18</f>
        <v>53.826</v>
      </c>
      <c r="Q15" s="27">
        <f>Q16+Q17+Q18</f>
        <v>53.826</v>
      </c>
      <c r="R15" s="27">
        <f>R17+R18+R16</f>
        <v>376.10532</v>
      </c>
      <c r="S15" s="27">
        <f>S16+S17+S18</f>
        <v>0</v>
      </c>
      <c r="T15" s="27">
        <f>T17+T18+T16</f>
        <v>6.686999999999999</v>
      </c>
      <c r="U15" s="27">
        <f>U16+U17+U18</f>
        <v>0</v>
      </c>
      <c r="V15" s="27">
        <f>V17+V18+V16</f>
        <v>6.686999999999999</v>
      </c>
      <c r="W15" s="27">
        <f>W16+W17+W18</f>
        <v>0</v>
      </c>
      <c r="X15" s="27">
        <f>X17+X18+X16</f>
        <v>64.832</v>
      </c>
      <c r="Y15" s="27">
        <f>Y16+Y17+Y18</f>
        <v>0</v>
      </c>
      <c r="Z15" s="27">
        <f>Z17+Z18+Z16</f>
        <v>6.625</v>
      </c>
      <c r="AA15" s="27">
        <f>AA16+AA17+AA18</f>
        <v>0</v>
      </c>
      <c r="AB15" s="27">
        <f>AB17+AB18+AB16</f>
        <v>6.625</v>
      </c>
      <c r="AC15" s="27">
        <f>AC16+AC17+AC18</f>
        <v>0</v>
      </c>
      <c r="AD15" s="27">
        <f>AD17+AD18+AD16</f>
        <v>13.51434</v>
      </c>
      <c r="AE15" s="27">
        <f>AE16+AE17+AE18</f>
        <v>0</v>
      </c>
      <c r="AF15" s="127"/>
    </row>
    <row r="16" spans="1:32" s="12" customFormat="1" ht="18.75">
      <c r="A16" s="2" t="s">
        <v>15</v>
      </c>
      <c r="B16" s="70">
        <f>H16+J16+L16+N16+P16+R16+T16+V16+X16+Z16+AB16+AD16</f>
        <v>19.3</v>
      </c>
      <c r="C16" s="70">
        <f>H16+J16+L16+N16+P16</f>
        <v>0</v>
      </c>
      <c r="D16" s="70">
        <f>C16</f>
        <v>0</v>
      </c>
      <c r="E16" s="70">
        <f>I16+K16+M16+O16+Q16+S16+U16+W16+Y16+AA16+AC16+AE16</f>
        <v>0</v>
      </c>
      <c r="F16" s="45">
        <f t="shared" si="6"/>
        <v>0</v>
      </c>
      <c r="G16" s="45" t="e">
        <f t="shared" si="7"/>
        <v>#DIV/0!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19.3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127"/>
    </row>
    <row r="17" spans="1:32" s="12" customFormat="1" ht="18.75">
      <c r="A17" s="2" t="s">
        <v>13</v>
      </c>
      <c r="B17" s="70">
        <f>H17+J17+L17+N17+P17+R17+T17+V17+X17+Z17+AB17+AD17</f>
        <v>236.92166000000003</v>
      </c>
      <c r="C17" s="70">
        <f>H17+J17+L17+N17+P17</f>
        <v>46.191</v>
      </c>
      <c r="D17" s="70">
        <f>C17</f>
        <v>46.191</v>
      </c>
      <c r="E17" s="70">
        <f>I17+K17+M17+O17+Q17+S17+U17+W17+Y17+AA17+AC17+AE17</f>
        <v>46.191</v>
      </c>
      <c r="F17" s="45">
        <f t="shared" si="6"/>
        <v>19.49631789681028</v>
      </c>
      <c r="G17" s="45">
        <f t="shared" si="7"/>
        <v>100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46.191</v>
      </c>
      <c r="Q17" s="28">
        <v>46.191</v>
      </c>
      <c r="R17" s="28">
        <v>106.73466</v>
      </c>
      <c r="S17" s="28">
        <v>0</v>
      </c>
      <c r="T17" s="28">
        <v>5.3</v>
      </c>
      <c r="U17" s="28">
        <v>0</v>
      </c>
      <c r="V17" s="28">
        <v>5.3</v>
      </c>
      <c r="W17" s="28">
        <v>0</v>
      </c>
      <c r="X17" s="28">
        <v>51.796</v>
      </c>
      <c r="Y17" s="28">
        <v>0</v>
      </c>
      <c r="Z17" s="28">
        <v>5.3</v>
      </c>
      <c r="AA17" s="28">
        <v>0</v>
      </c>
      <c r="AB17" s="28">
        <v>5.3</v>
      </c>
      <c r="AC17" s="28">
        <v>0</v>
      </c>
      <c r="AD17" s="28">
        <v>11</v>
      </c>
      <c r="AE17" s="28">
        <v>0</v>
      </c>
      <c r="AF17" s="127"/>
    </row>
    <row r="18" spans="1:32" s="12" customFormat="1" ht="18.75">
      <c r="A18" s="2" t="s">
        <v>14</v>
      </c>
      <c r="B18" s="70">
        <f>H18+J18+L18+N18+P18+R18+T18+V18+X18+Z18+AB18+AD18</f>
        <v>682.5969999999999</v>
      </c>
      <c r="C18" s="70">
        <f>H18+J18+L18+N18+P18</f>
        <v>411.55199999999996</v>
      </c>
      <c r="D18" s="70">
        <f>C18</f>
        <v>411.55199999999996</v>
      </c>
      <c r="E18" s="70">
        <f>I18+K18+M18+O18+Q18+S18+U18+W18+Y18+AA18+AC18+AE18</f>
        <v>411.55499999999995</v>
      </c>
      <c r="F18" s="45">
        <f t="shared" si="6"/>
        <v>60.29252985290003</v>
      </c>
      <c r="G18" s="45">
        <f t="shared" si="7"/>
        <v>100.00072894798227</v>
      </c>
      <c r="H18" s="28">
        <v>0</v>
      </c>
      <c r="I18" s="28">
        <v>0</v>
      </c>
      <c r="J18" s="28">
        <v>201.325</v>
      </c>
      <c r="K18" s="28">
        <v>201.325</v>
      </c>
      <c r="L18" s="28">
        <v>101.205</v>
      </c>
      <c r="M18" s="28">
        <v>101.205</v>
      </c>
      <c r="N18" s="28">
        <v>101.387</v>
      </c>
      <c r="O18" s="28">
        <v>101.39</v>
      </c>
      <c r="P18" s="28">
        <v>7.635</v>
      </c>
      <c r="Q18" s="28">
        <v>7.635</v>
      </c>
      <c r="R18" s="28">
        <v>250.07066</v>
      </c>
      <c r="S18" s="28">
        <v>0</v>
      </c>
      <c r="T18" s="28">
        <v>1.387</v>
      </c>
      <c r="U18" s="28">
        <v>0</v>
      </c>
      <c r="V18" s="28">
        <v>1.387</v>
      </c>
      <c r="W18" s="28">
        <v>0</v>
      </c>
      <c r="X18" s="28">
        <v>13.036</v>
      </c>
      <c r="Y18" s="28">
        <v>0</v>
      </c>
      <c r="Z18" s="28">
        <v>1.325</v>
      </c>
      <c r="AA18" s="28">
        <v>0</v>
      </c>
      <c r="AB18" s="28">
        <v>1.325</v>
      </c>
      <c r="AC18" s="28">
        <v>0</v>
      </c>
      <c r="AD18" s="28">
        <v>2.51434</v>
      </c>
      <c r="AE18" s="28">
        <v>0</v>
      </c>
      <c r="AF18" s="127"/>
    </row>
    <row r="19" spans="1:32" s="12" customFormat="1" ht="37.5">
      <c r="A19" s="94" t="s">
        <v>51</v>
      </c>
      <c r="B19" s="71">
        <f>H19+J19+L19+N19+P19+R19+T19+V19+X19+Z19+AB19+AD19</f>
        <v>33.91334</v>
      </c>
      <c r="C19" s="71">
        <f>H19+J19+L19+N19+P19</f>
        <v>11.552</v>
      </c>
      <c r="D19" s="71">
        <f>C19</f>
        <v>11.552</v>
      </c>
      <c r="E19" s="71">
        <f>I19+K19+M19+O19+Q19+S19+U19+W19+Y19+AA19+AC19+AE19</f>
        <v>11.555</v>
      </c>
      <c r="F19" s="57">
        <f t="shared" si="6"/>
        <v>34.072137984639674</v>
      </c>
      <c r="G19" s="57">
        <f t="shared" si="7"/>
        <v>100.02596952908587</v>
      </c>
      <c r="H19" s="36">
        <v>0</v>
      </c>
      <c r="I19" s="36">
        <v>0</v>
      </c>
      <c r="J19" s="36">
        <v>1.325</v>
      </c>
      <c r="K19" s="36">
        <v>1.325</v>
      </c>
      <c r="L19" s="36">
        <v>1.205</v>
      </c>
      <c r="M19" s="36">
        <v>1.205</v>
      </c>
      <c r="N19" s="36">
        <v>1.387</v>
      </c>
      <c r="O19" s="36">
        <v>1.39</v>
      </c>
      <c r="P19" s="36">
        <v>7.635</v>
      </c>
      <c r="Q19" s="36">
        <v>7.635</v>
      </c>
      <c r="R19" s="36">
        <v>1.387</v>
      </c>
      <c r="S19" s="36">
        <v>0</v>
      </c>
      <c r="T19" s="36">
        <v>1.387</v>
      </c>
      <c r="U19" s="36">
        <v>0</v>
      </c>
      <c r="V19" s="36">
        <v>1.387</v>
      </c>
      <c r="W19" s="36">
        <v>0</v>
      </c>
      <c r="X19" s="36">
        <v>13.036</v>
      </c>
      <c r="Y19" s="36">
        <v>0</v>
      </c>
      <c r="Z19" s="36">
        <v>1.325</v>
      </c>
      <c r="AA19" s="36">
        <v>0</v>
      </c>
      <c r="AB19" s="36">
        <v>1.325</v>
      </c>
      <c r="AC19" s="36">
        <v>0</v>
      </c>
      <c r="AD19" s="36">
        <v>2.51434</v>
      </c>
      <c r="AE19" s="36">
        <v>0</v>
      </c>
      <c r="AF19" s="127"/>
    </row>
    <row r="20" spans="1:32" s="12" customFormat="1" ht="18.75">
      <c r="A20" s="2" t="s">
        <v>43</v>
      </c>
      <c r="B20" s="70">
        <f>H20+J20+L20+N20+P20+R20+T20+V20+X20+Z20+AB20+AD20</f>
        <v>0</v>
      </c>
      <c r="C20" s="70">
        <f>H20+J20+L20+N20+P20</f>
        <v>0</v>
      </c>
      <c r="D20" s="70">
        <f>C20</f>
        <v>0</v>
      </c>
      <c r="E20" s="70">
        <f>I20+K20+M20+O20+Q20+S20+U20+W20+Y20+AA20+AC20+AE20</f>
        <v>0</v>
      </c>
      <c r="F20" s="45" t="e">
        <f t="shared" si="6"/>
        <v>#DIV/0!</v>
      </c>
      <c r="G20" s="45" t="e">
        <f t="shared" si="7"/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128"/>
    </row>
    <row r="21" spans="1:32" s="12" customFormat="1" ht="56.25">
      <c r="A21" s="47" t="s">
        <v>44</v>
      </c>
      <c r="B21" s="69"/>
      <c r="C21" s="69"/>
      <c r="D21" s="69"/>
      <c r="E21" s="69"/>
      <c r="F21" s="48"/>
      <c r="G21" s="4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26" t="s">
        <v>73</v>
      </c>
    </row>
    <row r="22" spans="1:32" s="12" customFormat="1" ht="18.75">
      <c r="A22" s="3" t="s">
        <v>16</v>
      </c>
      <c r="B22" s="69">
        <f>B24+B25+B23</f>
        <v>144.60000000000002</v>
      </c>
      <c r="C22" s="69">
        <f>C24+C25</f>
        <v>144.60000000000002</v>
      </c>
      <c r="D22" s="69">
        <f>D24+D25</f>
        <v>144.60000000000002</v>
      </c>
      <c r="E22" s="69">
        <f>E24+E25</f>
        <v>144.60000000000002</v>
      </c>
      <c r="F22" s="48">
        <v>0</v>
      </c>
      <c r="G22" s="48">
        <f>E22/C22*100</f>
        <v>100</v>
      </c>
      <c r="H22" s="27">
        <f aca="true" t="shared" si="8" ref="H22:AE22">H23+H24+H25</f>
        <v>0</v>
      </c>
      <c r="I22" s="27">
        <f t="shared" si="8"/>
        <v>0</v>
      </c>
      <c r="J22" s="27">
        <f t="shared" si="8"/>
        <v>44.45</v>
      </c>
      <c r="K22" s="27">
        <f t="shared" si="8"/>
        <v>44.45</v>
      </c>
      <c r="L22" s="27">
        <f t="shared" si="8"/>
        <v>100.15</v>
      </c>
      <c r="M22" s="27">
        <f t="shared" si="8"/>
        <v>100.15</v>
      </c>
      <c r="N22" s="27">
        <f t="shared" si="8"/>
        <v>0</v>
      </c>
      <c r="O22" s="27">
        <f t="shared" si="8"/>
        <v>0</v>
      </c>
      <c r="P22" s="27">
        <f t="shared" si="8"/>
        <v>0</v>
      </c>
      <c r="Q22" s="27">
        <f t="shared" si="8"/>
        <v>0</v>
      </c>
      <c r="R22" s="27">
        <f t="shared" si="8"/>
        <v>0</v>
      </c>
      <c r="S22" s="27">
        <f t="shared" si="8"/>
        <v>0</v>
      </c>
      <c r="T22" s="27">
        <f t="shared" si="8"/>
        <v>0</v>
      </c>
      <c r="U22" s="27">
        <f t="shared" si="8"/>
        <v>0</v>
      </c>
      <c r="V22" s="27">
        <f t="shared" si="8"/>
        <v>0</v>
      </c>
      <c r="W22" s="27">
        <f t="shared" si="8"/>
        <v>0</v>
      </c>
      <c r="X22" s="27">
        <f t="shared" si="8"/>
        <v>0</v>
      </c>
      <c r="Y22" s="27">
        <f t="shared" si="8"/>
        <v>0</v>
      </c>
      <c r="Z22" s="27">
        <f t="shared" si="8"/>
        <v>0</v>
      </c>
      <c r="AA22" s="27">
        <f t="shared" si="8"/>
        <v>0</v>
      </c>
      <c r="AB22" s="27">
        <f t="shared" si="8"/>
        <v>0</v>
      </c>
      <c r="AC22" s="27">
        <f t="shared" si="8"/>
        <v>0</v>
      </c>
      <c r="AD22" s="27">
        <f t="shared" si="8"/>
        <v>0</v>
      </c>
      <c r="AE22" s="27">
        <f t="shared" si="8"/>
        <v>0</v>
      </c>
      <c r="AF22" s="127"/>
    </row>
    <row r="23" spans="1:32" s="12" customFormat="1" ht="18.75">
      <c r="A23" s="2" t="s">
        <v>15</v>
      </c>
      <c r="B23" s="70">
        <f>H23+J23+L23+N23+P23+R23+T23+V23+X23+Z23+AB23+AD23</f>
        <v>0</v>
      </c>
      <c r="C23" s="70">
        <f>H23+J23+L23+N23+P23</f>
        <v>0</v>
      </c>
      <c r="D23" s="70">
        <f>C23</f>
        <v>0</v>
      </c>
      <c r="E23" s="70">
        <f>I23+K23+M23+O23+Q23+S23+U23+W23+Y23+AA23+AC23+AE23</f>
        <v>0</v>
      </c>
      <c r="F23" s="45" t="e">
        <f>E23/B23*100</f>
        <v>#DIV/0!</v>
      </c>
      <c r="G23" s="45" t="e">
        <f>E23/C23*100</f>
        <v>#DIV/0!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127"/>
    </row>
    <row r="24" spans="1:32" s="12" customFormat="1" ht="18.75">
      <c r="A24" s="2" t="s">
        <v>13</v>
      </c>
      <c r="B24" s="70">
        <f>H24+J24+L24+N24+P24+R24+T24+V24+X24+Z24+AB24+AD24</f>
        <v>0</v>
      </c>
      <c r="C24" s="70">
        <f>H24+J24+L24+N24+P24</f>
        <v>0</v>
      </c>
      <c r="D24" s="70">
        <f>C24</f>
        <v>0</v>
      </c>
      <c r="E24" s="70">
        <f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127"/>
    </row>
    <row r="25" spans="1:32" s="12" customFormat="1" ht="18.75">
      <c r="A25" s="2" t="s">
        <v>14</v>
      </c>
      <c r="B25" s="70">
        <f>H25+J25+L25+N25+P25+R25+T25+V25+X25+Z25+AB25+AD25</f>
        <v>144.60000000000002</v>
      </c>
      <c r="C25" s="70">
        <f>H25+J25+L25+N25+P25</f>
        <v>144.60000000000002</v>
      </c>
      <c r="D25" s="70">
        <f>C25</f>
        <v>144.60000000000002</v>
      </c>
      <c r="E25" s="70">
        <f>I25+K25+M25+O25+Q25+S25+U25+W25+Y25+AA25+AC25+AE25</f>
        <v>144.60000000000002</v>
      </c>
      <c r="F25" s="45">
        <f>E25/B25*100</f>
        <v>100</v>
      </c>
      <c r="G25" s="45">
        <f>E25/C25*100</f>
        <v>100</v>
      </c>
      <c r="H25" s="28">
        <v>0</v>
      </c>
      <c r="I25" s="28">
        <v>0</v>
      </c>
      <c r="J25" s="28">
        <v>44.45</v>
      </c>
      <c r="K25" s="28">
        <v>44.45</v>
      </c>
      <c r="L25" s="28">
        <v>100.15</v>
      </c>
      <c r="M25" s="28">
        <v>100.15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127"/>
    </row>
    <row r="26" spans="1:32" s="12" customFormat="1" ht="18.75">
      <c r="A26" s="2" t="s">
        <v>43</v>
      </c>
      <c r="B26" s="70">
        <f>H26+J26+L26+N26+P26+R26+T26+V26+X26+Z26+AB26+AD26</f>
        <v>0</v>
      </c>
      <c r="C26" s="70">
        <f>H26+J26+L26+N26+P26</f>
        <v>0</v>
      </c>
      <c r="D26" s="70">
        <f>C26</f>
        <v>0</v>
      </c>
      <c r="E26" s="70">
        <f>I26+K26+M26+O26+Q26+S26+U26+W26+Y26+AA26+AC26+AE26</f>
        <v>0</v>
      </c>
      <c r="F26" s="45" t="e">
        <f>E26/B26*100</f>
        <v>#DIV/0!</v>
      </c>
      <c r="G26" s="45" t="e">
        <f>E26/C26*100</f>
        <v>#DIV/0!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128"/>
    </row>
    <row r="27" spans="1:32" s="12" customFormat="1" ht="56.25">
      <c r="A27" s="47" t="s">
        <v>45</v>
      </c>
      <c r="B27" s="69"/>
      <c r="C27" s="69"/>
      <c r="D27" s="69"/>
      <c r="E27" s="69"/>
      <c r="F27" s="48"/>
      <c r="G27" s="4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26" t="s">
        <v>69</v>
      </c>
    </row>
    <row r="28" spans="1:32" s="12" customFormat="1" ht="18.75">
      <c r="A28" s="3" t="s">
        <v>16</v>
      </c>
      <c r="B28" s="69">
        <f>B30+B31+B29</f>
        <v>53927.2</v>
      </c>
      <c r="C28" s="69">
        <f>C30+C31</f>
        <v>21932.42164</v>
      </c>
      <c r="D28" s="69">
        <f>D30+D31</f>
        <v>21932.42164</v>
      </c>
      <c r="E28" s="69">
        <f>E30+E31</f>
        <v>20419.41981</v>
      </c>
      <c r="F28" s="64">
        <f>E28/B28*100</f>
        <v>37.86478773235028</v>
      </c>
      <c r="G28" s="48">
        <f>E28/C28*100</f>
        <v>93.10152861898017</v>
      </c>
      <c r="H28" s="27">
        <f>H30+H31</f>
        <v>1755.39</v>
      </c>
      <c r="I28" s="27">
        <f>I29+I30+I31</f>
        <v>1467.73381</v>
      </c>
      <c r="J28" s="27">
        <f>J30+J31</f>
        <v>4578.63161</v>
      </c>
      <c r="K28" s="27">
        <f>K29+K30+K31</f>
        <v>3756.321</v>
      </c>
      <c r="L28" s="27">
        <f>L30+L31</f>
        <v>4545.5</v>
      </c>
      <c r="M28" s="27">
        <f>M29+M30+M31</f>
        <v>3833.234</v>
      </c>
      <c r="N28" s="27">
        <f>N30+N31</f>
        <v>5043.76664</v>
      </c>
      <c r="O28" s="27">
        <f>O29+O30+O31</f>
        <v>5090.761</v>
      </c>
      <c r="P28" s="27">
        <f>P30+P31</f>
        <v>6009.13339</v>
      </c>
      <c r="Q28" s="27">
        <f>Q29+Q30+Q31</f>
        <v>6271.37</v>
      </c>
      <c r="R28" s="27">
        <f>R29+R30+R31</f>
        <v>5603.94506</v>
      </c>
      <c r="S28" s="25">
        <f>S29+S30+S31</f>
        <v>0</v>
      </c>
      <c r="T28" s="27">
        <f>T30+T31+T29</f>
        <v>4575.06667</v>
      </c>
      <c r="U28" s="27">
        <f>U29+U30+U31</f>
        <v>0</v>
      </c>
      <c r="V28" s="27">
        <f>V30+V31+V29</f>
        <v>2952.26667</v>
      </c>
      <c r="W28" s="27">
        <f>W29+W30+W31</f>
        <v>0</v>
      </c>
      <c r="X28" s="27">
        <f>X30+X31</f>
        <v>4674.98087</v>
      </c>
      <c r="Y28" s="27">
        <f>Y29+Y30+Y31</f>
        <v>0</v>
      </c>
      <c r="Z28" s="27">
        <f>Z30+Z31</f>
        <v>4631.98575</v>
      </c>
      <c r="AA28" s="27">
        <f>AA29+AA30+AA31</f>
        <v>0</v>
      </c>
      <c r="AB28" s="27">
        <f>AB30+AB31</f>
        <v>3926.16667</v>
      </c>
      <c r="AC28" s="27">
        <f>AC29+AC30+AC31</f>
        <v>0</v>
      </c>
      <c r="AD28" s="27">
        <f>AD30+AD31</f>
        <v>5630.36667</v>
      </c>
      <c r="AE28" s="27">
        <f>AE29+AE30+AE31</f>
        <v>0</v>
      </c>
      <c r="AF28" s="127"/>
    </row>
    <row r="29" spans="1:32" s="12" customFormat="1" ht="18.75">
      <c r="A29" s="2" t="s">
        <v>15</v>
      </c>
      <c r="B29" s="70">
        <f>H29+J29+L29+N29+P29+R29+T29+V29+X29+Z29+AB29+AD29</f>
        <v>0</v>
      </c>
      <c r="C29" s="70">
        <f>H29+J29+L29+N29+P29</f>
        <v>0</v>
      </c>
      <c r="D29" s="70">
        <f>C29</f>
        <v>0</v>
      </c>
      <c r="E29" s="70">
        <f>I29+K29+M29+O29+Q29+S29+U29+W29+Y29+AA29+AC29+AE29</f>
        <v>0</v>
      </c>
      <c r="F29" s="63" t="e">
        <f>E29/B29*100</f>
        <v>#DIV/0!</v>
      </c>
      <c r="G29" s="45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127"/>
    </row>
    <row r="30" spans="1:32" s="12" customFormat="1" ht="18.75">
      <c r="A30" s="2" t="s">
        <v>13</v>
      </c>
      <c r="B30" s="70">
        <f>H30+J30+L30+N30+P30+R30+T30+V30+X30+Z30+AB30+AD30</f>
        <v>0</v>
      </c>
      <c r="C30" s="70">
        <f>H30+J30+L30+N30+P30</f>
        <v>0</v>
      </c>
      <c r="D30" s="70">
        <f>C30</f>
        <v>0</v>
      </c>
      <c r="E30" s="70">
        <f>I30+K30+M30+O30+Q30+S30+U30+W30+Y30+AA30+AC30+AE30</f>
        <v>0</v>
      </c>
      <c r="F30" s="63" t="e">
        <f>E30/B30*100</f>
        <v>#DIV/0!</v>
      </c>
      <c r="G30" s="45" t="e">
        <f>E30/C30*100</f>
        <v>#DIV/0!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127"/>
    </row>
    <row r="31" spans="1:32" s="12" customFormat="1" ht="18.75">
      <c r="A31" s="2" t="s">
        <v>14</v>
      </c>
      <c r="B31" s="70">
        <f>H31+J31+L31+N31+P31+R31+T31+V31+X31+Z31+AB31+AD31</f>
        <v>53927.2</v>
      </c>
      <c r="C31" s="70">
        <f>H31+J31+L31+N31+P31</f>
        <v>21932.42164</v>
      </c>
      <c r="D31" s="70">
        <f>C31</f>
        <v>21932.42164</v>
      </c>
      <c r="E31" s="70">
        <f>I31+K31+M31+O31+Q31+S31+U31+W31+Y31+AA31+AC31+AE31</f>
        <v>20419.41981</v>
      </c>
      <c r="F31" s="63">
        <f>E31/B31*100</f>
        <v>37.86478773235028</v>
      </c>
      <c r="G31" s="45">
        <f>E31/C31*100</f>
        <v>93.10152861898017</v>
      </c>
      <c r="H31" s="28">
        <v>1755.39</v>
      </c>
      <c r="I31" s="28">
        <v>1467.73381</v>
      </c>
      <c r="J31" s="28">
        <v>4578.63161</v>
      </c>
      <c r="K31" s="28">
        <v>3756.321</v>
      </c>
      <c r="L31" s="28">
        <v>4545.5</v>
      </c>
      <c r="M31" s="28">
        <v>3833.234</v>
      </c>
      <c r="N31" s="28">
        <v>5043.76664</v>
      </c>
      <c r="O31" s="28">
        <v>5090.761</v>
      </c>
      <c r="P31" s="28">
        <v>6009.13339</v>
      </c>
      <c r="Q31" s="28">
        <v>6271.37</v>
      </c>
      <c r="R31" s="28">
        <v>5603.94506</v>
      </c>
      <c r="S31" s="28">
        <v>0</v>
      </c>
      <c r="T31" s="28">
        <v>4575.06667</v>
      </c>
      <c r="U31" s="28">
        <v>0</v>
      </c>
      <c r="V31" s="28">
        <v>2952.26667</v>
      </c>
      <c r="W31" s="28">
        <v>0</v>
      </c>
      <c r="X31" s="28">
        <v>4674.98087</v>
      </c>
      <c r="Y31" s="28">
        <v>0</v>
      </c>
      <c r="Z31" s="28">
        <v>4631.98575</v>
      </c>
      <c r="AA31" s="28">
        <v>0</v>
      </c>
      <c r="AB31" s="28">
        <v>3926.16667</v>
      </c>
      <c r="AC31" s="28">
        <v>0</v>
      </c>
      <c r="AD31" s="28">
        <v>5630.36667</v>
      </c>
      <c r="AE31" s="28">
        <v>0</v>
      </c>
      <c r="AF31" s="127"/>
    </row>
    <row r="32" spans="1:32" s="12" customFormat="1" ht="18.75">
      <c r="A32" s="2" t="s">
        <v>43</v>
      </c>
      <c r="B32" s="70">
        <f>H32+J32+L32+N32+P32+R32+T32+V32+X32+Z32+AB32+AD32</f>
        <v>0</v>
      </c>
      <c r="C32" s="70">
        <f>H32+J32+L32+N32+P32</f>
        <v>0</v>
      </c>
      <c r="D32" s="70">
        <f>C32</f>
        <v>0</v>
      </c>
      <c r="E32" s="70">
        <f>I32+K32+M32+O32+Q32+S32+U32+W32+Y32+AA32+AC32+AE32</f>
        <v>0</v>
      </c>
      <c r="F32" s="45" t="e">
        <f>E32/B32*100</f>
        <v>#DIV/0!</v>
      </c>
      <c r="G32" s="45" t="e">
        <f>E32/C32*100</f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28"/>
    </row>
    <row r="33" spans="1:32" s="12" customFormat="1" ht="112.5" customHeight="1">
      <c r="A33" s="47" t="s">
        <v>74</v>
      </c>
      <c r="B33" s="69"/>
      <c r="C33" s="69"/>
      <c r="D33" s="69"/>
      <c r="E33" s="69"/>
      <c r="F33" s="48"/>
      <c r="G33" s="4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26" t="s">
        <v>92</v>
      </c>
    </row>
    <row r="34" spans="1:32" s="12" customFormat="1" ht="18.75">
      <c r="A34" s="3" t="s">
        <v>16</v>
      </c>
      <c r="B34" s="69">
        <f>B36+B37+B35</f>
        <v>250.51600000000002</v>
      </c>
      <c r="C34" s="69">
        <f>C36+C37</f>
        <v>94.507</v>
      </c>
      <c r="D34" s="69">
        <f>D36+D37</f>
        <v>94.507</v>
      </c>
      <c r="E34" s="69">
        <f>E36+E37</f>
        <v>94.507</v>
      </c>
      <c r="F34" s="64">
        <f aca="true" t="shared" si="9" ref="F34:F39">E34/B34*100</f>
        <v>37.724935732647815</v>
      </c>
      <c r="G34" s="48">
        <f aca="true" t="shared" si="10" ref="G34:G39">E34/C34*100</f>
        <v>100</v>
      </c>
      <c r="H34" s="27">
        <f>H36+H37</f>
        <v>0</v>
      </c>
      <c r="I34" s="27">
        <f>I35+I36+I37</f>
        <v>0</v>
      </c>
      <c r="J34" s="27">
        <f>J36+J37</f>
        <v>0</v>
      </c>
      <c r="K34" s="27">
        <f>K35+K36+K37</f>
        <v>0</v>
      </c>
      <c r="L34" s="27">
        <f>L36+L37</f>
        <v>12.12</v>
      </c>
      <c r="M34" s="27">
        <f>M35+M36+M37</f>
        <v>12.12</v>
      </c>
      <c r="N34" s="27">
        <f>N36+N37</f>
        <v>10.038</v>
      </c>
      <c r="O34" s="27">
        <f>O35+O36+O37</f>
        <v>10.038</v>
      </c>
      <c r="P34" s="27">
        <f>P36+P37</f>
        <v>72.349</v>
      </c>
      <c r="Q34" s="27">
        <f>Q35+Q36+Q37</f>
        <v>72.349</v>
      </c>
      <c r="R34" s="27">
        <f>R35+R36+R37</f>
        <v>12.438</v>
      </c>
      <c r="S34" s="25">
        <f>S35+S36+S37</f>
        <v>0</v>
      </c>
      <c r="T34" s="27">
        <f>T36+T37+T35</f>
        <v>12.438</v>
      </c>
      <c r="U34" s="27">
        <f>U35+U36+U37</f>
        <v>0</v>
      </c>
      <c r="V34" s="27">
        <f>V36+V37+V35</f>
        <v>12.438</v>
      </c>
      <c r="W34" s="27">
        <f>W35+W36+W37</f>
        <v>0</v>
      </c>
      <c r="X34" s="27">
        <f>X36+X37</f>
        <v>12.443</v>
      </c>
      <c r="Y34" s="27">
        <f>Y35+Y36+Y37</f>
        <v>0</v>
      </c>
      <c r="Z34" s="27">
        <f>Z36+Z37</f>
        <v>82</v>
      </c>
      <c r="AA34" s="27">
        <f>AA35+AA36+AA37</f>
        <v>0</v>
      </c>
      <c r="AB34" s="27">
        <f>AB36+AB37</f>
        <v>12</v>
      </c>
      <c r="AC34" s="27">
        <f>AC35+AC36+AC37</f>
        <v>0</v>
      </c>
      <c r="AD34" s="27">
        <f>AD36+AD37</f>
        <v>12.252</v>
      </c>
      <c r="AE34" s="27">
        <f>AE35+AE36+AE37</f>
        <v>0</v>
      </c>
      <c r="AF34" s="127"/>
    </row>
    <row r="35" spans="1:32" s="12" customFormat="1" ht="18.75">
      <c r="A35" s="2" t="s">
        <v>15</v>
      </c>
      <c r="B35" s="70">
        <f>H35+J35+L35+N35+P35+R35+T35+V35+X35+Z35+AB35+AD35</f>
        <v>0</v>
      </c>
      <c r="C35" s="70">
        <f>H35+J35+L35+N35+P35</f>
        <v>0</v>
      </c>
      <c r="D35" s="70">
        <f>C35</f>
        <v>0</v>
      </c>
      <c r="E35" s="70">
        <f>I35+K35+M35+O35+Q35+S35+U35+W35+Y35+AA35+AC35+AE35</f>
        <v>0</v>
      </c>
      <c r="F35" s="63" t="e">
        <f t="shared" si="9"/>
        <v>#DIV/0!</v>
      </c>
      <c r="G35" s="45" t="e">
        <f t="shared" si="10"/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127"/>
    </row>
    <row r="36" spans="1:32" s="12" customFormat="1" ht="18.75">
      <c r="A36" s="2" t="s">
        <v>13</v>
      </c>
      <c r="B36" s="70">
        <f>H36+J36+L36+N36+P36+R36+T36+V36+X36+Z36+AB36+AD36</f>
        <v>200.413</v>
      </c>
      <c r="C36" s="70">
        <f>H36+J36+L36+N36+P36</f>
        <v>60.409</v>
      </c>
      <c r="D36" s="70">
        <f>C36</f>
        <v>60.409</v>
      </c>
      <c r="E36" s="70">
        <f>I36+K36+M36+O36+Q36+S36+U36+W36+Y36+AA36+AC36+AE36</f>
        <v>60.409</v>
      </c>
      <c r="F36" s="63">
        <f t="shared" si="9"/>
        <v>30.142256240862615</v>
      </c>
      <c r="G36" s="45">
        <f t="shared" si="10"/>
        <v>100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60.409</v>
      </c>
      <c r="Q36" s="28">
        <v>60.409</v>
      </c>
      <c r="R36" s="28">
        <v>12</v>
      </c>
      <c r="S36" s="28">
        <v>0</v>
      </c>
      <c r="T36" s="28">
        <v>12</v>
      </c>
      <c r="U36" s="28">
        <v>0</v>
      </c>
      <c r="V36" s="28">
        <v>12</v>
      </c>
      <c r="W36" s="28">
        <v>0</v>
      </c>
      <c r="X36" s="28">
        <v>12.004</v>
      </c>
      <c r="Y36" s="28">
        <v>0</v>
      </c>
      <c r="Z36" s="28">
        <v>68</v>
      </c>
      <c r="AA36" s="28">
        <v>0</v>
      </c>
      <c r="AB36" s="28">
        <v>12</v>
      </c>
      <c r="AC36" s="28">
        <v>0</v>
      </c>
      <c r="AD36" s="28">
        <v>12</v>
      </c>
      <c r="AE36" s="28">
        <v>0</v>
      </c>
      <c r="AF36" s="127"/>
    </row>
    <row r="37" spans="1:32" s="12" customFormat="1" ht="18.75">
      <c r="A37" s="2" t="s">
        <v>14</v>
      </c>
      <c r="B37" s="70">
        <f>H37+J37+L37+N37+P37+R37+T37+V37+X37+Z37+AB37+AD37</f>
        <v>50.10300000000001</v>
      </c>
      <c r="C37" s="70">
        <f>H37+J37+L37+N37+P37</f>
        <v>34.098</v>
      </c>
      <c r="D37" s="70">
        <f>C37</f>
        <v>34.098</v>
      </c>
      <c r="E37" s="70">
        <f>I37+K37+M37+O37+Q37+S37+U37+W37+Y37+AA37+AC37+AE37</f>
        <v>34.098</v>
      </c>
      <c r="F37" s="63">
        <f t="shared" si="9"/>
        <v>68.05580504161426</v>
      </c>
      <c r="G37" s="45">
        <f t="shared" si="10"/>
        <v>100</v>
      </c>
      <c r="H37" s="28">
        <v>0</v>
      </c>
      <c r="I37" s="28">
        <v>0</v>
      </c>
      <c r="J37" s="28">
        <v>0</v>
      </c>
      <c r="K37" s="28">
        <v>0</v>
      </c>
      <c r="L37" s="28">
        <v>12.12</v>
      </c>
      <c r="M37" s="28">
        <v>12.12</v>
      </c>
      <c r="N37" s="28">
        <v>10.038</v>
      </c>
      <c r="O37" s="28">
        <v>10.038</v>
      </c>
      <c r="P37" s="28">
        <v>11.94</v>
      </c>
      <c r="Q37" s="28">
        <v>11.94</v>
      </c>
      <c r="R37" s="28">
        <v>0.438</v>
      </c>
      <c r="S37" s="28">
        <v>0</v>
      </c>
      <c r="T37" s="28">
        <v>0.438</v>
      </c>
      <c r="U37" s="28">
        <v>0</v>
      </c>
      <c r="V37" s="28">
        <v>0.438</v>
      </c>
      <c r="W37" s="28">
        <v>0</v>
      </c>
      <c r="X37" s="28">
        <v>0.439</v>
      </c>
      <c r="Y37" s="28">
        <v>0</v>
      </c>
      <c r="Z37" s="28">
        <v>14</v>
      </c>
      <c r="AA37" s="28">
        <v>0</v>
      </c>
      <c r="AB37" s="28">
        <v>0</v>
      </c>
      <c r="AC37" s="28">
        <v>0</v>
      </c>
      <c r="AD37" s="28">
        <v>0.252</v>
      </c>
      <c r="AE37" s="28">
        <v>0</v>
      </c>
      <c r="AF37" s="127"/>
    </row>
    <row r="38" spans="1:32" s="12" customFormat="1" ht="37.5">
      <c r="A38" s="94" t="s">
        <v>51</v>
      </c>
      <c r="B38" s="71">
        <f>H38+J38+L38+N38+P38+R38+T38+V38+X38+Z38+AB38+AD38</f>
        <v>50.10300000000001</v>
      </c>
      <c r="C38" s="71">
        <f>H38+J38+L38+N38+P38</f>
        <v>34.098</v>
      </c>
      <c r="D38" s="71">
        <f>C38</f>
        <v>34.098</v>
      </c>
      <c r="E38" s="71">
        <f>I38+K38+M38+O38+Q38+S38+U38+W38+Y38+AA38+AC38+AE38</f>
        <v>34.098</v>
      </c>
      <c r="F38" s="57">
        <f t="shared" si="9"/>
        <v>68.05580504161426</v>
      </c>
      <c r="G38" s="57">
        <f t="shared" si="10"/>
        <v>100</v>
      </c>
      <c r="H38" s="36">
        <v>0</v>
      </c>
      <c r="I38" s="36">
        <v>0</v>
      </c>
      <c r="J38" s="36">
        <v>0</v>
      </c>
      <c r="K38" s="36">
        <v>0</v>
      </c>
      <c r="L38" s="36">
        <v>12.12</v>
      </c>
      <c r="M38" s="36">
        <v>12.12</v>
      </c>
      <c r="N38" s="36">
        <v>10.038</v>
      </c>
      <c r="O38" s="36">
        <v>10.038</v>
      </c>
      <c r="P38" s="36">
        <v>11.94</v>
      </c>
      <c r="Q38" s="36">
        <v>11.94</v>
      </c>
      <c r="R38" s="36">
        <v>0.438</v>
      </c>
      <c r="S38" s="36">
        <v>0</v>
      </c>
      <c r="T38" s="36">
        <v>0.438</v>
      </c>
      <c r="U38" s="36">
        <v>0</v>
      </c>
      <c r="V38" s="36">
        <v>0.438</v>
      </c>
      <c r="W38" s="36">
        <v>0</v>
      </c>
      <c r="X38" s="36">
        <v>0.439</v>
      </c>
      <c r="Y38" s="36">
        <v>0</v>
      </c>
      <c r="Z38" s="36">
        <v>14</v>
      </c>
      <c r="AA38" s="36">
        <v>0</v>
      </c>
      <c r="AB38" s="36">
        <v>0</v>
      </c>
      <c r="AC38" s="36">
        <v>0</v>
      </c>
      <c r="AD38" s="36">
        <v>0.252</v>
      </c>
      <c r="AE38" s="36">
        <v>0</v>
      </c>
      <c r="AF38" s="127"/>
    </row>
    <row r="39" spans="1:32" s="12" customFormat="1" ht="18.75">
      <c r="A39" s="2" t="s">
        <v>43</v>
      </c>
      <c r="B39" s="70">
        <f>H39+J39+L39+N39+P39+R39+T39+V39+X39+Z39+AB39+AD39</f>
        <v>0</v>
      </c>
      <c r="C39" s="70">
        <f>H39+J39+L39+N39+P39</f>
        <v>0</v>
      </c>
      <c r="D39" s="70">
        <f>C39</f>
        <v>0</v>
      </c>
      <c r="E39" s="70">
        <f>I39+K39+M39+O39+Q39+S39+U39+W39+Y39+AA39+AC39+AE39</f>
        <v>0</v>
      </c>
      <c r="F39" s="45" t="e">
        <f t="shared" si="9"/>
        <v>#DIV/0!</v>
      </c>
      <c r="G39" s="45" t="e">
        <f t="shared" si="10"/>
        <v>#DIV/0!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128"/>
    </row>
    <row r="40" spans="1:32" s="12" customFormat="1" ht="37.5" customHeight="1">
      <c r="A40" s="47" t="s">
        <v>91</v>
      </c>
      <c r="B40" s="70"/>
      <c r="C40" s="70"/>
      <c r="D40" s="70"/>
      <c r="E40" s="70"/>
      <c r="F40" s="45"/>
      <c r="G40" s="4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150"/>
    </row>
    <row r="41" spans="1:32" s="12" customFormat="1" ht="18.75">
      <c r="A41" s="3" t="s">
        <v>16</v>
      </c>
      <c r="B41" s="69">
        <f>B43+B44+B42+B46</f>
        <v>0</v>
      </c>
      <c r="C41" s="69">
        <f>C43+C44+C42+C46</f>
        <v>0</v>
      </c>
      <c r="D41" s="69">
        <f>D43+D44+D42+D46</f>
        <v>0</v>
      </c>
      <c r="E41" s="69">
        <f>E43+E44+E42+E46</f>
        <v>0</v>
      </c>
      <c r="F41" s="64" t="e">
        <f aca="true" t="shared" si="11" ref="F41:F46">E41/B41*100</f>
        <v>#DIV/0!</v>
      </c>
      <c r="G41" s="48" t="e">
        <f aca="true" t="shared" si="12" ref="G41:G46">E41/C41*100</f>
        <v>#DIV/0!</v>
      </c>
      <c r="H41" s="69">
        <f aca="true" t="shared" si="13" ref="H41:AE41">H43+H44+H42+H46</f>
        <v>0</v>
      </c>
      <c r="I41" s="69">
        <f t="shared" si="13"/>
        <v>0</v>
      </c>
      <c r="J41" s="69">
        <f t="shared" si="13"/>
        <v>0</v>
      </c>
      <c r="K41" s="69">
        <f t="shared" si="13"/>
        <v>0</v>
      </c>
      <c r="L41" s="69">
        <f t="shared" si="13"/>
        <v>0</v>
      </c>
      <c r="M41" s="69">
        <f t="shared" si="13"/>
        <v>0</v>
      </c>
      <c r="N41" s="69">
        <f t="shared" si="13"/>
        <v>0</v>
      </c>
      <c r="O41" s="69">
        <f t="shared" si="13"/>
        <v>0</v>
      </c>
      <c r="P41" s="69">
        <f t="shared" si="13"/>
        <v>0</v>
      </c>
      <c r="Q41" s="69">
        <f t="shared" si="13"/>
        <v>0</v>
      </c>
      <c r="R41" s="69">
        <f t="shared" si="13"/>
        <v>0</v>
      </c>
      <c r="S41" s="69">
        <f t="shared" si="13"/>
        <v>0</v>
      </c>
      <c r="T41" s="69">
        <f t="shared" si="13"/>
        <v>0</v>
      </c>
      <c r="U41" s="69">
        <f t="shared" si="13"/>
        <v>0</v>
      </c>
      <c r="V41" s="69">
        <f t="shared" si="13"/>
        <v>0</v>
      </c>
      <c r="W41" s="69">
        <f t="shared" si="13"/>
        <v>0</v>
      </c>
      <c r="X41" s="69">
        <f t="shared" si="13"/>
        <v>0</v>
      </c>
      <c r="Y41" s="69">
        <f t="shared" si="13"/>
        <v>0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69">
        <f t="shared" si="13"/>
        <v>0</v>
      </c>
      <c r="AD41" s="69">
        <f t="shared" si="13"/>
        <v>0</v>
      </c>
      <c r="AE41" s="69">
        <f t="shared" si="13"/>
        <v>0</v>
      </c>
      <c r="AF41" s="151"/>
    </row>
    <row r="42" spans="1:32" s="12" customFormat="1" ht="18.75">
      <c r="A42" s="2" t="s">
        <v>15</v>
      </c>
      <c r="B42" s="70">
        <f>H42+J42+L42+N42+P42+R42+T42+V42+X42+Z42+AB42+AD42</f>
        <v>0</v>
      </c>
      <c r="C42" s="70">
        <f>H42+J42+L42+N42+P42</f>
        <v>0</v>
      </c>
      <c r="D42" s="70">
        <f>C42</f>
        <v>0</v>
      </c>
      <c r="E42" s="70">
        <f>I42+K42+M42+O42+Q42+S42+U42+W42+Y42+AA42+AC42+AE42</f>
        <v>0</v>
      </c>
      <c r="F42" s="63" t="e">
        <f t="shared" si="11"/>
        <v>#DIV/0!</v>
      </c>
      <c r="G42" s="45" t="e">
        <f t="shared" si="12"/>
        <v>#DIV/0!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151"/>
    </row>
    <row r="43" spans="1:32" s="12" customFormat="1" ht="18.75">
      <c r="A43" s="2" t="s">
        <v>13</v>
      </c>
      <c r="B43" s="70">
        <f>H43+J43+L43+N43+P43+R43+T43+V43+X43+Z43+AB43+AD43</f>
        <v>0</v>
      </c>
      <c r="C43" s="70">
        <f>H43+J43+L43+N43+P43</f>
        <v>0</v>
      </c>
      <c r="D43" s="70">
        <f>C43</f>
        <v>0</v>
      </c>
      <c r="E43" s="70">
        <f>I43+K43+M43+O43+Q43+S43+U43+W43+Y43+AA43+AC43+AE43</f>
        <v>0</v>
      </c>
      <c r="F43" s="63" t="e">
        <f t="shared" si="11"/>
        <v>#DIV/0!</v>
      </c>
      <c r="G43" s="45" t="e">
        <f t="shared" si="12"/>
        <v>#DIV/0!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151"/>
    </row>
    <row r="44" spans="1:32" s="12" customFormat="1" ht="18.75">
      <c r="A44" s="2" t="s">
        <v>14</v>
      </c>
      <c r="B44" s="70">
        <f>H44+J44+L44+N44+P44+R44+T44+V44+X44+Z44+AB44+AD44</f>
        <v>0</v>
      </c>
      <c r="C44" s="70">
        <f>H44+J44+L44+N44+P44</f>
        <v>0</v>
      </c>
      <c r="D44" s="70">
        <f>C44</f>
        <v>0</v>
      </c>
      <c r="E44" s="70">
        <f>I44+K44+M44+O44+Q44+S44+U44+W44+Y44+AA44+AC44+AE44</f>
        <v>0</v>
      </c>
      <c r="F44" s="63" t="e">
        <f t="shared" si="11"/>
        <v>#DIV/0!</v>
      </c>
      <c r="G44" s="45" t="e">
        <f t="shared" si="12"/>
        <v>#DIV/0!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151"/>
    </row>
    <row r="45" spans="1:32" s="12" customFormat="1" ht="37.5">
      <c r="A45" s="94" t="s">
        <v>51</v>
      </c>
      <c r="B45" s="71">
        <f>H45+J45+L45+N45+P45+R45+T45+V45+X45+Z45+AB45+AD45</f>
        <v>0</v>
      </c>
      <c r="C45" s="71">
        <f>H45+J45+L45+N45+P45</f>
        <v>0</v>
      </c>
      <c r="D45" s="71">
        <f>C45</f>
        <v>0</v>
      </c>
      <c r="E45" s="71">
        <f>I45+K45+M45+O45+Q45+S45+U45+W45+Y45+AA45+AC45+AE45</f>
        <v>0</v>
      </c>
      <c r="F45" s="57" t="e">
        <f t="shared" si="11"/>
        <v>#DIV/0!</v>
      </c>
      <c r="G45" s="57" t="e">
        <f t="shared" si="12"/>
        <v>#DIV/0!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51"/>
    </row>
    <row r="46" spans="1:32" s="12" customFormat="1" ht="18.75">
      <c r="A46" s="2" t="s">
        <v>43</v>
      </c>
      <c r="B46" s="70">
        <f>H46+J46+L46+N46+P46+R46+T46+V46+X46+Z46+AB46+AD46</f>
        <v>0</v>
      </c>
      <c r="C46" s="70">
        <f>H46+J46+L46+N46+P46</f>
        <v>0</v>
      </c>
      <c r="D46" s="70">
        <f>C46</f>
        <v>0</v>
      </c>
      <c r="E46" s="70">
        <f>I46+K46+M46+O46+Q46+S46+U46+W46+Y46+AA46+AC46+AE46</f>
        <v>0</v>
      </c>
      <c r="F46" s="45" t="e">
        <f t="shared" si="11"/>
        <v>#DIV/0!</v>
      </c>
      <c r="G46" s="45" t="e">
        <f t="shared" si="12"/>
        <v>#DIV/0!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152"/>
    </row>
    <row r="47" spans="1:32" s="12" customFormat="1" ht="19.5" customHeight="1">
      <c r="A47" s="49" t="s">
        <v>25</v>
      </c>
      <c r="B47" s="66"/>
      <c r="C47" s="66"/>
      <c r="D47" s="66"/>
      <c r="E47" s="66"/>
      <c r="F47" s="62"/>
      <c r="G47" s="6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4" s="19" customFormat="1" ht="18.75">
      <c r="A48" s="29" t="s">
        <v>16</v>
      </c>
      <c r="B48" s="66">
        <f>B49+B50+B51</f>
        <v>36605.4</v>
      </c>
      <c r="C48" s="66">
        <f>C49+C50+C51</f>
        <v>15875.17152</v>
      </c>
      <c r="D48" s="66">
        <f>D49+D50+D51</f>
        <v>15875.17152</v>
      </c>
      <c r="E48" s="66">
        <f>E49+E50+E51</f>
        <v>14228.507</v>
      </c>
      <c r="F48" s="62">
        <f>E48/B48*100</f>
        <v>38.8699672725882</v>
      </c>
      <c r="G48" s="62">
        <f>E48/C48*100</f>
        <v>89.62742217981403</v>
      </c>
      <c r="H48" s="32">
        <f>H49+H50+H51</f>
        <v>2105.5</v>
      </c>
      <c r="I48" s="32">
        <f>I49+I50+I51</f>
        <v>1657.402</v>
      </c>
      <c r="J48" s="32">
        <f>J49+J50+J51</f>
        <v>2781.76288</v>
      </c>
      <c r="K48" s="32">
        <f>K49+K50+K51</f>
        <v>2716.7110000000002</v>
      </c>
      <c r="L48" s="32">
        <f aca="true" t="shared" si="14" ref="L48:AD48">L50+L51</f>
        <v>2858.58288</v>
      </c>
      <c r="M48" s="32">
        <f>M49+M50+M51</f>
        <v>3055.638</v>
      </c>
      <c r="N48" s="32">
        <f t="shared" si="14"/>
        <v>3836.06288</v>
      </c>
      <c r="O48" s="32">
        <f>O49+O50+O51</f>
        <v>3847.536</v>
      </c>
      <c r="P48" s="32">
        <f t="shared" si="14"/>
        <v>4293.26288</v>
      </c>
      <c r="Q48" s="32">
        <f>Q49+Q50+Q51</f>
        <v>2951.22</v>
      </c>
      <c r="R48" s="32">
        <f t="shared" si="14"/>
        <v>3909.91288</v>
      </c>
      <c r="S48" s="32">
        <f>S49+S50+S51</f>
        <v>0</v>
      </c>
      <c r="T48" s="32">
        <f t="shared" si="14"/>
        <v>4448.36288</v>
      </c>
      <c r="U48" s="32">
        <f>U49+U50+U51</f>
        <v>0</v>
      </c>
      <c r="V48" s="32">
        <f t="shared" si="14"/>
        <v>3379.2628799999998</v>
      </c>
      <c r="W48" s="32">
        <f>W49+W50+W51</f>
        <v>0</v>
      </c>
      <c r="X48" s="32">
        <f t="shared" si="14"/>
        <v>2844.79288</v>
      </c>
      <c r="Y48" s="32">
        <f>Y49+Y50+Y51</f>
        <v>0</v>
      </c>
      <c r="Z48" s="32">
        <f t="shared" si="14"/>
        <v>3195.66288</v>
      </c>
      <c r="AA48" s="32">
        <f>AA49+AA50+AA51</f>
        <v>0</v>
      </c>
      <c r="AB48" s="32">
        <f t="shared" si="14"/>
        <v>1496.66288</v>
      </c>
      <c r="AC48" s="32">
        <f>AC49+AC50+AC51</f>
        <v>0</v>
      </c>
      <c r="AD48" s="32">
        <f t="shared" si="14"/>
        <v>1455.5712</v>
      </c>
      <c r="AE48" s="32">
        <f>AE49+AE50+AE51</f>
        <v>0</v>
      </c>
      <c r="AF48" s="32"/>
      <c r="AG48" s="41"/>
      <c r="AH48" s="60"/>
    </row>
    <row r="49" spans="1:34" s="19" customFormat="1" ht="18.75">
      <c r="A49" s="33" t="s">
        <v>15</v>
      </c>
      <c r="B49" s="67">
        <f>B55+B61+B67+B73+B79</f>
        <v>0</v>
      </c>
      <c r="C49" s="67">
        <f>C55+C61+C67+C73+C79</f>
        <v>0</v>
      </c>
      <c r="D49" s="67">
        <f>D55+D61+D67+D73+D79</f>
        <v>0</v>
      </c>
      <c r="E49" s="67">
        <f>E55+E61+E67+E73+E79</f>
        <v>0</v>
      </c>
      <c r="F49" s="42" t="e">
        <f>E49/B49*100</f>
        <v>#DIV/0!</v>
      </c>
      <c r="G49" s="42" t="e">
        <f>E49/C49*100</f>
        <v>#DIV/0!</v>
      </c>
      <c r="H49" s="34">
        <f aca="true" t="shared" si="15" ref="H49:AE49">H55+H61+H67+H73+H79</f>
        <v>0</v>
      </c>
      <c r="I49" s="34">
        <f t="shared" si="15"/>
        <v>0</v>
      </c>
      <c r="J49" s="34">
        <f t="shared" si="15"/>
        <v>0</v>
      </c>
      <c r="K49" s="34">
        <f t="shared" si="15"/>
        <v>0</v>
      </c>
      <c r="L49" s="34">
        <f t="shared" si="15"/>
        <v>0</v>
      </c>
      <c r="M49" s="34">
        <f t="shared" si="15"/>
        <v>0</v>
      </c>
      <c r="N49" s="34">
        <f t="shared" si="15"/>
        <v>0</v>
      </c>
      <c r="O49" s="34">
        <f t="shared" si="15"/>
        <v>0</v>
      </c>
      <c r="P49" s="34">
        <f t="shared" si="15"/>
        <v>0</v>
      </c>
      <c r="Q49" s="34">
        <f t="shared" si="15"/>
        <v>0</v>
      </c>
      <c r="R49" s="34">
        <f t="shared" si="15"/>
        <v>0</v>
      </c>
      <c r="S49" s="34">
        <f t="shared" si="15"/>
        <v>0</v>
      </c>
      <c r="T49" s="34">
        <f t="shared" si="15"/>
        <v>0</v>
      </c>
      <c r="U49" s="34">
        <f t="shared" si="15"/>
        <v>0</v>
      </c>
      <c r="V49" s="34">
        <f t="shared" si="15"/>
        <v>0</v>
      </c>
      <c r="W49" s="34">
        <f t="shared" si="15"/>
        <v>0</v>
      </c>
      <c r="X49" s="34">
        <f t="shared" si="15"/>
        <v>0</v>
      </c>
      <c r="Y49" s="34">
        <f t="shared" si="15"/>
        <v>0</v>
      </c>
      <c r="Z49" s="34">
        <f t="shared" si="15"/>
        <v>0</v>
      </c>
      <c r="AA49" s="34">
        <f t="shared" si="15"/>
        <v>0</v>
      </c>
      <c r="AB49" s="34">
        <f t="shared" si="15"/>
        <v>0</v>
      </c>
      <c r="AC49" s="34">
        <f t="shared" si="15"/>
        <v>0</v>
      </c>
      <c r="AD49" s="34">
        <f t="shared" si="15"/>
        <v>0</v>
      </c>
      <c r="AE49" s="34">
        <f t="shared" si="15"/>
        <v>0</v>
      </c>
      <c r="AF49" s="34"/>
      <c r="AG49" s="41"/>
      <c r="AH49" s="60"/>
    </row>
    <row r="50" spans="1:34" s="19" customFormat="1" ht="18.75">
      <c r="A50" s="33" t="s">
        <v>13</v>
      </c>
      <c r="B50" s="67">
        <f>B62+B75+B80</f>
        <v>0</v>
      </c>
      <c r="C50" s="67">
        <f>C56+C62+C68+C80</f>
        <v>0</v>
      </c>
      <c r="D50" s="67">
        <f>D56+D62+D68+D74+D80</f>
        <v>0</v>
      </c>
      <c r="E50" s="67">
        <f>E56+E62+E68+E80</f>
        <v>0</v>
      </c>
      <c r="F50" s="42" t="e">
        <f>E50/B50*100</f>
        <v>#DIV/0!</v>
      </c>
      <c r="G50" s="42" t="e">
        <f>E50/C50*100</f>
        <v>#DIV/0!</v>
      </c>
      <c r="H50" s="34">
        <f>H56+H62+H68+H74+H80</f>
        <v>0</v>
      </c>
      <c r="I50" s="34">
        <f>I56+I62+I68+I80</f>
        <v>0</v>
      </c>
      <c r="J50" s="34">
        <f>J56+J62+J68+J74+J80</f>
        <v>0</v>
      </c>
      <c r="K50" s="34">
        <f>K56+K62+K68+K80</f>
        <v>0</v>
      </c>
      <c r="L50" s="34">
        <f>L56+L62+L68+L74+L80</f>
        <v>0</v>
      </c>
      <c r="M50" s="34">
        <f>M56+M62+M68+M80</f>
        <v>0</v>
      </c>
      <c r="N50" s="34">
        <f>N56+N62+N68+N74+N80</f>
        <v>0</v>
      </c>
      <c r="O50" s="34">
        <f>O56+O62+O68+O80</f>
        <v>0</v>
      </c>
      <c r="P50" s="34">
        <f>P56+P62+P68+P74+P80</f>
        <v>0</v>
      </c>
      <c r="Q50" s="34">
        <f>Q56+Q62+Q68+Q80</f>
        <v>0</v>
      </c>
      <c r="R50" s="34">
        <f>R56+R62+R68+R74+R80</f>
        <v>0</v>
      </c>
      <c r="S50" s="34">
        <f>S56+S62+S68+S80</f>
        <v>0</v>
      </c>
      <c r="T50" s="34">
        <f>T56+T62+T68+T74+T80</f>
        <v>0</v>
      </c>
      <c r="U50" s="34">
        <f>U56+U62+U68+U80</f>
        <v>0</v>
      </c>
      <c r="V50" s="34">
        <f>V56+V62+V68+V74+V80</f>
        <v>0</v>
      </c>
      <c r="W50" s="34">
        <f>W56+W62+W68+W80</f>
        <v>0</v>
      </c>
      <c r="X50" s="34">
        <f>X56+X62+X68+X74+X80</f>
        <v>0</v>
      </c>
      <c r="Y50" s="34">
        <f>Y56+Y62+Y68+Y80</f>
        <v>0</v>
      </c>
      <c r="Z50" s="34">
        <f>Z56+Z62+Z68+Z74+Z80</f>
        <v>0</v>
      </c>
      <c r="AA50" s="34">
        <f>AA56+AA62+AA68+AA80</f>
        <v>0</v>
      </c>
      <c r="AB50" s="34">
        <f>AB56+AB62+AB68+AB74+AB80</f>
        <v>0</v>
      </c>
      <c r="AC50" s="34">
        <f>AC56+AC62+AC68+AC80</f>
        <v>0</v>
      </c>
      <c r="AD50" s="34">
        <f>AD56+AD62+AD68+AD74+AD80</f>
        <v>0</v>
      </c>
      <c r="AE50" s="34">
        <f>AE56+AE62+AE68+AE80</f>
        <v>0</v>
      </c>
      <c r="AF50" s="34"/>
      <c r="AG50" s="41"/>
      <c r="AH50" s="60"/>
    </row>
    <row r="51" spans="1:34" s="19" customFormat="1" ht="18.75">
      <c r="A51" s="33" t="s">
        <v>14</v>
      </c>
      <c r="B51" s="67">
        <f>B57+B63+B69++B81</f>
        <v>36605.4</v>
      </c>
      <c r="C51" s="67">
        <f>C57+C63+C69+C75+C81</f>
        <v>15875.17152</v>
      </c>
      <c r="D51" s="67">
        <f>D57+D63+D69+D75+D81</f>
        <v>15875.17152</v>
      </c>
      <c r="E51" s="67">
        <f>E57+E63+E69+E75+E81</f>
        <v>14228.507</v>
      </c>
      <c r="F51" s="42">
        <f>E51/B51*100</f>
        <v>38.8699672725882</v>
      </c>
      <c r="G51" s="42">
        <f>E51/C51*100</f>
        <v>89.62742217981403</v>
      </c>
      <c r="H51" s="34">
        <f>H57+H63+H69+H81</f>
        <v>2105.5</v>
      </c>
      <c r="I51" s="34">
        <f>I57+I63+I69+I75+I81</f>
        <v>1657.402</v>
      </c>
      <c r="J51" s="34">
        <f>J57+J63+J69+J75+J81</f>
        <v>2781.76288</v>
      </c>
      <c r="K51" s="34">
        <f>K57+K63+K69+K75+K81</f>
        <v>2716.7110000000002</v>
      </c>
      <c r="L51" s="34">
        <f>L57+L63+L69+L75+L81</f>
        <v>2858.58288</v>
      </c>
      <c r="M51" s="34">
        <f>M57+M63+M69+M75+M81</f>
        <v>3055.638</v>
      </c>
      <c r="N51" s="34">
        <f>N57+N63+N69+N75+N81</f>
        <v>3836.06288</v>
      </c>
      <c r="O51" s="34">
        <f>O57+O63+O69+O75+O81</f>
        <v>3847.536</v>
      </c>
      <c r="P51" s="34">
        <f>P57+P63+P69+P75+P81</f>
        <v>4293.26288</v>
      </c>
      <c r="Q51" s="34">
        <f>Q57+Q63+Q69+Q75+Q81</f>
        <v>2951.22</v>
      </c>
      <c r="R51" s="34">
        <f>R57+R63+R69+R75+R81</f>
        <v>3909.91288</v>
      </c>
      <c r="S51" s="34">
        <f>S57+S63+S69+S75+S81</f>
        <v>0</v>
      </c>
      <c r="T51" s="34">
        <f>T57+T63+T69+T75+T81</f>
        <v>4448.36288</v>
      </c>
      <c r="U51" s="34">
        <f>U57+U63+U69+U75+U81</f>
        <v>0</v>
      </c>
      <c r="V51" s="34">
        <f>V57+V63+V69+V75+V81</f>
        <v>3379.2628799999998</v>
      </c>
      <c r="W51" s="34">
        <f>W57+W63+W69+W75+W81</f>
        <v>0</v>
      </c>
      <c r="X51" s="34">
        <f>X57+X63+X69+X75+X81</f>
        <v>2844.79288</v>
      </c>
      <c r="Y51" s="34">
        <f>Y57+Y63+Y69+Y75+Y81</f>
        <v>0</v>
      </c>
      <c r="Z51" s="34">
        <f>Z57+Z63+Z69+Z75+Z81</f>
        <v>3195.66288</v>
      </c>
      <c r="AA51" s="34">
        <f>AA57+AA63+AA69+AA75+AA81</f>
        <v>0</v>
      </c>
      <c r="AB51" s="34">
        <f>AB57+AB63+AB69+AB75+AB81</f>
        <v>1496.66288</v>
      </c>
      <c r="AC51" s="34">
        <f>AC57+AC63+AC69+AC75+AC81</f>
        <v>0</v>
      </c>
      <c r="AD51" s="34">
        <f>AD57+AD63+AD69+AD75+AD81</f>
        <v>1455.5712</v>
      </c>
      <c r="AE51" s="34">
        <f>AE57+AE63+AE69+AE75+AE81</f>
        <v>0</v>
      </c>
      <c r="AF51" s="34"/>
      <c r="AG51" s="41"/>
      <c r="AH51" s="60"/>
    </row>
    <row r="52" spans="1:34" s="19" customFormat="1" ht="18.75">
      <c r="A52" s="33" t="s">
        <v>43</v>
      </c>
      <c r="B52" s="67">
        <f>B58+B64+B70++B82</f>
        <v>0</v>
      </c>
      <c r="C52" s="67">
        <f>C58+C64+C70+C76+C82</f>
        <v>0</v>
      </c>
      <c r="D52" s="67">
        <f>D58+D64+D70+D76+D82</f>
        <v>0</v>
      </c>
      <c r="E52" s="67">
        <f>E58+E64+E70+E76+E82</f>
        <v>0</v>
      </c>
      <c r="F52" s="42" t="e">
        <f>E52/B52*100</f>
        <v>#DIV/0!</v>
      </c>
      <c r="G52" s="42" t="e">
        <f>E52/C52*100</f>
        <v>#DIV/0!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61"/>
      <c r="AG52" s="41"/>
      <c r="AH52" s="60"/>
    </row>
    <row r="53" spans="1:32" s="19" customFormat="1" ht="37.5">
      <c r="A53" s="51" t="s">
        <v>20</v>
      </c>
      <c r="B53" s="68"/>
      <c r="C53" s="68"/>
      <c r="D53" s="68"/>
      <c r="E53" s="68"/>
      <c r="F53" s="63"/>
      <c r="G53" s="63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5"/>
      <c r="Y53" s="25"/>
      <c r="Z53" s="25"/>
      <c r="AA53" s="25"/>
      <c r="AB53" s="25"/>
      <c r="AC53" s="25"/>
      <c r="AD53" s="25"/>
      <c r="AE53" s="25"/>
      <c r="AF53" s="123"/>
    </row>
    <row r="54" spans="1:32" s="19" customFormat="1" ht="18.75">
      <c r="A54" s="18" t="s">
        <v>16</v>
      </c>
      <c r="B54" s="72">
        <f>B57+B56+B55+B58</f>
        <v>314.7</v>
      </c>
      <c r="C54" s="69">
        <f>C55+C56+C57+C58</f>
        <v>0</v>
      </c>
      <c r="D54" s="69">
        <f>D55+D56+D57+D58</f>
        <v>0</v>
      </c>
      <c r="E54" s="69">
        <f>E56+E57</f>
        <v>0</v>
      </c>
      <c r="F54" s="64">
        <f>E54/B54*100</f>
        <v>0</v>
      </c>
      <c r="G54" s="48" t="e">
        <f>E54/C54*100</f>
        <v>#DIV/0!</v>
      </c>
      <c r="H54" s="25">
        <f>H55+H56+H57+H58</f>
        <v>0</v>
      </c>
      <c r="I54" s="25">
        <f aca="true" t="shared" si="16" ref="I54:AE54">I55+I56+I57+I58</f>
        <v>0</v>
      </c>
      <c r="J54" s="25">
        <f t="shared" si="16"/>
        <v>0</v>
      </c>
      <c r="K54" s="25">
        <f t="shared" si="16"/>
        <v>0</v>
      </c>
      <c r="L54" s="25">
        <f t="shared" si="16"/>
        <v>0</v>
      </c>
      <c r="M54" s="25">
        <f t="shared" si="16"/>
        <v>0</v>
      </c>
      <c r="N54" s="25">
        <f t="shared" si="16"/>
        <v>0</v>
      </c>
      <c r="O54" s="25">
        <f t="shared" si="16"/>
        <v>0</v>
      </c>
      <c r="P54" s="25">
        <f t="shared" si="16"/>
        <v>0</v>
      </c>
      <c r="Q54" s="25">
        <f t="shared" si="16"/>
        <v>0</v>
      </c>
      <c r="R54" s="25">
        <f t="shared" si="16"/>
        <v>0</v>
      </c>
      <c r="S54" s="25">
        <f t="shared" si="16"/>
        <v>0</v>
      </c>
      <c r="T54" s="25">
        <f t="shared" si="16"/>
        <v>0</v>
      </c>
      <c r="U54" s="25">
        <f t="shared" si="16"/>
        <v>0</v>
      </c>
      <c r="V54" s="25">
        <f t="shared" si="16"/>
        <v>314.7</v>
      </c>
      <c r="W54" s="25">
        <f t="shared" si="16"/>
        <v>0</v>
      </c>
      <c r="X54" s="25">
        <f t="shared" si="16"/>
        <v>0</v>
      </c>
      <c r="Y54" s="25">
        <f t="shared" si="16"/>
        <v>0</v>
      </c>
      <c r="Z54" s="25">
        <f t="shared" si="16"/>
        <v>0</v>
      </c>
      <c r="AA54" s="25">
        <f t="shared" si="16"/>
        <v>0</v>
      </c>
      <c r="AB54" s="25">
        <f t="shared" si="16"/>
        <v>0</v>
      </c>
      <c r="AC54" s="25">
        <f t="shared" si="16"/>
        <v>0</v>
      </c>
      <c r="AD54" s="25">
        <f t="shared" si="16"/>
        <v>0</v>
      </c>
      <c r="AE54" s="25">
        <f t="shared" si="16"/>
        <v>0</v>
      </c>
      <c r="AF54" s="124"/>
    </row>
    <row r="55" spans="1:32" s="19" customFormat="1" ht="18.75">
      <c r="A55" s="20" t="s">
        <v>15</v>
      </c>
      <c r="B55" s="68">
        <f>H55+J55+L55+N55+P55+R55+T55+V55+X55+Z55+AB55+AD55</f>
        <v>0</v>
      </c>
      <c r="C55" s="70">
        <f>H55+J55+L55+N55+P55</f>
        <v>0</v>
      </c>
      <c r="D55" s="70">
        <f>C55</f>
        <v>0</v>
      </c>
      <c r="E55" s="70">
        <f>I55+K55+M55+O55+Q55+S55+U55+W55+Y55+AA55+AC55+AE55</f>
        <v>0</v>
      </c>
      <c r="F55" s="63" t="e">
        <f>E55/B55*100</f>
        <v>#DIV/0!</v>
      </c>
      <c r="G55" s="45" t="e">
        <f>E55/C55*100</f>
        <v>#DIV/0!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124"/>
    </row>
    <row r="56" spans="1:32" s="19" customFormat="1" ht="18.75">
      <c r="A56" s="20" t="s">
        <v>13</v>
      </c>
      <c r="B56" s="68">
        <f>H56+J56+L56+N56+P56+R56+T56+V56+X56+Z56+AB56+AD56</f>
        <v>0</v>
      </c>
      <c r="C56" s="70">
        <f>H56+J56+L56+N56+P56</f>
        <v>0</v>
      </c>
      <c r="D56" s="70">
        <f>C56</f>
        <v>0</v>
      </c>
      <c r="E56" s="70">
        <f>I56+K56+M56+O56+Q56+S56+U56+W56+Y56+AA56+AC56+AE56</f>
        <v>0</v>
      </c>
      <c r="F56" s="63" t="e">
        <f>E56/B56*100</f>
        <v>#DIV/0!</v>
      </c>
      <c r="G56" s="45" t="e">
        <f>E56/C56*100</f>
        <v>#DIV/0!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124"/>
    </row>
    <row r="57" spans="1:32" s="12" customFormat="1" ht="18.75">
      <c r="A57" s="2" t="s">
        <v>14</v>
      </c>
      <c r="B57" s="70">
        <f>H57+J57+L57+N57+P57+R57+T57+V57+X57+Z57+AB57+AD57</f>
        <v>314.7</v>
      </c>
      <c r="C57" s="70">
        <f>H57+J57+L57+N57+P57</f>
        <v>0</v>
      </c>
      <c r="D57" s="70">
        <f>C57</f>
        <v>0</v>
      </c>
      <c r="E57" s="70">
        <f>I57+K57+M57+O57+Q57+S57+U57+W57+Y57+AA57+AC57+AE57</f>
        <v>0</v>
      </c>
      <c r="F57" s="63">
        <f>E57/B57*100</f>
        <v>0</v>
      </c>
      <c r="G57" s="45" t="e">
        <f>E57/C57*100</f>
        <v>#DIV/0!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314.7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124"/>
    </row>
    <row r="58" spans="1:32" s="12" customFormat="1" ht="18.75">
      <c r="A58" s="2" t="s">
        <v>43</v>
      </c>
      <c r="B58" s="70">
        <f>H58+J58+L58+N58+P58+R58+T58+V58+X58+Z58+AB58+AD58</f>
        <v>0</v>
      </c>
      <c r="C58" s="70">
        <f>H58+J58+L58+N58+P58</f>
        <v>0</v>
      </c>
      <c r="D58" s="70">
        <f>C58</f>
        <v>0</v>
      </c>
      <c r="E58" s="70">
        <f>I58+K58+M58+O58+Q58+S58+U58+W58+Y58+AA58+AC58+AE58</f>
        <v>0</v>
      </c>
      <c r="F58" s="63" t="e">
        <f>E58/B58*100</f>
        <v>#DIV/0!</v>
      </c>
      <c r="G58" s="45" t="e">
        <f>E58/C58*100</f>
        <v>#DIV/0!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125"/>
    </row>
    <row r="59" spans="1:32" s="12" customFormat="1" ht="54.75" customHeight="1">
      <c r="A59" s="47" t="s">
        <v>21</v>
      </c>
      <c r="B59" s="69"/>
      <c r="C59" s="69"/>
      <c r="D59" s="69"/>
      <c r="E59" s="69"/>
      <c r="F59" s="48"/>
      <c r="G59" s="4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26" t="s">
        <v>94</v>
      </c>
    </row>
    <row r="60" spans="1:32" s="12" customFormat="1" ht="18.75">
      <c r="A60" s="3" t="s">
        <v>16</v>
      </c>
      <c r="B60" s="72">
        <f>B63+B62+B61+B64</f>
        <v>329.9</v>
      </c>
      <c r="C60" s="69">
        <f>C61+C62+C63+C64</f>
        <v>329.9</v>
      </c>
      <c r="D60" s="69">
        <f>D61+D62+D63+D64</f>
        <v>329.9</v>
      </c>
      <c r="E60" s="69">
        <f>E62+E63</f>
        <v>130</v>
      </c>
      <c r="F60" s="64">
        <f>E60/B60*100</f>
        <v>39.40588056986966</v>
      </c>
      <c r="G60" s="48">
        <f>E60/C60*100</f>
        <v>39.40588056986966</v>
      </c>
      <c r="H60" s="25">
        <f aca="true" t="shared" si="17" ref="H60:AE60">H61+H62+H63+H64</f>
        <v>0</v>
      </c>
      <c r="I60" s="25">
        <f t="shared" si="17"/>
        <v>0</v>
      </c>
      <c r="J60" s="25">
        <f t="shared" si="17"/>
        <v>0</v>
      </c>
      <c r="K60" s="25">
        <f t="shared" si="17"/>
        <v>0</v>
      </c>
      <c r="L60" s="25">
        <f t="shared" si="17"/>
        <v>0</v>
      </c>
      <c r="M60" s="25">
        <f t="shared" si="17"/>
        <v>0</v>
      </c>
      <c r="N60" s="25">
        <f t="shared" si="17"/>
        <v>0</v>
      </c>
      <c r="O60" s="25">
        <f t="shared" si="17"/>
        <v>0</v>
      </c>
      <c r="P60" s="25">
        <f t="shared" si="17"/>
        <v>329.9</v>
      </c>
      <c r="Q60" s="25">
        <f t="shared" si="17"/>
        <v>130</v>
      </c>
      <c r="R60" s="25">
        <f t="shared" si="17"/>
        <v>0</v>
      </c>
      <c r="S60" s="25">
        <f t="shared" si="17"/>
        <v>0</v>
      </c>
      <c r="T60" s="25">
        <f t="shared" si="17"/>
        <v>0</v>
      </c>
      <c r="U60" s="25">
        <f t="shared" si="17"/>
        <v>0</v>
      </c>
      <c r="V60" s="25">
        <f t="shared" si="17"/>
        <v>0</v>
      </c>
      <c r="W60" s="25">
        <f t="shared" si="17"/>
        <v>0</v>
      </c>
      <c r="X60" s="25">
        <f t="shared" si="17"/>
        <v>0</v>
      </c>
      <c r="Y60" s="25">
        <f t="shared" si="17"/>
        <v>0</v>
      </c>
      <c r="Z60" s="25">
        <f t="shared" si="17"/>
        <v>0</v>
      </c>
      <c r="AA60" s="25">
        <f t="shared" si="17"/>
        <v>0</v>
      </c>
      <c r="AB60" s="25">
        <f t="shared" si="17"/>
        <v>0</v>
      </c>
      <c r="AC60" s="25">
        <f t="shared" si="17"/>
        <v>0</v>
      </c>
      <c r="AD60" s="25">
        <f t="shared" si="17"/>
        <v>0</v>
      </c>
      <c r="AE60" s="25">
        <f t="shared" si="17"/>
        <v>0</v>
      </c>
      <c r="AF60" s="127"/>
    </row>
    <row r="61" spans="1:32" s="12" customFormat="1" ht="18.75">
      <c r="A61" s="2" t="s">
        <v>15</v>
      </c>
      <c r="B61" s="68">
        <f>H61+J61+L61+N61+P61+R61+T61+V61+X61+Z61+AB61+AD61</f>
        <v>0</v>
      </c>
      <c r="C61" s="70">
        <f>H61+J61+L61+N61+P61</f>
        <v>0</v>
      </c>
      <c r="D61" s="70">
        <f>C61</f>
        <v>0</v>
      </c>
      <c r="E61" s="70">
        <f>I61+K61+M61+O61+Q61+S61+U61+W61+Y61+AA61+AC61+AE61</f>
        <v>0</v>
      </c>
      <c r="F61" s="63" t="e">
        <f>E61/B61*100</f>
        <v>#DIV/0!</v>
      </c>
      <c r="G61" s="45" t="e">
        <f>E61/C61*100</f>
        <v>#DIV/0!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27"/>
    </row>
    <row r="62" spans="1:32" s="12" customFormat="1" ht="18.75">
      <c r="A62" s="2" t="s">
        <v>13</v>
      </c>
      <c r="B62" s="68">
        <f>H62+J62+L62+N62+P62+R62+T62+V62+X62+Z62+AB62+AD62</f>
        <v>0</v>
      </c>
      <c r="C62" s="70">
        <f>H62+J62+L62+N62+P62</f>
        <v>0</v>
      </c>
      <c r="D62" s="70">
        <f>C62</f>
        <v>0</v>
      </c>
      <c r="E62" s="70">
        <f>I62+K62+M62+O62+Q62+S62+U62+W62+Y62+AA62+AC62+AE62</f>
        <v>0</v>
      </c>
      <c r="F62" s="63" t="e">
        <f>E62/B62*100</f>
        <v>#DIV/0!</v>
      </c>
      <c r="G62" s="45" t="e">
        <f>E62/C62*100</f>
        <v>#DIV/0!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127"/>
    </row>
    <row r="63" spans="1:32" s="12" customFormat="1" ht="18.75">
      <c r="A63" s="2" t="s">
        <v>14</v>
      </c>
      <c r="B63" s="70">
        <f>H63+J63+L63+N63+P63+R63+T63+V63+X63+Z63+AB63+AD63</f>
        <v>329.9</v>
      </c>
      <c r="C63" s="70">
        <f>H63+J63+L63+N63+P63</f>
        <v>329.9</v>
      </c>
      <c r="D63" s="70">
        <f>C63</f>
        <v>329.9</v>
      </c>
      <c r="E63" s="70">
        <f>I63+K63+M63+O63+Q63+S63+U63+W63+Y63+AA63+AC63+AE63</f>
        <v>130</v>
      </c>
      <c r="F63" s="63">
        <f>E63/B63*100</f>
        <v>39.40588056986966</v>
      </c>
      <c r="G63" s="45">
        <f>E63/C63*100</f>
        <v>39.40588056986966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329.9</v>
      </c>
      <c r="Q63" s="28">
        <v>130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127"/>
    </row>
    <row r="64" spans="1:32" s="12" customFormat="1" ht="18.75">
      <c r="A64" s="2" t="s">
        <v>43</v>
      </c>
      <c r="B64" s="70">
        <f>H64+J64+L64+N64+P64+R64+T64+V64+X64+Z64+AB64+AD64</f>
        <v>0</v>
      </c>
      <c r="C64" s="70">
        <f>H64+J64+L64+N64+P64</f>
        <v>0</v>
      </c>
      <c r="D64" s="70">
        <f>C64</f>
        <v>0</v>
      </c>
      <c r="E64" s="70">
        <f>I64+K64+M64+O64+Q64+S64+U64+W64+Y64+AA64+AC64+AE64</f>
        <v>0</v>
      </c>
      <c r="F64" s="63" t="e">
        <f>E64/B64*100</f>
        <v>#DIV/0!</v>
      </c>
      <c r="G64" s="45" t="e">
        <f>E64/C64*100</f>
        <v>#DIV/0!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128"/>
    </row>
    <row r="65" spans="1:32" s="12" customFormat="1" ht="37.5" customHeight="1">
      <c r="A65" s="47" t="s">
        <v>22</v>
      </c>
      <c r="B65" s="69"/>
      <c r="C65" s="69"/>
      <c r="D65" s="69"/>
      <c r="E65" s="69"/>
      <c r="F65" s="48"/>
      <c r="G65" s="4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126" t="s">
        <v>100</v>
      </c>
    </row>
    <row r="66" spans="1:32" s="12" customFormat="1" ht="18.75">
      <c r="A66" s="3" t="s">
        <v>16</v>
      </c>
      <c r="B66" s="72">
        <f>B69+B68+B67+B70</f>
        <v>500</v>
      </c>
      <c r="C66" s="69">
        <f>C67+C68+C69+C70</f>
        <v>340.92</v>
      </c>
      <c r="D66" s="69">
        <f>D67+D68+D69+D70</f>
        <v>340.92</v>
      </c>
      <c r="E66" s="69">
        <f>E68+E69</f>
        <v>260.92</v>
      </c>
      <c r="F66" s="48">
        <f>E66/B66*100</f>
        <v>52.18400000000001</v>
      </c>
      <c r="G66" s="48">
        <f>E66/C66*100</f>
        <v>76.53408424263756</v>
      </c>
      <c r="H66" s="25">
        <f aca="true" t="shared" si="18" ref="H66:AE66">H67+H68+H69+H70</f>
        <v>106</v>
      </c>
      <c r="I66" s="25">
        <f t="shared" si="18"/>
        <v>106</v>
      </c>
      <c r="J66" s="25">
        <f t="shared" si="18"/>
        <v>10.8</v>
      </c>
      <c r="K66" s="25">
        <f t="shared" si="18"/>
        <v>10.8</v>
      </c>
      <c r="L66" s="25">
        <f t="shared" si="18"/>
        <v>144.12</v>
      </c>
      <c r="M66" s="25">
        <f t="shared" si="18"/>
        <v>144.12</v>
      </c>
      <c r="N66" s="25">
        <f t="shared" si="18"/>
        <v>80</v>
      </c>
      <c r="O66" s="25">
        <f t="shared" si="18"/>
        <v>0</v>
      </c>
      <c r="P66" s="25">
        <f t="shared" si="18"/>
        <v>0</v>
      </c>
      <c r="Q66" s="25">
        <f t="shared" si="18"/>
        <v>0</v>
      </c>
      <c r="R66" s="25">
        <f t="shared" si="18"/>
        <v>103.95</v>
      </c>
      <c r="S66" s="25">
        <f t="shared" si="18"/>
        <v>0</v>
      </c>
      <c r="T66" s="25">
        <f t="shared" si="18"/>
        <v>20</v>
      </c>
      <c r="U66" s="25">
        <f t="shared" si="18"/>
        <v>0</v>
      </c>
      <c r="V66" s="25">
        <f t="shared" si="18"/>
        <v>0</v>
      </c>
      <c r="W66" s="25">
        <f t="shared" si="18"/>
        <v>0</v>
      </c>
      <c r="X66" s="25">
        <f t="shared" si="18"/>
        <v>35.13</v>
      </c>
      <c r="Y66" s="25">
        <f t="shared" si="18"/>
        <v>0</v>
      </c>
      <c r="Z66" s="25">
        <f t="shared" si="18"/>
        <v>0</v>
      </c>
      <c r="AA66" s="25">
        <f t="shared" si="18"/>
        <v>0</v>
      </c>
      <c r="AB66" s="25">
        <f t="shared" si="18"/>
        <v>0</v>
      </c>
      <c r="AC66" s="25">
        <f t="shared" si="18"/>
        <v>0</v>
      </c>
      <c r="AD66" s="25">
        <f t="shared" si="18"/>
        <v>0</v>
      </c>
      <c r="AE66" s="25">
        <f t="shared" si="18"/>
        <v>0</v>
      </c>
      <c r="AF66" s="127"/>
    </row>
    <row r="67" spans="1:32" s="12" customFormat="1" ht="18.75">
      <c r="A67" s="2" t="s">
        <v>15</v>
      </c>
      <c r="B67" s="68">
        <f>H67+J67+L67+N67+P67+R67+T67+V67+X67+Z67+AB67+AD67</f>
        <v>0</v>
      </c>
      <c r="C67" s="70">
        <f>H67+J67+L67+N67+P67</f>
        <v>0</v>
      </c>
      <c r="D67" s="70">
        <f>C67</f>
        <v>0</v>
      </c>
      <c r="E67" s="70">
        <f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127"/>
    </row>
    <row r="68" spans="1:32" s="12" customFormat="1" ht="18.75">
      <c r="A68" s="2" t="s">
        <v>13</v>
      </c>
      <c r="B68" s="68">
        <f>H68+J68+L68+N68+P68+R68+T68+V68+X68+Z68+AB68+AD68</f>
        <v>0</v>
      </c>
      <c r="C68" s="70">
        <f>H68+J68+L68+N68+P68</f>
        <v>0</v>
      </c>
      <c r="D68" s="70">
        <f>C68</f>
        <v>0</v>
      </c>
      <c r="E68" s="70">
        <f>I68+K68+M68+O68+Q68+S68+U68+W68+Y68+AA68+AC68+AE68</f>
        <v>0</v>
      </c>
      <c r="F68" s="45" t="e">
        <f>E68/B68*100</f>
        <v>#DIV/0!</v>
      </c>
      <c r="G68" s="45" t="e">
        <f>E68/C68*100</f>
        <v>#DIV/0!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127"/>
    </row>
    <row r="69" spans="1:32" s="12" customFormat="1" ht="18.75">
      <c r="A69" s="2" t="s">
        <v>14</v>
      </c>
      <c r="B69" s="70">
        <f>H69+J69+L69+N69+P69+R69+T69+V69+X69+Z69+AB69+AD69</f>
        <v>500</v>
      </c>
      <c r="C69" s="70">
        <f>H69+J69+L69+N69+P69</f>
        <v>340.92</v>
      </c>
      <c r="D69" s="70">
        <f>C69</f>
        <v>340.92</v>
      </c>
      <c r="E69" s="70">
        <f>I69+K69+M69+O69+Q69+S69+U69+W69+Y69+AA69+AC69+AE69</f>
        <v>260.92</v>
      </c>
      <c r="F69" s="45">
        <f>E69/B69*100</f>
        <v>52.18400000000001</v>
      </c>
      <c r="G69" s="45">
        <f>E69/C69*100</f>
        <v>76.53408424263756</v>
      </c>
      <c r="H69" s="28">
        <v>106</v>
      </c>
      <c r="I69" s="28">
        <v>106</v>
      </c>
      <c r="J69" s="28">
        <v>10.8</v>
      </c>
      <c r="K69" s="28">
        <v>10.8</v>
      </c>
      <c r="L69" s="28">
        <v>144.12</v>
      </c>
      <c r="M69" s="28">
        <v>144.12</v>
      </c>
      <c r="N69" s="28">
        <v>80</v>
      </c>
      <c r="O69" s="28">
        <v>0</v>
      </c>
      <c r="P69" s="28">
        <v>0</v>
      </c>
      <c r="Q69" s="28">
        <v>0</v>
      </c>
      <c r="R69" s="28">
        <v>103.95</v>
      </c>
      <c r="S69" s="28">
        <v>0</v>
      </c>
      <c r="T69" s="28">
        <v>20</v>
      </c>
      <c r="U69" s="28">
        <v>0</v>
      </c>
      <c r="V69" s="28">
        <v>0</v>
      </c>
      <c r="W69" s="28">
        <v>0</v>
      </c>
      <c r="X69" s="28">
        <v>35.13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127"/>
    </row>
    <row r="70" spans="1:32" s="12" customFormat="1" ht="18.75">
      <c r="A70" s="2" t="s">
        <v>43</v>
      </c>
      <c r="B70" s="70">
        <f>H70+J70+L70+N70+P70+R70+T70+V70+X70+Z70+AB70+AD70</f>
        <v>0</v>
      </c>
      <c r="C70" s="70">
        <f>H70+J70+L70+N70+P70</f>
        <v>0</v>
      </c>
      <c r="D70" s="70">
        <f>C70</f>
        <v>0</v>
      </c>
      <c r="E70" s="70">
        <f>I70+K70+M70+O70+Q70+S70+U70+W70+Y70+AA70+AC70+AE70</f>
        <v>0</v>
      </c>
      <c r="F70" s="63" t="e">
        <f>E70/B70*100</f>
        <v>#DIV/0!</v>
      </c>
      <c r="G70" s="45" t="e">
        <f>E70/C70*100</f>
        <v>#DIV/0!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128"/>
    </row>
    <row r="71" spans="1:32" s="12" customFormat="1" ht="18.75" customHeight="1">
      <c r="A71" s="47" t="s">
        <v>26</v>
      </c>
      <c r="B71" s="70"/>
      <c r="C71" s="70"/>
      <c r="D71" s="70"/>
      <c r="E71" s="70"/>
      <c r="F71" s="45"/>
      <c r="G71" s="4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126"/>
    </row>
    <row r="72" spans="1:32" s="12" customFormat="1" ht="18.75" customHeight="1">
      <c r="A72" s="3" t="s">
        <v>16</v>
      </c>
      <c r="B72" s="72">
        <f>B75+B74+B73+B76</f>
        <v>0</v>
      </c>
      <c r="C72" s="69">
        <f>C73+C74+C75+C76</f>
        <v>0</v>
      </c>
      <c r="D72" s="69">
        <f>D73+D74+D75+D76</f>
        <v>0</v>
      </c>
      <c r="E72" s="69">
        <f>E74+E75</f>
        <v>0</v>
      </c>
      <c r="F72" s="48" t="e">
        <f>E72/B72*100</f>
        <v>#DIV/0!</v>
      </c>
      <c r="G72" s="48" t="e">
        <f>E72/C72*100</f>
        <v>#DIV/0!</v>
      </c>
      <c r="H72" s="25">
        <f aca="true" t="shared" si="19" ref="H72:AE72">H73+H74+H75+H76</f>
        <v>0</v>
      </c>
      <c r="I72" s="25">
        <f t="shared" si="19"/>
        <v>0</v>
      </c>
      <c r="J72" s="25">
        <f t="shared" si="19"/>
        <v>0</v>
      </c>
      <c r="K72" s="25">
        <f t="shared" si="19"/>
        <v>0</v>
      </c>
      <c r="L72" s="25">
        <f t="shared" si="19"/>
        <v>0</v>
      </c>
      <c r="M72" s="25">
        <f t="shared" si="19"/>
        <v>0</v>
      </c>
      <c r="N72" s="25">
        <f t="shared" si="19"/>
        <v>0</v>
      </c>
      <c r="O72" s="25">
        <f t="shared" si="19"/>
        <v>0</v>
      </c>
      <c r="P72" s="25">
        <f t="shared" si="19"/>
        <v>0</v>
      </c>
      <c r="Q72" s="25">
        <f t="shared" si="19"/>
        <v>0</v>
      </c>
      <c r="R72" s="25">
        <f t="shared" si="19"/>
        <v>0</v>
      </c>
      <c r="S72" s="25">
        <f t="shared" si="19"/>
        <v>0</v>
      </c>
      <c r="T72" s="25">
        <f t="shared" si="19"/>
        <v>0</v>
      </c>
      <c r="U72" s="25">
        <f t="shared" si="19"/>
        <v>0</v>
      </c>
      <c r="V72" s="25">
        <f t="shared" si="19"/>
        <v>0</v>
      </c>
      <c r="W72" s="25">
        <f t="shared" si="19"/>
        <v>0</v>
      </c>
      <c r="X72" s="25">
        <f t="shared" si="19"/>
        <v>0</v>
      </c>
      <c r="Y72" s="25">
        <f t="shared" si="19"/>
        <v>0</v>
      </c>
      <c r="Z72" s="25">
        <f t="shared" si="19"/>
        <v>0</v>
      </c>
      <c r="AA72" s="25">
        <f t="shared" si="19"/>
        <v>0</v>
      </c>
      <c r="AB72" s="25">
        <f t="shared" si="19"/>
        <v>0</v>
      </c>
      <c r="AC72" s="25">
        <f t="shared" si="19"/>
        <v>0</v>
      </c>
      <c r="AD72" s="25">
        <f t="shared" si="19"/>
        <v>0</v>
      </c>
      <c r="AE72" s="25">
        <f t="shared" si="19"/>
        <v>0</v>
      </c>
      <c r="AF72" s="127"/>
    </row>
    <row r="73" spans="1:32" s="12" customFormat="1" ht="18.75" customHeight="1">
      <c r="A73" s="2" t="s">
        <v>15</v>
      </c>
      <c r="B73" s="68">
        <f>H73+J73+L73+N73+P73+R73+T73+V73+X73+Z73+AB73+AD73</f>
        <v>0</v>
      </c>
      <c r="C73" s="70">
        <f>H73+J73+L73+N73+P73</f>
        <v>0</v>
      </c>
      <c r="D73" s="70">
        <f>C73</f>
        <v>0</v>
      </c>
      <c r="E73" s="70">
        <f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127"/>
    </row>
    <row r="74" spans="1:32" s="12" customFormat="1" ht="18.75" customHeight="1">
      <c r="A74" s="2" t="s">
        <v>13</v>
      </c>
      <c r="B74" s="68">
        <f>H74+J74+L74+N74+P74+R74+T74+V74+X74+Z74+AB74+AD74</f>
        <v>0</v>
      </c>
      <c r="C74" s="70">
        <f>H74+J74+L74+N74+P74</f>
        <v>0</v>
      </c>
      <c r="D74" s="70">
        <f>C74</f>
        <v>0</v>
      </c>
      <c r="E74" s="70">
        <f>I74+K74+M74+O74+Q74+S74+U74+W74+Y74+AA74+AC74+AE74</f>
        <v>0</v>
      </c>
      <c r="F74" s="45" t="e">
        <f>E74/B74*100</f>
        <v>#DIV/0!</v>
      </c>
      <c r="G74" s="45" t="e">
        <f>E74/C74*100</f>
        <v>#DIV/0!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127"/>
    </row>
    <row r="75" spans="1:32" s="12" customFormat="1" ht="18.75">
      <c r="A75" s="2" t="s">
        <v>14</v>
      </c>
      <c r="B75" s="70">
        <f>H75+J75+L75+N75+P75+R75+T75+V75+X75+Z75+AB75+AD75</f>
        <v>0</v>
      </c>
      <c r="C75" s="70">
        <f>H75+J75+L75+N75+P75</f>
        <v>0</v>
      </c>
      <c r="D75" s="70">
        <f>C75</f>
        <v>0</v>
      </c>
      <c r="E75" s="70">
        <f>I75+K75+M75+O75+Q75+S75+U75+W75+Y75+AA75+AC75+AE75</f>
        <v>0</v>
      </c>
      <c r="F75" s="45" t="e">
        <f>E75/B75*100</f>
        <v>#DIV/0!</v>
      </c>
      <c r="G75" s="45" t="e">
        <f>E75/C75*100</f>
        <v>#DIV/0!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127"/>
    </row>
    <row r="76" spans="1:32" s="12" customFormat="1" ht="18.75">
      <c r="A76" s="2" t="s">
        <v>43</v>
      </c>
      <c r="B76" s="70">
        <f>H76+J76+L76+N76+P76+R76+T76+V76+X76+Z76+AB76+AD76</f>
        <v>0</v>
      </c>
      <c r="C76" s="70">
        <f>H76+J76+L76+N76+P76</f>
        <v>0</v>
      </c>
      <c r="D76" s="70">
        <f>C76</f>
        <v>0</v>
      </c>
      <c r="E76" s="70">
        <f>I76+K76+M76+O76+Q76+S76+U76+W76+Y76+AA76+AC76+AE76</f>
        <v>0</v>
      </c>
      <c r="F76" s="63" t="e">
        <f>E76/B76*100</f>
        <v>#DIV/0!</v>
      </c>
      <c r="G76" s="45" t="e">
        <f>E76/C76*100</f>
        <v>#DIV/0!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128"/>
    </row>
    <row r="77" spans="1:32" s="12" customFormat="1" ht="38.25" customHeight="1">
      <c r="A77" s="47" t="s">
        <v>27</v>
      </c>
      <c r="B77" s="69"/>
      <c r="C77" s="69"/>
      <c r="D77" s="69"/>
      <c r="E77" s="69"/>
      <c r="F77" s="48"/>
      <c r="G77" s="4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126" t="s">
        <v>70</v>
      </c>
    </row>
    <row r="78" spans="1:32" s="12" customFormat="1" ht="18.75" customHeight="1">
      <c r="A78" s="3" t="s">
        <v>16</v>
      </c>
      <c r="B78" s="72">
        <f>B81+B80+B79+B82</f>
        <v>35460.8</v>
      </c>
      <c r="C78" s="69">
        <f>C79+C80+C81+C82</f>
        <v>15204.35152</v>
      </c>
      <c r="D78" s="69">
        <f>D79+D80+D81+D82</f>
        <v>15204.35152</v>
      </c>
      <c r="E78" s="69">
        <f>E80+E81</f>
        <v>13837.587</v>
      </c>
      <c r="F78" s="48">
        <f>E78/B78*100</f>
        <v>39.02220762080945</v>
      </c>
      <c r="G78" s="48">
        <f>E78/C78*100</f>
        <v>91.01070165207545</v>
      </c>
      <c r="H78" s="25">
        <f aca="true" t="shared" si="20" ref="H78:AE78">H79+H80+H81+H82</f>
        <v>1999.5</v>
      </c>
      <c r="I78" s="25">
        <f t="shared" si="20"/>
        <v>1551.402</v>
      </c>
      <c r="J78" s="25">
        <f t="shared" si="20"/>
        <v>2770.96288</v>
      </c>
      <c r="K78" s="25">
        <f t="shared" si="20"/>
        <v>2705.911</v>
      </c>
      <c r="L78" s="25">
        <f t="shared" si="20"/>
        <v>2714.46288</v>
      </c>
      <c r="M78" s="25">
        <f t="shared" si="20"/>
        <v>2911.518</v>
      </c>
      <c r="N78" s="25">
        <f t="shared" si="20"/>
        <v>3756.06288</v>
      </c>
      <c r="O78" s="25">
        <f t="shared" si="20"/>
        <v>3847.536</v>
      </c>
      <c r="P78" s="25">
        <f t="shared" si="20"/>
        <v>3963.36288</v>
      </c>
      <c r="Q78" s="25">
        <f t="shared" si="20"/>
        <v>2821.22</v>
      </c>
      <c r="R78" s="25">
        <f t="shared" si="20"/>
        <v>3805.96288</v>
      </c>
      <c r="S78" s="25">
        <f t="shared" si="20"/>
        <v>0</v>
      </c>
      <c r="T78" s="25">
        <f t="shared" si="20"/>
        <v>4428.36288</v>
      </c>
      <c r="U78" s="25">
        <f t="shared" si="20"/>
        <v>0</v>
      </c>
      <c r="V78" s="25">
        <f t="shared" si="20"/>
        <v>3064.56288</v>
      </c>
      <c r="W78" s="25">
        <f t="shared" si="20"/>
        <v>0</v>
      </c>
      <c r="X78" s="25">
        <f t="shared" si="20"/>
        <v>2809.66288</v>
      </c>
      <c r="Y78" s="25">
        <f t="shared" si="20"/>
        <v>0</v>
      </c>
      <c r="Z78" s="25">
        <f t="shared" si="20"/>
        <v>3195.66288</v>
      </c>
      <c r="AA78" s="25">
        <f t="shared" si="20"/>
        <v>0</v>
      </c>
      <c r="AB78" s="25">
        <f t="shared" si="20"/>
        <v>1496.66288</v>
      </c>
      <c r="AC78" s="25">
        <f t="shared" si="20"/>
        <v>0</v>
      </c>
      <c r="AD78" s="25">
        <f t="shared" si="20"/>
        <v>1455.5712</v>
      </c>
      <c r="AE78" s="25">
        <f t="shared" si="20"/>
        <v>0</v>
      </c>
      <c r="AF78" s="127"/>
    </row>
    <row r="79" spans="1:32" s="12" customFormat="1" ht="18.75" customHeight="1">
      <c r="A79" s="2" t="s">
        <v>15</v>
      </c>
      <c r="B79" s="68">
        <f>H79+J79+L79+N79+P79+R79+T79+V79+X79+Z79+AB79+AD79</f>
        <v>0</v>
      </c>
      <c r="C79" s="70">
        <f>H79+J79+L79+N79+P79</f>
        <v>0</v>
      </c>
      <c r="D79" s="70">
        <f>C79</f>
        <v>0</v>
      </c>
      <c r="E79" s="70">
        <f>I79+K79+M79+O79+Q79+S79+U79+W79+Y79+AA79+AC79+AE79</f>
        <v>0</v>
      </c>
      <c r="F79" s="45" t="e">
        <f>E79/B79*100</f>
        <v>#DIV/0!</v>
      </c>
      <c r="G79" s="45" t="e">
        <f>E79/C79*100</f>
        <v>#DIV/0!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127"/>
    </row>
    <row r="80" spans="1:32" s="12" customFormat="1" ht="18.75" customHeight="1">
      <c r="A80" s="2" t="s">
        <v>13</v>
      </c>
      <c r="B80" s="68">
        <f>H80+J80+L80+N80+P80+R80+T80+V80+X80+Z80+AB80+AD80</f>
        <v>0</v>
      </c>
      <c r="C80" s="70">
        <f>H80+J80+L80+N80+P80</f>
        <v>0</v>
      </c>
      <c r="D80" s="70">
        <f>C80</f>
        <v>0</v>
      </c>
      <c r="E80" s="70">
        <f>I80+K80+M80+O80+Q80+S80+U80+W80+Y80+AA80+AC80+AE80</f>
        <v>0</v>
      </c>
      <c r="F80" s="45" t="e">
        <f>E80/B80*100</f>
        <v>#DIV/0!</v>
      </c>
      <c r="G80" s="45" t="e">
        <f>E80/C80*100</f>
        <v>#DIV/0!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127"/>
    </row>
    <row r="81" spans="1:32" s="12" customFormat="1" ht="18.75" customHeight="1">
      <c r="A81" s="2" t="s">
        <v>14</v>
      </c>
      <c r="B81" s="70">
        <f>H81+J81+L81+N81+P81+R81+T81+V81+X81+Z81+AB81+AD81</f>
        <v>35460.8</v>
      </c>
      <c r="C81" s="70">
        <f>H81+J81+L81+N81+P81</f>
        <v>15204.35152</v>
      </c>
      <c r="D81" s="70">
        <f>C81</f>
        <v>15204.35152</v>
      </c>
      <c r="E81" s="70">
        <f>I81+K81+M81+O81+Q81+S81+U81+W81+Y81+AA81+AC81+AE81</f>
        <v>13837.587</v>
      </c>
      <c r="F81" s="45">
        <f>E81/B81*100</f>
        <v>39.02220762080945</v>
      </c>
      <c r="G81" s="45">
        <f>E81/C81*100</f>
        <v>91.01070165207545</v>
      </c>
      <c r="H81" s="28">
        <v>1999.5</v>
      </c>
      <c r="I81" s="28">
        <v>1551.402</v>
      </c>
      <c r="J81" s="28">
        <v>2770.96288</v>
      </c>
      <c r="K81" s="28">
        <v>2705.911</v>
      </c>
      <c r="L81" s="28">
        <v>2714.46288</v>
      </c>
      <c r="M81" s="28">
        <v>2911.518</v>
      </c>
      <c r="N81" s="28">
        <v>3756.06288</v>
      </c>
      <c r="O81" s="28">
        <v>3847.536</v>
      </c>
      <c r="P81" s="28">
        <v>3963.36288</v>
      </c>
      <c r="Q81" s="28">
        <v>2821.22</v>
      </c>
      <c r="R81" s="28">
        <v>3805.96288</v>
      </c>
      <c r="S81" s="28">
        <v>0</v>
      </c>
      <c r="T81" s="28">
        <v>4428.36288</v>
      </c>
      <c r="U81" s="28">
        <v>0</v>
      </c>
      <c r="V81" s="28">
        <v>3064.56288</v>
      </c>
      <c r="W81" s="28">
        <v>0</v>
      </c>
      <c r="X81" s="28">
        <v>2809.66288</v>
      </c>
      <c r="Y81" s="28">
        <v>0</v>
      </c>
      <c r="Z81" s="28">
        <v>3195.66288</v>
      </c>
      <c r="AA81" s="28">
        <v>0</v>
      </c>
      <c r="AB81" s="28">
        <v>1496.66288</v>
      </c>
      <c r="AC81" s="28">
        <v>0</v>
      </c>
      <c r="AD81" s="28">
        <v>1455.5712</v>
      </c>
      <c r="AE81" s="28">
        <v>0</v>
      </c>
      <c r="AF81" s="127"/>
    </row>
    <row r="82" spans="1:32" s="12" customFormat="1" ht="18.75" customHeight="1">
      <c r="A82" s="2" t="s">
        <v>43</v>
      </c>
      <c r="B82" s="70">
        <f>H82+J82+L82+N82+P82+R82+T82+V82+X82+Z82+AB82+AD82</f>
        <v>0</v>
      </c>
      <c r="C82" s="70">
        <f>H82+J82+L82+N82+P82</f>
        <v>0</v>
      </c>
      <c r="D82" s="70">
        <f>C82</f>
        <v>0</v>
      </c>
      <c r="E82" s="70">
        <f>I82+K82+M82+O82+Q82+S82+U82+W82+Y82+AA82+AC82+AE82</f>
        <v>0</v>
      </c>
      <c r="F82" s="63" t="e">
        <f>E82/B82*100</f>
        <v>#DIV/0!</v>
      </c>
      <c r="G82" s="45" t="e">
        <f>E82/C82*100</f>
        <v>#DIV/0!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128"/>
    </row>
    <row r="83" spans="1:32" s="12" customFormat="1" ht="56.25" customHeight="1">
      <c r="A83" s="49" t="s">
        <v>46</v>
      </c>
      <c r="B83" s="67"/>
      <c r="C83" s="67"/>
      <c r="D83" s="67"/>
      <c r="E83" s="67"/>
      <c r="F83" s="42"/>
      <c r="G83" s="42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4" s="12" customFormat="1" ht="18.75" customHeight="1">
      <c r="A84" s="29" t="s">
        <v>16</v>
      </c>
      <c r="B84" s="66">
        <f>B85+B86+B87+B88</f>
        <v>300162.33375</v>
      </c>
      <c r="C84" s="66">
        <f>C85+C86+C87+C88</f>
        <v>279118.39375</v>
      </c>
      <c r="D84" s="66">
        <f>D85+D86+D87+D88</f>
        <v>279118.39375</v>
      </c>
      <c r="E84" s="66">
        <f>E85+E86+E87+E88</f>
        <v>271294.2729999999</v>
      </c>
      <c r="F84" s="62">
        <f>E84/B84*100</f>
        <v>90.38251722348221</v>
      </c>
      <c r="G84" s="62">
        <f>E84/C84*100</f>
        <v>97.19684516492025</v>
      </c>
      <c r="H84" s="66">
        <f aca="true" t="shared" si="21" ref="H84:AE84">H85+H86+H87+H88</f>
        <v>9162.48977</v>
      </c>
      <c r="I84" s="66">
        <f t="shared" si="21"/>
        <v>9162.49</v>
      </c>
      <c r="J84" s="66">
        <f t="shared" si="21"/>
        <v>11130.90108</v>
      </c>
      <c r="K84" s="66">
        <f t="shared" si="21"/>
        <v>10993</v>
      </c>
      <c r="L84" s="66">
        <f t="shared" si="21"/>
        <v>241693.52482</v>
      </c>
      <c r="M84" s="66">
        <f t="shared" si="21"/>
        <v>241826.11299999998</v>
      </c>
      <c r="N84" s="66">
        <f t="shared" si="21"/>
        <v>16871.47808</v>
      </c>
      <c r="O84" s="66">
        <f t="shared" si="21"/>
        <v>9312.67</v>
      </c>
      <c r="P84" s="66">
        <f t="shared" si="21"/>
        <v>260</v>
      </c>
      <c r="Q84" s="66">
        <f t="shared" si="21"/>
        <v>0</v>
      </c>
      <c r="R84" s="66">
        <f t="shared" si="21"/>
        <v>0</v>
      </c>
      <c r="S84" s="66">
        <f t="shared" si="21"/>
        <v>0</v>
      </c>
      <c r="T84" s="66">
        <f t="shared" si="21"/>
        <v>0</v>
      </c>
      <c r="U84" s="66">
        <f t="shared" si="21"/>
        <v>0</v>
      </c>
      <c r="V84" s="66">
        <f t="shared" si="21"/>
        <v>0</v>
      </c>
      <c r="W84" s="66">
        <f t="shared" si="21"/>
        <v>0</v>
      </c>
      <c r="X84" s="66">
        <f t="shared" si="21"/>
        <v>0</v>
      </c>
      <c r="Y84" s="66">
        <f t="shared" si="21"/>
        <v>0</v>
      </c>
      <c r="Z84" s="66">
        <f t="shared" si="21"/>
        <v>0</v>
      </c>
      <c r="AA84" s="66">
        <f t="shared" si="21"/>
        <v>0</v>
      </c>
      <c r="AB84" s="66">
        <f t="shared" si="21"/>
        <v>0</v>
      </c>
      <c r="AC84" s="66">
        <f t="shared" si="21"/>
        <v>0</v>
      </c>
      <c r="AD84" s="66">
        <f t="shared" si="21"/>
        <v>0</v>
      </c>
      <c r="AE84" s="66">
        <f t="shared" si="21"/>
        <v>0</v>
      </c>
      <c r="AF84" s="32"/>
      <c r="AG84" s="35"/>
      <c r="AH84" s="60"/>
    </row>
    <row r="85" spans="1:34" s="12" customFormat="1" ht="18.75" customHeight="1">
      <c r="A85" s="33" t="s">
        <v>15</v>
      </c>
      <c r="B85" s="67">
        <f aca="true" t="shared" si="22" ref="B85:E88">B91+B123</f>
        <v>0</v>
      </c>
      <c r="C85" s="67">
        <f t="shared" si="22"/>
        <v>0</v>
      </c>
      <c r="D85" s="67">
        <f t="shared" si="22"/>
        <v>0</v>
      </c>
      <c r="E85" s="67">
        <f t="shared" si="22"/>
        <v>0</v>
      </c>
      <c r="F85" s="42" t="e">
        <f>E85/B85*100</f>
        <v>#DIV/0!</v>
      </c>
      <c r="G85" s="42" t="e">
        <f>E85/C85*100</f>
        <v>#DIV/0!</v>
      </c>
      <c r="H85" s="67">
        <f aca="true" t="shared" si="23" ref="H85:AE85">H91+H123</f>
        <v>0</v>
      </c>
      <c r="I85" s="67">
        <f t="shared" si="23"/>
        <v>0</v>
      </c>
      <c r="J85" s="67">
        <f t="shared" si="23"/>
        <v>0</v>
      </c>
      <c r="K85" s="67">
        <f t="shared" si="23"/>
        <v>0</v>
      </c>
      <c r="L85" s="67">
        <f t="shared" si="23"/>
        <v>0</v>
      </c>
      <c r="M85" s="67">
        <f t="shared" si="23"/>
        <v>0</v>
      </c>
      <c r="N85" s="67">
        <f t="shared" si="23"/>
        <v>0</v>
      </c>
      <c r="O85" s="67">
        <f t="shared" si="23"/>
        <v>0</v>
      </c>
      <c r="P85" s="67">
        <f t="shared" si="23"/>
        <v>0</v>
      </c>
      <c r="Q85" s="67">
        <f t="shared" si="23"/>
        <v>0</v>
      </c>
      <c r="R85" s="67">
        <f t="shared" si="23"/>
        <v>0</v>
      </c>
      <c r="S85" s="67">
        <f t="shared" si="23"/>
        <v>0</v>
      </c>
      <c r="T85" s="67">
        <f t="shared" si="23"/>
        <v>0</v>
      </c>
      <c r="U85" s="67">
        <f t="shared" si="23"/>
        <v>0</v>
      </c>
      <c r="V85" s="67">
        <f t="shared" si="23"/>
        <v>0</v>
      </c>
      <c r="W85" s="67">
        <f t="shared" si="23"/>
        <v>0</v>
      </c>
      <c r="X85" s="67">
        <f t="shared" si="23"/>
        <v>0</v>
      </c>
      <c r="Y85" s="67">
        <f t="shared" si="23"/>
        <v>0</v>
      </c>
      <c r="Z85" s="67">
        <f t="shared" si="23"/>
        <v>0</v>
      </c>
      <c r="AA85" s="67">
        <f t="shared" si="23"/>
        <v>0</v>
      </c>
      <c r="AB85" s="67">
        <f t="shared" si="23"/>
        <v>0</v>
      </c>
      <c r="AC85" s="67">
        <f t="shared" si="23"/>
        <v>0</v>
      </c>
      <c r="AD85" s="67">
        <f t="shared" si="23"/>
        <v>0</v>
      </c>
      <c r="AE85" s="67">
        <f t="shared" si="23"/>
        <v>0</v>
      </c>
      <c r="AF85" s="34"/>
      <c r="AG85" s="35"/>
      <c r="AH85" s="60"/>
    </row>
    <row r="86" spans="1:34" s="12" customFormat="1" ht="18.75" customHeight="1">
      <c r="A86" s="33" t="s">
        <v>13</v>
      </c>
      <c r="B86" s="67">
        <f t="shared" si="22"/>
        <v>0</v>
      </c>
      <c r="C86" s="67">
        <f t="shared" si="22"/>
        <v>0</v>
      </c>
      <c r="D86" s="67">
        <f t="shared" si="22"/>
        <v>0</v>
      </c>
      <c r="E86" s="67">
        <f t="shared" si="22"/>
        <v>0</v>
      </c>
      <c r="F86" s="42" t="e">
        <f>E86/B86*100</f>
        <v>#DIV/0!</v>
      </c>
      <c r="G86" s="42" t="e">
        <f>E86/C86*100</f>
        <v>#DIV/0!</v>
      </c>
      <c r="H86" s="67">
        <f aca="true" t="shared" si="24" ref="H86:AE86">H92+H124</f>
        <v>0</v>
      </c>
      <c r="I86" s="67">
        <f t="shared" si="24"/>
        <v>0</v>
      </c>
      <c r="J86" s="67">
        <f t="shared" si="24"/>
        <v>0</v>
      </c>
      <c r="K86" s="67">
        <f t="shared" si="24"/>
        <v>0</v>
      </c>
      <c r="L86" s="67">
        <f t="shared" si="24"/>
        <v>0</v>
      </c>
      <c r="M86" s="67">
        <f t="shared" si="24"/>
        <v>0</v>
      </c>
      <c r="N86" s="67">
        <f t="shared" si="24"/>
        <v>0</v>
      </c>
      <c r="O86" s="67">
        <f t="shared" si="24"/>
        <v>0</v>
      </c>
      <c r="P86" s="67">
        <f t="shared" si="24"/>
        <v>0</v>
      </c>
      <c r="Q86" s="67">
        <f t="shared" si="24"/>
        <v>0</v>
      </c>
      <c r="R86" s="67">
        <f t="shared" si="24"/>
        <v>0</v>
      </c>
      <c r="S86" s="67">
        <f t="shared" si="24"/>
        <v>0</v>
      </c>
      <c r="T86" s="67">
        <f t="shared" si="24"/>
        <v>0</v>
      </c>
      <c r="U86" s="67">
        <f t="shared" si="24"/>
        <v>0</v>
      </c>
      <c r="V86" s="67">
        <f t="shared" si="24"/>
        <v>0</v>
      </c>
      <c r="W86" s="67">
        <f t="shared" si="24"/>
        <v>0</v>
      </c>
      <c r="X86" s="67">
        <f t="shared" si="24"/>
        <v>0</v>
      </c>
      <c r="Y86" s="67">
        <f t="shared" si="24"/>
        <v>0</v>
      </c>
      <c r="Z86" s="67">
        <f t="shared" si="24"/>
        <v>0</v>
      </c>
      <c r="AA86" s="67">
        <f t="shared" si="24"/>
        <v>0</v>
      </c>
      <c r="AB86" s="67">
        <f t="shared" si="24"/>
        <v>0</v>
      </c>
      <c r="AC86" s="67">
        <f t="shared" si="24"/>
        <v>0</v>
      </c>
      <c r="AD86" s="67">
        <f t="shared" si="24"/>
        <v>0</v>
      </c>
      <c r="AE86" s="67">
        <f t="shared" si="24"/>
        <v>0</v>
      </c>
      <c r="AF86" s="34"/>
      <c r="AG86" s="35"/>
      <c r="AH86" s="60"/>
    </row>
    <row r="87" spans="1:34" s="12" customFormat="1" ht="18.75" customHeight="1">
      <c r="A87" s="33" t="s">
        <v>14</v>
      </c>
      <c r="B87" s="67">
        <f t="shared" si="22"/>
        <v>1150.38</v>
      </c>
      <c r="C87" s="67">
        <f t="shared" si="22"/>
        <v>1150.38</v>
      </c>
      <c r="D87" s="67">
        <f t="shared" si="22"/>
        <v>1150.38</v>
      </c>
      <c r="E87" s="67">
        <f t="shared" si="22"/>
        <v>885.073</v>
      </c>
      <c r="F87" s="42">
        <f>E87/B87*100</f>
        <v>76.93744675672386</v>
      </c>
      <c r="G87" s="42">
        <f>E87/C87*100</f>
        <v>76.93744675672386</v>
      </c>
      <c r="H87" s="67">
        <f aca="true" t="shared" si="25" ref="H87:AE87">H93+H125</f>
        <v>0</v>
      </c>
      <c r="I87" s="67">
        <f t="shared" si="25"/>
        <v>0</v>
      </c>
      <c r="J87" s="67">
        <f t="shared" si="25"/>
        <v>137.9</v>
      </c>
      <c r="K87" s="67">
        <f t="shared" si="25"/>
        <v>0</v>
      </c>
      <c r="L87" s="67">
        <f t="shared" si="25"/>
        <v>240</v>
      </c>
      <c r="M87" s="67">
        <f t="shared" si="25"/>
        <v>372.593</v>
      </c>
      <c r="N87" s="67">
        <f t="shared" si="25"/>
        <v>512.48</v>
      </c>
      <c r="O87" s="67">
        <f t="shared" si="25"/>
        <v>512.48</v>
      </c>
      <c r="P87" s="67">
        <f t="shared" si="25"/>
        <v>260</v>
      </c>
      <c r="Q87" s="67">
        <f t="shared" si="25"/>
        <v>0</v>
      </c>
      <c r="R87" s="67">
        <f t="shared" si="25"/>
        <v>0</v>
      </c>
      <c r="S87" s="67">
        <f t="shared" si="25"/>
        <v>0</v>
      </c>
      <c r="T87" s="67">
        <f t="shared" si="25"/>
        <v>0</v>
      </c>
      <c r="U87" s="67">
        <f t="shared" si="25"/>
        <v>0</v>
      </c>
      <c r="V87" s="67">
        <f t="shared" si="25"/>
        <v>0</v>
      </c>
      <c r="W87" s="67">
        <f t="shared" si="25"/>
        <v>0</v>
      </c>
      <c r="X87" s="67">
        <f t="shared" si="25"/>
        <v>0</v>
      </c>
      <c r="Y87" s="67">
        <f t="shared" si="25"/>
        <v>0</v>
      </c>
      <c r="Z87" s="67">
        <f t="shared" si="25"/>
        <v>0</v>
      </c>
      <c r="AA87" s="67">
        <f t="shared" si="25"/>
        <v>0</v>
      </c>
      <c r="AB87" s="67">
        <f t="shared" si="25"/>
        <v>0</v>
      </c>
      <c r="AC87" s="67">
        <f t="shared" si="25"/>
        <v>0</v>
      </c>
      <c r="AD87" s="67">
        <f t="shared" si="25"/>
        <v>0</v>
      </c>
      <c r="AE87" s="67">
        <f t="shared" si="25"/>
        <v>0</v>
      </c>
      <c r="AF87" s="34"/>
      <c r="AG87" s="35"/>
      <c r="AH87" s="60"/>
    </row>
    <row r="88" spans="1:34" s="12" customFormat="1" ht="18.75" customHeight="1">
      <c r="A88" s="58" t="s">
        <v>43</v>
      </c>
      <c r="B88" s="67">
        <f>B94+B119</f>
        <v>299011.95375</v>
      </c>
      <c r="C88" s="67">
        <f t="shared" si="22"/>
        <v>277968.01375</v>
      </c>
      <c r="D88" s="67">
        <f t="shared" si="22"/>
        <v>277968.01375</v>
      </c>
      <c r="E88" s="67">
        <f t="shared" si="22"/>
        <v>270409.19999999995</v>
      </c>
      <c r="F88" s="42">
        <f>E88/B88*100</f>
        <v>90.43424405235838</v>
      </c>
      <c r="G88" s="42">
        <f>E88/C88*100</f>
        <v>97.2806893685263</v>
      </c>
      <c r="H88" s="67">
        <f aca="true" t="shared" si="26" ref="H88:AE88">H94+H126</f>
        <v>9162.48977</v>
      </c>
      <c r="I88" s="67">
        <f t="shared" si="26"/>
        <v>9162.49</v>
      </c>
      <c r="J88" s="67">
        <f t="shared" si="26"/>
        <v>10993.00108</v>
      </c>
      <c r="K88" s="67">
        <f t="shared" si="26"/>
        <v>10993</v>
      </c>
      <c r="L88" s="67">
        <f t="shared" si="26"/>
        <v>241453.52482</v>
      </c>
      <c r="M88" s="67">
        <f t="shared" si="26"/>
        <v>241453.52</v>
      </c>
      <c r="N88" s="67">
        <f t="shared" si="26"/>
        <v>16358.99808</v>
      </c>
      <c r="O88" s="67">
        <f t="shared" si="26"/>
        <v>8800.19</v>
      </c>
      <c r="P88" s="67">
        <f t="shared" si="26"/>
        <v>0</v>
      </c>
      <c r="Q88" s="67">
        <f t="shared" si="26"/>
        <v>0</v>
      </c>
      <c r="R88" s="67">
        <f t="shared" si="26"/>
        <v>0</v>
      </c>
      <c r="S88" s="67">
        <f t="shared" si="26"/>
        <v>0</v>
      </c>
      <c r="T88" s="67">
        <f t="shared" si="26"/>
        <v>0</v>
      </c>
      <c r="U88" s="67">
        <f t="shared" si="26"/>
        <v>0</v>
      </c>
      <c r="V88" s="67">
        <f t="shared" si="26"/>
        <v>0</v>
      </c>
      <c r="W88" s="67">
        <f t="shared" si="26"/>
        <v>0</v>
      </c>
      <c r="X88" s="67">
        <f t="shared" si="26"/>
        <v>0</v>
      </c>
      <c r="Y88" s="67">
        <f t="shared" si="26"/>
        <v>0</v>
      </c>
      <c r="Z88" s="67">
        <f t="shared" si="26"/>
        <v>0</v>
      </c>
      <c r="AA88" s="67">
        <f t="shared" si="26"/>
        <v>0</v>
      </c>
      <c r="AB88" s="67">
        <f t="shared" si="26"/>
        <v>0</v>
      </c>
      <c r="AC88" s="67">
        <f t="shared" si="26"/>
        <v>0</v>
      </c>
      <c r="AD88" s="67">
        <f t="shared" si="26"/>
        <v>0</v>
      </c>
      <c r="AE88" s="67">
        <f t="shared" si="26"/>
        <v>0</v>
      </c>
      <c r="AF88" s="34"/>
      <c r="AG88" s="35"/>
      <c r="AH88" s="60"/>
    </row>
    <row r="89" spans="1:34" s="12" customFormat="1" ht="56.25" customHeight="1">
      <c r="A89" s="47" t="s">
        <v>47</v>
      </c>
      <c r="B89" s="70"/>
      <c r="C89" s="70"/>
      <c r="D89" s="70"/>
      <c r="E89" s="70"/>
      <c r="F89" s="45"/>
      <c r="G89" s="4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03"/>
      <c r="AG89" s="35"/>
      <c r="AH89" s="43"/>
    </row>
    <row r="90" spans="1:34" s="12" customFormat="1" ht="18.75" customHeight="1">
      <c r="A90" s="46" t="s">
        <v>16</v>
      </c>
      <c r="B90" s="69">
        <f>B91+B92+B93+B94</f>
        <v>1150.38</v>
      </c>
      <c r="C90" s="69">
        <f>C91+C92+C93+C94</f>
        <v>1150.38</v>
      </c>
      <c r="D90" s="69">
        <f>D91+D92+D93+D94</f>
        <v>1150.38</v>
      </c>
      <c r="E90" s="69">
        <f>E91+E92+E93+E94</f>
        <v>885.073</v>
      </c>
      <c r="F90" s="48">
        <f>E90/B90*100</f>
        <v>76.93744675672386</v>
      </c>
      <c r="G90" s="48">
        <f>E90/C90*100</f>
        <v>76.93744675672386</v>
      </c>
      <c r="H90" s="27">
        <f>H91+H92+H93+H94</f>
        <v>0</v>
      </c>
      <c r="I90" s="27">
        <f aca="true" t="shared" si="27" ref="I90:AE90">I91+I92+I93+I94</f>
        <v>0</v>
      </c>
      <c r="J90" s="27">
        <f t="shared" si="27"/>
        <v>137.9</v>
      </c>
      <c r="K90" s="27">
        <f t="shared" si="27"/>
        <v>0</v>
      </c>
      <c r="L90" s="27">
        <f t="shared" si="27"/>
        <v>240</v>
      </c>
      <c r="M90" s="27">
        <f t="shared" si="27"/>
        <v>372.593</v>
      </c>
      <c r="N90" s="27">
        <f t="shared" si="27"/>
        <v>512.48</v>
      </c>
      <c r="O90" s="27">
        <f t="shared" si="27"/>
        <v>512.48</v>
      </c>
      <c r="P90" s="27">
        <f t="shared" si="27"/>
        <v>260</v>
      </c>
      <c r="Q90" s="27">
        <f t="shared" si="27"/>
        <v>0</v>
      </c>
      <c r="R90" s="27">
        <f t="shared" si="27"/>
        <v>0</v>
      </c>
      <c r="S90" s="27">
        <f t="shared" si="27"/>
        <v>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7">
        <f t="shared" si="27"/>
        <v>0</v>
      </c>
      <c r="AC90" s="27">
        <f t="shared" si="27"/>
        <v>0</v>
      </c>
      <c r="AD90" s="27">
        <f t="shared" si="27"/>
        <v>0</v>
      </c>
      <c r="AE90" s="27">
        <f t="shared" si="27"/>
        <v>0</v>
      </c>
      <c r="AF90" s="103"/>
      <c r="AG90" s="35"/>
      <c r="AH90" s="43"/>
    </row>
    <row r="91" spans="1:34" s="12" customFormat="1" ht="18.75" customHeight="1">
      <c r="A91" s="2" t="s">
        <v>15</v>
      </c>
      <c r="B91" s="70">
        <f>B98+B104+B110</f>
        <v>0</v>
      </c>
      <c r="C91" s="70">
        <f aca="true" t="shared" si="28" ref="C91:D94">C98+C104+C110</f>
        <v>0</v>
      </c>
      <c r="D91" s="70">
        <f t="shared" si="28"/>
        <v>0</v>
      </c>
      <c r="E91" s="70">
        <f>E98+E104+E110</f>
        <v>0</v>
      </c>
      <c r="F91" s="45" t="e">
        <f>E91/B91*100</f>
        <v>#DIV/0!</v>
      </c>
      <c r="G91" s="45" t="e">
        <f>E91/C91*100</f>
        <v>#DIV/0!</v>
      </c>
      <c r="H91" s="28">
        <f>H98+H104+H110</f>
        <v>0</v>
      </c>
      <c r="I91" s="28">
        <f aca="true" t="shared" si="29" ref="I91:AE91">I98+I104+I110</f>
        <v>0</v>
      </c>
      <c r="J91" s="28">
        <f t="shared" si="29"/>
        <v>0</v>
      </c>
      <c r="K91" s="28">
        <f t="shared" si="29"/>
        <v>0</v>
      </c>
      <c r="L91" s="28">
        <f t="shared" si="29"/>
        <v>0</v>
      </c>
      <c r="M91" s="28">
        <f t="shared" si="29"/>
        <v>0</v>
      </c>
      <c r="N91" s="28">
        <f t="shared" si="29"/>
        <v>0</v>
      </c>
      <c r="O91" s="28">
        <f t="shared" si="29"/>
        <v>0</v>
      </c>
      <c r="P91" s="28">
        <f t="shared" si="29"/>
        <v>0</v>
      </c>
      <c r="Q91" s="28">
        <f t="shared" si="29"/>
        <v>0</v>
      </c>
      <c r="R91" s="28">
        <f t="shared" si="29"/>
        <v>0</v>
      </c>
      <c r="S91" s="28">
        <f t="shared" si="29"/>
        <v>0</v>
      </c>
      <c r="T91" s="28">
        <f t="shared" si="29"/>
        <v>0</v>
      </c>
      <c r="U91" s="28">
        <f t="shared" si="29"/>
        <v>0</v>
      </c>
      <c r="V91" s="28">
        <f t="shared" si="29"/>
        <v>0</v>
      </c>
      <c r="W91" s="28">
        <f t="shared" si="29"/>
        <v>0</v>
      </c>
      <c r="X91" s="28">
        <f t="shared" si="29"/>
        <v>0</v>
      </c>
      <c r="Y91" s="28">
        <f t="shared" si="29"/>
        <v>0</v>
      </c>
      <c r="Z91" s="28">
        <f t="shared" si="29"/>
        <v>0</v>
      </c>
      <c r="AA91" s="28">
        <f t="shared" si="29"/>
        <v>0</v>
      </c>
      <c r="AB91" s="28">
        <f t="shared" si="29"/>
        <v>0</v>
      </c>
      <c r="AC91" s="28">
        <f t="shared" si="29"/>
        <v>0</v>
      </c>
      <c r="AD91" s="28">
        <f t="shared" si="29"/>
        <v>0</v>
      </c>
      <c r="AE91" s="28">
        <f t="shared" si="29"/>
        <v>0</v>
      </c>
      <c r="AF91" s="103"/>
      <c r="AG91" s="35"/>
      <c r="AH91" s="43"/>
    </row>
    <row r="92" spans="1:34" s="12" customFormat="1" ht="18.75" customHeight="1">
      <c r="A92" s="2" t="s">
        <v>13</v>
      </c>
      <c r="B92" s="70">
        <f>B99+B105+B111</f>
        <v>0</v>
      </c>
      <c r="C92" s="70">
        <f t="shared" si="28"/>
        <v>0</v>
      </c>
      <c r="D92" s="70">
        <f t="shared" si="28"/>
        <v>0</v>
      </c>
      <c r="E92" s="70">
        <f>E99+E105+E111</f>
        <v>0</v>
      </c>
      <c r="F92" s="45" t="e">
        <f>E92/B92*100</f>
        <v>#DIV/0!</v>
      </c>
      <c r="G92" s="45" t="e">
        <f>E92/C92*100</f>
        <v>#DIV/0!</v>
      </c>
      <c r="H92" s="28">
        <f>H99+H105+H111</f>
        <v>0</v>
      </c>
      <c r="I92" s="28">
        <f aca="true" t="shared" si="30" ref="I92:AE92">I99+I105+I111</f>
        <v>0</v>
      </c>
      <c r="J92" s="28">
        <f t="shared" si="30"/>
        <v>0</v>
      </c>
      <c r="K92" s="28">
        <f t="shared" si="30"/>
        <v>0</v>
      </c>
      <c r="L92" s="28">
        <f t="shared" si="30"/>
        <v>0</v>
      </c>
      <c r="M92" s="28">
        <f t="shared" si="30"/>
        <v>0</v>
      </c>
      <c r="N92" s="28">
        <f t="shared" si="30"/>
        <v>0</v>
      </c>
      <c r="O92" s="28">
        <f t="shared" si="30"/>
        <v>0</v>
      </c>
      <c r="P92" s="28">
        <f t="shared" si="30"/>
        <v>0</v>
      </c>
      <c r="Q92" s="28">
        <f t="shared" si="30"/>
        <v>0</v>
      </c>
      <c r="R92" s="28">
        <f t="shared" si="30"/>
        <v>0</v>
      </c>
      <c r="S92" s="28">
        <f t="shared" si="30"/>
        <v>0</v>
      </c>
      <c r="T92" s="28">
        <f t="shared" si="30"/>
        <v>0</v>
      </c>
      <c r="U92" s="28">
        <f t="shared" si="30"/>
        <v>0</v>
      </c>
      <c r="V92" s="28">
        <f t="shared" si="30"/>
        <v>0</v>
      </c>
      <c r="W92" s="28">
        <f t="shared" si="30"/>
        <v>0</v>
      </c>
      <c r="X92" s="28">
        <f t="shared" si="30"/>
        <v>0</v>
      </c>
      <c r="Y92" s="28">
        <f t="shared" si="30"/>
        <v>0</v>
      </c>
      <c r="Z92" s="28">
        <f t="shared" si="30"/>
        <v>0</v>
      </c>
      <c r="AA92" s="28">
        <f t="shared" si="30"/>
        <v>0</v>
      </c>
      <c r="AB92" s="28">
        <f t="shared" si="30"/>
        <v>0</v>
      </c>
      <c r="AC92" s="28">
        <f t="shared" si="30"/>
        <v>0</v>
      </c>
      <c r="AD92" s="28">
        <f t="shared" si="30"/>
        <v>0</v>
      </c>
      <c r="AE92" s="28">
        <f t="shared" si="30"/>
        <v>0</v>
      </c>
      <c r="AF92" s="103"/>
      <c r="AG92" s="35"/>
      <c r="AH92" s="43"/>
    </row>
    <row r="93" spans="1:34" s="12" customFormat="1" ht="18.75" customHeight="1">
      <c r="A93" s="2" t="s">
        <v>14</v>
      </c>
      <c r="B93" s="70">
        <f>B100+B106+B112</f>
        <v>1150.38</v>
      </c>
      <c r="C93" s="70">
        <f t="shared" si="28"/>
        <v>1150.38</v>
      </c>
      <c r="D93" s="70">
        <f t="shared" si="28"/>
        <v>1150.38</v>
      </c>
      <c r="E93" s="70">
        <f>E100+E106+E112</f>
        <v>885.073</v>
      </c>
      <c r="F93" s="45">
        <f>E93/B93*100</f>
        <v>76.93744675672386</v>
      </c>
      <c r="G93" s="45">
        <f>E93/C93*100</f>
        <v>76.93744675672386</v>
      </c>
      <c r="H93" s="28">
        <f>H100+H106+H112</f>
        <v>0</v>
      </c>
      <c r="I93" s="28">
        <f aca="true" t="shared" si="31" ref="I93:AE93">I100+I106+I112</f>
        <v>0</v>
      </c>
      <c r="J93" s="28">
        <f t="shared" si="31"/>
        <v>137.9</v>
      </c>
      <c r="K93" s="28">
        <f t="shared" si="31"/>
        <v>0</v>
      </c>
      <c r="L93" s="28">
        <f t="shared" si="31"/>
        <v>240</v>
      </c>
      <c r="M93" s="28">
        <f t="shared" si="31"/>
        <v>372.593</v>
      </c>
      <c r="N93" s="28">
        <f t="shared" si="31"/>
        <v>512.48</v>
      </c>
      <c r="O93" s="28">
        <f t="shared" si="31"/>
        <v>512.48</v>
      </c>
      <c r="P93" s="28">
        <f t="shared" si="31"/>
        <v>260</v>
      </c>
      <c r="Q93" s="28">
        <f t="shared" si="31"/>
        <v>0</v>
      </c>
      <c r="R93" s="28">
        <f t="shared" si="31"/>
        <v>0</v>
      </c>
      <c r="S93" s="28">
        <f t="shared" si="31"/>
        <v>0</v>
      </c>
      <c r="T93" s="28">
        <f t="shared" si="31"/>
        <v>0</v>
      </c>
      <c r="U93" s="28">
        <f t="shared" si="31"/>
        <v>0</v>
      </c>
      <c r="V93" s="28">
        <f t="shared" si="31"/>
        <v>0</v>
      </c>
      <c r="W93" s="28">
        <f t="shared" si="31"/>
        <v>0</v>
      </c>
      <c r="X93" s="28">
        <f t="shared" si="31"/>
        <v>0</v>
      </c>
      <c r="Y93" s="28">
        <f t="shared" si="31"/>
        <v>0</v>
      </c>
      <c r="Z93" s="28">
        <f t="shared" si="31"/>
        <v>0</v>
      </c>
      <c r="AA93" s="28">
        <f t="shared" si="31"/>
        <v>0</v>
      </c>
      <c r="AB93" s="28">
        <f t="shared" si="31"/>
        <v>0</v>
      </c>
      <c r="AC93" s="28">
        <f t="shared" si="31"/>
        <v>0</v>
      </c>
      <c r="AD93" s="28">
        <f t="shared" si="31"/>
        <v>0</v>
      </c>
      <c r="AE93" s="28">
        <f t="shared" si="31"/>
        <v>0</v>
      </c>
      <c r="AF93" s="103"/>
      <c r="AG93" s="35"/>
      <c r="AH93" s="43"/>
    </row>
    <row r="94" spans="1:34" s="12" customFormat="1" ht="18.75" customHeight="1">
      <c r="A94" s="47" t="s">
        <v>43</v>
      </c>
      <c r="B94" s="70">
        <f>B101+B107+B113</f>
        <v>0</v>
      </c>
      <c r="C94" s="70">
        <f t="shared" si="28"/>
        <v>0</v>
      </c>
      <c r="D94" s="70">
        <f t="shared" si="28"/>
        <v>0</v>
      </c>
      <c r="E94" s="70">
        <f>E101+E107+E113</f>
        <v>0</v>
      </c>
      <c r="F94" s="45" t="e">
        <f>E94/B94*100</f>
        <v>#DIV/0!</v>
      </c>
      <c r="G94" s="45" t="e">
        <f>E94/C94*100</f>
        <v>#DIV/0!</v>
      </c>
      <c r="H94" s="28">
        <f>H101+H107+H113</f>
        <v>0</v>
      </c>
      <c r="I94" s="28">
        <f aca="true" t="shared" si="32" ref="I94:AE94">I101+I107+I113</f>
        <v>0</v>
      </c>
      <c r="J94" s="28">
        <f t="shared" si="32"/>
        <v>0</v>
      </c>
      <c r="K94" s="28">
        <f t="shared" si="32"/>
        <v>0</v>
      </c>
      <c r="L94" s="28">
        <f t="shared" si="32"/>
        <v>0</v>
      </c>
      <c r="M94" s="28">
        <f t="shared" si="32"/>
        <v>0</v>
      </c>
      <c r="N94" s="28">
        <f t="shared" si="32"/>
        <v>0</v>
      </c>
      <c r="O94" s="28">
        <f t="shared" si="32"/>
        <v>0</v>
      </c>
      <c r="P94" s="28">
        <f t="shared" si="32"/>
        <v>0</v>
      </c>
      <c r="Q94" s="28">
        <f t="shared" si="32"/>
        <v>0</v>
      </c>
      <c r="R94" s="28">
        <f t="shared" si="32"/>
        <v>0</v>
      </c>
      <c r="S94" s="28">
        <f t="shared" si="32"/>
        <v>0</v>
      </c>
      <c r="T94" s="28">
        <f t="shared" si="32"/>
        <v>0</v>
      </c>
      <c r="U94" s="28">
        <f t="shared" si="32"/>
        <v>0</v>
      </c>
      <c r="V94" s="28">
        <f t="shared" si="32"/>
        <v>0</v>
      </c>
      <c r="W94" s="28">
        <f t="shared" si="32"/>
        <v>0</v>
      </c>
      <c r="X94" s="28">
        <f t="shared" si="32"/>
        <v>0</v>
      </c>
      <c r="Y94" s="28">
        <f t="shared" si="32"/>
        <v>0</v>
      </c>
      <c r="Z94" s="28">
        <f t="shared" si="32"/>
        <v>0</v>
      </c>
      <c r="AA94" s="28">
        <f t="shared" si="32"/>
        <v>0</v>
      </c>
      <c r="AB94" s="28">
        <f t="shared" si="32"/>
        <v>0</v>
      </c>
      <c r="AC94" s="28">
        <f t="shared" si="32"/>
        <v>0</v>
      </c>
      <c r="AD94" s="28">
        <f t="shared" si="32"/>
        <v>0</v>
      </c>
      <c r="AE94" s="28">
        <f t="shared" si="32"/>
        <v>0</v>
      </c>
      <c r="AF94" s="103"/>
      <c r="AG94" s="35"/>
      <c r="AH94" s="43"/>
    </row>
    <row r="95" spans="1:34" s="12" customFormat="1" ht="18.75" customHeight="1">
      <c r="A95" s="92" t="s">
        <v>48</v>
      </c>
      <c r="B95" s="70"/>
      <c r="C95" s="70"/>
      <c r="D95" s="70"/>
      <c r="E95" s="70"/>
      <c r="F95" s="45"/>
      <c r="G95" s="4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90"/>
      <c r="AG95" s="35"/>
      <c r="AH95" s="43"/>
    </row>
    <row r="96" spans="1:34" s="12" customFormat="1" ht="18.75" customHeight="1">
      <c r="A96" s="47" t="s">
        <v>31</v>
      </c>
      <c r="B96" s="70"/>
      <c r="C96" s="70"/>
      <c r="D96" s="70"/>
      <c r="E96" s="70"/>
      <c r="F96" s="45"/>
      <c r="G96" s="4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26" t="s">
        <v>85</v>
      </c>
      <c r="AG96" s="35"/>
      <c r="AH96" s="43"/>
    </row>
    <row r="97" spans="1:34" s="12" customFormat="1" ht="18.75" customHeight="1">
      <c r="A97" s="46" t="s">
        <v>16</v>
      </c>
      <c r="B97" s="69">
        <f>B98+B99+B100+B101</f>
        <v>776.5</v>
      </c>
      <c r="C97" s="69">
        <f>C98+C99+C100+C101</f>
        <v>776.5</v>
      </c>
      <c r="D97" s="69">
        <f>D98+D99+D100+D101</f>
        <v>776.5</v>
      </c>
      <c r="E97" s="69">
        <f>E98+E99+E100+E101</f>
        <v>771.193</v>
      </c>
      <c r="F97" s="48">
        <f>E97/B97*100</f>
        <v>99.31654861558275</v>
      </c>
      <c r="G97" s="48">
        <f>E97/C97*100</f>
        <v>99.31654861558275</v>
      </c>
      <c r="H97" s="27">
        <f>H98+H99+H100+H101</f>
        <v>0</v>
      </c>
      <c r="I97" s="27">
        <f aca="true" t="shared" si="33" ref="I97:AE97">I98+I99+I100+I101</f>
        <v>0</v>
      </c>
      <c r="J97" s="27">
        <f t="shared" si="33"/>
        <v>137.9</v>
      </c>
      <c r="K97" s="27">
        <f t="shared" si="33"/>
        <v>0</v>
      </c>
      <c r="L97" s="27">
        <f t="shared" si="33"/>
        <v>240</v>
      </c>
      <c r="M97" s="27">
        <f t="shared" si="33"/>
        <v>372.593</v>
      </c>
      <c r="N97" s="27">
        <f t="shared" si="33"/>
        <v>398.6</v>
      </c>
      <c r="O97" s="27">
        <f t="shared" si="33"/>
        <v>398.6</v>
      </c>
      <c r="P97" s="27">
        <f t="shared" si="33"/>
        <v>0</v>
      </c>
      <c r="Q97" s="27">
        <f t="shared" si="33"/>
        <v>0</v>
      </c>
      <c r="R97" s="27">
        <f t="shared" si="33"/>
        <v>0</v>
      </c>
      <c r="S97" s="27">
        <f t="shared" si="33"/>
        <v>0</v>
      </c>
      <c r="T97" s="27">
        <f t="shared" si="33"/>
        <v>0</v>
      </c>
      <c r="U97" s="27">
        <f t="shared" si="33"/>
        <v>0</v>
      </c>
      <c r="V97" s="27">
        <f t="shared" si="33"/>
        <v>0</v>
      </c>
      <c r="W97" s="27">
        <f t="shared" si="33"/>
        <v>0</v>
      </c>
      <c r="X97" s="27">
        <f t="shared" si="33"/>
        <v>0</v>
      </c>
      <c r="Y97" s="27">
        <f t="shared" si="33"/>
        <v>0</v>
      </c>
      <c r="Z97" s="27">
        <f t="shared" si="33"/>
        <v>0</v>
      </c>
      <c r="AA97" s="27">
        <f t="shared" si="33"/>
        <v>0</v>
      </c>
      <c r="AB97" s="27">
        <f t="shared" si="33"/>
        <v>0</v>
      </c>
      <c r="AC97" s="27">
        <f t="shared" si="33"/>
        <v>0</v>
      </c>
      <c r="AD97" s="27">
        <f t="shared" si="33"/>
        <v>0</v>
      </c>
      <c r="AE97" s="27">
        <f t="shared" si="33"/>
        <v>0</v>
      </c>
      <c r="AF97" s="127"/>
      <c r="AG97" s="35"/>
      <c r="AH97" s="43"/>
    </row>
    <row r="98" spans="1:34" s="12" customFormat="1" ht="18.75" customHeight="1">
      <c r="A98" s="2" t="s">
        <v>15</v>
      </c>
      <c r="B98" s="70">
        <f>H98+J98+L98+N98+P98+R98+T98+V98+X98+Z98+AB98+AD98</f>
        <v>0</v>
      </c>
      <c r="C98" s="70">
        <f>H98+J98+L98+N98+P98</f>
        <v>0</v>
      </c>
      <c r="D98" s="70">
        <f>C98</f>
        <v>0</v>
      </c>
      <c r="E98" s="70">
        <f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127"/>
      <c r="AG98" s="35"/>
      <c r="AH98" s="43"/>
    </row>
    <row r="99" spans="1:34" s="12" customFormat="1" ht="18.75" customHeight="1">
      <c r="A99" s="2" t="s">
        <v>13</v>
      </c>
      <c r="B99" s="70">
        <f>H99+J99+L99+N99+P99+R99+T99+V99+X99+Z99+AB99+AD99</f>
        <v>0</v>
      </c>
      <c r="C99" s="70">
        <f>H99+J99+L99+N99+P99</f>
        <v>0</v>
      </c>
      <c r="D99" s="70">
        <f>C99</f>
        <v>0</v>
      </c>
      <c r="E99" s="70">
        <f>I99+K99+M99+O99+Q99+S99+U99+W99+Y99+AA99+AC99+AE99</f>
        <v>0</v>
      </c>
      <c r="F99" s="45" t="e">
        <f>E99/B99*100</f>
        <v>#DIV/0!</v>
      </c>
      <c r="G99" s="45" t="e">
        <f>E99/C99*100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27"/>
      <c r="AG99" s="35"/>
      <c r="AH99" s="43"/>
    </row>
    <row r="100" spans="1:34" s="12" customFormat="1" ht="18.75" customHeight="1">
      <c r="A100" s="2" t="s">
        <v>14</v>
      </c>
      <c r="B100" s="70">
        <f>H100+J100+L100+N100+P100+R100+T100+V100+X100+Z100+AB100+AD100</f>
        <v>776.5</v>
      </c>
      <c r="C100" s="70">
        <f>H100+J100+L100+N100+P100</f>
        <v>776.5</v>
      </c>
      <c r="D100" s="70">
        <f>C100</f>
        <v>776.5</v>
      </c>
      <c r="E100" s="70">
        <f>I100+K100+M100+O100+Q100+S100+U100+W100+Y100+AA100+AC100+AE100</f>
        <v>771.193</v>
      </c>
      <c r="F100" s="45">
        <f>E100/B100*100</f>
        <v>99.31654861558275</v>
      </c>
      <c r="G100" s="45">
        <f>E100/C100*100</f>
        <v>99.31654861558275</v>
      </c>
      <c r="H100" s="28">
        <v>0</v>
      </c>
      <c r="I100" s="28">
        <v>0</v>
      </c>
      <c r="J100" s="28">
        <v>137.9</v>
      </c>
      <c r="K100" s="28">
        <v>0</v>
      </c>
      <c r="L100" s="28">
        <v>240</v>
      </c>
      <c r="M100" s="28">
        <v>372.593</v>
      </c>
      <c r="N100" s="28">
        <v>398.6</v>
      </c>
      <c r="O100" s="28">
        <v>398.6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127"/>
      <c r="AG100" s="35"/>
      <c r="AH100" s="43"/>
    </row>
    <row r="101" spans="1:34" s="12" customFormat="1" ht="18.75" customHeight="1">
      <c r="A101" s="47" t="s">
        <v>43</v>
      </c>
      <c r="B101" s="70">
        <f>H101+J101+L101+N101+P101+R101+T101+V101+X101+Z101+AB101+AD101</f>
        <v>0</v>
      </c>
      <c r="C101" s="70">
        <f>H101+J101+L101+N101+P101</f>
        <v>0</v>
      </c>
      <c r="D101" s="70">
        <f>C101</f>
        <v>0</v>
      </c>
      <c r="E101" s="70">
        <f>I101+K101+M101+O101+Q101+S101+U101+W101+Y101+AA101+AC101+AE101</f>
        <v>0</v>
      </c>
      <c r="F101" s="45" t="e">
        <f>E101/B101*100</f>
        <v>#DIV/0!</v>
      </c>
      <c r="G101" s="45" t="e">
        <f>E101/C101*100</f>
        <v>#DIV/0!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127"/>
      <c r="AG101" s="35"/>
      <c r="AH101" s="43"/>
    </row>
    <row r="102" spans="1:34" s="12" customFormat="1" ht="18.75" customHeight="1">
      <c r="A102" s="47" t="s">
        <v>29</v>
      </c>
      <c r="B102" s="70"/>
      <c r="C102" s="70"/>
      <c r="D102" s="70"/>
      <c r="E102" s="70"/>
      <c r="F102" s="45"/>
      <c r="G102" s="4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126"/>
      <c r="AG102" s="35"/>
      <c r="AH102" s="43"/>
    </row>
    <row r="103" spans="1:34" s="12" customFormat="1" ht="18.75" customHeight="1">
      <c r="A103" s="46" t="s">
        <v>16</v>
      </c>
      <c r="B103" s="69">
        <f>B104+B105+B106+B107</f>
        <v>0</v>
      </c>
      <c r="C103" s="69">
        <f>C104+C105+C106+C107</f>
        <v>0</v>
      </c>
      <c r="D103" s="69">
        <f>D104+D105+D106+D107</f>
        <v>0</v>
      </c>
      <c r="E103" s="69">
        <f>E104+E105+E106+E107</f>
        <v>0</v>
      </c>
      <c r="F103" s="48" t="e">
        <f>E103/B103*100</f>
        <v>#DIV/0!</v>
      </c>
      <c r="G103" s="48" t="e">
        <f>E103/C103*100</f>
        <v>#DIV/0!</v>
      </c>
      <c r="H103" s="27">
        <f aca="true" t="shared" si="34" ref="H103:AE103">H104+H105+H106+H107</f>
        <v>0</v>
      </c>
      <c r="I103" s="27">
        <f t="shared" si="34"/>
        <v>0</v>
      </c>
      <c r="J103" s="27">
        <f t="shared" si="34"/>
        <v>0</v>
      </c>
      <c r="K103" s="27">
        <f t="shared" si="34"/>
        <v>0</v>
      </c>
      <c r="L103" s="27">
        <f t="shared" si="34"/>
        <v>0</v>
      </c>
      <c r="M103" s="27">
        <f t="shared" si="34"/>
        <v>0</v>
      </c>
      <c r="N103" s="27">
        <f t="shared" si="34"/>
        <v>0</v>
      </c>
      <c r="O103" s="27">
        <f t="shared" si="34"/>
        <v>0</v>
      </c>
      <c r="P103" s="27">
        <f t="shared" si="34"/>
        <v>0</v>
      </c>
      <c r="Q103" s="27">
        <f t="shared" si="34"/>
        <v>0</v>
      </c>
      <c r="R103" s="27">
        <f t="shared" si="34"/>
        <v>0</v>
      </c>
      <c r="S103" s="27">
        <f t="shared" si="34"/>
        <v>0</v>
      </c>
      <c r="T103" s="27">
        <f t="shared" si="34"/>
        <v>0</v>
      </c>
      <c r="U103" s="27">
        <f t="shared" si="34"/>
        <v>0</v>
      </c>
      <c r="V103" s="27">
        <f t="shared" si="34"/>
        <v>0</v>
      </c>
      <c r="W103" s="27">
        <f t="shared" si="34"/>
        <v>0</v>
      </c>
      <c r="X103" s="27">
        <f t="shared" si="34"/>
        <v>0</v>
      </c>
      <c r="Y103" s="27">
        <f t="shared" si="34"/>
        <v>0</v>
      </c>
      <c r="Z103" s="27">
        <f t="shared" si="34"/>
        <v>0</v>
      </c>
      <c r="AA103" s="27">
        <f t="shared" si="34"/>
        <v>0</v>
      </c>
      <c r="AB103" s="27">
        <f t="shared" si="34"/>
        <v>0</v>
      </c>
      <c r="AC103" s="27">
        <f t="shared" si="34"/>
        <v>0</v>
      </c>
      <c r="AD103" s="27">
        <f t="shared" si="34"/>
        <v>0</v>
      </c>
      <c r="AE103" s="27">
        <f t="shared" si="34"/>
        <v>0</v>
      </c>
      <c r="AF103" s="127"/>
      <c r="AG103" s="35"/>
      <c r="AH103" s="43"/>
    </row>
    <row r="104" spans="1:34" s="12" customFormat="1" ht="18.75" customHeight="1">
      <c r="A104" s="2" t="s">
        <v>15</v>
      </c>
      <c r="B104" s="70">
        <f>H104+J104+L104+N104+P104+R104+T104+V104+X104+Z104+AB104+AD104</f>
        <v>0</v>
      </c>
      <c r="C104" s="70">
        <f>H104+J104+L104+N104+P104</f>
        <v>0</v>
      </c>
      <c r="D104" s="70">
        <f>C104</f>
        <v>0</v>
      </c>
      <c r="E104" s="70">
        <f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27"/>
      <c r="AG104" s="35"/>
      <c r="AH104" s="43"/>
    </row>
    <row r="105" spans="1:34" s="12" customFormat="1" ht="18.75" customHeight="1">
      <c r="A105" s="2" t="s">
        <v>13</v>
      </c>
      <c r="B105" s="70">
        <f>H105+J105+L105+N105+P105+R105+T105+V105+X105+Z105+AB105+AD105</f>
        <v>0</v>
      </c>
      <c r="C105" s="70">
        <f>H105+J105+L105+N105+P105</f>
        <v>0</v>
      </c>
      <c r="D105" s="70">
        <f>C105</f>
        <v>0</v>
      </c>
      <c r="E105" s="70">
        <f>I105+K105+M105+O105+Q105+S105+U105+W105+Y105+AA105+AC105+AE105</f>
        <v>0</v>
      </c>
      <c r="F105" s="45" t="e">
        <f>E105/B105*100</f>
        <v>#DIV/0!</v>
      </c>
      <c r="G105" s="45" t="e">
        <f>E105/C105*100</f>
        <v>#DIV/0!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27"/>
      <c r="AG105" s="35"/>
      <c r="AH105" s="43"/>
    </row>
    <row r="106" spans="1:34" s="12" customFormat="1" ht="18.75" customHeight="1">
      <c r="A106" s="2" t="s">
        <v>14</v>
      </c>
      <c r="B106" s="70">
        <f>H106+J106+L106+N106+P106+R106+T106+V106+X106+Z106+AB106+AD106</f>
        <v>0</v>
      </c>
      <c r="C106" s="70">
        <f>H106+J106+L106+N106+P106</f>
        <v>0</v>
      </c>
      <c r="D106" s="70">
        <f>C106</f>
        <v>0</v>
      </c>
      <c r="E106" s="70">
        <f>I106+K106+M106+O106+Q106+S106+U106+W106+Y106+AA106+AC106+AE106</f>
        <v>0</v>
      </c>
      <c r="F106" s="45" t="e">
        <f>E106/B106*100</f>
        <v>#DIV/0!</v>
      </c>
      <c r="G106" s="45" t="e">
        <f>E106/C106*100</f>
        <v>#DIV/0!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127"/>
      <c r="AG106" s="35"/>
      <c r="AH106" s="43"/>
    </row>
    <row r="107" spans="1:34" s="12" customFormat="1" ht="18.75" customHeight="1">
      <c r="A107" s="47" t="s">
        <v>43</v>
      </c>
      <c r="B107" s="70">
        <f>H107+J107+L107+N107+P107+R107+T107+V107+X107+Z107+AB107+AD107</f>
        <v>0</v>
      </c>
      <c r="C107" s="70">
        <f>H107+J107+L107+N107+P107</f>
        <v>0</v>
      </c>
      <c r="D107" s="70">
        <f>C107</f>
        <v>0</v>
      </c>
      <c r="E107" s="70">
        <f>I107+K107+M107+O107+Q107+S107+U107+W107+Y107+AA107+AC107+AE107</f>
        <v>0</v>
      </c>
      <c r="F107" s="45" t="e">
        <f>E107/B107*100</f>
        <v>#DIV/0!</v>
      </c>
      <c r="G107" s="45" t="e">
        <f>E107/C107*100</f>
        <v>#DIV/0!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127"/>
      <c r="AG107" s="35"/>
      <c r="AH107" s="43"/>
    </row>
    <row r="108" spans="1:34" s="12" customFormat="1" ht="18.75" customHeight="1">
      <c r="A108" s="47" t="s">
        <v>30</v>
      </c>
      <c r="B108" s="70"/>
      <c r="C108" s="70"/>
      <c r="D108" s="70"/>
      <c r="E108" s="70"/>
      <c r="F108" s="45"/>
      <c r="G108" s="4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26" t="s">
        <v>95</v>
      </c>
      <c r="AG108" s="35"/>
      <c r="AH108" s="43"/>
    </row>
    <row r="109" spans="1:34" s="12" customFormat="1" ht="18.75" customHeight="1">
      <c r="A109" s="75" t="s">
        <v>16</v>
      </c>
      <c r="B109" s="69">
        <f>B110+B111+B112+B113</f>
        <v>373.88</v>
      </c>
      <c r="C109" s="69">
        <f>C110+C111+C112+C113</f>
        <v>373.88</v>
      </c>
      <c r="D109" s="69">
        <f>D110+D111+D112+D113</f>
        <v>373.88</v>
      </c>
      <c r="E109" s="69">
        <f>E110+E111+E112+E113</f>
        <v>113.88</v>
      </c>
      <c r="F109" s="48">
        <f>E109/B109*100</f>
        <v>30.45897079276773</v>
      </c>
      <c r="G109" s="48">
        <f>E109/C109*100</f>
        <v>30.45897079276773</v>
      </c>
      <c r="H109" s="27">
        <f aca="true" t="shared" si="35" ref="H109:AE109">H110+H111+H112+H113</f>
        <v>0</v>
      </c>
      <c r="I109" s="27">
        <f t="shared" si="35"/>
        <v>0</v>
      </c>
      <c r="J109" s="27">
        <f t="shared" si="35"/>
        <v>0</v>
      </c>
      <c r="K109" s="27">
        <f t="shared" si="35"/>
        <v>0</v>
      </c>
      <c r="L109" s="27">
        <f t="shared" si="35"/>
        <v>0</v>
      </c>
      <c r="M109" s="27">
        <f t="shared" si="35"/>
        <v>0</v>
      </c>
      <c r="N109" s="27">
        <f t="shared" si="35"/>
        <v>113.88</v>
      </c>
      <c r="O109" s="27">
        <f t="shared" si="35"/>
        <v>113.88</v>
      </c>
      <c r="P109" s="27">
        <f t="shared" si="35"/>
        <v>260</v>
      </c>
      <c r="Q109" s="27">
        <f t="shared" si="35"/>
        <v>0</v>
      </c>
      <c r="R109" s="27">
        <f t="shared" si="35"/>
        <v>0</v>
      </c>
      <c r="S109" s="27">
        <f t="shared" si="35"/>
        <v>0</v>
      </c>
      <c r="T109" s="27">
        <f t="shared" si="35"/>
        <v>0</v>
      </c>
      <c r="U109" s="27">
        <f t="shared" si="35"/>
        <v>0</v>
      </c>
      <c r="V109" s="27">
        <f t="shared" si="35"/>
        <v>0</v>
      </c>
      <c r="W109" s="27">
        <f t="shared" si="35"/>
        <v>0</v>
      </c>
      <c r="X109" s="27">
        <f t="shared" si="35"/>
        <v>0</v>
      </c>
      <c r="Y109" s="27">
        <f t="shared" si="35"/>
        <v>0</v>
      </c>
      <c r="Z109" s="27">
        <f t="shared" si="35"/>
        <v>0</v>
      </c>
      <c r="AA109" s="27">
        <f t="shared" si="35"/>
        <v>0</v>
      </c>
      <c r="AB109" s="27">
        <f t="shared" si="35"/>
        <v>0</v>
      </c>
      <c r="AC109" s="27">
        <f t="shared" si="35"/>
        <v>0</v>
      </c>
      <c r="AD109" s="27">
        <f t="shared" si="35"/>
        <v>0</v>
      </c>
      <c r="AE109" s="27">
        <f t="shared" si="35"/>
        <v>0</v>
      </c>
      <c r="AF109" s="127"/>
      <c r="AG109" s="35"/>
      <c r="AH109" s="43"/>
    </row>
    <row r="110" spans="1:34" s="12" customFormat="1" ht="18.75" customHeight="1">
      <c r="A110" s="47" t="s">
        <v>15</v>
      </c>
      <c r="B110" s="70">
        <f>H110+J110+L110+N110+P110+R110+T110+V110+X110+Z110+AB110+AD110</f>
        <v>0</v>
      </c>
      <c r="C110" s="70">
        <f>H110+J110+L110+N110+P110</f>
        <v>0</v>
      </c>
      <c r="D110" s="70">
        <f>C110</f>
        <v>0</v>
      </c>
      <c r="E110" s="70">
        <f>I110+K110+M110+O110+Q110+S110+U110+W110+Y110+AA110+AC110+AE110</f>
        <v>0</v>
      </c>
      <c r="F110" s="45" t="e">
        <f>E110/B110*100</f>
        <v>#DIV/0!</v>
      </c>
      <c r="G110" s="45" t="e">
        <f>E110/C110*100</f>
        <v>#DIV/0!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127"/>
      <c r="AG110" s="35"/>
      <c r="AH110" s="43"/>
    </row>
    <row r="111" spans="1:34" s="12" customFormat="1" ht="18.75" customHeight="1">
      <c r="A111" s="47" t="s">
        <v>13</v>
      </c>
      <c r="B111" s="70">
        <f>H111+J111+L111+N111+P111+R111+T111+V111+X111+Z111+AB111+AD111</f>
        <v>0</v>
      </c>
      <c r="C111" s="70">
        <f>H111+J111+L111+N111+P111</f>
        <v>0</v>
      </c>
      <c r="D111" s="70">
        <f>C111</f>
        <v>0</v>
      </c>
      <c r="E111" s="70">
        <f>I111+K111+M111+O111+Q111+S111+U111+W111+Y111+AA111+AC111+AE111</f>
        <v>0</v>
      </c>
      <c r="F111" s="45" t="e">
        <f>E111/B111*100</f>
        <v>#DIV/0!</v>
      </c>
      <c r="G111" s="45" t="e">
        <f>E111/C111*100</f>
        <v>#DIV/0!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127"/>
      <c r="AG111" s="35"/>
      <c r="AH111" s="43"/>
    </row>
    <row r="112" spans="1:34" s="12" customFormat="1" ht="18.75" customHeight="1">
      <c r="A112" s="47" t="s">
        <v>14</v>
      </c>
      <c r="B112" s="70">
        <f>H112+J112+L112+N112+P112+R112+T112+V112+X112+Z112+AB112+AD112</f>
        <v>373.88</v>
      </c>
      <c r="C112" s="70">
        <f>H112+J112+L112+N112+P112</f>
        <v>373.88</v>
      </c>
      <c r="D112" s="70">
        <f>C112</f>
        <v>373.88</v>
      </c>
      <c r="E112" s="70">
        <f>I112+K112+M112+O112+Q112+S112+U112+W112+Y112+AA112+AC112+AE112</f>
        <v>113.88</v>
      </c>
      <c r="F112" s="45">
        <f>E112/B112*100</f>
        <v>30.45897079276773</v>
      </c>
      <c r="G112" s="45">
        <f>E112/C112*100</f>
        <v>30.45897079276773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113.88</v>
      </c>
      <c r="O112" s="28">
        <v>113.88</v>
      </c>
      <c r="P112" s="28">
        <v>260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127"/>
      <c r="AG112" s="35"/>
      <c r="AH112" s="43"/>
    </row>
    <row r="113" spans="1:34" s="12" customFormat="1" ht="18.75" customHeight="1">
      <c r="A113" s="47" t="s">
        <v>43</v>
      </c>
      <c r="B113" s="70">
        <f>H113+J113+L113+N113+P113+R113+T113+V113+X113+Z113+AB113+AD113</f>
        <v>0</v>
      </c>
      <c r="C113" s="70">
        <f>H113+J113+L113+N113+P113</f>
        <v>0</v>
      </c>
      <c r="D113" s="70">
        <f>C113</f>
        <v>0</v>
      </c>
      <c r="E113" s="70">
        <f>I113+K113+M113+O113+Q113+S113+U113+W113+Y113+AA113+AC113+AE113</f>
        <v>0</v>
      </c>
      <c r="F113" s="45" t="e">
        <f>E113/B113*100</f>
        <v>#DIV/0!</v>
      </c>
      <c r="G113" s="45" t="e">
        <f>E113/C113*100</f>
        <v>#DIV/0!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128"/>
      <c r="AG113" s="35"/>
      <c r="AH113" s="43"/>
    </row>
    <row r="114" spans="1:34" s="12" customFormat="1" ht="57" customHeight="1">
      <c r="A114" s="47" t="s">
        <v>49</v>
      </c>
      <c r="B114" s="70"/>
      <c r="C114" s="70"/>
      <c r="D114" s="70"/>
      <c r="E114" s="70"/>
      <c r="F114" s="45"/>
      <c r="G114" s="4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101"/>
      <c r="AG114" s="35"/>
      <c r="AH114" s="43"/>
    </row>
    <row r="115" spans="1:34" s="12" customFormat="1" ht="18" customHeight="1">
      <c r="A115" s="75" t="s">
        <v>16</v>
      </c>
      <c r="B115" s="69">
        <f>B116+B117+B118+B119</f>
        <v>299011.95375</v>
      </c>
      <c r="C115" s="69">
        <f>C116+C117+C118+C119</f>
        <v>299011.95375</v>
      </c>
      <c r="D115" s="69">
        <f>D116+D117+D118+D119</f>
        <v>299011.95375</v>
      </c>
      <c r="E115" s="69">
        <f>E116+E117+E118+E119</f>
        <v>280409.19999999995</v>
      </c>
      <c r="F115" s="48">
        <f>E115/B115*100</f>
        <v>93.77859195370043</v>
      </c>
      <c r="G115" s="48">
        <f>E115/C115*100</f>
        <v>93.77859195370043</v>
      </c>
      <c r="H115" s="27">
        <f>H116+H117+H118+H119</f>
        <v>9162.48977</v>
      </c>
      <c r="I115" s="27">
        <f aca="true" t="shared" si="36" ref="I115:AE115">I116+I117+I118+I119</f>
        <v>9162.49</v>
      </c>
      <c r="J115" s="27">
        <f t="shared" si="36"/>
        <v>10993.00108</v>
      </c>
      <c r="K115" s="27">
        <f t="shared" si="36"/>
        <v>10993</v>
      </c>
      <c r="L115" s="27">
        <f t="shared" si="36"/>
        <v>244453.52482</v>
      </c>
      <c r="M115" s="27">
        <f t="shared" si="36"/>
        <v>244453.52</v>
      </c>
      <c r="N115" s="27">
        <f t="shared" si="36"/>
        <v>23358.998079999998</v>
      </c>
      <c r="O115" s="27">
        <f t="shared" si="36"/>
        <v>15800.19</v>
      </c>
      <c r="P115" s="27">
        <f t="shared" si="36"/>
        <v>11043.94</v>
      </c>
      <c r="Q115" s="27">
        <f t="shared" si="36"/>
        <v>0</v>
      </c>
      <c r="R115" s="27">
        <f t="shared" si="36"/>
        <v>0</v>
      </c>
      <c r="S115" s="27">
        <f t="shared" si="36"/>
        <v>0</v>
      </c>
      <c r="T115" s="27">
        <f t="shared" si="36"/>
        <v>0</v>
      </c>
      <c r="U115" s="27">
        <f t="shared" si="36"/>
        <v>0</v>
      </c>
      <c r="V115" s="27">
        <f t="shared" si="36"/>
        <v>0</v>
      </c>
      <c r="W115" s="27">
        <f t="shared" si="36"/>
        <v>0</v>
      </c>
      <c r="X115" s="27">
        <f t="shared" si="36"/>
        <v>0</v>
      </c>
      <c r="Y115" s="27">
        <f t="shared" si="36"/>
        <v>0</v>
      </c>
      <c r="Z115" s="27">
        <f t="shared" si="36"/>
        <v>0</v>
      </c>
      <c r="AA115" s="27">
        <f t="shared" si="36"/>
        <v>0</v>
      </c>
      <c r="AB115" s="27">
        <f t="shared" si="36"/>
        <v>0</v>
      </c>
      <c r="AC115" s="27">
        <f t="shared" si="36"/>
        <v>0</v>
      </c>
      <c r="AD115" s="27">
        <f t="shared" si="36"/>
        <v>0</v>
      </c>
      <c r="AE115" s="27">
        <f t="shared" si="36"/>
        <v>0</v>
      </c>
      <c r="AF115" s="101"/>
      <c r="AG115" s="35"/>
      <c r="AH115" s="43"/>
    </row>
    <row r="116" spans="1:34" s="12" customFormat="1" ht="18" customHeight="1">
      <c r="A116" s="47" t="s">
        <v>15</v>
      </c>
      <c r="B116" s="70">
        <f aca="true" t="shared" si="37" ref="B116:C118">B123+B129</f>
        <v>0</v>
      </c>
      <c r="C116" s="70">
        <f t="shared" si="37"/>
        <v>0</v>
      </c>
      <c r="D116" s="70">
        <f aca="true" t="shared" si="38" ref="D116:E119">D123+D129</f>
        <v>0</v>
      </c>
      <c r="E116" s="70">
        <f t="shared" si="38"/>
        <v>0</v>
      </c>
      <c r="F116" s="45" t="e">
        <f>E116/B116*100</f>
        <v>#DIV/0!</v>
      </c>
      <c r="G116" s="45" t="e">
        <f>E116/C116*100</f>
        <v>#DIV/0!</v>
      </c>
      <c r="H116" s="70">
        <f aca="true" t="shared" si="39" ref="H116:AE116">H123+H129</f>
        <v>0</v>
      </c>
      <c r="I116" s="70">
        <f t="shared" si="39"/>
        <v>0</v>
      </c>
      <c r="J116" s="70">
        <f t="shared" si="39"/>
        <v>0</v>
      </c>
      <c r="K116" s="70">
        <f t="shared" si="39"/>
        <v>0</v>
      </c>
      <c r="L116" s="70">
        <f t="shared" si="39"/>
        <v>0</v>
      </c>
      <c r="M116" s="70">
        <f t="shared" si="39"/>
        <v>0</v>
      </c>
      <c r="N116" s="70">
        <f t="shared" si="39"/>
        <v>0</v>
      </c>
      <c r="O116" s="70">
        <f t="shared" si="39"/>
        <v>0</v>
      </c>
      <c r="P116" s="70">
        <f t="shared" si="39"/>
        <v>0</v>
      </c>
      <c r="Q116" s="70">
        <f t="shared" si="39"/>
        <v>0</v>
      </c>
      <c r="R116" s="70">
        <f t="shared" si="39"/>
        <v>0</v>
      </c>
      <c r="S116" s="70">
        <f t="shared" si="39"/>
        <v>0</v>
      </c>
      <c r="T116" s="70">
        <f t="shared" si="39"/>
        <v>0</v>
      </c>
      <c r="U116" s="70">
        <f t="shared" si="39"/>
        <v>0</v>
      </c>
      <c r="V116" s="70">
        <f t="shared" si="39"/>
        <v>0</v>
      </c>
      <c r="W116" s="70">
        <f t="shared" si="39"/>
        <v>0</v>
      </c>
      <c r="X116" s="70">
        <f t="shared" si="39"/>
        <v>0</v>
      </c>
      <c r="Y116" s="70">
        <f t="shared" si="39"/>
        <v>0</v>
      </c>
      <c r="Z116" s="70">
        <f t="shared" si="39"/>
        <v>0</v>
      </c>
      <c r="AA116" s="70">
        <f t="shared" si="39"/>
        <v>0</v>
      </c>
      <c r="AB116" s="70">
        <f t="shared" si="39"/>
        <v>0</v>
      </c>
      <c r="AC116" s="70">
        <f t="shared" si="39"/>
        <v>0</v>
      </c>
      <c r="AD116" s="70">
        <f t="shared" si="39"/>
        <v>0</v>
      </c>
      <c r="AE116" s="70">
        <f t="shared" si="39"/>
        <v>0</v>
      </c>
      <c r="AF116" s="101"/>
      <c r="AG116" s="35"/>
      <c r="AH116" s="43"/>
    </row>
    <row r="117" spans="1:34" s="12" customFormat="1" ht="18" customHeight="1">
      <c r="A117" s="47" t="s">
        <v>13</v>
      </c>
      <c r="B117" s="70">
        <f t="shared" si="37"/>
        <v>0</v>
      </c>
      <c r="C117" s="70">
        <f t="shared" si="37"/>
        <v>0</v>
      </c>
      <c r="D117" s="70">
        <f t="shared" si="38"/>
        <v>0</v>
      </c>
      <c r="E117" s="70">
        <f t="shared" si="38"/>
        <v>0</v>
      </c>
      <c r="F117" s="45" t="e">
        <f>E117/B117*100</f>
        <v>#DIV/0!</v>
      </c>
      <c r="G117" s="45" t="e">
        <f>E117/C117*100</f>
        <v>#DIV/0!</v>
      </c>
      <c r="H117" s="70">
        <f aca="true" t="shared" si="40" ref="H117:AE117">H124+H130</f>
        <v>0</v>
      </c>
      <c r="I117" s="70">
        <f t="shared" si="40"/>
        <v>0</v>
      </c>
      <c r="J117" s="70">
        <f t="shared" si="40"/>
        <v>0</v>
      </c>
      <c r="K117" s="70">
        <f t="shared" si="40"/>
        <v>0</v>
      </c>
      <c r="L117" s="70">
        <f t="shared" si="40"/>
        <v>0</v>
      </c>
      <c r="M117" s="70">
        <f t="shared" si="40"/>
        <v>0</v>
      </c>
      <c r="N117" s="70">
        <f t="shared" si="40"/>
        <v>0</v>
      </c>
      <c r="O117" s="70">
        <f t="shared" si="40"/>
        <v>0</v>
      </c>
      <c r="P117" s="70">
        <f t="shared" si="40"/>
        <v>0</v>
      </c>
      <c r="Q117" s="70">
        <f t="shared" si="40"/>
        <v>0</v>
      </c>
      <c r="R117" s="70">
        <f t="shared" si="40"/>
        <v>0</v>
      </c>
      <c r="S117" s="70">
        <f t="shared" si="40"/>
        <v>0</v>
      </c>
      <c r="T117" s="70">
        <f t="shared" si="40"/>
        <v>0</v>
      </c>
      <c r="U117" s="70">
        <f t="shared" si="40"/>
        <v>0</v>
      </c>
      <c r="V117" s="70">
        <f t="shared" si="40"/>
        <v>0</v>
      </c>
      <c r="W117" s="70">
        <f t="shared" si="40"/>
        <v>0</v>
      </c>
      <c r="X117" s="70">
        <f t="shared" si="40"/>
        <v>0</v>
      </c>
      <c r="Y117" s="70">
        <f t="shared" si="40"/>
        <v>0</v>
      </c>
      <c r="Z117" s="70">
        <f t="shared" si="40"/>
        <v>0</v>
      </c>
      <c r="AA117" s="70">
        <f t="shared" si="40"/>
        <v>0</v>
      </c>
      <c r="AB117" s="70">
        <f t="shared" si="40"/>
        <v>0</v>
      </c>
      <c r="AC117" s="70">
        <f t="shared" si="40"/>
        <v>0</v>
      </c>
      <c r="AD117" s="70">
        <f t="shared" si="40"/>
        <v>0</v>
      </c>
      <c r="AE117" s="70">
        <f t="shared" si="40"/>
        <v>0</v>
      </c>
      <c r="AF117" s="101"/>
      <c r="AG117" s="35"/>
      <c r="AH117" s="43"/>
    </row>
    <row r="118" spans="1:34" s="12" customFormat="1" ht="18" customHeight="1">
      <c r="A118" s="47" t="s">
        <v>14</v>
      </c>
      <c r="B118" s="70">
        <f t="shared" si="37"/>
        <v>0</v>
      </c>
      <c r="C118" s="70">
        <f t="shared" si="37"/>
        <v>0</v>
      </c>
      <c r="D118" s="70">
        <f t="shared" si="38"/>
        <v>0</v>
      </c>
      <c r="E118" s="70">
        <f t="shared" si="38"/>
        <v>0</v>
      </c>
      <c r="F118" s="45" t="e">
        <f>E118/B118*100</f>
        <v>#DIV/0!</v>
      </c>
      <c r="G118" s="45" t="e">
        <f>E118/C118*100</f>
        <v>#DIV/0!</v>
      </c>
      <c r="H118" s="70">
        <f aca="true" t="shared" si="41" ref="H118:AE118">H125+H131</f>
        <v>0</v>
      </c>
      <c r="I118" s="70">
        <f t="shared" si="41"/>
        <v>0</v>
      </c>
      <c r="J118" s="70">
        <f t="shared" si="41"/>
        <v>0</v>
      </c>
      <c r="K118" s="70">
        <f t="shared" si="41"/>
        <v>0</v>
      </c>
      <c r="L118" s="70">
        <f t="shared" si="41"/>
        <v>0</v>
      </c>
      <c r="M118" s="70">
        <f t="shared" si="41"/>
        <v>0</v>
      </c>
      <c r="N118" s="70">
        <f t="shared" si="41"/>
        <v>0</v>
      </c>
      <c r="O118" s="70">
        <f t="shared" si="41"/>
        <v>0</v>
      </c>
      <c r="P118" s="70">
        <f t="shared" si="41"/>
        <v>0</v>
      </c>
      <c r="Q118" s="70">
        <f t="shared" si="41"/>
        <v>0</v>
      </c>
      <c r="R118" s="70">
        <f t="shared" si="41"/>
        <v>0</v>
      </c>
      <c r="S118" s="70">
        <f t="shared" si="41"/>
        <v>0</v>
      </c>
      <c r="T118" s="70">
        <f t="shared" si="41"/>
        <v>0</v>
      </c>
      <c r="U118" s="70">
        <f t="shared" si="41"/>
        <v>0</v>
      </c>
      <c r="V118" s="70">
        <f t="shared" si="41"/>
        <v>0</v>
      </c>
      <c r="W118" s="70">
        <f t="shared" si="41"/>
        <v>0</v>
      </c>
      <c r="X118" s="70">
        <f t="shared" si="41"/>
        <v>0</v>
      </c>
      <c r="Y118" s="70">
        <f t="shared" si="41"/>
        <v>0</v>
      </c>
      <c r="Z118" s="70">
        <f t="shared" si="41"/>
        <v>0</v>
      </c>
      <c r="AA118" s="70">
        <f t="shared" si="41"/>
        <v>0</v>
      </c>
      <c r="AB118" s="70">
        <f t="shared" si="41"/>
        <v>0</v>
      </c>
      <c r="AC118" s="70">
        <f t="shared" si="41"/>
        <v>0</v>
      </c>
      <c r="AD118" s="70">
        <f t="shared" si="41"/>
        <v>0</v>
      </c>
      <c r="AE118" s="70">
        <f t="shared" si="41"/>
        <v>0</v>
      </c>
      <c r="AF118" s="101"/>
      <c r="AG118" s="35"/>
      <c r="AH118" s="43"/>
    </row>
    <row r="119" spans="1:34" s="12" customFormat="1" ht="18" customHeight="1">
      <c r="A119" s="47" t="s">
        <v>43</v>
      </c>
      <c r="B119" s="70">
        <f>B126+B132</f>
        <v>299011.95375</v>
      </c>
      <c r="C119" s="70">
        <f>C126+C132</f>
        <v>299011.95375</v>
      </c>
      <c r="D119" s="70">
        <f t="shared" si="38"/>
        <v>299011.95375</v>
      </c>
      <c r="E119" s="70">
        <f t="shared" si="38"/>
        <v>280409.19999999995</v>
      </c>
      <c r="F119" s="45">
        <f>E119/B119*100</f>
        <v>93.77859195370043</v>
      </c>
      <c r="G119" s="45">
        <f>E119/C119*100</f>
        <v>93.77859195370043</v>
      </c>
      <c r="H119" s="70">
        <f aca="true" t="shared" si="42" ref="H119:AE119">H126+H132</f>
        <v>9162.48977</v>
      </c>
      <c r="I119" s="70">
        <f t="shared" si="42"/>
        <v>9162.49</v>
      </c>
      <c r="J119" s="70">
        <f t="shared" si="42"/>
        <v>10993.00108</v>
      </c>
      <c r="K119" s="70">
        <f t="shared" si="42"/>
        <v>10993</v>
      </c>
      <c r="L119" s="70">
        <f t="shared" si="42"/>
        <v>244453.52482</v>
      </c>
      <c r="M119" s="70">
        <f t="shared" si="42"/>
        <v>244453.52</v>
      </c>
      <c r="N119" s="70">
        <f t="shared" si="42"/>
        <v>23358.998079999998</v>
      </c>
      <c r="O119" s="70">
        <f t="shared" si="42"/>
        <v>15800.19</v>
      </c>
      <c r="P119" s="70">
        <f t="shared" si="42"/>
        <v>11043.94</v>
      </c>
      <c r="Q119" s="70">
        <f t="shared" si="42"/>
        <v>0</v>
      </c>
      <c r="R119" s="70">
        <f t="shared" si="42"/>
        <v>0</v>
      </c>
      <c r="S119" s="70">
        <f t="shared" si="42"/>
        <v>0</v>
      </c>
      <c r="T119" s="70">
        <f t="shared" si="42"/>
        <v>0</v>
      </c>
      <c r="U119" s="70">
        <f t="shared" si="42"/>
        <v>0</v>
      </c>
      <c r="V119" s="70">
        <f t="shared" si="42"/>
        <v>0</v>
      </c>
      <c r="W119" s="70">
        <f t="shared" si="42"/>
        <v>0</v>
      </c>
      <c r="X119" s="70">
        <f t="shared" si="42"/>
        <v>0</v>
      </c>
      <c r="Y119" s="70">
        <f t="shared" si="42"/>
        <v>0</v>
      </c>
      <c r="Z119" s="70">
        <f t="shared" si="42"/>
        <v>0</v>
      </c>
      <c r="AA119" s="70">
        <f t="shared" si="42"/>
        <v>0</v>
      </c>
      <c r="AB119" s="70">
        <f t="shared" si="42"/>
        <v>0</v>
      </c>
      <c r="AC119" s="70">
        <f t="shared" si="42"/>
        <v>0</v>
      </c>
      <c r="AD119" s="70">
        <f t="shared" si="42"/>
        <v>0</v>
      </c>
      <c r="AE119" s="70">
        <f t="shared" si="42"/>
        <v>0</v>
      </c>
      <c r="AF119" s="101"/>
      <c r="AG119" s="35"/>
      <c r="AH119" s="43"/>
    </row>
    <row r="120" spans="1:34" s="12" customFormat="1" ht="19.5" customHeight="1">
      <c r="A120" s="92" t="s">
        <v>48</v>
      </c>
      <c r="B120" s="70"/>
      <c r="C120" s="70"/>
      <c r="D120" s="70"/>
      <c r="E120" s="70"/>
      <c r="F120" s="45"/>
      <c r="G120" s="4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01"/>
      <c r="AG120" s="35"/>
      <c r="AH120" s="43"/>
    </row>
    <row r="121" spans="1:34" s="12" customFormat="1" ht="409.5" customHeight="1">
      <c r="A121" s="47" t="s">
        <v>78</v>
      </c>
      <c r="B121" s="70"/>
      <c r="C121" s="70"/>
      <c r="D121" s="70"/>
      <c r="E121" s="70"/>
      <c r="F121" s="45"/>
      <c r="G121" s="4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27" t="s">
        <v>86</v>
      </c>
      <c r="AG121" s="35"/>
      <c r="AH121" s="43"/>
    </row>
    <row r="122" spans="1:34" s="12" customFormat="1" ht="18.75" customHeight="1">
      <c r="A122" s="75" t="s">
        <v>16</v>
      </c>
      <c r="B122" s="69">
        <f>B123+B124+B125+B126</f>
        <v>277968.01375</v>
      </c>
      <c r="C122" s="69">
        <f>C123+C124+C125+C126</f>
        <v>277968.01375</v>
      </c>
      <c r="D122" s="69">
        <f>D123+D124+D125+D126</f>
        <v>277968.01375</v>
      </c>
      <c r="E122" s="69">
        <f>E123+E124+E125+E126</f>
        <v>270409.19999999995</v>
      </c>
      <c r="F122" s="48">
        <f>E122/B122*100</f>
        <v>97.2806893685263</v>
      </c>
      <c r="G122" s="48">
        <f>E122/C122*100</f>
        <v>97.2806893685263</v>
      </c>
      <c r="H122" s="27">
        <f aca="true" t="shared" si="43" ref="H122:AE122">H123+H124+H125+H126</f>
        <v>9162.48977</v>
      </c>
      <c r="I122" s="27">
        <f t="shared" si="43"/>
        <v>9162.49</v>
      </c>
      <c r="J122" s="27">
        <f t="shared" si="43"/>
        <v>10993.00108</v>
      </c>
      <c r="K122" s="27">
        <f t="shared" si="43"/>
        <v>10993</v>
      </c>
      <c r="L122" s="27">
        <f t="shared" si="43"/>
        <v>241453.52482</v>
      </c>
      <c r="M122" s="27">
        <f t="shared" si="43"/>
        <v>241453.52</v>
      </c>
      <c r="N122" s="27">
        <f t="shared" si="43"/>
        <v>16358.99808</v>
      </c>
      <c r="O122" s="27">
        <f t="shared" si="43"/>
        <v>8800.19</v>
      </c>
      <c r="P122" s="27">
        <f t="shared" si="43"/>
        <v>0</v>
      </c>
      <c r="Q122" s="27">
        <f t="shared" si="43"/>
        <v>0</v>
      </c>
      <c r="R122" s="27">
        <f t="shared" si="43"/>
        <v>0</v>
      </c>
      <c r="S122" s="27">
        <f t="shared" si="43"/>
        <v>0</v>
      </c>
      <c r="T122" s="27">
        <f t="shared" si="43"/>
        <v>0</v>
      </c>
      <c r="U122" s="27">
        <f t="shared" si="43"/>
        <v>0</v>
      </c>
      <c r="V122" s="27">
        <f t="shared" si="43"/>
        <v>0</v>
      </c>
      <c r="W122" s="27">
        <f t="shared" si="43"/>
        <v>0</v>
      </c>
      <c r="X122" s="27">
        <f t="shared" si="43"/>
        <v>0</v>
      </c>
      <c r="Y122" s="27">
        <f t="shared" si="43"/>
        <v>0</v>
      </c>
      <c r="Z122" s="27">
        <f t="shared" si="43"/>
        <v>0</v>
      </c>
      <c r="AA122" s="27">
        <f t="shared" si="43"/>
        <v>0</v>
      </c>
      <c r="AB122" s="27">
        <f t="shared" si="43"/>
        <v>0</v>
      </c>
      <c r="AC122" s="27">
        <f t="shared" si="43"/>
        <v>0</v>
      </c>
      <c r="AD122" s="27">
        <f t="shared" si="43"/>
        <v>0</v>
      </c>
      <c r="AE122" s="27">
        <f t="shared" si="43"/>
        <v>0</v>
      </c>
      <c r="AF122" s="127"/>
      <c r="AG122" s="35"/>
      <c r="AH122" s="43"/>
    </row>
    <row r="123" spans="1:34" s="12" customFormat="1" ht="18.75" customHeight="1">
      <c r="A123" s="47" t="s">
        <v>15</v>
      </c>
      <c r="B123" s="70">
        <f>H123+J123+L123+N123+P123+R123+T123+V123+X123+Z123+AB123+AD123</f>
        <v>0</v>
      </c>
      <c r="C123" s="70">
        <f>H123+J123+L123+N123+P123</f>
        <v>0</v>
      </c>
      <c r="D123" s="70">
        <f>C123</f>
        <v>0</v>
      </c>
      <c r="E123" s="70">
        <f>I123+K123+M123+O123+Q123+S123+U123+W123+Y123+AA123+AC123+AE123</f>
        <v>0</v>
      </c>
      <c r="F123" s="45" t="e">
        <f>E123/B123*100</f>
        <v>#DIV/0!</v>
      </c>
      <c r="G123" s="45" t="e">
        <f>E123/C123*100</f>
        <v>#DIV/0!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127"/>
      <c r="AG123" s="35"/>
      <c r="AH123" s="43"/>
    </row>
    <row r="124" spans="1:34" s="12" customFormat="1" ht="18.75" customHeight="1">
      <c r="A124" s="47" t="s">
        <v>13</v>
      </c>
      <c r="B124" s="70">
        <f>H124+J124+L124+N124+P124+R124+T124+V124+X124+Z124+AB124+AD124</f>
        <v>0</v>
      </c>
      <c r="C124" s="70">
        <f>H124+J124+L124+N124+P124</f>
        <v>0</v>
      </c>
      <c r="D124" s="70">
        <f>C124</f>
        <v>0</v>
      </c>
      <c r="E124" s="70">
        <f>I124+K124+M124+O124+Q124+S124+U124+W124+Y124+AA124+AC124+AE124</f>
        <v>0</v>
      </c>
      <c r="F124" s="45" t="e">
        <f>E124/B124*100</f>
        <v>#DIV/0!</v>
      </c>
      <c r="G124" s="45" t="e">
        <f>E124/C124*100</f>
        <v>#DIV/0!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127"/>
      <c r="AG124" s="35"/>
      <c r="AH124" s="43"/>
    </row>
    <row r="125" spans="1:34" s="12" customFormat="1" ht="18.75" customHeight="1">
      <c r="A125" s="47" t="s">
        <v>14</v>
      </c>
      <c r="B125" s="70">
        <f>H125+J125+L125+N125+P125+R125+T125+V125+X125+Z125+AB125+AD125</f>
        <v>0</v>
      </c>
      <c r="C125" s="70">
        <f>H125+J125+L125+N125+P125</f>
        <v>0</v>
      </c>
      <c r="D125" s="70">
        <f>C125</f>
        <v>0</v>
      </c>
      <c r="E125" s="70">
        <f>I125+K125+M125+O125+Q125+S125+U125+W125+Y125+AA125+AC125+AE125</f>
        <v>0</v>
      </c>
      <c r="F125" s="45" t="e">
        <f>E125/B125*100</f>
        <v>#DIV/0!</v>
      </c>
      <c r="G125" s="45" t="e">
        <f>E125/C125*100</f>
        <v>#DIV/0!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127"/>
      <c r="AG125" s="35"/>
      <c r="AH125" s="43"/>
    </row>
    <row r="126" spans="1:34" s="12" customFormat="1" ht="18.75" customHeight="1">
      <c r="A126" s="47" t="s">
        <v>43</v>
      </c>
      <c r="B126" s="70">
        <f>H126+J126+L126+N126+P126+R126+T126+V126+X126+Z126+AB126+AD126</f>
        <v>277968.01375</v>
      </c>
      <c r="C126" s="70">
        <f>H126+J126+L126+N126+P126</f>
        <v>277968.01375</v>
      </c>
      <c r="D126" s="70">
        <f>B126</f>
        <v>277968.01375</v>
      </c>
      <c r="E126" s="70">
        <f>I126+K126+M126+O126+Q126+S126+U126+W126+Y126+AA126+AC126+AE126</f>
        <v>270409.19999999995</v>
      </c>
      <c r="F126" s="45">
        <f>E126/B126*100</f>
        <v>97.2806893685263</v>
      </c>
      <c r="G126" s="45">
        <f>E126/C126*100</f>
        <v>97.2806893685263</v>
      </c>
      <c r="H126" s="28">
        <v>9162.48977</v>
      </c>
      <c r="I126" s="28">
        <v>9162.49</v>
      </c>
      <c r="J126" s="28">
        <v>10993.00108</v>
      </c>
      <c r="K126" s="28">
        <v>10993</v>
      </c>
      <c r="L126" s="28">
        <v>241453.52482</v>
      </c>
      <c r="M126" s="28">
        <v>241453.52</v>
      </c>
      <c r="N126" s="28">
        <v>16358.99808</v>
      </c>
      <c r="O126" s="28">
        <v>8800.19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127"/>
      <c r="AG126" s="35"/>
      <c r="AH126" s="43"/>
    </row>
    <row r="127" spans="1:34" s="12" customFormat="1" ht="18.75" customHeight="1">
      <c r="A127" s="47" t="s">
        <v>79</v>
      </c>
      <c r="B127" s="70"/>
      <c r="C127" s="70"/>
      <c r="D127" s="70"/>
      <c r="E127" s="70"/>
      <c r="F127" s="45"/>
      <c r="G127" s="45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126" t="s">
        <v>99</v>
      </c>
      <c r="AG127" s="35"/>
      <c r="AH127" s="43"/>
    </row>
    <row r="128" spans="1:34" s="12" customFormat="1" ht="18.75" customHeight="1">
      <c r="A128" s="75" t="s">
        <v>16</v>
      </c>
      <c r="B128" s="69">
        <f>B129+B130+B131+B132</f>
        <v>21043.940000000002</v>
      </c>
      <c r="C128" s="69">
        <f>C129+C130+C131+C132</f>
        <v>21043.940000000002</v>
      </c>
      <c r="D128" s="69">
        <f>D129+D130+D131+D132</f>
        <v>21043.940000000002</v>
      </c>
      <c r="E128" s="69">
        <f>E129+E130+E131+E132</f>
        <v>10000</v>
      </c>
      <c r="F128" s="48">
        <f>E128/B128*100</f>
        <v>47.51961847448719</v>
      </c>
      <c r="G128" s="48">
        <f>E128/C128*100</f>
        <v>47.51961847448719</v>
      </c>
      <c r="H128" s="27">
        <f aca="true" t="shared" si="44" ref="H128:AE128">H129+H130+H131+H132</f>
        <v>0</v>
      </c>
      <c r="I128" s="27">
        <f t="shared" si="44"/>
        <v>0</v>
      </c>
      <c r="J128" s="27">
        <f t="shared" si="44"/>
        <v>0</v>
      </c>
      <c r="K128" s="27">
        <f t="shared" si="44"/>
        <v>0</v>
      </c>
      <c r="L128" s="27">
        <f t="shared" si="44"/>
        <v>3000</v>
      </c>
      <c r="M128" s="27">
        <f t="shared" si="44"/>
        <v>3000</v>
      </c>
      <c r="N128" s="27">
        <f t="shared" si="44"/>
        <v>7000</v>
      </c>
      <c r="O128" s="27">
        <f t="shared" si="44"/>
        <v>7000</v>
      </c>
      <c r="P128" s="27">
        <f t="shared" si="44"/>
        <v>11043.94</v>
      </c>
      <c r="Q128" s="27">
        <f t="shared" si="44"/>
        <v>0</v>
      </c>
      <c r="R128" s="27">
        <f t="shared" si="44"/>
        <v>0</v>
      </c>
      <c r="S128" s="27">
        <f t="shared" si="44"/>
        <v>0</v>
      </c>
      <c r="T128" s="27">
        <f t="shared" si="44"/>
        <v>0</v>
      </c>
      <c r="U128" s="27">
        <f t="shared" si="44"/>
        <v>0</v>
      </c>
      <c r="V128" s="27">
        <f t="shared" si="44"/>
        <v>0</v>
      </c>
      <c r="W128" s="27">
        <f t="shared" si="44"/>
        <v>0</v>
      </c>
      <c r="X128" s="27">
        <f t="shared" si="44"/>
        <v>0</v>
      </c>
      <c r="Y128" s="27">
        <f t="shared" si="44"/>
        <v>0</v>
      </c>
      <c r="Z128" s="27">
        <f t="shared" si="44"/>
        <v>0</v>
      </c>
      <c r="AA128" s="27">
        <f t="shared" si="44"/>
        <v>0</v>
      </c>
      <c r="AB128" s="27">
        <f t="shared" si="44"/>
        <v>0</v>
      </c>
      <c r="AC128" s="27">
        <f t="shared" si="44"/>
        <v>0</v>
      </c>
      <c r="AD128" s="27">
        <f t="shared" si="44"/>
        <v>0</v>
      </c>
      <c r="AE128" s="27">
        <f t="shared" si="44"/>
        <v>0</v>
      </c>
      <c r="AF128" s="127"/>
      <c r="AG128" s="35"/>
      <c r="AH128" s="43"/>
    </row>
    <row r="129" spans="1:34" s="12" customFormat="1" ht="18.75" customHeight="1">
      <c r="A129" s="47" t="s">
        <v>15</v>
      </c>
      <c r="B129" s="70">
        <f>H129+J129+L129+N129+P129+R129+T129+V129+X129+Z129+AB129+AD129</f>
        <v>0</v>
      </c>
      <c r="C129" s="70">
        <f>H129+J129+L129+N129+P129</f>
        <v>0</v>
      </c>
      <c r="D129" s="70">
        <f>C129</f>
        <v>0</v>
      </c>
      <c r="E129" s="70">
        <f>I129+K129+M129+O129+Q129+S129+U129+W129+Y129+AA129+AC129+AE129</f>
        <v>0</v>
      </c>
      <c r="F129" s="45" t="e">
        <f>E129/B129*100</f>
        <v>#DIV/0!</v>
      </c>
      <c r="G129" s="45" t="e">
        <f>E129/C129*100</f>
        <v>#DIV/0!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127"/>
      <c r="AG129" s="35"/>
      <c r="AH129" s="43"/>
    </row>
    <row r="130" spans="1:34" s="12" customFormat="1" ht="18.75" customHeight="1">
      <c r="A130" s="47" t="s">
        <v>13</v>
      </c>
      <c r="B130" s="70">
        <f>H130+J130+L130+N130+P130+R130+T130+V130+X130+Z130+AB130+AD130</f>
        <v>0</v>
      </c>
      <c r="C130" s="70">
        <f>H130+J130+L130+N130+P130</f>
        <v>0</v>
      </c>
      <c r="D130" s="70">
        <f>C130</f>
        <v>0</v>
      </c>
      <c r="E130" s="70">
        <f>I130+K130+M130+O130+Q130+S130+U130+W130+Y130+AA130+AC130+AE130</f>
        <v>0</v>
      </c>
      <c r="F130" s="45" t="e">
        <f>E130/B130*100</f>
        <v>#DIV/0!</v>
      </c>
      <c r="G130" s="45" t="e">
        <f>E130/C130*100</f>
        <v>#DIV/0!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127"/>
      <c r="AG130" s="35"/>
      <c r="AH130" s="43"/>
    </row>
    <row r="131" spans="1:34" s="12" customFormat="1" ht="18.75" customHeight="1">
      <c r="A131" s="47" t="s">
        <v>14</v>
      </c>
      <c r="B131" s="70">
        <f>H131+J131+L131+N131+P131+R131+T131+V131+X131+Z131+AB131+AD131</f>
        <v>0</v>
      </c>
      <c r="C131" s="70">
        <f>H131+J131+L131+N131+P131</f>
        <v>0</v>
      </c>
      <c r="D131" s="70">
        <f>C131</f>
        <v>0</v>
      </c>
      <c r="E131" s="70">
        <f>I131+K131+M131+O131+Q131+S131+U131+W131+Y131+AA131+AC131+AE131</f>
        <v>0</v>
      </c>
      <c r="F131" s="45" t="e">
        <f>E131/B131*100</f>
        <v>#DIV/0!</v>
      </c>
      <c r="G131" s="45" t="e">
        <f>E131/C131*100</f>
        <v>#DIV/0!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127"/>
      <c r="AG131" s="35"/>
      <c r="AH131" s="43"/>
    </row>
    <row r="132" spans="1:34" s="12" customFormat="1" ht="18.75" customHeight="1">
      <c r="A132" s="47" t="s">
        <v>43</v>
      </c>
      <c r="B132" s="70">
        <f>H132+J132+L132+N132+P132+R132+T132+V132+X132+Z132+AB132+AD132</f>
        <v>21043.940000000002</v>
      </c>
      <c r="C132" s="70">
        <f>H132+J132+L132+N132+P132</f>
        <v>21043.940000000002</v>
      </c>
      <c r="D132" s="70">
        <f>B132</f>
        <v>21043.940000000002</v>
      </c>
      <c r="E132" s="70">
        <f>I132+K132+M132+O132+Q132+S132+U132+W132+Y132+AA132+AC132+AE132</f>
        <v>10000</v>
      </c>
      <c r="F132" s="45">
        <f>E132/B132*100</f>
        <v>47.51961847448719</v>
      </c>
      <c r="G132" s="45">
        <f>E132/C132*100</f>
        <v>47.51961847448719</v>
      </c>
      <c r="H132" s="28">
        <v>0</v>
      </c>
      <c r="I132" s="28">
        <v>0</v>
      </c>
      <c r="J132" s="28">
        <v>0</v>
      </c>
      <c r="K132" s="28">
        <v>0</v>
      </c>
      <c r="L132" s="28">
        <v>3000</v>
      </c>
      <c r="M132" s="28">
        <v>3000</v>
      </c>
      <c r="N132" s="28">
        <v>7000</v>
      </c>
      <c r="O132" s="28">
        <v>7000</v>
      </c>
      <c r="P132" s="28">
        <v>11043.94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128"/>
      <c r="AG132" s="35"/>
      <c r="AH132" s="43"/>
    </row>
    <row r="133" spans="1:34" s="12" customFormat="1" ht="37.5" customHeight="1">
      <c r="A133" s="58" t="s">
        <v>75</v>
      </c>
      <c r="B133" s="67"/>
      <c r="C133" s="67"/>
      <c r="D133" s="67"/>
      <c r="E133" s="67"/>
      <c r="F133" s="42"/>
      <c r="G133" s="42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102"/>
      <c r="AG133" s="35"/>
      <c r="AH133" s="43"/>
    </row>
    <row r="134" spans="1:34" s="12" customFormat="1" ht="18.75" customHeight="1">
      <c r="A134" s="29" t="s">
        <v>16</v>
      </c>
      <c r="B134" s="66">
        <f>B135+B136+B137+B138</f>
        <v>0</v>
      </c>
      <c r="C134" s="66">
        <f>C135+C136+C137+C138</f>
        <v>0</v>
      </c>
      <c r="D134" s="66">
        <f>D135+D136+D137+D138</f>
        <v>0</v>
      </c>
      <c r="E134" s="66">
        <f>E135+E136+E137+E138</f>
        <v>0</v>
      </c>
      <c r="F134" s="62" t="e">
        <f>E134/B134*100</f>
        <v>#DIV/0!</v>
      </c>
      <c r="G134" s="62" t="e">
        <f>E134/C134*100</f>
        <v>#DIV/0!</v>
      </c>
      <c r="H134" s="66">
        <f aca="true" t="shared" si="45" ref="H134:AE134">H135+H136+H137+H138</f>
        <v>0</v>
      </c>
      <c r="I134" s="66">
        <f t="shared" si="45"/>
        <v>0</v>
      </c>
      <c r="J134" s="66">
        <f t="shared" si="45"/>
        <v>0</v>
      </c>
      <c r="K134" s="66">
        <f t="shared" si="45"/>
        <v>0</v>
      </c>
      <c r="L134" s="66">
        <f t="shared" si="45"/>
        <v>0</v>
      </c>
      <c r="M134" s="66">
        <f t="shared" si="45"/>
        <v>0</v>
      </c>
      <c r="N134" s="66">
        <f t="shared" si="45"/>
        <v>0</v>
      </c>
      <c r="O134" s="66">
        <f t="shared" si="45"/>
        <v>0</v>
      </c>
      <c r="P134" s="66">
        <f t="shared" si="45"/>
        <v>0</v>
      </c>
      <c r="Q134" s="66">
        <f t="shared" si="45"/>
        <v>0</v>
      </c>
      <c r="R134" s="66">
        <f t="shared" si="45"/>
        <v>0</v>
      </c>
      <c r="S134" s="66">
        <f t="shared" si="45"/>
        <v>0</v>
      </c>
      <c r="T134" s="66">
        <f t="shared" si="45"/>
        <v>0</v>
      </c>
      <c r="U134" s="66">
        <f t="shared" si="45"/>
        <v>0</v>
      </c>
      <c r="V134" s="66">
        <f t="shared" si="45"/>
        <v>0</v>
      </c>
      <c r="W134" s="66">
        <f t="shared" si="45"/>
        <v>0</v>
      </c>
      <c r="X134" s="66">
        <f t="shared" si="45"/>
        <v>0</v>
      </c>
      <c r="Y134" s="66">
        <f t="shared" si="45"/>
        <v>0</v>
      </c>
      <c r="Z134" s="66">
        <f t="shared" si="45"/>
        <v>0</v>
      </c>
      <c r="AA134" s="66">
        <f t="shared" si="45"/>
        <v>0</v>
      </c>
      <c r="AB134" s="66">
        <f t="shared" si="45"/>
        <v>0</v>
      </c>
      <c r="AC134" s="66">
        <f t="shared" si="45"/>
        <v>0</v>
      </c>
      <c r="AD134" s="66">
        <f t="shared" si="45"/>
        <v>0</v>
      </c>
      <c r="AE134" s="66">
        <f t="shared" si="45"/>
        <v>0</v>
      </c>
      <c r="AF134" s="102"/>
      <c r="AG134" s="35"/>
      <c r="AH134" s="43"/>
    </row>
    <row r="135" spans="1:34" s="12" customFormat="1" ht="18.75" customHeight="1">
      <c r="A135" s="33" t="s">
        <v>15</v>
      </c>
      <c r="B135" s="67">
        <f aca="true" t="shared" si="46" ref="B135:E137">B142+B149+B156</f>
        <v>0</v>
      </c>
      <c r="C135" s="67">
        <f t="shared" si="46"/>
        <v>0</v>
      </c>
      <c r="D135" s="67">
        <f t="shared" si="46"/>
        <v>0</v>
      </c>
      <c r="E135" s="67">
        <f t="shared" si="46"/>
        <v>0</v>
      </c>
      <c r="F135" s="42" t="e">
        <f>E135/B135*100</f>
        <v>#DIV/0!</v>
      </c>
      <c r="G135" s="42" t="e">
        <f>E135/C135*100</f>
        <v>#DIV/0!</v>
      </c>
      <c r="H135" s="67">
        <f aca="true" t="shared" si="47" ref="H135:AE135">H142+H149+H156</f>
        <v>0</v>
      </c>
      <c r="I135" s="67">
        <f t="shared" si="47"/>
        <v>0</v>
      </c>
      <c r="J135" s="67">
        <f t="shared" si="47"/>
        <v>0</v>
      </c>
      <c r="K135" s="67">
        <f t="shared" si="47"/>
        <v>0</v>
      </c>
      <c r="L135" s="67">
        <f t="shared" si="47"/>
        <v>0</v>
      </c>
      <c r="M135" s="67">
        <f t="shared" si="47"/>
        <v>0</v>
      </c>
      <c r="N135" s="67">
        <f t="shared" si="47"/>
        <v>0</v>
      </c>
      <c r="O135" s="67">
        <f t="shared" si="47"/>
        <v>0</v>
      </c>
      <c r="P135" s="67">
        <f t="shared" si="47"/>
        <v>0</v>
      </c>
      <c r="Q135" s="67">
        <f t="shared" si="47"/>
        <v>0</v>
      </c>
      <c r="R135" s="67">
        <f t="shared" si="47"/>
        <v>0</v>
      </c>
      <c r="S135" s="67">
        <f t="shared" si="47"/>
        <v>0</v>
      </c>
      <c r="T135" s="67">
        <f t="shared" si="47"/>
        <v>0</v>
      </c>
      <c r="U135" s="67">
        <f t="shared" si="47"/>
        <v>0</v>
      </c>
      <c r="V135" s="67">
        <f t="shared" si="47"/>
        <v>0</v>
      </c>
      <c r="W135" s="67">
        <f t="shared" si="47"/>
        <v>0</v>
      </c>
      <c r="X135" s="67">
        <f t="shared" si="47"/>
        <v>0</v>
      </c>
      <c r="Y135" s="67">
        <f t="shared" si="47"/>
        <v>0</v>
      </c>
      <c r="Z135" s="67">
        <f t="shared" si="47"/>
        <v>0</v>
      </c>
      <c r="AA135" s="67">
        <f t="shared" si="47"/>
        <v>0</v>
      </c>
      <c r="AB135" s="67">
        <f t="shared" si="47"/>
        <v>0</v>
      </c>
      <c r="AC135" s="67">
        <f t="shared" si="47"/>
        <v>0</v>
      </c>
      <c r="AD135" s="67">
        <f t="shared" si="47"/>
        <v>0</v>
      </c>
      <c r="AE135" s="67">
        <f t="shared" si="47"/>
        <v>0</v>
      </c>
      <c r="AF135" s="102"/>
      <c r="AG135" s="35"/>
      <c r="AH135" s="43"/>
    </row>
    <row r="136" spans="1:34" s="12" customFormat="1" ht="18.75" customHeight="1">
      <c r="A136" s="33" t="s">
        <v>13</v>
      </c>
      <c r="B136" s="67">
        <f t="shared" si="46"/>
        <v>0</v>
      </c>
      <c r="C136" s="67">
        <f t="shared" si="46"/>
        <v>0</v>
      </c>
      <c r="D136" s="67">
        <f t="shared" si="46"/>
        <v>0</v>
      </c>
      <c r="E136" s="67">
        <f t="shared" si="46"/>
        <v>0</v>
      </c>
      <c r="F136" s="42" t="e">
        <f>E136/B136*100</f>
        <v>#DIV/0!</v>
      </c>
      <c r="G136" s="42" t="e">
        <f>E136/C136*100</f>
        <v>#DIV/0!</v>
      </c>
      <c r="H136" s="67">
        <f aca="true" t="shared" si="48" ref="H136:AE136">H143+H150+H157</f>
        <v>0</v>
      </c>
      <c r="I136" s="67">
        <f t="shared" si="48"/>
        <v>0</v>
      </c>
      <c r="J136" s="67">
        <f t="shared" si="48"/>
        <v>0</v>
      </c>
      <c r="K136" s="67">
        <f t="shared" si="48"/>
        <v>0</v>
      </c>
      <c r="L136" s="67">
        <f t="shared" si="48"/>
        <v>0</v>
      </c>
      <c r="M136" s="67">
        <f t="shared" si="48"/>
        <v>0</v>
      </c>
      <c r="N136" s="67">
        <f t="shared" si="48"/>
        <v>0</v>
      </c>
      <c r="O136" s="67">
        <f t="shared" si="48"/>
        <v>0</v>
      </c>
      <c r="P136" s="67">
        <f t="shared" si="48"/>
        <v>0</v>
      </c>
      <c r="Q136" s="67">
        <f t="shared" si="48"/>
        <v>0</v>
      </c>
      <c r="R136" s="67">
        <f t="shared" si="48"/>
        <v>0</v>
      </c>
      <c r="S136" s="67">
        <f t="shared" si="48"/>
        <v>0</v>
      </c>
      <c r="T136" s="67">
        <f t="shared" si="48"/>
        <v>0</v>
      </c>
      <c r="U136" s="67">
        <f t="shared" si="48"/>
        <v>0</v>
      </c>
      <c r="V136" s="67">
        <f t="shared" si="48"/>
        <v>0</v>
      </c>
      <c r="W136" s="67">
        <f t="shared" si="48"/>
        <v>0</v>
      </c>
      <c r="X136" s="67">
        <f t="shared" si="48"/>
        <v>0</v>
      </c>
      <c r="Y136" s="67">
        <f t="shared" si="48"/>
        <v>0</v>
      </c>
      <c r="Z136" s="67">
        <f t="shared" si="48"/>
        <v>0</v>
      </c>
      <c r="AA136" s="67">
        <f t="shared" si="48"/>
        <v>0</v>
      </c>
      <c r="AB136" s="67">
        <f t="shared" si="48"/>
        <v>0</v>
      </c>
      <c r="AC136" s="67">
        <f t="shared" si="48"/>
        <v>0</v>
      </c>
      <c r="AD136" s="67">
        <f t="shared" si="48"/>
        <v>0</v>
      </c>
      <c r="AE136" s="67">
        <f t="shared" si="48"/>
        <v>0</v>
      </c>
      <c r="AF136" s="102"/>
      <c r="AG136" s="35"/>
      <c r="AH136" s="43"/>
    </row>
    <row r="137" spans="1:34" s="12" customFormat="1" ht="18.75" customHeight="1">
      <c r="A137" s="33" t="s">
        <v>14</v>
      </c>
      <c r="B137" s="67">
        <f t="shared" si="46"/>
        <v>0</v>
      </c>
      <c r="C137" s="67">
        <f t="shared" si="46"/>
        <v>0</v>
      </c>
      <c r="D137" s="67">
        <f t="shared" si="46"/>
        <v>0</v>
      </c>
      <c r="E137" s="67">
        <f t="shared" si="46"/>
        <v>0</v>
      </c>
      <c r="F137" s="42" t="e">
        <f>E137/B137*100</f>
        <v>#DIV/0!</v>
      </c>
      <c r="G137" s="42" t="e">
        <f>E137/C137*100</f>
        <v>#DIV/0!</v>
      </c>
      <c r="H137" s="67">
        <f aca="true" t="shared" si="49" ref="H137:AE137">H144+H151+H158</f>
        <v>0</v>
      </c>
      <c r="I137" s="67">
        <f t="shared" si="49"/>
        <v>0</v>
      </c>
      <c r="J137" s="67">
        <f t="shared" si="49"/>
        <v>0</v>
      </c>
      <c r="K137" s="67">
        <f t="shared" si="49"/>
        <v>0</v>
      </c>
      <c r="L137" s="67">
        <f t="shared" si="49"/>
        <v>0</v>
      </c>
      <c r="M137" s="67">
        <f t="shared" si="49"/>
        <v>0</v>
      </c>
      <c r="N137" s="67">
        <f t="shared" si="49"/>
        <v>0</v>
      </c>
      <c r="O137" s="67">
        <f t="shared" si="49"/>
        <v>0</v>
      </c>
      <c r="P137" s="67">
        <f t="shared" si="49"/>
        <v>0</v>
      </c>
      <c r="Q137" s="67">
        <f t="shared" si="49"/>
        <v>0</v>
      </c>
      <c r="R137" s="67">
        <f t="shared" si="49"/>
        <v>0</v>
      </c>
      <c r="S137" s="67">
        <f t="shared" si="49"/>
        <v>0</v>
      </c>
      <c r="T137" s="67">
        <f t="shared" si="49"/>
        <v>0</v>
      </c>
      <c r="U137" s="67">
        <f t="shared" si="49"/>
        <v>0</v>
      </c>
      <c r="V137" s="67">
        <f t="shared" si="49"/>
        <v>0</v>
      </c>
      <c r="W137" s="67">
        <f t="shared" si="49"/>
        <v>0</v>
      </c>
      <c r="X137" s="67">
        <f t="shared" si="49"/>
        <v>0</v>
      </c>
      <c r="Y137" s="67">
        <f t="shared" si="49"/>
        <v>0</v>
      </c>
      <c r="Z137" s="67">
        <f t="shared" si="49"/>
        <v>0</v>
      </c>
      <c r="AA137" s="67">
        <f t="shared" si="49"/>
        <v>0</v>
      </c>
      <c r="AB137" s="67">
        <f t="shared" si="49"/>
        <v>0</v>
      </c>
      <c r="AC137" s="67">
        <f t="shared" si="49"/>
        <v>0</v>
      </c>
      <c r="AD137" s="67">
        <f t="shared" si="49"/>
        <v>0</v>
      </c>
      <c r="AE137" s="67">
        <f t="shared" si="49"/>
        <v>0</v>
      </c>
      <c r="AF137" s="102"/>
      <c r="AG137" s="35"/>
      <c r="AH137" s="43"/>
    </row>
    <row r="138" spans="1:34" s="12" customFormat="1" ht="18.75" customHeight="1">
      <c r="A138" s="58" t="s">
        <v>43</v>
      </c>
      <c r="B138" s="67">
        <f>B146+B153+B160</f>
        <v>0</v>
      </c>
      <c r="C138" s="67">
        <f>C146+C153+C160</f>
        <v>0</v>
      </c>
      <c r="D138" s="67">
        <f>D146+D153+D160</f>
        <v>0</v>
      </c>
      <c r="E138" s="67">
        <f>E146+E153+E160</f>
        <v>0</v>
      </c>
      <c r="F138" s="42" t="e">
        <f>E138/B138*100</f>
        <v>#DIV/0!</v>
      </c>
      <c r="G138" s="42" t="e">
        <f>E138/C138*100</f>
        <v>#DIV/0!</v>
      </c>
      <c r="H138" s="67">
        <f aca="true" t="shared" si="50" ref="H138:AE138">H146+H153+H160</f>
        <v>0</v>
      </c>
      <c r="I138" s="67">
        <f t="shared" si="50"/>
        <v>0</v>
      </c>
      <c r="J138" s="67">
        <f t="shared" si="50"/>
        <v>0</v>
      </c>
      <c r="K138" s="67">
        <f t="shared" si="50"/>
        <v>0</v>
      </c>
      <c r="L138" s="67">
        <f t="shared" si="50"/>
        <v>0</v>
      </c>
      <c r="M138" s="67">
        <f t="shared" si="50"/>
        <v>0</v>
      </c>
      <c r="N138" s="67">
        <f t="shared" si="50"/>
        <v>0</v>
      </c>
      <c r="O138" s="67">
        <f t="shared" si="50"/>
        <v>0</v>
      </c>
      <c r="P138" s="67">
        <f t="shared" si="50"/>
        <v>0</v>
      </c>
      <c r="Q138" s="67">
        <f t="shared" si="50"/>
        <v>0</v>
      </c>
      <c r="R138" s="67">
        <f t="shared" si="50"/>
        <v>0</v>
      </c>
      <c r="S138" s="67">
        <f t="shared" si="50"/>
        <v>0</v>
      </c>
      <c r="T138" s="67">
        <f t="shared" si="50"/>
        <v>0</v>
      </c>
      <c r="U138" s="67">
        <f t="shared" si="50"/>
        <v>0</v>
      </c>
      <c r="V138" s="67">
        <f t="shared" si="50"/>
        <v>0</v>
      </c>
      <c r="W138" s="67">
        <f t="shared" si="50"/>
        <v>0</v>
      </c>
      <c r="X138" s="67">
        <f t="shared" si="50"/>
        <v>0</v>
      </c>
      <c r="Y138" s="67">
        <f t="shared" si="50"/>
        <v>0</v>
      </c>
      <c r="Z138" s="67">
        <f t="shared" si="50"/>
        <v>0</v>
      </c>
      <c r="AA138" s="67">
        <f t="shared" si="50"/>
        <v>0</v>
      </c>
      <c r="AB138" s="67">
        <f t="shared" si="50"/>
        <v>0</v>
      </c>
      <c r="AC138" s="67">
        <f t="shared" si="50"/>
        <v>0</v>
      </c>
      <c r="AD138" s="67">
        <f t="shared" si="50"/>
        <v>0</v>
      </c>
      <c r="AE138" s="67">
        <f t="shared" si="50"/>
        <v>0</v>
      </c>
      <c r="AF138" s="102"/>
      <c r="AG138" s="35"/>
      <c r="AH138" s="43"/>
    </row>
    <row r="139" spans="1:34" s="12" customFormat="1" ht="18.75" customHeight="1">
      <c r="A139" s="92" t="s">
        <v>48</v>
      </c>
      <c r="B139" s="70"/>
      <c r="C139" s="70"/>
      <c r="D139" s="70"/>
      <c r="E139" s="70"/>
      <c r="F139" s="45"/>
      <c r="G139" s="45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101"/>
      <c r="AG139" s="35"/>
      <c r="AH139" s="43"/>
    </row>
    <row r="140" spans="1:34" s="12" customFormat="1" ht="114" customHeight="1">
      <c r="A140" s="47" t="s">
        <v>50</v>
      </c>
      <c r="B140" s="70"/>
      <c r="C140" s="70"/>
      <c r="D140" s="70"/>
      <c r="E140" s="70"/>
      <c r="F140" s="45"/>
      <c r="G140" s="4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126"/>
      <c r="AG140" s="35"/>
      <c r="AH140" s="43"/>
    </row>
    <row r="141" spans="1:34" s="12" customFormat="1" ht="18.75" customHeight="1">
      <c r="A141" s="75" t="s">
        <v>16</v>
      </c>
      <c r="B141" s="69">
        <f>B142+B143+B144+B146</f>
        <v>0</v>
      </c>
      <c r="C141" s="69">
        <f>C142+C143+C144+C146</f>
        <v>0</v>
      </c>
      <c r="D141" s="69">
        <f>D142+D143+D144+D146</f>
        <v>0</v>
      </c>
      <c r="E141" s="69">
        <f>E142+E143+E144+E146</f>
        <v>0</v>
      </c>
      <c r="F141" s="48" t="e">
        <f aca="true" t="shared" si="51" ref="F141:F146">E141/B141*100</f>
        <v>#DIV/0!</v>
      </c>
      <c r="G141" s="48" t="e">
        <f aca="true" t="shared" si="52" ref="G141:G146">E141/C141*100</f>
        <v>#DIV/0!</v>
      </c>
      <c r="H141" s="27">
        <f aca="true" t="shared" si="53" ref="H141:AE141">H142+H143+H144+H146</f>
        <v>0</v>
      </c>
      <c r="I141" s="27">
        <f t="shared" si="53"/>
        <v>0</v>
      </c>
      <c r="J141" s="27">
        <f t="shared" si="53"/>
        <v>0</v>
      </c>
      <c r="K141" s="27">
        <f t="shared" si="53"/>
        <v>0</v>
      </c>
      <c r="L141" s="27">
        <f t="shared" si="53"/>
        <v>0</v>
      </c>
      <c r="M141" s="27">
        <f t="shared" si="53"/>
        <v>0</v>
      </c>
      <c r="N141" s="27">
        <f t="shared" si="53"/>
        <v>0</v>
      </c>
      <c r="O141" s="27">
        <f t="shared" si="53"/>
        <v>0</v>
      </c>
      <c r="P141" s="27">
        <f t="shared" si="53"/>
        <v>0</v>
      </c>
      <c r="Q141" s="27">
        <f t="shared" si="53"/>
        <v>0</v>
      </c>
      <c r="R141" s="27">
        <f t="shared" si="53"/>
        <v>0</v>
      </c>
      <c r="S141" s="27">
        <f t="shared" si="53"/>
        <v>0</v>
      </c>
      <c r="T141" s="27">
        <f t="shared" si="53"/>
        <v>0</v>
      </c>
      <c r="U141" s="27">
        <f t="shared" si="53"/>
        <v>0</v>
      </c>
      <c r="V141" s="27">
        <f t="shared" si="53"/>
        <v>0</v>
      </c>
      <c r="W141" s="27">
        <f t="shared" si="53"/>
        <v>0</v>
      </c>
      <c r="X141" s="27">
        <f t="shared" si="53"/>
        <v>0</v>
      </c>
      <c r="Y141" s="27">
        <f t="shared" si="53"/>
        <v>0</v>
      </c>
      <c r="Z141" s="27">
        <f t="shared" si="53"/>
        <v>0</v>
      </c>
      <c r="AA141" s="27">
        <f t="shared" si="53"/>
        <v>0</v>
      </c>
      <c r="AB141" s="27">
        <f t="shared" si="53"/>
        <v>0</v>
      </c>
      <c r="AC141" s="27">
        <f t="shared" si="53"/>
        <v>0</v>
      </c>
      <c r="AD141" s="27">
        <f t="shared" si="53"/>
        <v>0</v>
      </c>
      <c r="AE141" s="27">
        <f t="shared" si="53"/>
        <v>0</v>
      </c>
      <c r="AF141" s="127"/>
      <c r="AG141" s="35"/>
      <c r="AH141" s="43"/>
    </row>
    <row r="142" spans="1:34" s="12" customFormat="1" ht="18.75" customHeight="1">
      <c r="A142" s="47" t="s">
        <v>15</v>
      </c>
      <c r="B142" s="70">
        <f>H142+J142+L142+N142+P142+R142+T142+V142+X142+Z142+AB142+AD142</f>
        <v>0</v>
      </c>
      <c r="C142" s="70">
        <f>H142+J142+L142+N142+P142</f>
        <v>0</v>
      </c>
      <c r="D142" s="70">
        <f>C142</f>
        <v>0</v>
      </c>
      <c r="E142" s="70">
        <f>I142+K142+M142+O142+Q142+S142+U142+W142+Y142+AA142+AC142+AE142</f>
        <v>0</v>
      </c>
      <c r="F142" s="45" t="e">
        <f t="shared" si="51"/>
        <v>#DIV/0!</v>
      </c>
      <c r="G142" s="45" t="e">
        <f t="shared" si="52"/>
        <v>#DIV/0!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127"/>
      <c r="AG142" s="35"/>
      <c r="AH142" s="43"/>
    </row>
    <row r="143" spans="1:34" s="12" customFormat="1" ht="18.75" customHeight="1">
      <c r="A143" s="47" t="s">
        <v>13</v>
      </c>
      <c r="B143" s="70">
        <f>H143+J143+L143+N143+P143+R143+T143+V143+X143+Z143+AB143+AD143</f>
        <v>0</v>
      </c>
      <c r="C143" s="70">
        <f>H143+J143+L143+N143+P143</f>
        <v>0</v>
      </c>
      <c r="D143" s="70">
        <f>C143</f>
        <v>0</v>
      </c>
      <c r="E143" s="70">
        <f>I143+K143+M143+O143+Q143+S143+U143+W143+Y143+AA143+AC143+AE143</f>
        <v>0</v>
      </c>
      <c r="F143" s="45" t="e">
        <f t="shared" si="51"/>
        <v>#DIV/0!</v>
      </c>
      <c r="G143" s="45" t="e">
        <f t="shared" si="52"/>
        <v>#DIV/0!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127"/>
      <c r="AG143" s="35"/>
      <c r="AH143" s="43"/>
    </row>
    <row r="144" spans="1:34" s="12" customFormat="1" ht="18.75" customHeight="1">
      <c r="A144" s="47" t="s">
        <v>14</v>
      </c>
      <c r="B144" s="70">
        <f>H144+J144+L144+N144+P144+R144+T144+V144+X144+Z144+AB144+AD144</f>
        <v>0</v>
      </c>
      <c r="C144" s="70">
        <f>H144+J144+L144+N144+P144</f>
        <v>0</v>
      </c>
      <c r="D144" s="70">
        <f>C144</f>
        <v>0</v>
      </c>
      <c r="E144" s="70">
        <f>I144+K144+M144+O144+Q144+S144+U144+W144+Y144+AA144+AC144+AE144</f>
        <v>0</v>
      </c>
      <c r="F144" s="45" t="e">
        <f t="shared" si="51"/>
        <v>#DIV/0!</v>
      </c>
      <c r="G144" s="45" t="e">
        <f t="shared" si="52"/>
        <v>#DIV/0!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127"/>
      <c r="AG144" s="35"/>
      <c r="AH144" s="43"/>
    </row>
    <row r="145" spans="1:34" s="12" customFormat="1" ht="37.5" customHeight="1">
      <c r="A145" s="94" t="s">
        <v>51</v>
      </c>
      <c r="B145" s="71">
        <f>H145+J145+L145+N145+P145+R145+T145+V145+X145+Z145+AB145+AD145</f>
        <v>0</v>
      </c>
      <c r="C145" s="71">
        <f>H145+J145+L145+N145+P145</f>
        <v>0</v>
      </c>
      <c r="D145" s="71">
        <f>C145</f>
        <v>0</v>
      </c>
      <c r="E145" s="71">
        <f>I145+K145+M145+O145+Q145+S145+U145+W145+Y145+AA145+AC145+AE145</f>
        <v>0</v>
      </c>
      <c r="F145" s="57" t="e">
        <f>E145/B145*100</f>
        <v>#DIV/0!</v>
      </c>
      <c r="G145" s="57" t="e">
        <f>E145/C145*100</f>
        <v>#DIV/0!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27"/>
      <c r="AG145" s="35"/>
      <c r="AH145" s="43"/>
    </row>
    <row r="146" spans="1:34" s="12" customFormat="1" ht="18.75" customHeight="1">
      <c r="A146" s="47" t="s">
        <v>43</v>
      </c>
      <c r="B146" s="70">
        <f>H146+J146+L146+N146+P146+R146+T146+V146+X146+Z146+AB146+AD146</f>
        <v>0</v>
      </c>
      <c r="C146" s="70">
        <f>H146+J146+L146+N146+P146</f>
        <v>0</v>
      </c>
      <c r="D146" s="70">
        <f>C146</f>
        <v>0</v>
      </c>
      <c r="E146" s="70">
        <f>I146+K146+M146+O146+Q146+S146+U146+W146+Y146+AA146+AC146+AE146</f>
        <v>0</v>
      </c>
      <c r="F146" s="45" t="e">
        <f t="shared" si="51"/>
        <v>#DIV/0!</v>
      </c>
      <c r="G146" s="45" t="e">
        <f t="shared" si="52"/>
        <v>#DIV/0!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128"/>
      <c r="AG146" s="35"/>
      <c r="AH146" s="43"/>
    </row>
    <row r="147" spans="1:32" s="12" customFormat="1" ht="37.5" customHeight="1">
      <c r="A147" s="95" t="s">
        <v>52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126"/>
    </row>
    <row r="148" spans="1:32" s="12" customFormat="1" ht="18.75" customHeight="1">
      <c r="A148" s="75" t="s">
        <v>16</v>
      </c>
      <c r="B148" s="69">
        <f>B149+B150+B151+B153</f>
        <v>0</v>
      </c>
      <c r="C148" s="69">
        <f>C149+C150+C151+C153</f>
        <v>0</v>
      </c>
      <c r="D148" s="69">
        <f>D149+D150+D151+D153</f>
        <v>0</v>
      </c>
      <c r="E148" s="69">
        <f>E149+E150+E151+E153</f>
        <v>0</v>
      </c>
      <c r="F148" s="48" t="e">
        <f aca="true" t="shared" si="54" ref="F148:F153">E148/B148*100</f>
        <v>#DIV/0!</v>
      </c>
      <c r="G148" s="48" t="e">
        <f aca="true" t="shared" si="55" ref="G148:G153">E148/C148*100</f>
        <v>#DIV/0!</v>
      </c>
      <c r="H148" s="27">
        <f aca="true" t="shared" si="56" ref="H148:AE148">H149+H150+H151+H153</f>
        <v>0</v>
      </c>
      <c r="I148" s="27">
        <f t="shared" si="56"/>
        <v>0</v>
      </c>
      <c r="J148" s="27">
        <f t="shared" si="56"/>
        <v>0</v>
      </c>
      <c r="K148" s="27">
        <f t="shared" si="56"/>
        <v>0</v>
      </c>
      <c r="L148" s="27">
        <f t="shared" si="56"/>
        <v>0</v>
      </c>
      <c r="M148" s="27">
        <f t="shared" si="56"/>
        <v>0</v>
      </c>
      <c r="N148" s="27">
        <f t="shared" si="56"/>
        <v>0</v>
      </c>
      <c r="O148" s="27">
        <f t="shared" si="56"/>
        <v>0</v>
      </c>
      <c r="P148" s="27">
        <f t="shared" si="56"/>
        <v>0</v>
      </c>
      <c r="Q148" s="27">
        <f t="shared" si="56"/>
        <v>0</v>
      </c>
      <c r="R148" s="27">
        <f t="shared" si="56"/>
        <v>0</v>
      </c>
      <c r="S148" s="27">
        <f t="shared" si="56"/>
        <v>0</v>
      </c>
      <c r="T148" s="27">
        <f t="shared" si="56"/>
        <v>0</v>
      </c>
      <c r="U148" s="27">
        <f t="shared" si="56"/>
        <v>0</v>
      </c>
      <c r="V148" s="27">
        <f t="shared" si="56"/>
        <v>0</v>
      </c>
      <c r="W148" s="27">
        <f t="shared" si="56"/>
        <v>0</v>
      </c>
      <c r="X148" s="27">
        <f t="shared" si="56"/>
        <v>0</v>
      </c>
      <c r="Y148" s="27">
        <f t="shared" si="56"/>
        <v>0</v>
      </c>
      <c r="Z148" s="27">
        <f t="shared" si="56"/>
        <v>0</v>
      </c>
      <c r="AA148" s="27">
        <f t="shared" si="56"/>
        <v>0</v>
      </c>
      <c r="AB148" s="27">
        <f t="shared" si="56"/>
        <v>0</v>
      </c>
      <c r="AC148" s="27">
        <f t="shared" si="56"/>
        <v>0</v>
      </c>
      <c r="AD148" s="27">
        <f t="shared" si="56"/>
        <v>0</v>
      </c>
      <c r="AE148" s="27">
        <f t="shared" si="56"/>
        <v>0</v>
      </c>
      <c r="AF148" s="127"/>
    </row>
    <row r="149" spans="1:32" s="12" customFormat="1" ht="18.75" customHeight="1">
      <c r="A149" s="47" t="s">
        <v>15</v>
      </c>
      <c r="B149" s="70">
        <f>H149+J149+L149+N149+P149+R149+T149+V149+X149+Z149+AB149+AD149</f>
        <v>0</v>
      </c>
      <c r="C149" s="70">
        <f>H149+J149+L149+N149+P149</f>
        <v>0</v>
      </c>
      <c r="D149" s="70">
        <f>C149</f>
        <v>0</v>
      </c>
      <c r="E149" s="70">
        <f>I149+K149+M149+O149+Q149+S149+U149+W149+Y149+AA149+AC149+AE149</f>
        <v>0</v>
      </c>
      <c r="F149" s="45" t="e">
        <f t="shared" si="54"/>
        <v>#DIV/0!</v>
      </c>
      <c r="G149" s="45" t="e">
        <f t="shared" si="55"/>
        <v>#DIV/0!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127"/>
    </row>
    <row r="150" spans="1:32" s="12" customFormat="1" ht="18.75" customHeight="1">
      <c r="A150" s="47" t="s">
        <v>13</v>
      </c>
      <c r="B150" s="70">
        <f>H150+J150+L150+N150+P150+R150+T150+V150+X150+Z150+AB150+AD150</f>
        <v>0</v>
      </c>
      <c r="C150" s="70">
        <f>H150+J150+L150+N150+P150</f>
        <v>0</v>
      </c>
      <c r="D150" s="70">
        <f>C150</f>
        <v>0</v>
      </c>
      <c r="E150" s="70">
        <f>I150+K150+M150+O150+Q150+S150+U150+W150+Y150+AA150+AC150+AE150</f>
        <v>0</v>
      </c>
      <c r="F150" s="45" t="e">
        <f t="shared" si="54"/>
        <v>#DIV/0!</v>
      </c>
      <c r="G150" s="45" t="e">
        <f t="shared" si="55"/>
        <v>#DIV/0!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127"/>
    </row>
    <row r="151" spans="1:32" s="12" customFormat="1" ht="18.75" customHeight="1">
      <c r="A151" s="47" t="s">
        <v>14</v>
      </c>
      <c r="B151" s="70">
        <f>H151+J151+L151+N151+P151+R151+T151+V151+X151+Z151+AB151+AD151</f>
        <v>0</v>
      </c>
      <c r="C151" s="70">
        <f>H151+J151+L151+N151+P151</f>
        <v>0</v>
      </c>
      <c r="D151" s="70">
        <f>C151</f>
        <v>0</v>
      </c>
      <c r="E151" s="70">
        <f>I151+K151+M151+O151+Q151+S151+U151+W151+Y151+AA151+AC151+AE151</f>
        <v>0</v>
      </c>
      <c r="F151" s="45" t="e">
        <f t="shared" si="54"/>
        <v>#DIV/0!</v>
      </c>
      <c r="G151" s="45" t="e">
        <f t="shared" si="55"/>
        <v>#DIV/0!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127"/>
    </row>
    <row r="152" spans="1:32" s="12" customFormat="1" ht="37.5" customHeight="1">
      <c r="A152" s="94" t="s">
        <v>51</v>
      </c>
      <c r="B152" s="71">
        <f>H152+J152+L152+N152+P152+R152+T152+V152+X152+Z152+AB152+AD152</f>
        <v>0</v>
      </c>
      <c r="C152" s="71">
        <f>H152+J152+L152+N152+P152</f>
        <v>0</v>
      </c>
      <c r="D152" s="71">
        <f>C152</f>
        <v>0</v>
      </c>
      <c r="E152" s="71">
        <f>I152+K152+M152+O152+Q152+S152+U152+W152+Y152+AA152+AC152+AE152</f>
        <v>0</v>
      </c>
      <c r="F152" s="57" t="e">
        <f t="shared" si="54"/>
        <v>#DIV/0!</v>
      </c>
      <c r="G152" s="57" t="e">
        <f t="shared" si="55"/>
        <v>#DIV/0!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27"/>
    </row>
    <row r="153" spans="1:32" s="12" customFormat="1" ht="18.75" customHeight="1">
      <c r="A153" s="47" t="s">
        <v>43</v>
      </c>
      <c r="B153" s="70">
        <f>H153+J153+L153+N153+P153+R153+T153+V153+X153+Z153+AB153+AD153</f>
        <v>0</v>
      </c>
      <c r="C153" s="70">
        <f>H153+J153+L153+N153+P153</f>
        <v>0</v>
      </c>
      <c r="D153" s="70">
        <f>C153</f>
        <v>0</v>
      </c>
      <c r="E153" s="70">
        <f>I153+K153+M153+O153+Q153+S153+U153+W153+Y153+AA153+AC153+AE153</f>
        <v>0</v>
      </c>
      <c r="F153" s="45" t="e">
        <f t="shared" si="54"/>
        <v>#DIV/0!</v>
      </c>
      <c r="G153" s="45" t="e">
        <f t="shared" si="55"/>
        <v>#DIV/0!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128"/>
    </row>
    <row r="154" spans="1:32" s="12" customFormat="1" ht="37.5" customHeight="1">
      <c r="A154" s="95" t="s">
        <v>53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132"/>
    </row>
    <row r="155" spans="1:32" s="12" customFormat="1" ht="18.75" customHeight="1">
      <c r="A155" s="75" t="s">
        <v>16</v>
      </c>
      <c r="B155" s="69">
        <f>B156+B157+B158+B160</f>
        <v>0</v>
      </c>
      <c r="C155" s="69">
        <f>C156+C157+C158+C160</f>
        <v>0</v>
      </c>
      <c r="D155" s="69">
        <f>D156+D157+D158+D160</f>
        <v>0</v>
      </c>
      <c r="E155" s="69">
        <f>E156+E157+E158+E160</f>
        <v>0</v>
      </c>
      <c r="F155" s="48" t="e">
        <f aca="true" t="shared" si="57" ref="F155:F160">E155/B155*100</f>
        <v>#DIV/0!</v>
      </c>
      <c r="G155" s="48" t="e">
        <f aca="true" t="shared" si="58" ref="G155:G160">E155/C155*100</f>
        <v>#DIV/0!</v>
      </c>
      <c r="H155" s="27">
        <f aca="true" t="shared" si="59" ref="H155:AE155">H156+H157+H158+H160</f>
        <v>0</v>
      </c>
      <c r="I155" s="27">
        <f t="shared" si="59"/>
        <v>0</v>
      </c>
      <c r="J155" s="27">
        <f t="shared" si="59"/>
        <v>0</v>
      </c>
      <c r="K155" s="27">
        <f t="shared" si="59"/>
        <v>0</v>
      </c>
      <c r="L155" s="27">
        <f t="shared" si="59"/>
        <v>0</v>
      </c>
      <c r="M155" s="27">
        <f t="shared" si="59"/>
        <v>0</v>
      </c>
      <c r="N155" s="27">
        <f t="shared" si="59"/>
        <v>0</v>
      </c>
      <c r="O155" s="27">
        <f t="shared" si="59"/>
        <v>0</v>
      </c>
      <c r="P155" s="27">
        <f t="shared" si="59"/>
        <v>0</v>
      </c>
      <c r="Q155" s="27">
        <f t="shared" si="59"/>
        <v>0</v>
      </c>
      <c r="R155" s="27">
        <f t="shared" si="59"/>
        <v>0</v>
      </c>
      <c r="S155" s="27">
        <f t="shared" si="59"/>
        <v>0</v>
      </c>
      <c r="T155" s="27">
        <f t="shared" si="59"/>
        <v>0</v>
      </c>
      <c r="U155" s="27">
        <f t="shared" si="59"/>
        <v>0</v>
      </c>
      <c r="V155" s="27">
        <f t="shared" si="59"/>
        <v>0</v>
      </c>
      <c r="W155" s="27">
        <f t="shared" si="59"/>
        <v>0</v>
      </c>
      <c r="X155" s="27">
        <f t="shared" si="59"/>
        <v>0</v>
      </c>
      <c r="Y155" s="27">
        <f t="shared" si="59"/>
        <v>0</v>
      </c>
      <c r="Z155" s="27">
        <f t="shared" si="59"/>
        <v>0</v>
      </c>
      <c r="AA155" s="27">
        <f t="shared" si="59"/>
        <v>0</v>
      </c>
      <c r="AB155" s="27">
        <f t="shared" si="59"/>
        <v>0</v>
      </c>
      <c r="AC155" s="27">
        <f t="shared" si="59"/>
        <v>0</v>
      </c>
      <c r="AD155" s="27">
        <f t="shared" si="59"/>
        <v>0</v>
      </c>
      <c r="AE155" s="27">
        <f t="shared" si="59"/>
        <v>0</v>
      </c>
      <c r="AF155" s="133"/>
    </row>
    <row r="156" spans="1:32" s="12" customFormat="1" ht="18.75" customHeight="1">
      <c r="A156" s="47" t="s">
        <v>15</v>
      </c>
      <c r="B156" s="70">
        <f>H156+J156+L156+N156+P156+R156+T156+V156+X156+Z156+AB156+AD156</f>
        <v>0</v>
      </c>
      <c r="C156" s="70">
        <f>H156+J156+L156+N156+P156</f>
        <v>0</v>
      </c>
      <c r="D156" s="70">
        <f>C156</f>
        <v>0</v>
      </c>
      <c r="E156" s="70">
        <f>I156+K156+M156+O156+Q156+S156+U156+W156+Y156+AA156+AC156+AE156</f>
        <v>0</v>
      </c>
      <c r="F156" s="45" t="e">
        <f t="shared" si="57"/>
        <v>#DIV/0!</v>
      </c>
      <c r="G156" s="45" t="e">
        <f t="shared" si="58"/>
        <v>#DIV/0!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133"/>
    </row>
    <row r="157" spans="1:32" s="12" customFormat="1" ht="18.75" customHeight="1">
      <c r="A157" s="47" t="s">
        <v>13</v>
      </c>
      <c r="B157" s="70">
        <f>H157+J157+L157+N157+P157+R157+T157+V157+X157+Z157+AB157+AD157</f>
        <v>0</v>
      </c>
      <c r="C157" s="70">
        <f>H157+J157+L157+N157+P157</f>
        <v>0</v>
      </c>
      <c r="D157" s="70">
        <f>C157</f>
        <v>0</v>
      </c>
      <c r="E157" s="70">
        <f>I157+K157+M157+O157+Q157+S157+U157+W157+Y157+AA157+AC157+AE157</f>
        <v>0</v>
      </c>
      <c r="F157" s="45" t="e">
        <f t="shared" si="57"/>
        <v>#DIV/0!</v>
      </c>
      <c r="G157" s="45" t="e">
        <f t="shared" si="58"/>
        <v>#DIV/0!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133"/>
    </row>
    <row r="158" spans="1:32" s="12" customFormat="1" ht="18.75" customHeight="1">
      <c r="A158" s="47" t="s">
        <v>14</v>
      </c>
      <c r="B158" s="70">
        <f>H158+J158+L158+N158+P158+R158+T158+V158+X158+Z158+AB158+AD158</f>
        <v>0</v>
      </c>
      <c r="C158" s="70">
        <f>H158+J158+L158+N158+P158</f>
        <v>0</v>
      </c>
      <c r="D158" s="70">
        <f>C158</f>
        <v>0</v>
      </c>
      <c r="E158" s="70">
        <f>I158+K158+M158+O158+Q158+S158+U158+W158+Y158+AA158+AC158+AE158</f>
        <v>0</v>
      </c>
      <c r="F158" s="45" t="e">
        <f t="shared" si="57"/>
        <v>#DIV/0!</v>
      </c>
      <c r="G158" s="45" t="e">
        <f t="shared" si="58"/>
        <v>#DIV/0!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133"/>
    </row>
    <row r="159" spans="1:32" s="12" customFormat="1" ht="37.5" customHeight="1">
      <c r="A159" s="94" t="s">
        <v>51</v>
      </c>
      <c r="B159" s="71">
        <f>H159+J159+L159+N159+P159+R159+T159+V159+X159+Z159+AB159+AD159</f>
        <v>0</v>
      </c>
      <c r="C159" s="71">
        <f>H159+J159+L159+N159+P159</f>
        <v>0</v>
      </c>
      <c r="D159" s="71">
        <f>C159</f>
        <v>0</v>
      </c>
      <c r="E159" s="71">
        <f>I159+K159+M159+O159+Q159+S159+U159+W159+Y159+AA159+AC159+AE159</f>
        <v>0</v>
      </c>
      <c r="F159" s="57" t="e">
        <f t="shared" si="57"/>
        <v>#DIV/0!</v>
      </c>
      <c r="G159" s="57" t="e">
        <f t="shared" si="58"/>
        <v>#DIV/0!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33"/>
    </row>
    <row r="160" spans="1:32" s="12" customFormat="1" ht="18.75" customHeight="1">
      <c r="A160" s="106" t="s">
        <v>43</v>
      </c>
      <c r="B160" s="107">
        <f>H160+J160+L160+N160+P160+R160+T160+V160+X160+Z160+AB160+AD160</f>
        <v>0</v>
      </c>
      <c r="C160" s="70">
        <f>H160+J160+L160+N160+P160</f>
        <v>0</v>
      </c>
      <c r="D160" s="107">
        <f>C160</f>
        <v>0</v>
      </c>
      <c r="E160" s="107">
        <f>I160+K160+M160+O160+Q160+S160+U160+W160+Y160+AA160+AC160+AE160</f>
        <v>0</v>
      </c>
      <c r="F160" s="108" t="e">
        <f t="shared" si="57"/>
        <v>#DIV/0!</v>
      </c>
      <c r="G160" s="108" t="e">
        <f t="shared" si="58"/>
        <v>#DIV/0!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  <c r="AC160" s="97">
        <v>0</v>
      </c>
      <c r="AD160" s="97">
        <v>0</v>
      </c>
      <c r="AE160" s="97">
        <v>0</v>
      </c>
      <c r="AF160" s="134"/>
    </row>
    <row r="161" spans="1:32" s="12" customFormat="1" ht="56.25" customHeight="1">
      <c r="A161" s="115" t="s">
        <v>80</v>
      </c>
      <c r="B161" s="112"/>
      <c r="C161" s="112"/>
      <c r="D161" s="112"/>
      <c r="E161" s="112"/>
      <c r="F161" s="113"/>
      <c r="G161" s="113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114"/>
    </row>
    <row r="162" spans="1:32" s="12" customFormat="1" ht="18.75" customHeight="1">
      <c r="A162" s="115" t="s">
        <v>16</v>
      </c>
      <c r="B162" s="32">
        <f>B163+B164+B165+B166</f>
        <v>952.8810000000001</v>
      </c>
      <c r="C162" s="32">
        <f>C163+C164+C165+C166</f>
        <v>587.8810000000001</v>
      </c>
      <c r="D162" s="32">
        <f>D163+D164+D165+D166</f>
        <v>587.8810000000001</v>
      </c>
      <c r="E162" s="32">
        <f>E163+E164+E165+E166</f>
        <v>347.511</v>
      </c>
      <c r="F162" s="62">
        <f>E162/B162*100</f>
        <v>36.469506685514766</v>
      </c>
      <c r="G162" s="62">
        <f>E162/C162*100</f>
        <v>59.11247344275456</v>
      </c>
      <c r="H162" s="32">
        <f aca="true" t="shared" si="60" ref="H162:AE162">H163+H164+H165+H166</f>
        <v>0</v>
      </c>
      <c r="I162" s="32">
        <f t="shared" si="60"/>
        <v>0</v>
      </c>
      <c r="J162" s="32">
        <f t="shared" si="60"/>
        <v>0</v>
      </c>
      <c r="K162" s="32">
        <f t="shared" si="60"/>
        <v>0</v>
      </c>
      <c r="L162" s="32">
        <f t="shared" si="60"/>
        <v>0</v>
      </c>
      <c r="M162" s="32">
        <f t="shared" si="60"/>
        <v>0</v>
      </c>
      <c r="N162" s="32">
        <f t="shared" si="60"/>
        <v>0</v>
      </c>
      <c r="O162" s="32">
        <f t="shared" si="60"/>
        <v>0</v>
      </c>
      <c r="P162" s="32">
        <f t="shared" si="60"/>
        <v>587.8810000000001</v>
      </c>
      <c r="Q162" s="32">
        <f t="shared" si="60"/>
        <v>347.511</v>
      </c>
      <c r="R162" s="32">
        <f t="shared" si="60"/>
        <v>0</v>
      </c>
      <c r="S162" s="32">
        <f t="shared" si="60"/>
        <v>0</v>
      </c>
      <c r="T162" s="32">
        <f t="shared" si="60"/>
        <v>0</v>
      </c>
      <c r="U162" s="32">
        <f t="shared" si="60"/>
        <v>0</v>
      </c>
      <c r="V162" s="32">
        <f t="shared" si="60"/>
        <v>365</v>
      </c>
      <c r="W162" s="32">
        <f t="shared" si="60"/>
        <v>0</v>
      </c>
      <c r="X162" s="32">
        <f t="shared" si="60"/>
        <v>0</v>
      </c>
      <c r="Y162" s="32">
        <f t="shared" si="60"/>
        <v>0</v>
      </c>
      <c r="Z162" s="32">
        <f t="shared" si="60"/>
        <v>0</v>
      </c>
      <c r="AA162" s="32">
        <f t="shared" si="60"/>
        <v>0</v>
      </c>
      <c r="AB162" s="32">
        <f t="shared" si="60"/>
        <v>0</v>
      </c>
      <c r="AC162" s="32">
        <f t="shared" si="60"/>
        <v>0</v>
      </c>
      <c r="AD162" s="32">
        <f t="shared" si="60"/>
        <v>0</v>
      </c>
      <c r="AE162" s="32">
        <f t="shared" si="60"/>
        <v>0</v>
      </c>
      <c r="AF162" s="114"/>
    </row>
    <row r="163" spans="1:32" s="12" customFormat="1" ht="18.75" customHeight="1">
      <c r="A163" s="33" t="s">
        <v>15</v>
      </c>
      <c r="B163" s="34">
        <f aca="true" t="shared" si="61" ref="B163:E166">B170+B176+B182</f>
        <v>0</v>
      </c>
      <c r="C163" s="34">
        <f t="shared" si="61"/>
        <v>0</v>
      </c>
      <c r="D163" s="34">
        <f t="shared" si="61"/>
        <v>0</v>
      </c>
      <c r="E163" s="34">
        <f t="shared" si="61"/>
        <v>0</v>
      </c>
      <c r="F163" s="42" t="e">
        <f>E163/B163*100</f>
        <v>#DIV/0!</v>
      </c>
      <c r="G163" s="42" t="e">
        <f>E163/C163*100</f>
        <v>#DIV/0!</v>
      </c>
      <c r="H163" s="34">
        <f aca="true" t="shared" si="62" ref="H163:AE163">H170+H176+H182</f>
        <v>0</v>
      </c>
      <c r="I163" s="34">
        <f t="shared" si="62"/>
        <v>0</v>
      </c>
      <c r="J163" s="34">
        <f t="shared" si="62"/>
        <v>0</v>
      </c>
      <c r="K163" s="34">
        <f t="shared" si="62"/>
        <v>0</v>
      </c>
      <c r="L163" s="34">
        <f t="shared" si="62"/>
        <v>0</v>
      </c>
      <c r="M163" s="34">
        <f t="shared" si="62"/>
        <v>0</v>
      </c>
      <c r="N163" s="34">
        <f t="shared" si="62"/>
        <v>0</v>
      </c>
      <c r="O163" s="34">
        <f t="shared" si="62"/>
        <v>0</v>
      </c>
      <c r="P163" s="34">
        <f t="shared" si="62"/>
        <v>0</v>
      </c>
      <c r="Q163" s="34">
        <f t="shared" si="62"/>
        <v>0</v>
      </c>
      <c r="R163" s="34">
        <f t="shared" si="62"/>
        <v>0</v>
      </c>
      <c r="S163" s="34">
        <f t="shared" si="62"/>
        <v>0</v>
      </c>
      <c r="T163" s="34">
        <f t="shared" si="62"/>
        <v>0</v>
      </c>
      <c r="U163" s="34">
        <f t="shared" si="62"/>
        <v>0</v>
      </c>
      <c r="V163" s="34">
        <f t="shared" si="62"/>
        <v>0</v>
      </c>
      <c r="W163" s="34">
        <f t="shared" si="62"/>
        <v>0</v>
      </c>
      <c r="X163" s="34">
        <f t="shared" si="62"/>
        <v>0</v>
      </c>
      <c r="Y163" s="34">
        <f t="shared" si="62"/>
        <v>0</v>
      </c>
      <c r="Z163" s="34">
        <f t="shared" si="62"/>
        <v>0</v>
      </c>
      <c r="AA163" s="34">
        <f t="shared" si="62"/>
        <v>0</v>
      </c>
      <c r="AB163" s="34">
        <f t="shared" si="62"/>
        <v>0</v>
      </c>
      <c r="AC163" s="34">
        <f t="shared" si="62"/>
        <v>0</v>
      </c>
      <c r="AD163" s="34">
        <f t="shared" si="62"/>
        <v>0</v>
      </c>
      <c r="AE163" s="34">
        <f t="shared" si="62"/>
        <v>0</v>
      </c>
      <c r="AF163" s="114"/>
    </row>
    <row r="164" spans="1:32" s="12" customFormat="1" ht="18.75" customHeight="1">
      <c r="A164" s="33" t="s">
        <v>13</v>
      </c>
      <c r="B164" s="34">
        <f t="shared" si="61"/>
        <v>0</v>
      </c>
      <c r="C164" s="34">
        <f t="shared" si="61"/>
        <v>0</v>
      </c>
      <c r="D164" s="34">
        <f t="shared" si="61"/>
        <v>0</v>
      </c>
      <c r="E164" s="34">
        <f t="shared" si="61"/>
        <v>0</v>
      </c>
      <c r="F164" s="42" t="e">
        <f>E164/B164*100</f>
        <v>#DIV/0!</v>
      </c>
      <c r="G164" s="42" t="e">
        <f>E164/C164*100</f>
        <v>#DIV/0!</v>
      </c>
      <c r="H164" s="34">
        <f aca="true" t="shared" si="63" ref="H164:AE164">H171+H177+H183</f>
        <v>0</v>
      </c>
      <c r="I164" s="34">
        <f t="shared" si="63"/>
        <v>0</v>
      </c>
      <c r="J164" s="34">
        <f t="shared" si="63"/>
        <v>0</v>
      </c>
      <c r="K164" s="34">
        <f t="shared" si="63"/>
        <v>0</v>
      </c>
      <c r="L164" s="34">
        <f t="shared" si="63"/>
        <v>0</v>
      </c>
      <c r="M164" s="34">
        <f t="shared" si="63"/>
        <v>0</v>
      </c>
      <c r="N164" s="34">
        <f t="shared" si="63"/>
        <v>0</v>
      </c>
      <c r="O164" s="34">
        <f t="shared" si="63"/>
        <v>0</v>
      </c>
      <c r="P164" s="34">
        <f t="shared" si="63"/>
        <v>0</v>
      </c>
      <c r="Q164" s="34">
        <f t="shared" si="63"/>
        <v>0</v>
      </c>
      <c r="R164" s="34">
        <f t="shared" si="63"/>
        <v>0</v>
      </c>
      <c r="S164" s="34">
        <f t="shared" si="63"/>
        <v>0</v>
      </c>
      <c r="T164" s="34">
        <f t="shared" si="63"/>
        <v>0</v>
      </c>
      <c r="U164" s="34">
        <f t="shared" si="63"/>
        <v>0</v>
      </c>
      <c r="V164" s="34">
        <f t="shared" si="63"/>
        <v>0</v>
      </c>
      <c r="W164" s="34">
        <f t="shared" si="63"/>
        <v>0</v>
      </c>
      <c r="X164" s="34">
        <f t="shared" si="63"/>
        <v>0</v>
      </c>
      <c r="Y164" s="34">
        <f t="shared" si="63"/>
        <v>0</v>
      </c>
      <c r="Z164" s="34">
        <f t="shared" si="63"/>
        <v>0</v>
      </c>
      <c r="AA164" s="34">
        <f t="shared" si="63"/>
        <v>0</v>
      </c>
      <c r="AB164" s="34">
        <f t="shared" si="63"/>
        <v>0</v>
      </c>
      <c r="AC164" s="34">
        <f t="shared" si="63"/>
        <v>0</v>
      </c>
      <c r="AD164" s="34">
        <f t="shared" si="63"/>
        <v>0</v>
      </c>
      <c r="AE164" s="34">
        <f t="shared" si="63"/>
        <v>0</v>
      </c>
      <c r="AF164" s="114"/>
    </row>
    <row r="165" spans="1:32" s="12" customFormat="1" ht="18.75" customHeight="1">
      <c r="A165" s="33" t="s">
        <v>14</v>
      </c>
      <c r="B165" s="34">
        <f t="shared" si="61"/>
        <v>952.8810000000001</v>
      </c>
      <c r="C165" s="34">
        <f t="shared" si="61"/>
        <v>587.8810000000001</v>
      </c>
      <c r="D165" s="34">
        <f t="shared" si="61"/>
        <v>587.8810000000001</v>
      </c>
      <c r="E165" s="34">
        <f t="shared" si="61"/>
        <v>347.511</v>
      </c>
      <c r="F165" s="42">
        <f>E165/B165*100</f>
        <v>36.469506685514766</v>
      </c>
      <c r="G165" s="42">
        <f>E165/C165*100</f>
        <v>59.11247344275456</v>
      </c>
      <c r="H165" s="34">
        <f aca="true" t="shared" si="64" ref="H165:AE165">H172+H178+H184</f>
        <v>0</v>
      </c>
      <c r="I165" s="34">
        <f t="shared" si="64"/>
        <v>0</v>
      </c>
      <c r="J165" s="34">
        <f t="shared" si="64"/>
        <v>0</v>
      </c>
      <c r="K165" s="34">
        <f t="shared" si="64"/>
        <v>0</v>
      </c>
      <c r="L165" s="34">
        <f t="shared" si="64"/>
        <v>0</v>
      </c>
      <c r="M165" s="34">
        <f t="shared" si="64"/>
        <v>0</v>
      </c>
      <c r="N165" s="34">
        <f t="shared" si="64"/>
        <v>0</v>
      </c>
      <c r="O165" s="34">
        <f t="shared" si="64"/>
        <v>0</v>
      </c>
      <c r="P165" s="34">
        <f t="shared" si="64"/>
        <v>587.8810000000001</v>
      </c>
      <c r="Q165" s="34">
        <f t="shared" si="64"/>
        <v>347.511</v>
      </c>
      <c r="R165" s="34">
        <f t="shared" si="64"/>
        <v>0</v>
      </c>
      <c r="S165" s="34">
        <f t="shared" si="64"/>
        <v>0</v>
      </c>
      <c r="T165" s="34">
        <f t="shared" si="64"/>
        <v>0</v>
      </c>
      <c r="U165" s="34">
        <f t="shared" si="64"/>
        <v>0</v>
      </c>
      <c r="V165" s="34">
        <f t="shared" si="64"/>
        <v>365</v>
      </c>
      <c r="W165" s="34">
        <f t="shared" si="64"/>
        <v>0</v>
      </c>
      <c r="X165" s="34">
        <f t="shared" si="64"/>
        <v>0</v>
      </c>
      <c r="Y165" s="34">
        <f t="shared" si="64"/>
        <v>0</v>
      </c>
      <c r="Z165" s="34">
        <f t="shared" si="64"/>
        <v>0</v>
      </c>
      <c r="AA165" s="34">
        <f t="shared" si="64"/>
        <v>0</v>
      </c>
      <c r="AB165" s="34">
        <f t="shared" si="64"/>
        <v>0</v>
      </c>
      <c r="AC165" s="34">
        <f t="shared" si="64"/>
        <v>0</v>
      </c>
      <c r="AD165" s="34">
        <f t="shared" si="64"/>
        <v>0</v>
      </c>
      <c r="AE165" s="34">
        <f t="shared" si="64"/>
        <v>0</v>
      </c>
      <c r="AF165" s="114"/>
    </row>
    <row r="166" spans="1:32" s="12" customFormat="1" ht="18.75" customHeight="1">
      <c r="A166" s="111" t="s">
        <v>43</v>
      </c>
      <c r="B166" s="34">
        <f t="shared" si="61"/>
        <v>0</v>
      </c>
      <c r="C166" s="34">
        <f t="shared" si="61"/>
        <v>0</v>
      </c>
      <c r="D166" s="34">
        <f t="shared" si="61"/>
        <v>0</v>
      </c>
      <c r="E166" s="34">
        <f t="shared" si="61"/>
        <v>0</v>
      </c>
      <c r="F166" s="42" t="e">
        <f>E166/B166*100</f>
        <v>#DIV/0!</v>
      </c>
      <c r="G166" s="42" t="e">
        <f>E166/C166*100</f>
        <v>#DIV/0!</v>
      </c>
      <c r="H166" s="34">
        <f aca="true" t="shared" si="65" ref="H166:AE166">H173+H179+H185</f>
        <v>0</v>
      </c>
      <c r="I166" s="34">
        <f t="shared" si="65"/>
        <v>0</v>
      </c>
      <c r="J166" s="34">
        <f t="shared" si="65"/>
        <v>0</v>
      </c>
      <c r="K166" s="34">
        <f t="shared" si="65"/>
        <v>0</v>
      </c>
      <c r="L166" s="34">
        <f t="shared" si="65"/>
        <v>0</v>
      </c>
      <c r="M166" s="34">
        <f t="shared" si="65"/>
        <v>0</v>
      </c>
      <c r="N166" s="34">
        <f t="shared" si="65"/>
        <v>0</v>
      </c>
      <c r="O166" s="34">
        <f t="shared" si="65"/>
        <v>0</v>
      </c>
      <c r="P166" s="34">
        <f t="shared" si="65"/>
        <v>0</v>
      </c>
      <c r="Q166" s="34">
        <f t="shared" si="65"/>
        <v>0</v>
      </c>
      <c r="R166" s="34">
        <f t="shared" si="65"/>
        <v>0</v>
      </c>
      <c r="S166" s="34">
        <f t="shared" si="65"/>
        <v>0</v>
      </c>
      <c r="T166" s="34">
        <f t="shared" si="65"/>
        <v>0</v>
      </c>
      <c r="U166" s="34">
        <f t="shared" si="65"/>
        <v>0</v>
      </c>
      <c r="V166" s="34">
        <f t="shared" si="65"/>
        <v>0</v>
      </c>
      <c r="W166" s="34">
        <f t="shared" si="65"/>
        <v>0</v>
      </c>
      <c r="X166" s="34">
        <f t="shared" si="65"/>
        <v>0</v>
      </c>
      <c r="Y166" s="34">
        <f t="shared" si="65"/>
        <v>0</v>
      </c>
      <c r="Z166" s="34">
        <f t="shared" si="65"/>
        <v>0</v>
      </c>
      <c r="AA166" s="34">
        <f t="shared" si="65"/>
        <v>0</v>
      </c>
      <c r="AB166" s="34">
        <f t="shared" si="65"/>
        <v>0</v>
      </c>
      <c r="AC166" s="34">
        <f t="shared" si="65"/>
        <v>0</v>
      </c>
      <c r="AD166" s="34">
        <f t="shared" si="65"/>
        <v>0</v>
      </c>
      <c r="AE166" s="34">
        <f t="shared" si="65"/>
        <v>0</v>
      </c>
      <c r="AF166" s="114"/>
    </row>
    <row r="167" spans="1:32" s="12" customFormat="1" ht="18.75" customHeight="1">
      <c r="A167" s="116" t="s">
        <v>48</v>
      </c>
      <c r="B167" s="107"/>
      <c r="C167" s="107"/>
      <c r="D167" s="107"/>
      <c r="E167" s="107"/>
      <c r="F167" s="108"/>
      <c r="G167" s="108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104"/>
    </row>
    <row r="168" spans="1:32" s="12" customFormat="1" ht="18.75" customHeight="1">
      <c r="A168" s="106" t="s">
        <v>31</v>
      </c>
      <c r="B168" s="107"/>
      <c r="C168" s="107"/>
      <c r="D168" s="107"/>
      <c r="E168" s="107"/>
      <c r="F168" s="108"/>
      <c r="G168" s="108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126" t="s">
        <v>101</v>
      </c>
    </row>
    <row r="169" spans="1:32" s="12" customFormat="1" ht="18.75" customHeight="1">
      <c r="A169" s="117" t="s">
        <v>16</v>
      </c>
      <c r="B169" s="118">
        <f>B170+B171+B172+B173</f>
        <v>347.511</v>
      </c>
      <c r="C169" s="118">
        <f>C170+C171+C172+C173</f>
        <v>347.511</v>
      </c>
      <c r="D169" s="118">
        <f>D170+D171+D172+D173</f>
        <v>347.511</v>
      </c>
      <c r="E169" s="118">
        <f>E170+E171+E172+E173</f>
        <v>347.511</v>
      </c>
      <c r="F169" s="48">
        <f>E169/B169*100</f>
        <v>100</v>
      </c>
      <c r="G169" s="48">
        <f>E169/C169*100</f>
        <v>100</v>
      </c>
      <c r="H169" s="118">
        <f aca="true" t="shared" si="66" ref="H169:AE169">H170+H171+H172+H173</f>
        <v>0</v>
      </c>
      <c r="I169" s="118">
        <f t="shared" si="66"/>
        <v>0</v>
      </c>
      <c r="J169" s="118">
        <f t="shared" si="66"/>
        <v>0</v>
      </c>
      <c r="K169" s="118">
        <f t="shared" si="66"/>
        <v>0</v>
      </c>
      <c r="L169" s="118">
        <f t="shared" si="66"/>
        <v>0</v>
      </c>
      <c r="M169" s="118">
        <f t="shared" si="66"/>
        <v>0</v>
      </c>
      <c r="N169" s="118">
        <f t="shared" si="66"/>
        <v>0</v>
      </c>
      <c r="O169" s="118">
        <f t="shared" si="66"/>
        <v>0</v>
      </c>
      <c r="P169" s="118">
        <f t="shared" si="66"/>
        <v>347.511</v>
      </c>
      <c r="Q169" s="118">
        <f t="shared" si="66"/>
        <v>347.511</v>
      </c>
      <c r="R169" s="118">
        <f t="shared" si="66"/>
        <v>0</v>
      </c>
      <c r="S169" s="118">
        <f t="shared" si="66"/>
        <v>0</v>
      </c>
      <c r="T169" s="118">
        <f t="shared" si="66"/>
        <v>0</v>
      </c>
      <c r="U169" s="118">
        <f t="shared" si="66"/>
        <v>0</v>
      </c>
      <c r="V169" s="118">
        <f t="shared" si="66"/>
        <v>0</v>
      </c>
      <c r="W169" s="118">
        <f t="shared" si="66"/>
        <v>0</v>
      </c>
      <c r="X169" s="118">
        <f t="shared" si="66"/>
        <v>0</v>
      </c>
      <c r="Y169" s="118">
        <f t="shared" si="66"/>
        <v>0</v>
      </c>
      <c r="Z169" s="118">
        <f t="shared" si="66"/>
        <v>0</v>
      </c>
      <c r="AA169" s="118">
        <f t="shared" si="66"/>
        <v>0</v>
      </c>
      <c r="AB169" s="118">
        <f t="shared" si="66"/>
        <v>0</v>
      </c>
      <c r="AC169" s="118">
        <f t="shared" si="66"/>
        <v>0</v>
      </c>
      <c r="AD169" s="118">
        <f t="shared" si="66"/>
        <v>0</v>
      </c>
      <c r="AE169" s="118">
        <f t="shared" si="66"/>
        <v>0</v>
      </c>
      <c r="AF169" s="133"/>
    </row>
    <row r="170" spans="1:32" s="12" customFormat="1" ht="18.75" customHeight="1">
      <c r="A170" s="2" t="s">
        <v>15</v>
      </c>
      <c r="B170" s="70">
        <f>H170+J170+L170+N170+P170+R170+T170+V170+X170+Z170+AB170+AD170</f>
        <v>0</v>
      </c>
      <c r="C170" s="70">
        <f>H170+J170+L170+N170+P170</f>
        <v>0</v>
      </c>
      <c r="D170" s="70">
        <f>C170</f>
        <v>0</v>
      </c>
      <c r="E170" s="70">
        <f>I170+K170+M170+O170+Q170+S170+U170+W170+Y170+AA170+AC170+AE170</f>
        <v>0</v>
      </c>
      <c r="F170" s="45" t="e">
        <f>E170/B170*100</f>
        <v>#DIV/0!</v>
      </c>
      <c r="G170" s="45" t="e">
        <f>E170/C170*100</f>
        <v>#DIV/0!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133"/>
    </row>
    <row r="171" spans="1:32" s="12" customFormat="1" ht="18.75" customHeight="1">
      <c r="A171" s="2" t="s">
        <v>13</v>
      </c>
      <c r="B171" s="70">
        <f>H171+J171+L171+N171+P171+R171+T171+V171+X171+Z171+AB171+AD171</f>
        <v>0</v>
      </c>
      <c r="C171" s="70">
        <f>H171+J171+L171+N171+P171</f>
        <v>0</v>
      </c>
      <c r="D171" s="70">
        <f>C171</f>
        <v>0</v>
      </c>
      <c r="E171" s="70">
        <f>I171+K171+M171+O171+Q171+S171+U171+W171+Y171+AA171+AC171+AE171</f>
        <v>0</v>
      </c>
      <c r="F171" s="45" t="e">
        <f>E171/B171*100</f>
        <v>#DIV/0!</v>
      </c>
      <c r="G171" s="45" t="e">
        <f>E171/C171*100</f>
        <v>#DIV/0!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133"/>
    </row>
    <row r="172" spans="1:32" s="12" customFormat="1" ht="18.75" customHeight="1">
      <c r="A172" s="2" t="s">
        <v>14</v>
      </c>
      <c r="B172" s="70">
        <f>H172+J172+L172+N172+P172+R172+T172+V172+X172+Z172+AB172+AD172</f>
        <v>347.511</v>
      </c>
      <c r="C172" s="70">
        <f>H172+J172+L172+N172+P172</f>
        <v>347.511</v>
      </c>
      <c r="D172" s="70">
        <f>C172</f>
        <v>347.511</v>
      </c>
      <c r="E172" s="70">
        <f>I172+K172+M172+O172+Q172+S172+U172+W172+Y172+AA172+AC172+AE172</f>
        <v>347.511</v>
      </c>
      <c r="F172" s="45">
        <f>E172/B172*100</f>
        <v>100</v>
      </c>
      <c r="G172" s="45">
        <f>E172/C172*100</f>
        <v>100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347.511</v>
      </c>
      <c r="Q172" s="70">
        <v>347.511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133"/>
    </row>
    <row r="173" spans="1:32" s="12" customFormat="1" ht="18.75" customHeight="1">
      <c r="A173" s="106" t="s">
        <v>43</v>
      </c>
      <c r="B173" s="70">
        <f>H173+J173+L173+N173+P173+R173+T173+V173+X173+Z173+AB173+AD173</f>
        <v>0</v>
      </c>
      <c r="C173" s="70">
        <f>H173+J173+L173+N173+P173</f>
        <v>0</v>
      </c>
      <c r="D173" s="70">
        <f>C173</f>
        <v>0</v>
      </c>
      <c r="E173" s="70">
        <f>I173+K173+M173+O173+Q173+S173+U173+W173+Y173+AA173+AC173+AE173</f>
        <v>0</v>
      </c>
      <c r="F173" s="45" t="e">
        <f>E173/B173*100</f>
        <v>#DIV/0!</v>
      </c>
      <c r="G173" s="45" t="e">
        <f>E173/C173*100</f>
        <v>#DIV/0!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134"/>
    </row>
    <row r="174" spans="1:32" s="12" customFormat="1" ht="18.75" customHeight="1">
      <c r="A174" s="106" t="s">
        <v>30</v>
      </c>
      <c r="B174" s="107"/>
      <c r="C174" s="107"/>
      <c r="D174" s="107"/>
      <c r="E174" s="107"/>
      <c r="F174" s="108"/>
      <c r="G174" s="108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126" t="s">
        <v>96</v>
      </c>
    </row>
    <row r="175" spans="1:32" s="12" customFormat="1" ht="18.75" customHeight="1">
      <c r="A175" s="117" t="s">
        <v>16</v>
      </c>
      <c r="B175" s="118">
        <f>B176+B177+B178+B179</f>
        <v>240.37</v>
      </c>
      <c r="C175" s="118">
        <f>C176+C177+C178+C179</f>
        <v>240.37</v>
      </c>
      <c r="D175" s="118">
        <f>D176+D177+D178+D179</f>
        <v>240.37</v>
      </c>
      <c r="E175" s="118">
        <f>E176+E177+E178+E179</f>
        <v>0</v>
      </c>
      <c r="F175" s="48">
        <f>E175/B175*100</f>
        <v>0</v>
      </c>
      <c r="G175" s="48">
        <f>E175/C175*100</f>
        <v>0</v>
      </c>
      <c r="H175" s="118">
        <f aca="true" t="shared" si="67" ref="H175:AE175">H176+H177+H178+H179</f>
        <v>0</v>
      </c>
      <c r="I175" s="118">
        <f t="shared" si="67"/>
        <v>0</v>
      </c>
      <c r="J175" s="118">
        <f t="shared" si="67"/>
        <v>0</v>
      </c>
      <c r="K175" s="118">
        <f t="shared" si="67"/>
        <v>0</v>
      </c>
      <c r="L175" s="118">
        <f t="shared" si="67"/>
        <v>0</v>
      </c>
      <c r="M175" s="118">
        <f t="shared" si="67"/>
        <v>0</v>
      </c>
      <c r="N175" s="118">
        <f t="shared" si="67"/>
        <v>0</v>
      </c>
      <c r="O175" s="118">
        <f t="shared" si="67"/>
        <v>0</v>
      </c>
      <c r="P175" s="118">
        <f t="shared" si="67"/>
        <v>240.37</v>
      </c>
      <c r="Q175" s="118">
        <f t="shared" si="67"/>
        <v>0</v>
      </c>
      <c r="R175" s="118">
        <f t="shared" si="67"/>
        <v>0</v>
      </c>
      <c r="S175" s="118">
        <f t="shared" si="67"/>
        <v>0</v>
      </c>
      <c r="T175" s="118">
        <f t="shared" si="67"/>
        <v>0</v>
      </c>
      <c r="U175" s="118">
        <f t="shared" si="67"/>
        <v>0</v>
      </c>
      <c r="V175" s="118">
        <f t="shared" si="67"/>
        <v>0</v>
      </c>
      <c r="W175" s="118">
        <f t="shared" si="67"/>
        <v>0</v>
      </c>
      <c r="X175" s="118">
        <f t="shared" si="67"/>
        <v>0</v>
      </c>
      <c r="Y175" s="118">
        <f t="shared" si="67"/>
        <v>0</v>
      </c>
      <c r="Z175" s="118">
        <f t="shared" si="67"/>
        <v>0</v>
      </c>
      <c r="AA175" s="118">
        <f t="shared" si="67"/>
        <v>0</v>
      </c>
      <c r="AB175" s="118">
        <f t="shared" si="67"/>
        <v>0</v>
      </c>
      <c r="AC175" s="118">
        <f t="shared" si="67"/>
        <v>0</v>
      </c>
      <c r="AD175" s="118">
        <f t="shared" si="67"/>
        <v>0</v>
      </c>
      <c r="AE175" s="118">
        <f t="shared" si="67"/>
        <v>0</v>
      </c>
      <c r="AF175" s="127"/>
    </row>
    <row r="176" spans="1:32" s="12" customFormat="1" ht="18.75" customHeight="1">
      <c r="A176" s="2" t="s">
        <v>15</v>
      </c>
      <c r="B176" s="70">
        <f>H176+J176+L176+N176+P176+R176+T176+V176+X176+Z176+AB176+AD176</f>
        <v>0</v>
      </c>
      <c r="C176" s="70">
        <f>H176+J176+L176+N176+P176</f>
        <v>0</v>
      </c>
      <c r="D176" s="70">
        <f>C176</f>
        <v>0</v>
      </c>
      <c r="E176" s="70">
        <f>I176+K176+M176+O176+Q176+S176+U176+W176+Y176+AA176+AC176+AE176</f>
        <v>0</v>
      </c>
      <c r="F176" s="45" t="e">
        <f>E176/B176*100</f>
        <v>#DIV/0!</v>
      </c>
      <c r="G176" s="45" t="e">
        <f>E176/C176*100</f>
        <v>#DIV/0!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127"/>
    </row>
    <row r="177" spans="1:32" s="12" customFormat="1" ht="18.75" customHeight="1">
      <c r="A177" s="2" t="s">
        <v>13</v>
      </c>
      <c r="B177" s="70">
        <f>H177+J177+L177+N177+P177+R177+T177+V177+X177+Z177+AB177+AD177</f>
        <v>0</v>
      </c>
      <c r="C177" s="70">
        <f>H177+J177+L177+N177+P177</f>
        <v>0</v>
      </c>
      <c r="D177" s="70">
        <f>C177</f>
        <v>0</v>
      </c>
      <c r="E177" s="70">
        <f>I177+K177+M177+O177+Q177+S177+U177+W177+Y177+AA177+AC177+AE177</f>
        <v>0</v>
      </c>
      <c r="F177" s="45" t="e">
        <f>E177/B177*100</f>
        <v>#DIV/0!</v>
      </c>
      <c r="G177" s="45" t="e">
        <f>E177/C177*100</f>
        <v>#DIV/0!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127"/>
    </row>
    <row r="178" spans="1:32" s="12" customFormat="1" ht="18.75" customHeight="1">
      <c r="A178" s="2" t="s">
        <v>14</v>
      </c>
      <c r="B178" s="70">
        <f>H178+J178+L178+N178+P178+R178+T178+V178+X178+Z178+AB178+AD178</f>
        <v>240.37</v>
      </c>
      <c r="C178" s="70">
        <f>H178+J178+L178+N178+P178</f>
        <v>240.37</v>
      </c>
      <c r="D178" s="70">
        <f>C178</f>
        <v>240.37</v>
      </c>
      <c r="E178" s="70">
        <f>I178+K178+M178+O178+Q178+S178+U178+W178+Y178+AA178+AC178+AE178</f>
        <v>0</v>
      </c>
      <c r="F178" s="45">
        <f>E178/B178*100</f>
        <v>0</v>
      </c>
      <c r="G178" s="45">
        <f>E178/C178*100</f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240.37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127"/>
    </row>
    <row r="179" spans="1:32" s="12" customFormat="1" ht="18.75" customHeight="1">
      <c r="A179" s="106" t="s">
        <v>43</v>
      </c>
      <c r="B179" s="70">
        <f>H179+J179+L179+N179+P179+R179+T179+V179+X179+Z179+AB179+AD179</f>
        <v>0</v>
      </c>
      <c r="C179" s="70">
        <f>H179+J179+L179+N179+P179</f>
        <v>0</v>
      </c>
      <c r="D179" s="70">
        <f>C179</f>
        <v>0</v>
      </c>
      <c r="E179" s="70">
        <f>I179+K179+M179+O179+Q179+S179+U179+W179+Y179+AA179+AC179+AE179</f>
        <v>0</v>
      </c>
      <c r="F179" s="45" t="e">
        <f>E179/B179*100</f>
        <v>#DIV/0!</v>
      </c>
      <c r="G179" s="45" t="e">
        <f>E179/C179*100</f>
        <v>#DIV/0!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128"/>
    </row>
    <row r="180" spans="1:32" s="12" customFormat="1" ht="18.75" customHeight="1">
      <c r="A180" s="106" t="s">
        <v>29</v>
      </c>
      <c r="B180" s="107"/>
      <c r="C180" s="107"/>
      <c r="D180" s="107"/>
      <c r="E180" s="107"/>
      <c r="F180" s="108"/>
      <c r="G180" s="108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132"/>
    </row>
    <row r="181" spans="1:32" s="12" customFormat="1" ht="18.75" customHeight="1">
      <c r="A181" s="117" t="s">
        <v>16</v>
      </c>
      <c r="B181" s="118">
        <f>B182+B183+B184+B185</f>
        <v>365</v>
      </c>
      <c r="C181" s="118">
        <f>C182+C183+C184+C185</f>
        <v>0</v>
      </c>
      <c r="D181" s="118">
        <f>D182+D183+D184+D185</f>
        <v>0</v>
      </c>
      <c r="E181" s="118">
        <f>E182+E183+E184+E185</f>
        <v>0</v>
      </c>
      <c r="F181" s="48">
        <f>E181/B181*100</f>
        <v>0</v>
      </c>
      <c r="G181" s="48" t="e">
        <f>E181/C181*100</f>
        <v>#DIV/0!</v>
      </c>
      <c r="H181" s="118">
        <f aca="true" t="shared" si="68" ref="H181:AE181">H182+H183+H184+H185</f>
        <v>0</v>
      </c>
      <c r="I181" s="118">
        <f t="shared" si="68"/>
        <v>0</v>
      </c>
      <c r="J181" s="118">
        <f t="shared" si="68"/>
        <v>0</v>
      </c>
      <c r="K181" s="118">
        <f t="shared" si="68"/>
        <v>0</v>
      </c>
      <c r="L181" s="118">
        <f t="shared" si="68"/>
        <v>0</v>
      </c>
      <c r="M181" s="118">
        <f t="shared" si="68"/>
        <v>0</v>
      </c>
      <c r="N181" s="118">
        <f t="shared" si="68"/>
        <v>0</v>
      </c>
      <c r="O181" s="118">
        <f t="shared" si="68"/>
        <v>0</v>
      </c>
      <c r="P181" s="118">
        <f t="shared" si="68"/>
        <v>0</v>
      </c>
      <c r="Q181" s="118">
        <f t="shared" si="68"/>
        <v>0</v>
      </c>
      <c r="R181" s="118">
        <f t="shared" si="68"/>
        <v>0</v>
      </c>
      <c r="S181" s="118">
        <f t="shared" si="68"/>
        <v>0</v>
      </c>
      <c r="T181" s="118">
        <f t="shared" si="68"/>
        <v>0</v>
      </c>
      <c r="U181" s="118">
        <f t="shared" si="68"/>
        <v>0</v>
      </c>
      <c r="V181" s="118">
        <f t="shared" si="68"/>
        <v>365</v>
      </c>
      <c r="W181" s="118">
        <f t="shared" si="68"/>
        <v>0</v>
      </c>
      <c r="X181" s="118">
        <f t="shared" si="68"/>
        <v>0</v>
      </c>
      <c r="Y181" s="118">
        <f t="shared" si="68"/>
        <v>0</v>
      </c>
      <c r="Z181" s="118">
        <f t="shared" si="68"/>
        <v>0</v>
      </c>
      <c r="AA181" s="118">
        <f t="shared" si="68"/>
        <v>0</v>
      </c>
      <c r="AB181" s="118">
        <f t="shared" si="68"/>
        <v>0</v>
      </c>
      <c r="AC181" s="118">
        <f t="shared" si="68"/>
        <v>0</v>
      </c>
      <c r="AD181" s="118">
        <f t="shared" si="68"/>
        <v>0</v>
      </c>
      <c r="AE181" s="118">
        <f t="shared" si="68"/>
        <v>0</v>
      </c>
      <c r="AF181" s="133"/>
    </row>
    <row r="182" spans="1:32" s="12" customFormat="1" ht="18.75" customHeight="1">
      <c r="A182" s="2" t="s">
        <v>15</v>
      </c>
      <c r="B182" s="70">
        <f>H182+J182+L182+N182+P182+R182+T182+V182+X182+Z182+AB182+AD182</f>
        <v>0</v>
      </c>
      <c r="C182" s="70">
        <f>H182+J182+L182+N182+P182</f>
        <v>0</v>
      </c>
      <c r="D182" s="70">
        <f>C182</f>
        <v>0</v>
      </c>
      <c r="E182" s="70">
        <f>I182+K182+M182+O182+Q182+S182+U182+W182+Y182+AA182+AC182+AE182</f>
        <v>0</v>
      </c>
      <c r="F182" s="45" t="e">
        <f>E182/B182*100</f>
        <v>#DIV/0!</v>
      </c>
      <c r="G182" s="45" t="e">
        <f>E182/C182*100</f>
        <v>#DIV/0!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133"/>
    </row>
    <row r="183" spans="1:32" s="12" customFormat="1" ht="18.75" customHeight="1">
      <c r="A183" s="2" t="s">
        <v>13</v>
      </c>
      <c r="B183" s="70">
        <f>H183+J183+L183+N183+P183+R183+T183+V183+X183+Z183+AB183+AD183</f>
        <v>0</v>
      </c>
      <c r="C183" s="70">
        <f>H183+J183+L183+N183+P183</f>
        <v>0</v>
      </c>
      <c r="D183" s="70">
        <f>C183</f>
        <v>0</v>
      </c>
      <c r="E183" s="70">
        <f>I183+K183+M183+O183+Q183+S183+U183+W183+Y183+AA183+AC183+AE183</f>
        <v>0</v>
      </c>
      <c r="F183" s="45" t="e">
        <f>E183/B183*100</f>
        <v>#DIV/0!</v>
      </c>
      <c r="G183" s="45" t="e">
        <f>E183/C183*100</f>
        <v>#DIV/0!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133"/>
    </row>
    <row r="184" spans="1:32" s="12" customFormat="1" ht="18.75" customHeight="1">
      <c r="A184" s="2" t="s">
        <v>14</v>
      </c>
      <c r="B184" s="70">
        <f>H184+J184+L184+N184+P184+R184+T184+V184+X184+Z184+AB184+AD184</f>
        <v>365</v>
      </c>
      <c r="C184" s="70">
        <f>H184+J184+L184+N184+P184</f>
        <v>0</v>
      </c>
      <c r="D184" s="70">
        <f>C184</f>
        <v>0</v>
      </c>
      <c r="E184" s="70">
        <f>I184+K184+M184+O184+Q184+S184+U184+W184+Y184+AA184+AC184+AE184</f>
        <v>0</v>
      </c>
      <c r="F184" s="45">
        <f>E184/B184*100</f>
        <v>0</v>
      </c>
      <c r="G184" s="45" t="e">
        <f>E184/C184*100</f>
        <v>#DIV/0!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365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133"/>
    </row>
    <row r="185" spans="1:32" s="12" customFormat="1" ht="18.75" customHeight="1">
      <c r="A185" s="106" t="s">
        <v>43</v>
      </c>
      <c r="B185" s="70">
        <f>H185+J185+L185+N185+P185+R185+T185+V185+X185+Z185+AB185+AD185</f>
        <v>0</v>
      </c>
      <c r="C185" s="70">
        <f>H185+J185+L185+N185+P185</f>
        <v>0</v>
      </c>
      <c r="D185" s="70">
        <f>C185</f>
        <v>0</v>
      </c>
      <c r="E185" s="70">
        <f>I185+K185+M185+O185+Q185+S185+U185+W185+Y185+AA185+AC185+AE185</f>
        <v>0</v>
      </c>
      <c r="F185" s="45" t="e">
        <f>E185/B185*100</f>
        <v>#DIV/0!</v>
      </c>
      <c r="G185" s="45" t="e">
        <f>E185/C185*100</f>
        <v>#DIV/0!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134"/>
    </row>
    <row r="186" spans="1:32" s="12" customFormat="1" ht="18.75" customHeight="1">
      <c r="A186" s="135" t="s">
        <v>54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7"/>
      <c r="AE186" s="109"/>
      <c r="AF186" s="110"/>
    </row>
    <row r="187" spans="1:32" s="12" customFormat="1" ht="76.5" customHeight="1">
      <c r="A187" s="96" t="s">
        <v>56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34"/>
      <c r="AF187" s="32"/>
    </row>
    <row r="188" spans="1:32" s="12" customFormat="1" ht="18.75" customHeight="1">
      <c r="A188" s="29" t="s">
        <v>16</v>
      </c>
      <c r="B188" s="66">
        <f>B190+B191+B189+B192</f>
        <v>367.6</v>
      </c>
      <c r="C188" s="66">
        <f>C190+C191+C189+C192</f>
        <v>116.945</v>
      </c>
      <c r="D188" s="66">
        <f>D190+D191+D189+D192</f>
        <v>116.945</v>
      </c>
      <c r="E188" s="66">
        <f>E190+E191+E189+E192</f>
        <v>157.39499999999998</v>
      </c>
      <c r="F188" s="62">
        <f>E188/B188*100</f>
        <v>42.81692056583242</v>
      </c>
      <c r="G188" s="62">
        <f>E188/C188*100</f>
        <v>134.58890931634528</v>
      </c>
      <c r="H188" s="66">
        <f aca="true" t="shared" si="69" ref="H188:AE188">H190+H191+H189+H192</f>
        <v>0</v>
      </c>
      <c r="I188" s="66">
        <f t="shared" si="69"/>
        <v>0</v>
      </c>
      <c r="J188" s="66">
        <f t="shared" si="69"/>
        <v>0</v>
      </c>
      <c r="K188" s="66">
        <f t="shared" si="69"/>
        <v>0</v>
      </c>
      <c r="L188" s="66">
        <f t="shared" si="69"/>
        <v>116.945</v>
      </c>
      <c r="M188" s="66">
        <f t="shared" si="69"/>
        <v>90</v>
      </c>
      <c r="N188" s="66">
        <f t="shared" si="69"/>
        <v>15.1</v>
      </c>
      <c r="O188" s="66">
        <f t="shared" si="69"/>
        <v>42.045</v>
      </c>
      <c r="P188" s="66">
        <f t="shared" si="69"/>
        <v>35.555</v>
      </c>
      <c r="Q188" s="66">
        <f t="shared" si="69"/>
        <v>25.35</v>
      </c>
      <c r="R188" s="66">
        <f t="shared" si="69"/>
        <v>0</v>
      </c>
      <c r="S188" s="66">
        <f t="shared" si="69"/>
        <v>0</v>
      </c>
      <c r="T188" s="66">
        <f t="shared" si="69"/>
        <v>0</v>
      </c>
      <c r="U188" s="66">
        <f t="shared" si="69"/>
        <v>0</v>
      </c>
      <c r="V188" s="66">
        <f t="shared" si="69"/>
        <v>60</v>
      </c>
      <c r="W188" s="66">
        <f t="shared" si="69"/>
        <v>0</v>
      </c>
      <c r="X188" s="66">
        <f t="shared" si="69"/>
        <v>140</v>
      </c>
      <c r="Y188" s="66">
        <f t="shared" si="69"/>
        <v>0</v>
      </c>
      <c r="Z188" s="66">
        <f t="shared" si="69"/>
        <v>0</v>
      </c>
      <c r="AA188" s="66">
        <f t="shared" si="69"/>
        <v>0</v>
      </c>
      <c r="AB188" s="66">
        <f t="shared" si="69"/>
        <v>0</v>
      </c>
      <c r="AC188" s="66">
        <f t="shared" si="69"/>
        <v>0</v>
      </c>
      <c r="AD188" s="66">
        <f t="shared" si="69"/>
        <v>0</v>
      </c>
      <c r="AE188" s="66">
        <f t="shared" si="69"/>
        <v>0</v>
      </c>
      <c r="AF188" s="32"/>
    </row>
    <row r="189" spans="1:32" s="12" customFormat="1" ht="18.75" customHeight="1">
      <c r="A189" s="33" t="s">
        <v>15</v>
      </c>
      <c r="B189" s="67">
        <f aca="true" t="shared" si="70" ref="B189:C192">B195</f>
        <v>0</v>
      </c>
      <c r="C189" s="67">
        <f t="shared" si="70"/>
        <v>0</v>
      </c>
      <c r="D189" s="67">
        <f>C189</f>
        <v>0</v>
      </c>
      <c r="E189" s="67">
        <f>E195</f>
        <v>0</v>
      </c>
      <c r="F189" s="42" t="e">
        <f>E189/B189*100</f>
        <v>#DIV/0!</v>
      </c>
      <c r="G189" s="42" t="e">
        <f>E189/C189*100</f>
        <v>#DIV/0!</v>
      </c>
      <c r="H189" s="67">
        <f aca="true" t="shared" si="71" ref="H189:AE189">H195</f>
        <v>0</v>
      </c>
      <c r="I189" s="67">
        <f t="shared" si="71"/>
        <v>0</v>
      </c>
      <c r="J189" s="67">
        <f t="shared" si="71"/>
        <v>0</v>
      </c>
      <c r="K189" s="67">
        <f t="shared" si="71"/>
        <v>0</v>
      </c>
      <c r="L189" s="67">
        <f t="shared" si="71"/>
        <v>0</v>
      </c>
      <c r="M189" s="67">
        <f t="shared" si="71"/>
        <v>0</v>
      </c>
      <c r="N189" s="67">
        <f t="shared" si="71"/>
        <v>0</v>
      </c>
      <c r="O189" s="67">
        <f t="shared" si="71"/>
        <v>0</v>
      </c>
      <c r="P189" s="67">
        <f t="shared" si="71"/>
        <v>0</v>
      </c>
      <c r="Q189" s="67">
        <f t="shared" si="71"/>
        <v>0</v>
      </c>
      <c r="R189" s="67">
        <f t="shared" si="71"/>
        <v>0</v>
      </c>
      <c r="S189" s="67">
        <f t="shared" si="71"/>
        <v>0</v>
      </c>
      <c r="T189" s="67">
        <f t="shared" si="71"/>
        <v>0</v>
      </c>
      <c r="U189" s="67">
        <f t="shared" si="71"/>
        <v>0</v>
      </c>
      <c r="V189" s="67">
        <f t="shared" si="71"/>
        <v>0</v>
      </c>
      <c r="W189" s="67">
        <f t="shared" si="71"/>
        <v>0</v>
      </c>
      <c r="X189" s="67">
        <f t="shared" si="71"/>
        <v>0</v>
      </c>
      <c r="Y189" s="67">
        <f t="shared" si="71"/>
        <v>0</v>
      </c>
      <c r="Z189" s="67">
        <f t="shared" si="71"/>
        <v>0</v>
      </c>
      <c r="AA189" s="67">
        <f t="shared" si="71"/>
        <v>0</v>
      </c>
      <c r="AB189" s="67">
        <f t="shared" si="71"/>
        <v>0</v>
      </c>
      <c r="AC189" s="67">
        <f t="shared" si="71"/>
        <v>0</v>
      </c>
      <c r="AD189" s="67">
        <f t="shared" si="71"/>
        <v>0</v>
      </c>
      <c r="AE189" s="67">
        <f t="shared" si="71"/>
        <v>0</v>
      </c>
      <c r="AF189" s="34"/>
    </row>
    <row r="190" spans="1:32" s="12" customFormat="1" ht="18.75" customHeight="1">
      <c r="A190" s="33" t="s">
        <v>13</v>
      </c>
      <c r="B190" s="67">
        <f t="shared" si="70"/>
        <v>0</v>
      </c>
      <c r="C190" s="67">
        <f t="shared" si="70"/>
        <v>0</v>
      </c>
      <c r="D190" s="67">
        <f>C190</f>
        <v>0</v>
      </c>
      <c r="E190" s="67">
        <f>E196</f>
        <v>0</v>
      </c>
      <c r="F190" s="42" t="e">
        <f>E190/B190*100</f>
        <v>#DIV/0!</v>
      </c>
      <c r="G190" s="42" t="e">
        <f>E190/C190*100</f>
        <v>#DIV/0!</v>
      </c>
      <c r="H190" s="67">
        <f aca="true" t="shared" si="72" ref="H190:AE190">H196</f>
        <v>0</v>
      </c>
      <c r="I190" s="67">
        <f t="shared" si="72"/>
        <v>0</v>
      </c>
      <c r="J190" s="67">
        <f t="shared" si="72"/>
        <v>0</v>
      </c>
      <c r="K190" s="67">
        <f t="shared" si="72"/>
        <v>0</v>
      </c>
      <c r="L190" s="67">
        <f t="shared" si="72"/>
        <v>0</v>
      </c>
      <c r="M190" s="67">
        <f t="shared" si="72"/>
        <v>0</v>
      </c>
      <c r="N190" s="67">
        <f t="shared" si="72"/>
        <v>0</v>
      </c>
      <c r="O190" s="67">
        <f t="shared" si="72"/>
        <v>0</v>
      </c>
      <c r="P190" s="67">
        <f t="shared" si="72"/>
        <v>0</v>
      </c>
      <c r="Q190" s="67">
        <f t="shared" si="72"/>
        <v>0</v>
      </c>
      <c r="R190" s="67">
        <f t="shared" si="72"/>
        <v>0</v>
      </c>
      <c r="S190" s="67">
        <f t="shared" si="72"/>
        <v>0</v>
      </c>
      <c r="T190" s="67">
        <f t="shared" si="72"/>
        <v>0</v>
      </c>
      <c r="U190" s="67">
        <f t="shared" si="72"/>
        <v>0</v>
      </c>
      <c r="V190" s="67">
        <f t="shared" si="72"/>
        <v>0</v>
      </c>
      <c r="W190" s="67">
        <f t="shared" si="72"/>
        <v>0</v>
      </c>
      <c r="X190" s="67">
        <f t="shared" si="72"/>
        <v>0</v>
      </c>
      <c r="Y190" s="67">
        <f t="shared" si="72"/>
        <v>0</v>
      </c>
      <c r="Z190" s="67">
        <f t="shared" si="72"/>
        <v>0</v>
      </c>
      <c r="AA190" s="67">
        <f t="shared" si="72"/>
        <v>0</v>
      </c>
      <c r="AB190" s="67">
        <f t="shared" si="72"/>
        <v>0</v>
      </c>
      <c r="AC190" s="67">
        <f t="shared" si="72"/>
        <v>0</v>
      </c>
      <c r="AD190" s="67">
        <f t="shared" si="72"/>
        <v>0</v>
      </c>
      <c r="AE190" s="67">
        <f t="shared" si="72"/>
        <v>0</v>
      </c>
      <c r="AF190" s="34"/>
    </row>
    <row r="191" spans="1:32" s="12" customFormat="1" ht="18.75" customHeight="1">
      <c r="A191" s="33" t="s">
        <v>14</v>
      </c>
      <c r="B191" s="67">
        <f t="shared" si="70"/>
        <v>367.6</v>
      </c>
      <c r="C191" s="67">
        <f t="shared" si="70"/>
        <v>116.945</v>
      </c>
      <c r="D191" s="67">
        <f>C191</f>
        <v>116.945</v>
      </c>
      <c r="E191" s="67">
        <f>E197</f>
        <v>157.39499999999998</v>
      </c>
      <c r="F191" s="42">
        <f>E191/B191*100</f>
        <v>42.81692056583242</v>
      </c>
      <c r="G191" s="42">
        <f>E191/C191*100</f>
        <v>134.58890931634528</v>
      </c>
      <c r="H191" s="67">
        <f aca="true" t="shared" si="73" ref="H191:AE191">H197</f>
        <v>0</v>
      </c>
      <c r="I191" s="67">
        <f t="shared" si="73"/>
        <v>0</v>
      </c>
      <c r="J191" s="67">
        <f t="shared" si="73"/>
        <v>0</v>
      </c>
      <c r="K191" s="67">
        <f t="shared" si="73"/>
        <v>0</v>
      </c>
      <c r="L191" s="67">
        <f t="shared" si="73"/>
        <v>116.945</v>
      </c>
      <c r="M191" s="67">
        <f t="shared" si="73"/>
        <v>90</v>
      </c>
      <c r="N191" s="67">
        <f t="shared" si="73"/>
        <v>15.1</v>
      </c>
      <c r="O191" s="67">
        <f t="shared" si="73"/>
        <v>42.045</v>
      </c>
      <c r="P191" s="67">
        <f t="shared" si="73"/>
        <v>35.555</v>
      </c>
      <c r="Q191" s="67">
        <f t="shared" si="73"/>
        <v>25.35</v>
      </c>
      <c r="R191" s="67">
        <f t="shared" si="73"/>
        <v>0</v>
      </c>
      <c r="S191" s="67">
        <f t="shared" si="73"/>
        <v>0</v>
      </c>
      <c r="T191" s="67">
        <f t="shared" si="73"/>
        <v>0</v>
      </c>
      <c r="U191" s="67">
        <f t="shared" si="73"/>
        <v>0</v>
      </c>
      <c r="V191" s="67">
        <f t="shared" si="73"/>
        <v>60</v>
      </c>
      <c r="W191" s="67">
        <f t="shared" si="73"/>
        <v>0</v>
      </c>
      <c r="X191" s="67">
        <f t="shared" si="73"/>
        <v>140</v>
      </c>
      <c r="Y191" s="67">
        <f t="shared" si="73"/>
        <v>0</v>
      </c>
      <c r="Z191" s="67">
        <f t="shared" si="73"/>
        <v>0</v>
      </c>
      <c r="AA191" s="67">
        <f t="shared" si="73"/>
        <v>0</v>
      </c>
      <c r="AB191" s="67">
        <f t="shared" si="73"/>
        <v>0</v>
      </c>
      <c r="AC191" s="67">
        <f t="shared" si="73"/>
        <v>0</v>
      </c>
      <c r="AD191" s="67">
        <f t="shared" si="73"/>
        <v>0</v>
      </c>
      <c r="AE191" s="67">
        <f t="shared" si="73"/>
        <v>0</v>
      </c>
      <c r="AF191" s="34"/>
    </row>
    <row r="192" spans="1:32" s="12" customFormat="1" ht="18.75" customHeight="1">
      <c r="A192" s="33" t="s">
        <v>43</v>
      </c>
      <c r="B192" s="67">
        <f t="shared" si="70"/>
        <v>0</v>
      </c>
      <c r="C192" s="67">
        <f t="shared" si="70"/>
        <v>0</v>
      </c>
      <c r="D192" s="67">
        <f>C192</f>
        <v>0</v>
      </c>
      <c r="E192" s="67">
        <f>E198</f>
        <v>0</v>
      </c>
      <c r="F192" s="42" t="e">
        <f>E192/B192*100</f>
        <v>#DIV/0!</v>
      </c>
      <c r="G192" s="42" t="e">
        <f>E192/C192*100</f>
        <v>#DIV/0!</v>
      </c>
      <c r="H192" s="67">
        <f aca="true" t="shared" si="74" ref="H192:AE192">H198</f>
        <v>0</v>
      </c>
      <c r="I192" s="67">
        <f t="shared" si="74"/>
        <v>0</v>
      </c>
      <c r="J192" s="67">
        <f t="shared" si="74"/>
        <v>0</v>
      </c>
      <c r="K192" s="67">
        <f t="shared" si="74"/>
        <v>0</v>
      </c>
      <c r="L192" s="67">
        <f t="shared" si="74"/>
        <v>0</v>
      </c>
      <c r="M192" s="67">
        <f t="shared" si="74"/>
        <v>0</v>
      </c>
      <c r="N192" s="67">
        <f t="shared" si="74"/>
        <v>0</v>
      </c>
      <c r="O192" s="67">
        <f t="shared" si="74"/>
        <v>0</v>
      </c>
      <c r="P192" s="67">
        <f t="shared" si="74"/>
        <v>0</v>
      </c>
      <c r="Q192" s="67">
        <f t="shared" si="74"/>
        <v>0</v>
      </c>
      <c r="R192" s="67">
        <f t="shared" si="74"/>
        <v>0</v>
      </c>
      <c r="S192" s="67">
        <f t="shared" si="74"/>
        <v>0</v>
      </c>
      <c r="T192" s="67">
        <f t="shared" si="74"/>
        <v>0</v>
      </c>
      <c r="U192" s="67">
        <f t="shared" si="74"/>
        <v>0</v>
      </c>
      <c r="V192" s="67">
        <f t="shared" si="74"/>
        <v>0</v>
      </c>
      <c r="W192" s="67">
        <f t="shared" si="74"/>
        <v>0</v>
      </c>
      <c r="X192" s="67">
        <f t="shared" si="74"/>
        <v>0</v>
      </c>
      <c r="Y192" s="67">
        <f t="shared" si="74"/>
        <v>0</v>
      </c>
      <c r="Z192" s="67">
        <f t="shared" si="74"/>
        <v>0</v>
      </c>
      <c r="AA192" s="67">
        <f t="shared" si="74"/>
        <v>0</v>
      </c>
      <c r="AB192" s="67">
        <f t="shared" si="74"/>
        <v>0</v>
      </c>
      <c r="AC192" s="67">
        <f t="shared" si="74"/>
        <v>0</v>
      </c>
      <c r="AD192" s="67">
        <f t="shared" si="74"/>
        <v>0</v>
      </c>
      <c r="AE192" s="67">
        <f t="shared" si="74"/>
        <v>0</v>
      </c>
      <c r="AF192" s="61"/>
    </row>
    <row r="193" spans="1:32" s="12" customFormat="1" ht="55.5" customHeight="1">
      <c r="A193" s="47" t="s">
        <v>57</v>
      </c>
      <c r="B193" s="70"/>
      <c r="C193" s="70"/>
      <c r="D193" s="70"/>
      <c r="E193" s="70"/>
      <c r="F193" s="45"/>
      <c r="G193" s="45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97"/>
    </row>
    <row r="194" spans="1:32" s="12" customFormat="1" ht="18.75" customHeight="1">
      <c r="A194" s="18" t="s">
        <v>16</v>
      </c>
      <c r="B194" s="78">
        <f>B195+B196+B197+B198</f>
        <v>367.6</v>
      </c>
      <c r="C194" s="78">
        <f>C195+C196+C197+C198</f>
        <v>116.945</v>
      </c>
      <c r="D194" s="78">
        <f>D195+D196+D197+D198</f>
        <v>116.945</v>
      </c>
      <c r="E194" s="78">
        <f>E195+E196+E197+E198</f>
        <v>157.39499999999998</v>
      </c>
      <c r="F194" s="48">
        <f>E194/B194*100</f>
        <v>42.81692056583242</v>
      </c>
      <c r="G194" s="48">
        <f>E194/C194*100</f>
        <v>134.58890931634528</v>
      </c>
      <c r="H194" s="78">
        <f aca="true" t="shared" si="75" ref="H194:AE194">H195+H196+H197+H198</f>
        <v>0</v>
      </c>
      <c r="I194" s="78">
        <f t="shared" si="75"/>
        <v>0</v>
      </c>
      <c r="J194" s="78">
        <f t="shared" si="75"/>
        <v>0</v>
      </c>
      <c r="K194" s="78">
        <f t="shared" si="75"/>
        <v>0</v>
      </c>
      <c r="L194" s="78">
        <f t="shared" si="75"/>
        <v>116.945</v>
      </c>
      <c r="M194" s="78">
        <f t="shared" si="75"/>
        <v>90</v>
      </c>
      <c r="N194" s="78">
        <f t="shared" si="75"/>
        <v>15.1</v>
      </c>
      <c r="O194" s="78">
        <f t="shared" si="75"/>
        <v>42.045</v>
      </c>
      <c r="P194" s="78">
        <f t="shared" si="75"/>
        <v>35.555</v>
      </c>
      <c r="Q194" s="78">
        <f t="shared" si="75"/>
        <v>25.35</v>
      </c>
      <c r="R194" s="78">
        <f t="shared" si="75"/>
        <v>0</v>
      </c>
      <c r="S194" s="78">
        <f t="shared" si="75"/>
        <v>0</v>
      </c>
      <c r="T194" s="78">
        <f t="shared" si="75"/>
        <v>0</v>
      </c>
      <c r="U194" s="78">
        <f t="shared" si="75"/>
        <v>0</v>
      </c>
      <c r="V194" s="78">
        <f t="shared" si="75"/>
        <v>60</v>
      </c>
      <c r="W194" s="78">
        <f t="shared" si="75"/>
        <v>0</v>
      </c>
      <c r="X194" s="78">
        <f t="shared" si="75"/>
        <v>140</v>
      </c>
      <c r="Y194" s="78">
        <f t="shared" si="75"/>
        <v>0</v>
      </c>
      <c r="Z194" s="78">
        <f t="shared" si="75"/>
        <v>0</v>
      </c>
      <c r="AA194" s="78">
        <f t="shared" si="75"/>
        <v>0</v>
      </c>
      <c r="AB194" s="78">
        <f t="shared" si="75"/>
        <v>0</v>
      </c>
      <c r="AC194" s="78">
        <f t="shared" si="75"/>
        <v>0</v>
      </c>
      <c r="AD194" s="78">
        <f t="shared" si="75"/>
        <v>0</v>
      </c>
      <c r="AE194" s="78">
        <f t="shared" si="75"/>
        <v>0</v>
      </c>
      <c r="AF194" s="97"/>
    </row>
    <row r="195" spans="1:32" s="12" customFormat="1" ht="18.75" customHeight="1">
      <c r="A195" s="2" t="s">
        <v>15</v>
      </c>
      <c r="B195" s="68">
        <f>B202+B208+B214</f>
        <v>0</v>
      </c>
      <c r="C195" s="70">
        <f>H195+J195+L195</f>
        <v>0</v>
      </c>
      <c r="D195" s="68">
        <f>C195</f>
        <v>0</v>
      </c>
      <c r="E195" s="68">
        <f>E202+E208+E214</f>
        <v>0</v>
      </c>
      <c r="F195" s="45" t="e">
        <f>E195/B195*100</f>
        <v>#DIV/0!</v>
      </c>
      <c r="G195" s="45" t="e">
        <f>E195/C195*100</f>
        <v>#DIV/0!</v>
      </c>
      <c r="H195" s="68">
        <f aca="true" t="shared" si="76" ref="H195:AE195">H202+H208+H214</f>
        <v>0</v>
      </c>
      <c r="I195" s="68">
        <f t="shared" si="76"/>
        <v>0</v>
      </c>
      <c r="J195" s="68">
        <f t="shared" si="76"/>
        <v>0</v>
      </c>
      <c r="K195" s="68">
        <f t="shared" si="76"/>
        <v>0</v>
      </c>
      <c r="L195" s="68">
        <f t="shared" si="76"/>
        <v>0</v>
      </c>
      <c r="M195" s="68">
        <f t="shared" si="76"/>
        <v>0</v>
      </c>
      <c r="N195" s="68">
        <f t="shared" si="76"/>
        <v>0</v>
      </c>
      <c r="O195" s="68">
        <f t="shared" si="76"/>
        <v>0</v>
      </c>
      <c r="P195" s="68">
        <f t="shared" si="76"/>
        <v>0</v>
      </c>
      <c r="Q195" s="68">
        <f t="shared" si="76"/>
        <v>0</v>
      </c>
      <c r="R195" s="68">
        <f t="shared" si="76"/>
        <v>0</v>
      </c>
      <c r="S195" s="68">
        <f t="shared" si="76"/>
        <v>0</v>
      </c>
      <c r="T195" s="68">
        <f t="shared" si="76"/>
        <v>0</v>
      </c>
      <c r="U195" s="68">
        <f t="shared" si="76"/>
        <v>0</v>
      </c>
      <c r="V195" s="68">
        <f t="shared" si="76"/>
        <v>0</v>
      </c>
      <c r="W195" s="68">
        <f t="shared" si="76"/>
        <v>0</v>
      </c>
      <c r="X195" s="68">
        <f t="shared" si="76"/>
        <v>0</v>
      </c>
      <c r="Y195" s="68">
        <f t="shared" si="76"/>
        <v>0</v>
      </c>
      <c r="Z195" s="68">
        <f t="shared" si="76"/>
        <v>0</v>
      </c>
      <c r="AA195" s="68">
        <f t="shared" si="76"/>
        <v>0</v>
      </c>
      <c r="AB195" s="68">
        <f t="shared" si="76"/>
        <v>0</v>
      </c>
      <c r="AC195" s="68">
        <f t="shared" si="76"/>
        <v>0</v>
      </c>
      <c r="AD195" s="68">
        <f t="shared" si="76"/>
        <v>0</v>
      </c>
      <c r="AE195" s="68">
        <f t="shared" si="76"/>
        <v>0</v>
      </c>
      <c r="AF195" s="97"/>
    </row>
    <row r="196" spans="1:32" s="12" customFormat="1" ht="18.75" customHeight="1">
      <c r="A196" s="20" t="s">
        <v>13</v>
      </c>
      <c r="B196" s="68">
        <f>B203+B209+B215</f>
        <v>0</v>
      </c>
      <c r="C196" s="70">
        <f>H196+J196+L196</f>
        <v>0</v>
      </c>
      <c r="D196" s="68">
        <f>C196</f>
        <v>0</v>
      </c>
      <c r="E196" s="68">
        <f>E203+E209+E215</f>
        <v>0</v>
      </c>
      <c r="F196" s="45" t="e">
        <f>E196/B196*100</f>
        <v>#DIV/0!</v>
      </c>
      <c r="G196" s="45" t="e">
        <f>E196/C196*100</f>
        <v>#DIV/0!</v>
      </c>
      <c r="H196" s="68">
        <f aca="true" t="shared" si="77" ref="H196:AE196">H203+H209+H215</f>
        <v>0</v>
      </c>
      <c r="I196" s="68">
        <f t="shared" si="77"/>
        <v>0</v>
      </c>
      <c r="J196" s="68">
        <f t="shared" si="77"/>
        <v>0</v>
      </c>
      <c r="K196" s="68">
        <f t="shared" si="77"/>
        <v>0</v>
      </c>
      <c r="L196" s="68">
        <f t="shared" si="77"/>
        <v>0</v>
      </c>
      <c r="M196" s="68">
        <f t="shared" si="77"/>
        <v>0</v>
      </c>
      <c r="N196" s="68">
        <f t="shared" si="77"/>
        <v>0</v>
      </c>
      <c r="O196" s="68">
        <f t="shared" si="77"/>
        <v>0</v>
      </c>
      <c r="P196" s="68">
        <f t="shared" si="77"/>
        <v>0</v>
      </c>
      <c r="Q196" s="68">
        <f t="shared" si="77"/>
        <v>0</v>
      </c>
      <c r="R196" s="68">
        <f t="shared" si="77"/>
        <v>0</v>
      </c>
      <c r="S196" s="68">
        <f t="shared" si="77"/>
        <v>0</v>
      </c>
      <c r="T196" s="68">
        <f t="shared" si="77"/>
        <v>0</v>
      </c>
      <c r="U196" s="68">
        <f t="shared" si="77"/>
        <v>0</v>
      </c>
      <c r="V196" s="68">
        <f t="shared" si="77"/>
        <v>0</v>
      </c>
      <c r="W196" s="68">
        <f t="shared" si="77"/>
        <v>0</v>
      </c>
      <c r="X196" s="68">
        <f t="shared" si="77"/>
        <v>0</v>
      </c>
      <c r="Y196" s="68">
        <f t="shared" si="77"/>
        <v>0</v>
      </c>
      <c r="Z196" s="68">
        <f t="shared" si="77"/>
        <v>0</v>
      </c>
      <c r="AA196" s="68">
        <f t="shared" si="77"/>
        <v>0</v>
      </c>
      <c r="AB196" s="68">
        <f t="shared" si="77"/>
        <v>0</v>
      </c>
      <c r="AC196" s="68">
        <f t="shared" si="77"/>
        <v>0</v>
      </c>
      <c r="AD196" s="68">
        <f t="shared" si="77"/>
        <v>0</v>
      </c>
      <c r="AE196" s="68">
        <f t="shared" si="77"/>
        <v>0</v>
      </c>
      <c r="AF196" s="97"/>
    </row>
    <row r="197" spans="1:32" s="12" customFormat="1" ht="18.75" customHeight="1">
      <c r="A197" s="20" t="s">
        <v>14</v>
      </c>
      <c r="B197" s="68">
        <f>B204+B210+B216</f>
        <v>367.6</v>
      </c>
      <c r="C197" s="70">
        <f>H197+J197+L197</f>
        <v>116.945</v>
      </c>
      <c r="D197" s="68">
        <f>C197</f>
        <v>116.945</v>
      </c>
      <c r="E197" s="68">
        <f>E204+E210+E216</f>
        <v>157.39499999999998</v>
      </c>
      <c r="F197" s="45">
        <f>E197/B197*100</f>
        <v>42.81692056583242</v>
      </c>
      <c r="G197" s="45">
        <f>E197/C197*100</f>
        <v>134.58890931634528</v>
      </c>
      <c r="H197" s="68">
        <f aca="true" t="shared" si="78" ref="H197:AE197">H204+H210+H216</f>
        <v>0</v>
      </c>
      <c r="I197" s="68">
        <f t="shared" si="78"/>
        <v>0</v>
      </c>
      <c r="J197" s="68">
        <f t="shared" si="78"/>
        <v>0</v>
      </c>
      <c r="K197" s="68">
        <f t="shared" si="78"/>
        <v>0</v>
      </c>
      <c r="L197" s="68">
        <f t="shared" si="78"/>
        <v>116.945</v>
      </c>
      <c r="M197" s="68">
        <f t="shared" si="78"/>
        <v>90</v>
      </c>
      <c r="N197" s="68">
        <f t="shared" si="78"/>
        <v>15.1</v>
      </c>
      <c r="O197" s="68">
        <f t="shared" si="78"/>
        <v>42.045</v>
      </c>
      <c r="P197" s="68">
        <f t="shared" si="78"/>
        <v>35.555</v>
      </c>
      <c r="Q197" s="68">
        <f t="shared" si="78"/>
        <v>25.35</v>
      </c>
      <c r="R197" s="68">
        <f t="shared" si="78"/>
        <v>0</v>
      </c>
      <c r="S197" s="68">
        <f t="shared" si="78"/>
        <v>0</v>
      </c>
      <c r="T197" s="68">
        <f t="shared" si="78"/>
        <v>0</v>
      </c>
      <c r="U197" s="68">
        <f t="shared" si="78"/>
        <v>0</v>
      </c>
      <c r="V197" s="68">
        <f t="shared" si="78"/>
        <v>60</v>
      </c>
      <c r="W197" s="68">
        <f t="shared" si="78"/>
        <v>0</v>
      </c>
      <c r="X197" s="68">
        <f t="shared" si="78"/>
        <v>140</v>
      </c>
      <c r="Y197" s="68">
        <f t="shared" si="78"/>
        <v>0</v>
      </c>
      <c r="Z197" s="68">
        <f t="shared" si="78"/>
        <v>0</v>
      </c>
      <c r="AA197" s="68">
        <f t="shared" si="78"/>
        <v>0</v>
      </c>
      <c r="AB197" s="68">
        <f t="shared" si="78"/>
        <v>0</v>
      </c>
      <c r="AC197" s="68">
        <f t="shared" si="78"/>
        <v>0</v>
      </c>
      <c r="AD197" s="68">
        <f t="shared" si="78"/>
        <v>0</v>
      </c>
      <c r="AE197" s="68">
        <f t="shared" si="78"/>
        <v>0</v>
      </c>
      <c r="AF197" s="97"/>
    </row>
    <row r="198" spans="1:32" s="12" customFormat="1" ht="18.75" customHeight="1">
      <c r="A198" s="20" t="s">
        <v>43</v>
      </c>
      <c r="B198" s="68">
        <f>B205+B211+B217</f>
        <v>0</v>
      </c>
      <c r="C198" s="70">
        <f>H198+J198+L198</f>
        <v>0</v>
      </c>
      <c r="D198" s="68">
        <f>C198</f>
        <v>0</v>
      </c>
      <c r="E198" s="68">
        <f>E205+E211+E217</f>
        <v>0</v>
      </c>
      <c r="F198" s="45" t="e">
        <f>E198/B198*100</f>
        <v>#DIV/0!</v>
      </c>
      <c r="G198" s="45" t="e">
        <f>E198/C198*100</f>
        <v>#DIV/0!</v>
      </c>
      <c r="H198" s="68">
        <f aca="true" t="shared" si="79" ref="H198:AE198">H205+H211+H217</f>
        <v>0</v>
      </c>
      <c r="I198" s="68">
        <f t="shared" si="79"/>
        <v>0</v>
      </c>
      <c r="J198" s="68">
        <f t="shared" si="79"/>
        <v>0</v>
      </c>
      <c r="K198" s="68">
        <f t="shared" si="79"/>
        <v>0</v>
      </c>
      <c r="L198" s="68">
        <f t="shared" si="79"/>
        <v>0</v>
      </c>
      <c r="M198" s="68">
        <f t="shared" si="79"/>
        <v>0</v>
      </c>
      <c r="N198" s="68">
        <f t="shared" si="79"/>
        <v>0</v>
      </c>
      <c r="O198" s="68">
        <f t="shared" si="79"/>
        <v>0</v>
      </c>
      <c r="P198" s="68">
        <f t="shared" si="79"/>
        <v>0</v>
      </c>
      <c r="Q198" s="68">
        <f t="shared" si="79"/>
        <v>0</v>
      </c>
      <c r="R198" s="68">
        <f t="shared" si="79"/>
        <v>0</v>
      </c>
      <c r="S198" s="68">
        <f t="shared" si="79"/>
        <v>0</v>
      </c>
      <c r="T198" s="68">
        <f t="shared" si="79"/>
        <v>0</v>
      </c>
      <c r="U198" s="68">
        <f t="shared" si="79"/>
        <v>0</v>
      </c>
      <c r="V198" s="68">
        <f t="shared" si="79"/>
        <v>0</v>
      </c>
      <c r="W198" s="68">
        <f t="shared" si="79"/>
        <v>0</v>
      </c>
      <c r="X198" s="68">
        <f t="shared" si="79"/>
        <v>0</v>
      </c>
      <c r="Y198" s="68">
        <f t="shared" si="79"/>
        <v>0</v>
      </c>
      <c r="Z198" s="68">
        <f t="shared" si="79"/>
        <v>0</v>
      </c>
      <c r="AA198" s="68">
        <f t="shared" si="79"/>
        <v>0</v>
      </c>
      <c r="AB198" s="68">
        <f t="shared" si="79"/>
        <v>0</v>
      </c>
      <c r="AC198" s="68">
        <f t="shared" si="79"/>
        <v>0</v>
      </c>
      <c r="AD198" s="68">
        <f t="shared" si="79"/>
        <v>0</v>
      </c>
      <c r="AE198" s="68">
        <f t="shared" si="79"/>
        <v>0</v>
      </c>
      <c r="AF198" s="97"/>
    </row>
    <row r="199" spans="1:32" s="12" customFormat="1" ht="18.75" customHeight="1">
      <c r="A199" s="98" t="s">
        <v>48</v>
      </c>
      <c r="B199" s="68"/>
      <c r="C199" s="70"/>
      <c r="D199" s="68"/>
      <c r="E199" s="68"/>
      <c r="F199" s="45"/>
      <c r="G199" s="4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97"/>
    </row>
    <row r="200" spans="1:32" s="12" customFormat="1" ht="18.75" customHeight="1">
      <c r="A200" s="20" t="s">
        <v>31</v>
      </c>
      <c r="B200" s="68"/>
      <c r="C200" s="70"/>
      <c r="D200" s="70"/>
      <c r="E200" s="70"/>
      <c r="F200" s="45"/>
      <c r="G200" s="4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126"/>
    </row>
    <row r="201" spans="1:32" s="12" customFormat="1" ht="18.75" customHeight="1">
      <c r="A201" s="18" t="s">
        <v>16</v>
      </c>
      <c r="B201" s="72">
        <f>B203+B204</f>
        <v>105.1</v>
      </c>
      <c r="C201" s="69">
        <f>C203+C204</f>
        <v>105.1</v>
      </c>
      <c r="D201" s="69">
        <f>C201</f>
        <v>105.1</v>
      </c>
      <c r="E201" s="69">
        <f>E203+E204</f>
        <v>105.1</v>
      </c>
      <c r="F201" s="48">
        <f>E201/B201*100</f>
        <v>100</v>
      </c>
      <c r="G201" s="48">
        <f>E201/C201*100</f>
        <v>100</v>
      </c>
      <c r="H201" s="25">
        <f aca="true" t="shared" si="80" ref="H201:AE201">H202+H203+H204</f>
        <v>0</v>
      </c>
      <c r="I201" s="25">
        <f t="shared" si="80"/>
        <v>0</v>
      </c>
      <c r="J201" s="25">
        <f t="shared" si="80"/>
        <v>0</v>
      </c>
      <c r="K201" s="25">
        <f t="shared" si="80"/>
        <v>0</v>
      </c>
      <c r="L201" s="25">
        <f t="shared" si="80"/>
        <v>90</v>
      </c>
      <c r="M201" s="25">
        <f t="shared" si="80"/>
        <v>90</v>
      </c>
      <c r="N201" s="25">
        <f t="shared" si="80"/>
        <v>15.1</v>
      </c>
      <c r="O201" s="25">
        <f t="shared" si="80"/>
        <v>15.1</v>
      </c>
      <c r="P201" s="25">
        <f t="shared" si="80"/>
        <v>0</v>
      </c>
      <c r="Q201" s="25">
        <f t="shared" si="80"/>
        <v>0</v>
      </c>
      <c r="R201" s="25">
        <f t="shared" si="80"/>
        <v>0</v>
      </c>
      <c r="S201" s="25">
        <f t="shared" si="80"/>
        <v>0</v>
      </c>
      <c r="T201" s="25">
        <f t="shared" si="80"/>
        <v>0</v>
      </c>
      <c r="U201" s="25">
        <f t="shared" si="80"/>
        <v>0</v>
      </c>
      <c r="V201" s="25">
        <f t="shared" si="80"/>
        <v>0</v>
      </c>
      <c r="W201" s="25">
        <f t="shared" si="80"/>
        <v>0</v>
      </c>
      <c r="X201" s="25">
        <f t="shared" si="80"/>
        <v>0</v>
      </c>
      <c r="Y201" s="25">
        <f t="shared" si="80"/>
        <v>0</v>
      </c>
      <c r="Z201" s="25">
        <f t="shared" si="80"/>
        <v>0</v>
      </c>
      <c r="AA201" s="25">
        <f t="shared" si="80"/>
        <v>0</v>
      </c>
      <c r="AB201" s="25">
        <f t="shared" si="80"/>
        <v>0</v>
      </c>
      <c r="AC201" s="25">
        <f t="shared" si="80"/>
        <v>0</v>
      </c>
      <c r="AD201" s="25">
        <f t="shared" si="80"/>
        <v>0</v>
      </c>
      <c r="AE201" s="25">
        <f t="shared" si="80"/>
        <v>0</v>
      </c>
      <c r="AF201" s="127"/>
    </row>
    <row r="202" spans="1:32" s="12" customFormat="1" ht="18.75" customHeight="1">
      <c r="A202" s="2" t="s">
        <v>15</v>
      </c>
      <c r="B202" s="68">
        <f>H202+J202+L202+N202+P202+R202+T202+V202+X202+Z202+AB202+AD202</f>
        <v>0</v>
      </c>
      <c r="C202" s="70">
        <f>H202+J202+L202+N202+P202</f>
        <v>0</v>
      </c>
      <c r="D202" s="68">
        <f>C202</f>
        <v>0</v>
      </c>
      <c r="E202" s="70">
        <f>I202+K202+M202+O202+Q202+S202+U202+W202+Y202+AA202+AC202+AE202</f>
        <v>0</v>
      </c>
      <c r="F202" s="45" t="e">
        <f>E202/B202*100</f>
        <v>#DIV/0!</v>
      </c>
      <c r="G202" s="45" t="e">
        <f>E202/C202*100</f>
        <v>#DIV/0!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127"/>
    </row>
    <row r="203" spans="1:32" s="12" customFormat="1" ht="18.75" customHeight="1">
      <c r="A203" s="20" t="s">
        <v>13</v>
      </c>
      <c r="B203" s="68">
        <f>H203+J203+L203+N203+P203+R203+T203+V203+X203+Z203+AB203+AD203</f>
        <v>0</v>
      </c>
      <c r="C203" s="70">
        <f>H203+J203+L203+N203+P203</f>
        <v>0</v>
      </c>
      <c r="D203" s="68">
        <f>C203</f>
        <v>0</v>
      </c>
      <c r="E203" s="70">
        <f>I203+K203+M203+O203+Q203+S203+U203+W203+Y203+AA203+AC203+AE203</f>
        <v>0</v>
      </c>
      <c r="F203" s="45" t="e">
        <f>E203/B203*100</f>
        <v>#DIV/0!</v>
      </c>
      <c r="G203" s="45" t="e">
        <f>E203/C203*100</f>
        <v>#DIV/0!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127"/>
    </row>
    <row r="204" spans="1:32" s="12" customFormat="1" ht="18.75" customHeight="1">
      <c r="A204" s="20" t="s">
        <v>14</v>
      </c>
      <c r="B204" s="68">
        <f>H204+J204+L204+N204+P204+R204+T204+V204+X204+Z204+AB204+AD204</f>
        <v>105.1</v>
      </c>
      <c r="C204" s="70">
        <f>H204+J204+L204+N204+P204</f>
        <v>105.1</v>
      </c>
      <c r="D204" s="68">
        <f>C204</f>
        <v>105.1</v>
      </c>
      <c r="E204" s="70">
        <f>I204+K204+M204+O204+Q204+S204+U204+W204+Y204+AA204+AC204+AE204</f>
        <v>105.1</v>
      </c>
      <c r="F204" s="45">
        <f>E204/B204*100</f>
        <v>100</v>
      </c>
      <c r="G204" s="45">
        <f>E204/C204*100</f>
        <v>100</v>
      </c>
      <c r="H204" s="26">
        <v>0</v>
      </c>
      <c r="I204" s="26">
        <v>0</v>
      </c>
      <c r="J204" s="26">
        <v>0</v>
      </c>
      <c r="K204" s="26">
        <v>0</v>
      </c>
      <c r="L204" s="26">
        <v>90</v>
      </c>
      <c r="M204" s="26">
        <v>90</v>
      </c>
      <c r="N204" s="26">
        <v>15.1</v>
      </c>
      <c r="O204" s="26">
        <v>15.1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127"/>
    </row>
    <row r="205" spans="1:32" s="12" customFormat="1" ht="18.75" customHeight="1">
      <c r="A205" s="20" t="s">
        <v>43</v>
      </c>
      <c r="B205" s="68">
        <f>H205+J205+L205+N205+P205+R205+T205+V205+X205+Z205+AB205+AD205</f>
        <v>0</v>
      </c>
      <c r="C205" s="70">
        <f>H205+J205+L205+N205+P205</f>
        <v>0</v>
      </c>
      <c r="D205" s="68">
        <f>C205</f>
        <v>0</v>
      </c>
      <c r="E205" s="70">
        <f>I205+K205+M205+O205+Q205+S205+U205+W205+Y205+AA205+AC205+AE205</f>
        <v>0</v>
      </c>
      <c r="F205" s="45" t="e">
        <f>E205/B205*100</f>
        <v>#DIV/0!</v>
      </c>
      <c r="G205" s="45" t="e">
        <f>E205/C205*100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128"/>
    </row>
    <row r="206" spans="1:32" s="12" customFormat="1" ht="18.75" customHeight="1">
      <c r="A206" s="20" t="s">
        <v>30</v>
      </c>
      <c r="B206" s="68"/>
      <c r="C206" s="70"/>
      <c r="D206" s="70"/>
      <c r="E206" s="70"/>
      <c r="F206" s="45"/>
      <c r="G206" s="4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126"/>
    </row>
    <row r="207" spans="1:32" s="12" customFormat="1" ht="18.75" customHeight="1">
      <c r="A207" s="18" t="s">
        <v>16</v>
      </c>
      <c r="B207" s="72">
        <f>B209+B210</f>
        <v>200</v>
      </c>
      <c r="C207" s="69">
        <f>C209+C210</f>
        <v>0</v>
      </c>
      <c r="D207" s="69">
        <f>C207</f>
        <v>0</v>
      </c>
      <c r="E207" s="69">
        <f>E209+E210</f>
        <v>0</v>
      </c>
      <c r="F207" s="48">
        <f>E207/B207*100</f>
        <v>0</v>
      </c>
      <c r="G207" s="48" t="e">
        <f>E207/C207*100</f>
        <v>#DIV/0!</v>
      </c>
      <c r="H207" s="25">
        <f aca="true" t="shared" si="81" ref="H207:AE207">H208+H209+H210</f>
        <v>0</v>
      </c>
      <c r="I207" s="25">
        <f t="shared" si="81"/>
        <v>0</v>
      </c>
      <c r="J207" s="25">
        <f t="shared" si="81"/>
        <v>0</v>
      </c>
      <c r="K207" s="25">
        <f t="shared" si="81"/>
        <v>0</v>
      </c>
      <c r="L207" s="25">
        <f t="shared" si="81"/>
        <v>0</v>
      </c>
      <c r="M207" s="25">
        <f t="shared" si="81"/>
        <v>0</v>
      </c>
      <c r="N207" s="25">
        <f t="shared" si="81"/>
        <v>0</v>
      </c>
      <c r="O207" s="25">
        <f t="shared" si="81"/>
        <v>0</v>
      </c>
      <c r="P207" s="25">
        <f t="shared" si="81"/>
        <v>0</v>
      </c>
      <c r="Q207" s="25">
        <f t="shared" si="81"/>
        <v>0</v>
      </c>
      <c r="R207" s="25">
        <f t="shared" si="81"/>
        <v>0</v>
      </c>
      <c r="S207" s="25">
        <f t="shared" si="81"/>
        <v>0</v>
      </c>
      <c r="T207" s="25">
        <f t="shared" si="81"/>
        <v>0</v>
      </c>
      <c r="U207" s="25">
        <f t="shared" si="81"/>
        <v>0</v>
      </c>
      <c r="V207" s="25">
        <f t="shared" si="81"/>
        <v>60</v>
      </c>
      <c r="W207" s="25">
        <f t="shared" si="81"/>
        <v>0</v>
      </c>
      <c r="X207" s="25">
        <f t="shared" si="81"/>
        <v>140</v>
      </c>
      <c r="Y207" s="25">
        <f t="shared" si="81"/>
        <v>0</v>
      </c>
      <c r="Z207" s="25">
        <f t="shared" si="81"/>
        <v>0</v>
      </c>
      <c r="AA207" s="25">
        <f t="shared" si="81"/>
        <v>0</v>
      </c>
      <c r="AB207" s="25">
        <f t="shared" si="81"/>
        <v>0</v>
      </c>
      <c r="AC207" s="25">
        <f t="shared" si="81"/>
        <v>0</v>
      </c>
      <c r="AD207" s="25">
        <f t="shared" si="81"/>
        <v>0</v>
      </c>
      <c r="AE207" s="25">
        <f t="shared" si="81"/>
        <v>0</v>
      </c>
      <c r="AF207" s="127"/>
    </row>
    <row r="208" spans="1:32" s="12" customFormat="1" ht="18.75" customHeight="1">
      <c r="A208" s="2" t="s">
        <v>15</v>
      </c>
      <c r="B208" s="68">
        <f>H208+J208+L208+N208+P208+R208+T208+V208+X208+Z208+AB208+AD208</f>
        <v>0</v>
      </c>
      <c r="C208" s="70">
        <f>H208+J208+L208+N208+P208</f>
        <v>0</v>
      </c>
      <c r="D208" s="68">
        <f>C208</f>
        <v>0</v>
      </c>
      <c r="E208" s="70">
        <f>I208+K208+M208+O208+Q208+S208+U208+W208+Y208+AA208+AC208+AE208</f>
        <v>0</v>
      </c>
      <c r="F208" s="45" t="e">
        <f>E208/B208*100</f>
        <v>#DIV/0!</v>
      </c>
      <c r="G208" s="45" t="e">
        <f>E208/C208*100</f>
        <v>#DIV/0!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127"/>
    </row>
    <row r="209" spans="1:32" s="12" customFormat="1" ht="18.75" customHeight="1">
      <c r="A209" s="20" t="s">
        <v>13</v>
      </c>
      <c r="B209" s="68">
        <f>H209+J209+L209+N209+P209+R209+T209+V209+X209+Z209+AB209+AD209</f>
        <v>0</v>
      </c>
      <c r="C209" s="70">
        <f>H209+J209+L209+N209+P209</f>
        <v>0</v>
      </c>
      <c r="D209" s="68">
        <f>C209</f>
        <v>0</v>
      </c>
      <c r="E209" s="70">
        <f>I209+K209+M209+O209+Q209+S209+U209+W209+Y209+AA209+AC209+AE209</f>
        <v>0</v>
      </c>
      <c r="F209" s="45" t="e">
        <f>E209/B209*100</f>
        <v>#DIV/0!</v>
      </c>
      <c r="G209" s="45" t="e">
        <f>E209/C209*100</f>
        <v>#DIV/0!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127"/>
    </row>
    <row r="210" spans="1:32" s="12" customFormat="1" ht="18.75" customHeight="1">
      <c r="A210" s="20" t="s">
        <v>14</v>
      </c>
      <c r="B210" s="68">
        <f>H210+J210+L210+N210+P210+R210+T210+V210+X210+Z210+AB210+AD210</f>
        <v>200</v>
      </c>
      <c r="C210" s="70">
        <f>H210+J210+L210+N210+P210</f>
        <v>0</v>
      </c>
      <c r="D210" s="68">
        <f>C210</f>
        <v>0</v>
      </c>
      <c r="E210" s="70">
        <f>I210+K210+M210+O210+Q210+S210+U210+W210+Y210+AA210+AC210+AE210</f>
        <v>0</v>
      </c>
      <c r="F210" s="45">
        <f>E210/B210*100</f>
        <v>0</v>
      </c>
      <c r="G210" s="45" t="e">
        <f>E210/C210*100</f>
        <v>#DIV/0!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60</v>
      </c>
      <c r="W210" s="26">
        <v>0</v>
      </c>
      <c r="X210" s="26">
        <v>140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127"/>
    </row>
    <row r="211" spans="1:32" s="12" customFormat="1" ht="18.75" customHeight="1">
      <c r="A211" s="20" t="s">
        <v>43</v>
      </c>
      <c r="B211" s="68">
        <f>H211+J211+L211+N211+P211+R211+T211+V211+X211+Z211+AB211+AD211</f>
        <v>0</v>
      </c>
      <c r="C211" s="70">
        <f>H211+J211+L211+N211+P211</f>
        <v>0</v>
      </c>
      <c r="D211" s="68">
        <f>C211</f>
        <v>0</v>
      </c>
      <c r="E211" s="70">
        <f>I211+K211+M211+O211+Q211+S211+U211+W211+Y211+AA211+AC211+AE211</f>
        <v>0</v>
      </c>
      <c r="F211" s="45" t="e">
        <f>E211/B211*100</f>
        <v>#DIV/0!</v>
      </c>
      <c r="G211" s="45" t="e">
        <f>E211/C211*100</f>
        <v>#DIV/0!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128"/>
    </row>
    <row r="212" spans="1:32" s="12" customFormat="1" ht="18.75" customHeight="1">
      <c r="A212" s="20" t="s">
        <v>37</v>
      </c>
      <c r="B212" s="68"/>
      <c r="C212" s="70"/>
      <c r="D212" s="70"/>
      <c r="E212" s="70"/>
      <c r="F212" s="45"/>
      <c r="G212" s="45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126" t="s">
        <v>98</v>
      </c>
    </row>
    <row r="213" spans="1:32" s="12" customFormat="1" ht="18.75" customHeight="1">
      <c r="A213" s="18" t="s">
        <v>16</v>
      </c>
      <c r="B213" s="72">
        <f>B215+B216</f>
        <v>62.5</v>
      </c>
      <c r="C213" s="69">
        <f>C215+C216</f>
        <v>62.5</v>
      </c>
      <c r="D213" s="69">
        <f>C213</f>
        <v>62.5</v>
      </c>
      <c r="E213" s="69">
        <f>E215+E216</f>
        <v>52.295</v>
      </c>
      <c r="F213" s="48">
        <f>E213/B213*100</f>
        <v>83.672</v>
      </c>
      <c r="G213" s="48">
        <f>E213/C213*100</f>
        <v>83.672</v>
      </c>
      <c r="H213" s="25">
        <f aca="true" t="shared" si="82" ref="H213:AE213">H214+H215+H216</f>
        <v>0</v>
      </c>
      <c r="I213" s="25">
        <f t="shared" si="82"/>
        <v>0</v>
      </c>
      <c r="J213" s="25">
        <f t="shared" si="82"/>
        <v>0</v>
      </c>
      <c r="K213" s="25">
        <f t="shared" si="82"/>
        <v>0</v>
      </c>
      <c r="L213" s="25">
        <f t="shared" si="82"/>
        <v>26.945</v>
      </c>
      <c r="M213" s="25">
        <f t="shared" si="82"/>
        <v>0</v>
      </c>
      <c r="N213" s="25">
        <f t="shared" si="82"/>
        <v>0</v>
      </c>
      <c r="O213" s="25">
        <f t="shared" si="82"/>
        <v>26.945</v>
      </c>
      <c r="P213" s="25">
        <f t="shared" si="82"/>
        <v>35.555</v>
      </c>
      <c r="Q213" s="25">
        <f t="shared" si="82"/>
        <v>25.35</v>
      </c>
      <c r="R213" s="25">
        <f t="shared" si="82"/>
        <v>0</v>
      </c>
      <c r="S213" s="25">
        <f t="shared" si="82"/>
        <v>0</v>
      </c>
      <c r="T213" s="25">
        <f t="shared" si="82"/>
        <v>0</v>
      </c>
      <c r="U213" s="25">
        <f t="shared" si="82"/>
        <v>0</v>
      </c>
      <c r="V213" s="25">
        <f t="shared" si="82"/>
        <v>0</v>
      </c>
      <c r="W213" s="25">
        <f t="shared" si="82"/>
        <v>0</v>
      </c>
      <c r="X213" s="25">
        <f t="shared" si="82"/>
        <v>0</v>
      </c>
      <c r="Y213" s="25">
        <f t="shared" si="82"/>
        <v>0</v>
      </c>
      <c r="Z213" s="25">
        <f t="shared" si="82"/>
        <v>0</v>
      </c>
      <c r="AA213" s="25">
        <f t="shared" si="82"/>
        <v>0</v>
      </c>
      <c r="AB213" s="25">
        <f t="shared" si="82"/>
        <v>0</v>
      </c>
      <c r="AC213" s="25">
        <f t="shared" si="82"/>
        <v>0</v>
      </c>
      <c r="AD213" s="25">
        <f t="shared" si="82"/>
        <v>0</v>
      </c>
      <c r="AE213" s="25">
        <f t="shared" si="82"/>
        <v>0</v>
      </c>
      <c r="AF213" s="127"/>
    </row>
    <row r="214" spans="1:32" s="12" customFormat="1" ht="18.75" customHeight="1">
      <c r="A214" s="2" t="s">
        <v>15</v>
      </c>
      <c r="B214" s="68">
        <f>H214+J214+L214+N214+P214+R214+T214+V214+X214+Z214+AB214+AD214</f>
        <v>0</v>
      </c>
      <c r="C214" s="70">
        <f>H214+J214+L214+N214+P214</f>
        <v>0</v>
      </c>
      <c r="D214" s="68">
        <f>C214</f>
        <v>0</v>
      </c>
      <c r="E214" s="70">
        <f>I214+K214+M214+O214+Q214+S214+U214+W214+Y214+AA214+AC214+AE214</f>
        <v>0</v>
      </c>
      <c r="F214" s="45" t="e">
        <f>E214/B214*100</f>
        <v>#DIV/0!</v>
      </c>
      <c r="G214" s="45" t="e">
        <f>E214/C214*100</f>
        <v>#DIV/0!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127"/>
    </row>
    <row r="215" spans="1:32" s="12" customFormat="1" ht="18.75" customHeight="1">
      <c r="A215" s="20" t="s">
        <v>13</v>
      </c>
      <c r="B215" s="68">
        <f>H215+J215+L215+N215+P215+R215+T215+V215+X215+Z215+AB215+AD215</f>
        <v>0</v>
      </c>
      <c r="C215" s="70">
        <f>H215+J215+L215+N215+P215</f>
        <v>0</v>
      </c>
      <c r="D215" s="68">
        <f>C215</f>
        <v>0</v>
      </c>
      <c r="E215" s="70">
        <f>I215+K215+M215+O215+Q215+S215+U215+W215+Y215+AA215+AC215+AE215</f>
        <v>0</v>
      </c>
      <c r="F215" s="45" t="e">
        <f>E215/B215*100</f>
        <v>#DIV/0!</v>
      </c>
      <c r="G215" s="45" t="e">
        <f>E215/C215*100</f>
        <v>#DIV/0!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127"/>
    </row>
    <row r="216" spans="1:32" s="12" customFormat="1" ht="18.75" customHeight="1">
      <c r="A216" s="20" t="s">
        <v>14</v>
      </c>
      <c r="B216" s="68">
        <f>H216+J216+L216+N216+P216+R216+T216+V216+X216+Z216+AB216+AD216</f>
        <v>62.5</v>
      </c>
      <c r="C216" s="70">
        <f>H216+J216+L216+N216+P216</f>
        <v>62.5</v>
      </c>
      <c r="D216" s="68">
        <f>C216</f>
        <v>62.5</v>
      </c>
      <c r="E216" s="70">
        <f>I216+K216+M216+O216+Q216+S216+U216+W216+Y216+AA216+AC216+AE216</f>
        <v>52.295</v>
      </c>
      <c r="F216" s="45">
        <f>E216/B216*100</f>
        <v>83.672</v>
      </c>
      <c r="G216" s="45">
        <f>E216/C216*100</f>
        <v>83.672</v>
      </c>
      <c r="H216" s="26">
        <v>0</v>
      </c>
      <c r="I216" s="26">
        <v>0</v>
      </c>
      <c r="J216" s="26">
        <v>0</v>
      </c>
      <c r="K216" s="26">
        <v>0</v>
      </c>
      <c r="L216" s="26">
        <v>26.945</v>
      </c>
      <c r="M216" s="26">
        <v>0</v>
      </c>
      <c r="N216" s="26">
        <v>0</v>
      </c>
      <c r="O216" s="26">
        <v>26.945</v>
      </c>
      <c r="P216" s="26">
        <v>35.555</v>
      </c>
      <c r="Q216" s="26">
        <v>25.35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127"/>
    </row>
    <row r="217" spans="1:32" s="12" customFormat="1" ht="18.75" customHeight="1">
      <c r="A217" s="95" t="s">
        <v>43</v>
      </c>
      <c r="B217" s="68">
        <f>H217+J217+L217+N217+P217+R217+T217+V217+X217+Z217+AB217+AD217</f>
        <v>0</v>
      </c>
      <c r="C217" s="70">
        <f>H217+J217+L217+N217+P217</f>
        <v>0</v>
      </c>
      <c r="D217" s="68">
        <f>C217</f>
        <v>0</v>
      </c>
      <c r="E217" s="70">
        <f>I217+K217+M217+O217+Q217+S217+U217+W217+Y217+AA217+AC217+AE217</f>
        <v>0</v>
      </c>
      <c r="F217" s="45" t="e">
        <f>E217/B217*100</f>
        <v>#DIV/0!</v>
      </c>
      <c r="G217" s="45" t="e">
        <f>E217/C217*100</f>
        <v>#DIV/0!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100">
        <v>0</v>
      </c>
      <c r="AF217" s="128"/>
    </row>
    <row r="218" spans="1:32" s="12" customFormat="1" ht="36" customHeight="1">
      <c r="A218" s="49" t="s">
        <v>55</v>
      </c>
      <c r="B218" s="67"/>
      <c r="C218" s="67"/>
      <c r="D218" s="67"/>
      <c r="E218" s="67"/>
      <c r="F218" s="42"/>
      <c r="G218" s="4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4" s="19" customFormat="1" ht="18.75">
      <c r="A219" s="29" t="s">
        <v>16</v>
      </c>
      <c r="B219" s="66">
        <f>B221+B222+B220+B223</f>
        <v>143310.7</v>
      </c>
      <c r="C219" s="66">
        <f>C221+C222+C220+C223</f>
        <v>57721.23707</v>
      </c>
      <c r="D219" s="66">
        <f>D221+D222+D220+D223</f>
        <v>57721.23707</v>
      </c>
      <c r="E219" s="66">
        <f>E221+E222+E220+E223</f>
        <v>54435.073000000004</v>
      </c>
      <c r="F219" s="62">
        <f>E219/B219*100</f>
        <v>37.983955838608004</v>
      </c>
      <c r="G219" s="62">
        <f>E219/C219*100</f>
        <v>94.30683707278348</v>
      </c>
      <c r="H219" s="66">
        <f aca="true" t="shared" si="83" ref="H219:AE219">H221+H222+H220+H223</f>
        <v>6157.98474</v>
      </c>
      <c r="I219" s="66">
        <f t="shared" si="83"/>
        <v>3380.186</v>
      </c>
      <c r="J219" s="66">
        <f t="shared" si="83"/>
        <v>12174.51512</v>
      </c>
      <c r="K219" s="66">
        <f t="shared" si="83"/>
        <v>9094.386</v>
      </c>
      <c r="L219" s="66">
        <f t="shared" si="83"/>
        <v>13586.64612</v>
      </c>
      <c r="M219" s="66">
        <f t="shared" si="83"/>
        <v>14325.825</v>
      </c>
      <c r="N219" s="66">
        <f t="shared" si="83"/>
        <v>13275.68597</v>
      </c>
      <c r="O219" s="66">
        <f t="shared" si="83"/>
        <v>15587.202</v>
      </c>
      <c r="P219" s="66">
        <f t="shared" si="83"/>
        <v>11222.705119999999</v>
      </c>
      <c r="Q219" s="66">
        <f t="shared" si="83"/>
        <v>11393.774</v>
      </c>
      <c r="R219" s="66">
        <f t="shared" si="83"/>
        <v>11992.59248</v>
      </c>
      <c r="S219" s="66">
        <f t="shared" si="83"/>
        <v>0</v>
      </c>
      <c r="T219" s="66">
        <f t="shared" si="83"/>
        <v>14408.65712</v>
      </c>
      <c r="U219" s="66">
        <f t="shared" si="83"/>
        <v>0</v>
      </c>
      <c r="V219" s="66">
        <f t="shared" si="83"/>
        <v>9403.54512</v>
      </c>
      <c r="W219" s="66">
        <f t="shared" si="83"/>
        <v>0</v>
      </c>
      <c r="X219" s="66">
        <f t="shared" si="83"/>
        <v>10186.69612</v>
      </c>
      <c r="Y219" s="66">
        <f t="shared" si="83"/>
        <v>0</v>
      </c>
      <c r="Z219" s="66">
        <f t="shared" si="83"/>
        <v>14337.17612</v>
      </c>
      <c r="AA219" s="66">
        <f t="shared" si="83"/>
        <v>0</v>
      </c>
      <c r="AB219" s="66">
        <f t="shared" si="83"/>
        <v>11509.780319999998</v>
      </c>
      <c r="AC219" s="66">
        <f t="shared" si="83"/>
        <v>0</v>
      </c>
      <c r="AD219" s="66">
        <f t="shared" si="83"/>
        <v>13751.01565</v>
      </c>
      <c r="AE219" s="66">
        <f t="shared" si="83"/>
        <v>0</v>
      </c>
      <c r="AF219" s="32"/>
      <c r="AG219" s="41"/>
      <c r="AH219" s="60"/>
    </row>
    <row r="220" spans="1:34" s="19" customFormat="1" ht="18.75">
      <c r="A220" s="33" t="s">
        <v>15</v>
      </c>
      <c r="B220" s="67">
        <f aca="true" t="shared" si="84" ref="B220:E223">B226+B232+B238+B244</f>
        <v>0</v>
      </c>
      <c r="C220" s="67">
        <f t="shared" si="84"/>
        <v>0</v>
      </c>
      <c r="D220" s="67">
        <f t="shared" si="84"/>
        <v>0</v>
      </c>
      <c r="E220" s="67">
        <f t="shared" si="84"/>
        <v>0</v>
      </c>
      <c r="F220" s="42" t="e">
        <f>E220/B220*100</f>
        <v>#DIV/0!</v>
      </c>
      <c r="G220" s="42" t="e">
        <f>E220/C220*100</f>
        <v>#DIV/0!</v>
      </c>
      <c r="H220" s="34">
        <f aca="true" t="shared" si="85" ref="H220:AE220">H226+H232+H238</f>
        <v>0</v>
      </c>
      <c r="I220" s="34">
        <f t="shared" si="85"/>
        <v>0</v>
      </c>
      <c r="J220" s="34">
        <f t="shared" si="85"/>
        <v>0</v>
      </c>
      <c r="K220" s="34">
        <f t="shared" si="85"/>
        <v>0</v>
      </c>
      <c r="L220" s="34">
        <f t="shared" si="85"/>
        <v>0</v>
      </c>
      <c r="M220" s="34">
        <f t="shared" si="85"/>
        <v>0</v>
      </c>
      <c r="N220" s="34">
        <f t="shared" si="85"/>
        <v>0</v>
      </c>
      <c r="O220" s="34">
        <f t="shared" si="85"/>
        <v>0</v>
      </c>
      <c r="P220" s="34">
        <f t="shared" si="85"/>
        <v>0</v>
      </c>
      <c r="Q220" s="34">
        <f t="shared" si="85"/>
        <v>0</v>
      </c>
      <c r="R220" s="34">
        <f t="shared" si="85"/>
        <v>0</v>
      </c>
      <c r="S220" s="34">
        <f t="shared" si="85"/>
        <v>0</v>
      </c>
      <c r="T220" s="34">
        <f t="shared" si="85"/>
        <v>0</v>
      </c>
      <c r="U220" s="34">
        <f t="shared" si="85"/>
        <v>0</v>
      </c>
      <c r="V220" s="34">
        <f t="shared" si="85"/>
        <v>0</v>
      </c>
      <c r="W220" s="34">
        <f t="shared" si="85"/>
        <v>0</v>
      </c>
      <c r="X220" s="34">
        <f t="shared" si="85"/>
        <v>0</v>
      </c>
      <c r="Y220" s="34">
        <f t="shared" si="85"/>
        <v>0</v>
      </c>
      <c r="Z220" s="34">
        <f t="shared" si="85"/>
        <v>0</v>
      </c>
      <c r="AA220" s="34">
        <f t="shared" si="85"/>
        <v>0</v>
      </c>
      <c r="AB220" s="34">
        <f t="shared" si="85"/>
        <v>0</v>
      </c>
      <c r="AC220" s="34">
        <f t="shared" si="85"/>
        <v>0</v>
      </c>
      <c r="AD220" s="34">
        <f t="shared" si="85"/>
        <v>0</v>
      </c>
      <c r="AE220" s="34">
        <f t="shared" si="85"/>
        <v>0</v>
      </c>
      <c r="AF220" s="34"/>
      <c r="AG220" s="41"/>
      <c r="AH220" s="60"/>
    </row>
    <row r="221" spans="1:34" s="19" customFormat="1" ht="18.75">
      <c r="A221" s="33" t="s">
        <v>13</v>
      </c>
      <c r="B221" s="67">
        <f t="shared" si="84"/>
        <v>0</v>
      </c>
      <c r="C221" s="67">
        <f t="shared" si="84"/>
        <v>0</v>
      </c>
      <c r="D221" s="67">
        <f t="shared" si="84"/>
        <v>0</v>
      </c>
      <c r="E221" s="67">
        <f t="shared" si="84"/>
        <v>0</v>
      </c>
      <c r="F221" s="42" t="e">
        <f>E221/B221*100</f>
        <v>#DIV/0!</v>
      </c>
      <c r="G221" s="42" t="e">
        <f>E221/C221*100</f>
        <v>#DIV/0!</v>
      </c>
      <c r="H221" s="34">
        <f aca="true" t="shared" si="86" ref="H221:AE221">H227+H233+H239</f>
        <v>0</v>
      </c>
      <c r="I221" s="34">
        <f t="shared" si="86"/>
        <v>0</v>
      </c>
      <c r="J221" s="34">
        <f t="shared" si="86"/>
        <v>0</v>
      </c>
      <c r="K221" s="34">
        <f t="shared" si="86"/>
        <v>0</v>
      </c>
      <c r="L221" s="34">
        <f t="shared" si="86"/>
        <v>0</v>
      </c>
      <c r="M221" s="34">
        <f t="shared" si="86"/>
        <v>0</v>
      </c>
      <c r="N221" s="34">
        <f t="shared" si="86"/>
        <v>0</v>
      </c>
      <c r="O221" s="34">
        <f t="shared" si="86"/>
        <v>0</v>
      </c>
      <c r="P221" s="34">
        <f t="shared" si="86"/>
        <v>0</v>
      </c>
      <c r="Q221" s="34">
        <f t="shared" si="86"/>
        <v>0</v>
      </c>
      <c r="R221" s="34">
        <f t="shared" si="86"/>
        <v>0</v>
      </c>
      <c r="S221" s="34">
        <f t="shared" si="86"/>
        <v>0</v>
      </c>
      <c r="T221" s="34">
        <f t="shared" si="86"/>
        <v>0</v>
      </c>
      <c r="U221" s="34">
        <f t="shared" si="86"/>
        <v>0</v>
      </c>
      <c r="V221" s="34">
        <f t="shared" si="86"/>
        <v>0</v>
      </c>
      <c r="W221" s="34">
        <f t="shared" si="86"/>
        <v>0</v>
      </c>
      <c r="X221" s="34">
        <f t="shared" si="86"/>
        <v>0</v>
      </c>
      <c r="Y221" s="34">
        <f t="shared" si="86"/>
        <v>0</v>
      </c>
      <c r="Z221" s="34">
        <f t="shared" si="86"/>
        <v>0</v>
      </c>
      <c r="AA221" s="34">
        <f t="shared" si="86"/>
        <v>0</v>
      </c>
      <c r="AB221" s="34">
        <f t="shared" si="86"/>
        <v>0</v>
      </c>
      <c r="AC221" s="34">
        <f t="shared" si="86"/>
        <v>0</v>
      </c>
      <c r="AD221" s="34">
        <f t="shared" si="86"/>
        <v>0</v>
      </c>
      <c r="AE221" s="34">
        <f t="shared" si="86"/>
        <v>0</v>
      </c>
      <c r="AF221" s="34"/>
      <c r="AG221" s="41"/>
      <c r="AH221" s="60"/>
    </row>
    <row r="222" spans="1:34" s="19" customFormat="1" ht="18.75">
      <c r="A222" s="33" t="s">
        <v>14</v>
      </c>
      <c r="B222" s="67">
        <f t="shared" si="84"/>
        <v>143310.7</v>
      </c>
      <c r="C222" s="67">
        <f t="shared" si="84"/>
        <v>57721.23707</v>
      </c>
      <c r="D222" s="67">
        <f t="shared" si="84"/>
        <v>57721.23707</v>
      </c>
      <c r="E222" s="67">
        <f t="shared" si="84"/>
        <v>54435.073000000004</v>
      </c>
      <c r="F222" s="42">
        <f>E222/B222*100</f>
        <v>37.983955838608004</v>
      </c>
      <c r="G222" s="42">
        <f>E222/C222*100</f>
        <v>94.30683707278348</v>
      </c>
      <c r="H222" s="34">
        <f aca="true" t="shared" si="87" ref="H222:AE222">H228+H234+H240</f>
        <v>6157.98474</v>
      </c>
      <c r="I222" s="34">
        <f t="shared" si="87"/>
        <v>3380.186</v>
      </c>
      <c r="J222" s="34">
        <f t="shared" si="87"/>
        <v>12174.51512</v>
      </c>
      <c r="K222" s="34">
        <f t="shared" si="87"/>
        <v>9094.386</v>
      </c>
      <c r="L222" s="34">
        <f t="shared" si="87"/>
        <v>13586.64612</v>
      </c>
      <c r="M222" s="34">
        <f t="shared" si="87"/>
        <v>14325.825</v>
      </c>
      <c r="N222" s="34">
        <f t="shared" si="87"/>
        <v>13275.68597</v>
      </c>
      <c r="O222" s="34">
        <f t="shared" si="87"/>
        <v>15587.202</v>
      </c>
      <c r="P222" s="34">
        <f t="shared" si="87"/>
        <v>11222.705119999999</v>
      </c>
      <c r="Q222" s="34">
        <f t="shared" si="87"/>
        <v>11393.774</v>
      </c>
      <c r="R222" s="34">
        <f t="shared" si="87"/>
        <v>11992.59248</v>
      </c>
      <c r="S222" s="34">
        <f t="shared" si="87"/>
        <v>0</v>
      </c>
      <c r="T222" s="34">
        <f t="shared" si="87"/>
        <v>14408.65712</v>
      </c>
      <c r="U222" s="34">
        <f t="shared" si="87"/>
        <v>0</v>
      </c>
      <c r="V222" s="34">
        <f t="shared" si="87"/>
        <v>9403.54512</v>
      </c>
      <c r="W222" s="34">
        <f t="shared" si="87"/>
        <v>0</v>
      </c>
      <c r="X222" s="34">
        <f t="shared" si="87"/>
        <v>10186.69612</v>
      </c>
      <c r="Y222" s="34">
        <f t="shared" si="87"/>
        <v>0</v>
      </c>
      <c r="Z222" s="34">
        <f t="shared" si="87"/>
        <v>14337.17612</v>
      </c>
      <c r="AA222" s="34">
        <f t="shared" si="87"/>
        <v>0</v>
      </c>
      <c r="AB222" s="34">
        <f t="shared" si="87"/>
        <v>11509.780319999998</v>
      </c>
      <c r="AC222" s="34">
        <f t="shared" si="87"/>
        <v>0</v>
      </c>
      <c r="AD222" s="34">
        <f t="shared" si="87"/>
        <v>13751.01565</v>
      </c>
      <c r="AE222" s="34">
        <f t="shared" si="87"/>
        <v>0</v>
      </c>
      <c r="AF222" s="34"/>
      <c r="AG222" s="41"/>
      <c r="AH222" s="60"/>
    </row>
    <row r="223" spans="1:34" s="19" customFormat="1" ht="18.75">
      <c r="A223" s="33" t="s">
        <v>43</v>
      </c>
      <c r="B223" s="67">
        <f t="shared" si="84"/>
        <v>0</v>
      </c>
      <c r="C223" s="67">
        <f t="shared" si="84"/>
        <v>0</v>
      </c>
      <c r="D223" s="67">
        <f t="shared" si="84"/>
        <v>0</v>
      </c>
      <c r="E223" s="67">
        <f t="shared" si="84"/>
        <v>0</v>
      </c>
      <c r="F223" s="42" t="e">
        <f>E223/B223*100</f>
        <v>#DIV/0!</v>
      </c>
      <c r="G223" s="42" t="e">
        <f>E223/C223*100</f>
        <v>#DIV/0!</v>
      </c>
      <c r="H223" s="67">
        <f aca="true" t="shared" si="88" ref="H223:AE223">H229</f>
        <v>0</v>
      </c>
      <c r="I223" s="67">
        <f t="shared" si="88"/>
        <v>0</v>
      </c>
      <c r="J223" s="67">
        <f t="shared" si="88"/>
        <v>0</v>
      </c>
      <c r="K223" s="67">
        <f t="shared" si="88"/>
        <v>0</v>
      </c>
      <c r="L223" s="67">
        <f t="shared" si="88"/>
        <v>0</v>
      </c>
      <c r="M223" s="67">
        <f t="shared" si="88"/>
        <v>0</v>
      </c>
      <c r="N223" s="67">
        <f t="shared" si="88"/>
        <v>0</v>
      </c>
      <c r="O223" s="67">
        <f t="shared" si="88"/>
        <v>0</v>
      </c>
      <c r="P223" s="67">
        <f t="shared" si="88"/>
        <v>0</v>
      </c>
      <c r="Q223" s="67">
        <f t="shared" si="88"/>
        <v>0</v>
      </c>
      <c r="R223" s="67">
        <f t="shared" si="88"/>
        <v>0</v>
      </c>
      <c r="S223" s="67">
        <f t="shared" si="88"/>
        <v>0</v>
      </c>
      <c r="T223" s="67">
        <f t="shared" si="88"/>
        <v>0</v>
      </c>
      <c r="U223" s="67">
        <f t="shared" si="88"/>
        <v>0</v>
      </c>
      <c r="V223" s="67">
        <f t="shared" si="88"/>
        <v>0</v>
      </c>
      <c r="W223" s="67">
        <f t="shared" si="88"/>
        <v>0</v>
      </c>
      <c r="X223" s="67">
        <f t="shared" si="88"/>
        <v>0</v>
      </c>
      <c r="Y223" s="67">
        <f t="shared" si="88"/>
        <v>0</v>
      </c>
      <c r="Z223" s="67">
        <f t="shared" si="88"/>
        <v>0</v>
      </c>
      <c r="AA223" s="67">
        <f t="shared" si="88"/>
        <v>0</v>
      </c>
      <c r="AB223" s="67">
        <f t="shared" si="88"/>
        <v>0</v>
      </c>
      <c r="AC223" s="67">
        <f t="shared" si="88"/>
        <v>0</v>
      </c>
      <c r="AD223" s="67">
        <f t="shared" si="88"/>
        <v>0</v>
      </c>
      <c r="AE223" s="67">
        <f t="shared" si="88"/>
        <v>0</v>
      </c>
      <c r="AF223" s="61"/>
      <c r="AG223" s="41"/>
      <c r="AH223" s="60"/>
    </row>
    <row r="224" spans="1:32" s="19" customFormat="1" ht="37.5" customHeight="1">
      <c r="A224" s="51" t="s">
        <v>58</v>
      </c>
      <c r="B224" s="26"/>
      <c r="C224" s="26"/>
      <c r="D224" s="26"/>
      <c r="E224" s="26"/>
      <c r="F224" s="65"/>
      <c r="G224" s="6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123" t="s">
        <v>71</v>
      </c>
    </row>
    <row r="225" spans="1:32" s="12" customFormat="1" ht="18.75">
      <c r="A225" s="3" t="s">
        <v>16</v>
      </c>
      <c r="B225" s="69">
        <f>B228+B227+B226+B229</f>
        <v>15863.300000000001</v>
      </c>
      <c r="C225" s="69">
        <f>C228+C227+C226+C229</f>
        <v>6042.1900000000005</v>
      </c>
      <c r="D225" s="69">
        <f>D228+D227+D226+D229</f>
        <v>6042.1900000000005</v>
      </c>
      <c r="E225" s="69">
        <f>E228+E227+E226+E229</f>
        <v>5293.152</v>
      </c>
      <c r="F225" s="48">
        <f>E225/B225*100</f>
        <v>33.367281713136606</v>
      </c>
      <c r="G225" s="48">
        <f>E225/C225*100</f>
        <v>87.60320347423698</v>
      </c>
      <c r="H225" s="69">
        <f aca="true" t="shared" si="89" ref="H225:AE225">H228+H227+H226+H229</f>
        <v>888.376</v>
      </c>
      <c r="I225" s="69">
        <f t="shared" si="89"/>
        <v>182.708</v>
      </c>
      <c r="J225" s="69">
        <f t="shared" si="89"/>
        <v>1502.642</v>
      </c>
      <c r="K225" s="69">
        <f t="shared" si="89"/>
        <v>784.609</v>
      </c>
      <c r="L225" s="69">
        <f t="shared" si="89"/>
        <v>1440.519</v>
      </c>
      <c r="M225" s="69">
        <f t="shared" si="89"/>
        <v>2169.368</v>
      </c>
      <c r="N225" s="69">
        <f t="shared" si="89"/>
        <v>1455.923</v>
      </c>
      <c r="O225" s="69">
        <f t="shared" si="89"/>
        <v>1450.898</v>
      </c>
      <c r="P225" s="69">
        <f t="shared" si="89"/>
        <v>754.73</v>
      </c>
      <c r="Q225" s="69">
        <f t="shared" si="89"/>
        <v>705.569</v>
      </c>
      <c r="R225" s="69">
        <f t="shared" si="89"/>
        <v>126.71</v>
      </c>
      <c r="S225" s="69">
        <f t="shared" si="89"/>
        <v>0</v>
      </c>
      <c r="T225" s="69">
        <f t="shared" si="89"/>
        <v>0</v>
      </c>
      <c r="U225" s="69">
        <f t="shared" si="89"/>
        <v>0</v>
      </c>
      <c r="V225" s="69">
        <f t="shared" si="89"/>
        <v>597.215</v>
      </c>
      <c r="W225" s="69">
        <f t="shared" si="89"/>
        <v>0</v>
      </c>
      <c r="X225" s="69">
        <f t="shared" si="89"/>
        <v>2693.928</v>
      </c>
      <c r="Y225" s="69">
        <f t="shared" si="89"/>
        <v>0</v>
      </c>
      <c r="Z225" s="69">
        <f t="shared" si="89"/>
        <v>2925.227</v>
      </c>
      <c r="AA225" s="69">
        <f t="shared" si="89"/>
        <v>0</v>
      </c>
      <c r="AB225" s="69">
        <f t="shared" si="89"/>
        <v>2561.2</v>
      </c>
      <c r="AC225" s="69">
        <f t="shared" si="89"/>
        <v>0</v>
      </c>
      <c r="AD225" s="69">
        <f t="shared" si="89"/>
        <v>916.83</v>
      </c>
      <c r="AE225" s="69">
        <f t="shared" si="89"/>
        <v>0</v>
      </c>
      <c r="AF225" s="124"/>
    </row>
    <row r="226" spans="1:32" s="12" customFormat="1" ht="18.75">
      <c r="A226" s="2" t="s">
        <v>15</v>
      </c>
      <c r="B226" s="70">
        <f>H226+J226+L226+N226+P226+R226+T226+V226+X226+Z226+AB226+AD226</f>
        <v>0</v>
      </c>
      <c r="C226" s="70">
        <f>H226+J226+L226+N226+P226</f>
        <v>0</v>
      </c>
      <c r="D226" s="70">
        <f>C226</f>
        <v>0</v>
      </c>
      <c r="E226" s="70">
        <f>I226+K226+M226+O226+Q226+S226+U226+W226+Y226+AA226+AC226+AE226</f>
        <v>0</v>
      </c>
      <c r="F226" s="45" t="e">
        <f>E226/B226*100</f>
        <v>#DIV/0!</v>
      </c>
      <c r="G226" s="45" t="e">
        <f>E226/C226*100</f>
        <v>#DIV/0!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124"/>
    </row>
    <row r="227" spans="1:32" s="12" customFormat="1" ht="18.75">
      <c r="A227" s="2" t="s">
        <v>13</v>
      </c>
      <c r="B227" s="70">
        <f>H227+J227+L227+N227+P227+R227+T227+V227+X227+Z227+AB227+AD227</f>
        <v>0</v>
      </c>
      <c r="C227" s="70">
        <f>H227+J227+L227+N227+P227</f>
        <v>0</v>
      </c>
      <c r="D227" s="70">
        <f>C227</f>
        <v>0</v>
      </c>
      <c r="E227" s="70">
        <f>I227+K227+M227+O227+Q227+S227+U227+W227+Y227+AA227+AC227+AE227</f>
        <v>0</v>
      </c>
      <c r="F227" s="45" t="e">
        <f>E227/B227*100</f>
        <v>#DIV/0!</v>
      </c>
      <c r="G227" s="45" t="e">
        <f>E227/C227*100</f>
        <v>#DIV/0!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124"/>
    </row>
    <row r="228" spans="1:32" s="12" customFormat="1" ht="18.75">
      <c r="A228" s="2" t="s">
        <v>14</v>
      </c>
      <c r="B228" s="70">
        <f>H228+J228+L228+N228+P228+R228+T228+V228+X228+Z228+AB228+AD228</f>
        <v>15863.300000000001</v>
      </c>
      <c r="C228" s="70">
        <f>H228+J228+L228+N228+P228</f>
        <v>6042.1900000000005</v>
      </c>
      <c r="D228" s="70">
        <f>C228</f>
        <v>6042.1900000000005</v>
      </c>
      <c r="E228" s="70">
        <f>I228+K228+M228+O228+Q228+S228+U228+W228+Y228+AA228+AC228+AE228</f>
        <v>5293.152</v>
      </c>
      <c r="F228" s="45">
        <f>E228/B228*100</f>
        <v>33.367281713136606</v>
      </c>
      <c r="G228" s="45">
        <f>E228/C228*100</f>
        <v>87.60320347423698</v>
      </c>
      <c r="H228" s="28">
        <v>888.376</v>
      </c>
      <c r="I228" s="28">
        <v>182.708</v>
      </c>
      <c r="J228" s="28">
        <v>1502.642</v>
      </c>
      <c r="K228" s="28">
        <v>784.609</v>
      </c>
      <c r="L228" s="28">
        <v>1440.519</v>
      </c>
      <c r="M228" s="28">
        <v>2169.368</v>
      </c>
      <c r="N228" s="28">
        <v>1455.923</v>
      </c>
      <c r="O228" s="28">
        <v>1450.898</v>
      </c>
      <c r="P228" s="28">
        <v>754.73</v>
      </c>
      <c r="Q228" s="28">
        <v>705.569</v>
      </c>
      <c r="R228" s="28">
        <v>126.71</v>
      </c>
      <c r="S228" s="28">
        <v>0</v>
      </c>
      <c r="T228" s="28">
        <v>0</v>
      </c>
      <c r="U228" s="28">
        <v>0</v>
      </c>
      <c r="V228" s="28">
        <v>597.215</v>
      </c>
      <c r="W228" s="28">
        <v>0</v>
      </c>
      <c r="X228" s="28">
        <v>2693.928</v>
      </c>
      <c r="Y228" s="28">
        <v>0</v>
      </c>
      <c r="Z228" s="28">
        <v>2925.227</v>
      </c>
      <c r="AA228" s="28">
        <v>0</v>
      </c>
      <c r="AB228" s="28">
        <v>2561.2</v>
      </c>
      <c r="AC228" s="28">
        <v>0</v>
      </c>
      <c r="AD228" s="28">
        <v>916.83</v>
      </c>
      <c r="AE228" s="28">
        <v>0</v>
      </c>
      <c r="AF228" s="124"/>
    </row>
    <row r="229" spans="1:32" s="12" customFormat="1" ht="18.75">
      <c r="A229" s="2" t="s">
        <v>43</v>
      </c>
      <c r="B229" s="70">
        <f>H229+J229+L229+N229+P229+R229+T229+V229+X229+Z229+AB229+AD229</f>
        <v>0</v>
      </c>
      <c r="C229" s="70">
        <f>H229+J229+L229+N229+P229</f>
        <v>0</v>
      </c>
      <c r="D229" s="70">
        <f>C229</f>
        <v>0</v>
      </c>
      <c r="E229" s="70">
        <f>I229+K229+M229+O229+Q229+S229+U229+W229+Y229+AA229+AC229+AE229</f>
        <v>0</v>
      </c>
      <c r="F229" s="45" t="e">
        <f>E229/B229*100</f>
        <v>#DIV/0!</v>
      </c>
      <c r="G229" s="45" t="e">
        <f>E229/C229*100</f>
        <v>#DIV/0!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125"/>
    </row>
    <row r="230" spans="1:32" s="12" customFormat="1" ht="37.5">
      <c r="A230" s="47" t="s">
        <v>59</v>
      </c>
      <c r="B230" s="69"/>
      <c r="C230" s="69"/>
      <c r="D230" s="69"/>
      <c r="E230" s="69"/>
      <c r="F230" s="48"/>
      <c r="G230" s="48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32"/>
    </row>
    <row r="231" spans="1:32" s="12" customFormat="1" ht="18.75">
      <c r="A231" s="3" t="s">
        <v>16</v>
      </c>
      <c r="B231" s="69">
        <f>B234+B233+B232+B235</f>
        <v>172.5</v>
      </c>
      <c r="C231" s="69">
        <f>C234+C233+C232+C235</f>
        <v>0</v>
      </c>
      <c r="D231" s="69">
        <f>D234+D233+D232+D235</f>
        <v>0</v>
      </c>
      <c r="E231" s="69">
        <f>E234+E233+E232+E235</f>
        <v>0</v>
      </c>
      <c r="F231" s="48">
        <f>E231/B231*100</f>
        <v>0</v>
      </c>
      <c r="G231" s="48" t="e">
        <f>E231/C231*100</f>
        <v>#DIV/0!</v>
      </c>
      <c r="H231" s="27">
        <f>H232+H233+H234+H235</f>
        <v>0</v>
      </c>
      <c r="I231" s="27">
        <f aca="true" t="shared" si="90" ref="I231:AE231">I232+I233+I234+I235</f>
        <v>0</v>
      </c>
      <c r="J231" s="27">
        <f t="shared" si="90"/>
        <v>0</v>
      </c>
      <c r="K231" s="27">
        <f t="shared" si="90"/>
        <v>0</v>
      </c>
      <c r="L231" s="27">
        <f t="shared" si="90"/>
        <v>0</v>
      </c>
      <c r="M231" s="27">
        <f t="shared" si="90"/>
        <v>0</v>
      </c>
      <c r="N231" s="27">
        <f t="shared" si="90"/>
        <v>0</v>
      </c>
      <c r="O231" s="27">
        <f t="shared" si="90"/>
        <v>0</v>
      </c>
      <c r="P231" s="27">
        <f t="shared" si="90"/>
        <v>0</v>
      </c>
      <c r="Q231" s="27">
        <f t="shared" si="90"/>
        <v>0</v>
      </c>
      <c r="R231" s="27">
        <f t="shared" si="90"/>
        <v>0</v>
      </c>
      <c r="S231" s="27">
        <f t="shared" si="90"/>
        <v>0</v>
      </c>
      <c r="T231" s="27">
        <f t="shared" si="90"/>
        <v>0</v>
      </c>
      <c r="U231" s="27">
        <f t="shared" si="90"/>
        <v>0</v>
      </c>
      <c r="V231" s="27">
        <f t="shared" si="90"/>
        <v>0</v>
      </c>
      <c r="W231" s="27">
        <f t="shared" si="90"/>
        <v>0</v>
      </c>
      <c r="X231" s="27">
        <f t="shared" si="90"/>
        <v>0</v>
      </c>
      <c r="Y231" s="27">
        <f t="shared" si="90"/>
        <v>0</v>
      </c>
      <c r="Z231" s="27">
        <f t="shared" si="90"/>
        <v>0</v>
      </c>
      <c r="AA231" s="27">
        <f t="shared" si="90"/>
        <v>0</v>
      </c>
      <c r="AB231" s="27">
        <f t="shared" si="90"/>
        <v>172.5</v>
      </c>
      <c r="AC231" s="27">
        <f t="shared" si="90"/>
        <v>0</v>
      </c>
      <c r="AD231" s="27">
        <f t="shared" si="90"/>
        <v>0</v>
      </c>
      <c r="AE231" s="27">
        <f t="shared" si="90"/>
        <v>0</v>
      </c>
      <c r="AF231" s="133"/>
    </row>
    <row r="232" spans="1:32" s="12" customFormat="1" ht="18.75">
      <c r="A232" s="2" t="s">
        <v>15</v>
      </c>
      <c r="B232" s="70">
        <f>H232+J232+L232+N232+P232+R232+T232+V232+X232+Z232+AB232+AD232</f>
        <v>0</v>
      </c>
      <c r="C232" s="70">
        <f>H232+J232+L232+N232+P232</f>
        <v>0</v>
      </c>
      <c r="D232" s="70">
        <f>C232</f>
        <v>0</v>
      </c>
      <c r="E232" s="70">
        <f>I232+K232+M232+O232+Q232+S232+U232+W232+Y232+AA232+AC232+AE232</f>
        <v>0</v>
      </c>
      <c r="F232" s="45" t="e">
        <f>E232/B232*100</f>
        <v>#DIV/0!</v>
      </c>
      <c r="G232" s="45" t="e">
        <f>E232/C232*100</f>
        <v>#DIV/0!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133"/>
    </row>
    <row r="233" spans="1:32" s="12" customFormat="1" ht="18.75">
      <c r="A233" s="2" t="s">
        <v>13</v>
      </c>
      <c r="B233" s="70">
        <f>H233+J233+L233+N233+P233+R233+T233+V233+X233+Z233+AB233+AD233</f>
        <v>0</v>
      </c>
      <c r="C233" s="70">
        <f>H233+J233+L233+N233+P233</f>
        <v>0</v>
      </c>
      <c r="D233" s="70">
        <f>C233</f>
        <v>0</v>
      </c>
      <c r="E233" s="70">
        <f>I233+K233+M233+O233+Q233+S233+U233+W233+Y233+AA233+AC233+AE233</f>
        <v>0</v>
      </c>
      <c r="F233" s="45" t="e">
        <f>E233/B233*100</f>
        <v>#DIV/0!</v>
      </c>
      <c r="G233" s="45" t="e">
        <f>E233/C233*100</f>
        <v>#DIV/0!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133"/>
    </row>
    <row r="234" spans="1:32" s="12" customFormat="1" ht="18.75">
      <c r="A234" s="2" t="s">
        <v>14</v>
      </c>
      <c r="B234" s="70">
        <f>H234+J234+L234+N234+P234+R234+T234+V234+X234+Z234+AB234+AD234</f>
        <v>172.5</v>
      </c>
      <c r="C234" s="70">
        <f>H234+J234+L234+N234+P234</f>
        <v>0</v>
      </c>
      <c r="D234" s="70">
        <f>C234</f>
        <v>0</v>
      </c>
      <c r="E234" s="70">
        <f>I234+K234+M234+O234+Q234+S234+U234+W234+Y234+AA234+AC234+AE234</f>
        <v>0</v>
      </c>
      <c r="F234" s="45">
        <f>E234/B234*100</f>
        <v>0</v>
      </c>
      <c r="G234" s="45" t="e">
        <f>E234/C234*100</f>
        <v>#DIV/0!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172.5</v>
      </c>
      <c r="AC234" s="28">
        <v>0</v>
      </c>
      <c r="AD234" s="28">
        <v>0</v>
      </c>
      <c r="AE234" s="28">
        <v>0</v>
      </c>
      <c r="AF234" s="133"/>
    </row>
    <row r="235" spans="1:32" s="12" customFormat="1" ht="18.75">
      <c r="A235" s="2" t="s">
        <v>43</v>
      </c>
      <c r="B235" s="70">
        <f>H235+J235+L235+N235+P235+R235+T235+V235+X235+Z235+AB235+AD235</f>
        <v>0</v>
      </c>
      <c r="C235" s="70">
        <f>H235+J235+L235+N235+P235</f>
        <v>0</v>
      </c>
      <c r="D235" s="70">
        <f>C235</f>
        <v>0</v>
      </c>
      <c r="E235" s="70">
        <f>I235+K235+M235+O235+Q235+S235+U235+W235+Y235+AA235+AC235+AE235</f>
        <v>0</v>
      </c>
      <c r="F235" s="45" t="e">
        <f>E235/B235*100</f>
        <v>#DIV/0!</v>
      </c>
      <c r="G235" s="45" t="e">
        <f>E235/C235*100</f>
        <v>#DIV/0!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134"/>
    </row>
    <row r="236" spans="1:32" s="12" customFormat="1" ht="74.25" customHeight="1">
      <c r="A236" s="47" t="s">
        <v>60</v>
      </c>
      <c r="B236" s="69"/>
      <c r="C236" s="69"/>
      <c r="D236" s="69"/>
      <c r="E236" s="69"/>
      <c r="F236" s="48"/>
      <c r="G236" s="48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26" t="s">
        <v>72</v>
      </c>
    </row>
    <row r="237" spans="1:32" s="19" customFormat="1" ht="18.75">
      <c r="A237" s="18" t="s">
        <v>16</v>
      </c>
      <c r="B237" s="69">
        <f>B240+B239+B238+B241</f>
        <v>125971.2</v>
      </c>
      <c r="C237" s="69">
        <f>C240+C239+C238+C241</f>
        <v>50375.34707</v>
      </c>
      <c r="D237" s="69">
        <f>D240+D239+D238+D241</f>
        <v>50375.34707</v>
      </c>
      <c r="E237" s="69">
        <f>E240+E239+E238+E241</f>
        <v>48488.221000000005</v>
      </c>
      <c r="F237" s="48">
        <f>E237/B237*100</f>
        <v>38.491513139511255</v>
      </c>
      <c r="G237" s="48">
        <f>E237/C237*100</f>
        <v>96.25386983959096</v>
      </c>
      <c r="H237" s="27">
        <f>H238+H239+H240+H241</f>
        <v>5269.60874</v>
      </c>
      <c r="I237" s="27">
        <f aca="true" t="shared" si="91" ref="I237:AE237">I238+I239+I240+I241</f>
        <v>3197.478</v>
      </c>
      <c r="J237" s="27">
        <f t="shared" si="91"/>
        <v>10671.87312</v>
      </c>
      <c r="K237" s="27">
        <f t="shared" si="91"/>
        <v>8309.777</v>
      </c>
      <c r="L237" s="27">
        <f t="shared" si="91"/>
        <v>12146.12712</v>
      </c>
      <c r="M237" s="27">
        <f t="shared" si="91"/>
        <v>12156.457</v>
      </c>
      <c r="N237" s="27">
        <f t="shared" si="91"/>
        <v>11819.76297</v>
      </c>
      <c r="O237" s="27">
        <f t="shared" si="91"/>
        <v>14136.304</v>
      </c>
      <c r="P237" s="27">
        <f t="shared" si="91"/>
        <v>10467.97512</v>
      </c>
      <c r="Q237" s="27">
        <f t="shared" si="91"/>
        <v>10688.205</v>
      </c>
      <c r="R237" s="27">
        <f t="shared" si="91"/>
        <v>11865.88248</v>
      </c>
      <c r="S237" s="27">
        <f t="shared" si="91"/>
        <v>0</v>
      </c>
      <c r="T237" s="27">
        <f t="shared" si="91"/>
        <v>14408.65712</v>
      </c>
      <c r="U237" s="27">
        <f t="shared" si="91"/>
        <v>0</v>
      </c>
      <c r="V237" s="27">
        <f t="shared" si="91"/>
        <v>8806.33012</v>
      </c>
      <c r="W237" s="27">
        <f t="shared" si="91"/>
        <v>0</v>
      </c>
      <c r="X237" s="27">
        <f t="shared" si="91"/>
        <v>7492.76812</v>
      </c>
      <c r="Y237" s="27">
        <f t="shared" si="91"/>
        <v>0</v>
      </c>
      <c r="Z237" s="27">
        <f t="shared" si="91"/>
        <v>11411.94912</v>
      </c>
      <c r="AA237" s="27">
        <f t="shared" si="91"/>
        <v>0</v>
      </c>
      <c r="AB237" s="27">
        <f t="shared" si="91"/>
        <v>8776.08032</v>
      </c>
      <c r="AC237" s="27">
        <f t="shared" si="91"/>
        <v>0</v>
      </c>
      <c r="AD237" s="27">
        <f t="shared" si="91"/>
        <v>12834.18565</v>
      </c>
      <c r="AE237" s="27">
        <f t="shared" si="91"/>
        <v>0</v>
      </c>
      <c r="AF237" s="127"/>
    </row>
    <row r="238" spans="1:32" s="19" customFormat="1" ht="18.75">
      <c r="A238" s="2" t="s">
        <v>15</v>
      </c>
      <c r="B238" s="70">
        <f>H238+J238+L238+N238+P238+R238+T238+V238+X238+Z238+AB238+AD238</f>
        <v>0</v>
      </c>
      <c r="C238" s="70">
        <f>H238+J238+L238+N238+P238</f>
        <v>0</v>
      </c>
      <c r="D238" s="70">
        <f>C238</f>
        <v>0</v>
      </c>
      <c r="E238" s="70">
        <f>I238+K238+M238+O238+Q238+S238+U238+W238+Y238+AA238+AC238+AE238</f>
        <v>0</v>
      </c>
      <c r="F238" s="45" t="e">
        <f>E238/B238*100</f>
        <v>#DIV/0!</v>
      </c>
      <c r="G238" s="45" t="e">
        <f>E238/C238*100</f>
        <v>#DIV/0!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127"/>
    </row>
    <row r="239" spans="1:32" s="19" customFormat="1" ht="18.75">
      <c r="A239" s="20" t="s">
        <v>13</v>
      </c>
      <c r="B239" s="70">
        <f>H239+J239+L239+N239+P239+R239+T239+V239+X239+Z239+AB239+AD239</f>
        <v>0</v>
      </c>
      <c r="C239" s="70">
        <f>H239+J239+L239+N239+P239</f>
        <v>0</v>
      </c>
      <c r="D239" s="70">
        <f>C239</f>
        <v>0</v>
      </c>
      <c r="E239" s="70">
        <f>I239+K239+M239+O239+Q239+S239+U239+W239+Y239+AA239+AC239+AE239</f>
        <v>0</v>
      </c>
      <c r="F239" s="45" t="e">
        <f>E239/B239*100</f>
        <v>#DIV/0!</v>
      </c>
      <c r="G239" s="45" t="e">
        <f>E239/C239*100</f>
        <v>#DIV/0!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127"/>
    </row>
    <row r="240" spans="1:32" s="19" customFormat="1" ht="18.75">
      <c r="A240" s="20" t="s">
        <v>14</v>
      </c>
      <c r="B240" s="70">
        <f>H240+J240+L240+N240+P240+R240+T240+V240+X240+Z240+AB240+AD240</f>
        <v>125971.2</v>
      </c>
      <c r="C240" s="70">
        <f>H240+J240+L240+N240+P240</f>
        <v>50375.34707</v>
      </c>
      <c r="D240" s="70">
        <f>C240</f>
        <v>50375.34707</v>
      </c>
      <c r="E240" s="70">
        <f>I240+K240+M240+O240+Q240+S240+U240+W240+Y240+AA240+AC240+AE240</f>
        <v>48488.221000000005</v>
      </c>
      <c r="F240" s="45">
        <f>E240/B240*100</f>
        <v>38.491513139511255</v>
      </c>
      <c r="G240" s="45">
        <f>E240/C240*100</f>
        <v>96.25386983959096</v>
      </c>
      <c r="H240" s="28">
        <v>5269.60874</v>
      </c>
      <c r="I240" s="28">
        <v>3197.478</v>
      </c>
      <c r="J240" s="28">
        <v>10671.87312</v>
      </c>
      <c r="K240" s="28">
        <v>8309.777</v>
      </c>
      <c r="L240" s="28">
        <v>12146.12712</v>
      </c>
      <c r="M240" s="28">
        <v>12156.457</v>
      </c>
      <c r="N240" s="28">
        <v>11819.76297</v>
      </c>
      <c r="O240" s="28">
        <v>14136.304</v>
      </c>
      <c r="P240" s="28">
        <v>10467.97512</v>
      </c>
      <c r="Q240" s="28">
        <v>10688.205</v>
      </c>
      <c r="R240" s="28">
        <v>11865.88248</v>
      </c>
      <c r="S240" s="28">
        <v>0</v>
      </c>
      <c r="T240" s="28">
        <v>14408.65712</v>
      </c>
      <c r="U240" s="28">
        <v>0</v>
      </c>
      <c r="V240" s="28">
        <v>8806.33012</v>
      </c>
      <c r="W240" s="28">
        <v>0</v>
      </c>
      <c r="X240" s="28">
        <v>7492.76812</v>
      </c>
      <c r="Y240" s="28">
        <v>0</v>
      </c>
      <c r="Z240" s="28">
        <v>11411.94912</v>
      </c>
      <c r="AA240" s="28">
        <v>0</v>
      </c>
      <c r="AB240" s="28">
        <v>8776.08032</v>
      </c>
      <c r="AC240" s="28">
        <v>0</v>
      </c>
      <c r="AD240" s="28">
        <v>12834.18565</v>
      </c>
      <c r="AE240" s="28">
        <v>0</v>
      </c>
      <c r="AF240" s="127"/>
    </row>
    <row r="241" spans="1:32" s="19" customFormat="1" ht="18.75">
      <c r="A241" s="20" t="s">
        <v>43</v>
      </c>
      <c r="B241" s="70">
        <f>H241+J241+L241+N241+P241+R241+T241+V241+X241+Z241+AB241+AD241</f>
        <v>0</v>
      </c>
      <c r="C241" s="70">
        <f>H241+J241+L241+N241</f>
        <v>0</v>
      </c>
      <c r="D241" s="70">
        <f>C241</f>
        <v>0</v>
      </c>
      <c r="E241" s="70">
        <f>I241+K241+M241+O241+Q241+S241+U241+W241+Y241+AA241+AC241+AE241</f>
        <v>0</v>
      </c>
      <c r="F241" s="45" t="e">
        <f>E241/B241*100</f>
        <v>#DIV/0!</v>
      </c>
      <c r="G241" s="45" t="e">
        <f>E241/C241*100</f>
        <v>#DIV/0!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128"/>
    </row>
    <row r="242" spans="1:32" s="19" customFormat="1" ht="207.75" customHeight="1">
      <c r="A242" s="51" t="s">
        <v>61</v>
      </c>
      <c r="B242" s="70"/>
      <c r="C242" s="70"/>
      <c r="D242" s="70"/>
      <c r="E242" s="70"/>
      <c r="F242" s="45"/>
      <c r="G242" s="45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126" t="s">
        <v>97</v>
      </c>
    </row>
    <row r="243" spans="1:32" s="19" customFormat="1" ht="18.75">
      <c r="A243" s="18" t="s">
        <v>16</v>
      </c>
      <c r="B243" s="69">
        <f>B246+B245+B244+B247</f>
        <v>1303.7</v>
      </c>
      <c r="C243" s="69">
        <f>C246+C245+C244+C247</f>
        <v>1303.7</v>
      </c>
      <c r="D243" s="69">
        <f>D246+D245+D244+D247</f>
        <v>1303.7</v>
      </c>
      <c r="E243" s="69">
        <f>E246+E245+E244+E247</f>
        <v>653.7</v>
      </c>
      <c r="F243" s="48">
        <f>E243/B243*100</f>
        <v>50.141903812226744</v>
      </c>
      <c r="G243" s="48">
        <f>E243/C243*100</f>
        <v>50.141903812226744</v>
      </c>
      <c r="H243" s="27">
        <f aca="true" t="shared" si="92" ref="H243:AE243">H244+H245+H246+H247</f>
        <v>0</v>
      </c>
      <c r="I243" s="27">
        <f t="shared" si="92"/>
        <v>0</v>
      </c>
      <c r="J243" s="27">
        <f t="shared" si="92"/>
        <v>0</v>
      </c>
      <c r="K243" s="27">
        <f t="shared" si="92"/>
        <v>0</v>
      </c>
      <c r="L243" s="27">
        <f t="shared" si="92"/>
        <v>1303.7</v>
      </c>
      <c r="M243" s="27">
        <f t="shared" si="92"/>
        <v>0</v>
      </c>
      <c r="N243" s="27">
        <f t="shared" si="92"/>
        <v>0</v>
      </c>
      <c r="O243" s="27">
        <f t="shared" si="92"/>
        <v>0</v>
      </c>
      <c r="P243" s="27">
        <f t="shared" si="92"/>
        <v>0</v>
      </c>
      <c r="Q243" s="27">
        <f t="shared" si="92"/>
        <v>653.7</v>
      </c>
      <c r="R243" s="27">
        <f t="shared" si="92"/>
        <v>0</v>
      </c>
      <c r="S243" s="27">
        <f t="shared" si="92"/>
        <v>0</v>
      </c>
      <c r="T243" s="27">
        <f t="shared" si="92"/>
        <v>0</v>
      </c>
      <c r="U243" s="27">
        <f t="shared" si="92"/>
        <v>0</v>
      </c>
      <c r="V243" s="27">
        <f t="shared" si="92"/>
        <v>0</v>
      </c>
      <c r="W243" s="27">
        <f t="shared" si="92"/>
        <v>0</v>
      </c>
      <c r="X243" s="27">
        <f t="shared" si="92"/>
        <v>0</v>
      </c>
      <c r="Y243" s="27">
        <f t="shared" si="92"/>
        <v>0</v>
      </c>
      <c r="Z243" s="27">
        <f t="shared" si="92"/>
        <v>0</v>
      </c>
      <c r="AA243" s="27">
        <f t="shared" si="92"/>
        <v>0</v>
      </c>
      <c r="AB243" s="27">
        <f t="shared" si="92"/>
        <v>0</v>
      </c>
      <c r="AC243" s="27">
        <f t="shared" si="92"/>
        <v>0</v>
      </c>
      <c r="AD243" s="27">
        <f t="shared" si="92"/>
        <v>0</v>
      </c>
      <c r="AE243" s="27">
        <f t="shared" si="92"/>
        <v>0</v>
      </c>
      <c r="AF243" s="127"/>
    </row>
    <row r="244" spans="1:32" s="19" customFormat="1" ht="18.75">
      <c r="A244" s="2" t="s">
        <v>15</v>
      </c>
      <c r="B244" s="70">
        <f>H244+J244+L244+N244+P244+R244+T244+V244+X244+Z244+AB244+AD244</f>
        <v>0</v>
      </c>
      <c r="C244" s="70">
        <f>H244+J244+L244+N244+P244</f>
        <v>0</v>
      </c>
      <c r="D244" s="70">
        <f>C244</f>
        <v>0</v>
      </c>
      <c r="E244" s="70">
        <f>I244+K244+M244+O244+Q244+S244+U244+W244+Y244+AA244+AC244+AE244</f>
        <v>0</v>
      </c>
      <c r="F244" s="45" t="e">
        <f>E244/B244*100</f>
        <v>#DIV/0!</v>
      </c>
      <c r="G244" s="45" t="e">
        <f>E244/C244*100</f>
        <v>#DIV/0!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127"/>
    </row>
    <row r="245" spans="1:32" s="19" customFormat="1" ht="18.75">
      <c r="A245" s="20" t="s">
        <v>13</v>
      </c>
      <c r="B245" s="70">
        <f>H245+J245+L245+N245+P245+R245+T245+V245+X245+Z245+AB245+AD245</f>
        <v>0</v>
      </c>
      <c r="C245" s="70">
        <f>H245+J245+L245+N245+P245</f>
        <v>0</v>
      </c>
      <c r="D245" s="70">
        <f>C245</f>
        <v>0</v>
      </c>
      <c r="E245" s="70">
        <f>I245+K245+M245+O245+Q245+S245+U245+W245+Y245+AA245+AC245+AE245</f>
        <v>0</v>
      </c>
      <c r="F245" s="45" t="e">
        <f>E245/B245*100</f>
        <v>#DIV/0!</v>
      </c>
      <c r="G245" s="45" t="e">
        <f>E245/C245*100</f>
        <v>#DIV/0!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127"/>
    </row>
    <row r="246" spans="1:32" s="19" customFormat="1" ht="18.75">
      <c r="A246" s="20" t="s">
        <v>14</v>
      </c>
      <c r="B246" s="70">
        <f>H246+J246+L246+N246+P246+R246+T246+V246+X246+Z246+AB246+AD246</f>
        <v>1303.7</v>
      </c>
      <c r="C246" s="70">
        <f>H246+J246+L246+N246+P246</f>
        <v>1303.7</v>
      </c>
      <c r="D246" s="70">
        <f>C246</f>
        <v>1303.7</v>
      </c>
      <c r="E246" s="70">
        <f>I246+K246+M246+O246+Q246+S246+U246+W246+Y246+AA246+AC246+AE246</f>
        <v>653.7</v>
      </c>
      <c r="F246" s="45">
        <f>E246/B246*100</f>
        <v>50.141903812226744</v>
      </c>
      <c r="G246" s="45">
        <f>E246/C246*100</f>
        <v>50.141903812226744</v>
      </c>
      <c r="H246" s="28">
        <v>0</v>
      </c>
      <c r="I246" s="28">
        <v>0</v>
      </c>
      <c r="J246" s="28">
        <v>0</v>
      </c>
      <c r="K246" s="28">
        <v>0</v>
      </c>
      <c r="L246" s="28">
        <v>1303.7</v>
      </c>
      <c r="M246" s="28">
        <v>0</v>
      </c>
      <c r="N246" s="28">
        <v>0</v>
      </c>
      <c r="O246" s="28">
        <v>0</v>
      </c>
      <c r="P246" s="28">
        <v>0</v>
      </c>
      <c r="Q246" s="28">
        <v>653.7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127"/>
    </row>
    <row r="247" spans="1:32" s="19" customFormat="1" ht="18.75">
      <c r="A247" s="20" t="s">
        <v>43</v>
      </c>
      <c r="B247" s="70">
        <f>H247+J247+L247+N247+P247+R247+T247+V247+X247+Z247+AB247+AD247</f>
        <v>0</v>
      </c>
      <c r="C247" s="70">
        <f>H247+J247+L247+N247+P247</f>
        <v>0</v>
      </c>
      <c r="D247" s="70">
        <f>C247</f>
        <v>0</v>
      </c>
      <c r="E247" s="70">
        <f>I247+K247+M247+O247+Q247+S247+U247+W247+Y247+AA247+AC247+AE247</f>
        <v>0</v>
      </c>
      <c r="F247" s="45" t="e">
        <f>E247/B247*100</f>
        <v>#DIV/0!</v>
      </c>
      <c r="G247" s="45" t="e">
        <f>E247/C247*100</f>
        <v>#DIV/0!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128"/>
    </row>
    <row r="248" spans="1:32" s="19" customFormat="1" ht="18.75" customHeight="1">
      <c r="A248" s="129" t="s">
        <v>62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1"/>
      <c r="AE248" s="28"/>
      <c r="AF248" s="76"/>
    </row>
    <row r="249" spans="1:32" s="19" customFormat="1" ht="57.75" customHeight="1">
      <c r="A249" s="49" t="s">
        <v>63</v>
      </c>
      <c r="B249" s="80"/>
      <c r="C249" s="80"/>
      <c r="D249" s="80"/>
      <c r="E249" s="80"/>
      <c r="F249" s="80"/>
      <c r="G249" s="80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2"/>
    </row>
    <row r="250" spans="1:32" s="19" customFormat="1" ht="18.75">
      <c r="A250" s="49" t="s">
        <v>16</v>
      </c>
      <c r="B250" s="80">
        <f>B251+B252+B253+B254</f>
        <v>21525.7</v>
      </c>
      <c r="C250" s="80">
        <f>C251+C252+C253+C254</f>
        <v>12145.164</v>
      </c>
      <c r="D250" s="80">
        <f>D251+D252+D253+D254</f>
        <v>12145.164</v>
      </c>
      <c r="E250" s="80">
        <f>E251+E252+E253+E254</f>
        <v>9950.775420000002</v>
      </c>
      <c r="F250" s="62">
        <f>E250/B250*100</f>
        <v>46.227418481164385</v>
      </c>
      <c r="G250" s="62">
        <f>E250/C250*100</f>
        <v>81.93199713070982</v>
      </c>
      <c r="H250" s="80">
        <f aca="true" t="shared" si="93" ref="H250:AE250">H251+H252+H253+H254</f>
        <v>4702.92</v>
      </c>
      <c r="I250" s="80">
        <f t="shared" si="93"/>
        <v>3690.60363</v>
      </c>
      <c r="J250" s="80">
        <f t="shared" si="93"/>
        <v>2433.581</v>
      </c>
      <c r="K250" s="80">
        <f t="shared" si="93"/>
        <v>2265.18505</v>
      </c>
      <c r="L250" s="80">
        <f t="shared" si="93"/>
        <v>865.908</v>
      </c>
      <c r="M250" s="80">
        <f t="shared" si="93"/>
        <v>854.80141</v>
      </c>
      <c r="N250" s="80">
        <f t="shared" si="93"/>
        <v>2108.5969999999998</v>
      </c>
      <c r="O250" s="80">
        <f t="shared" si="93"/>
        <v>2292.41395</v>
      </c>
      <c r="P250" s="80">
        <f t="shared" si="93"/>
        <v>2034.158</v>
      </c>
      <c r="Q250" s="80">
        <f t="shared" si="93"/>
        <v>847.77138</v>
      </c>
      <c r="R250" s="80">
        <f t="shared" si="93"/>
        <v>1283.129</v>
      </c>
      <c r="S250" s="80">
        <f t="shared" si="93"/>
        <v>0</v>
      </c>
      <c r="T250" s="80">
        <f t="shared" si="93"/>
        <v>2209.2200000000003</v>
      </c>
      <c r="U250" s="80">
        <f t="shared" si="93"/>
        <v>0</v>
      </c>
      <c r="V250" s="80">
        <f t="shared" si="93"/>
        <v>1339.3719999999998</v>
      </c>
      <c r="W250" s="80">
        <f t="shared" si="93"/>
        <v>0</v>
      </c>
      <c r="X250" s="80">
        <f t="shared" si="93"/>
        <v>718.569</v>
      </c>
      <c r="Y250" s="80">
        <f t="shared" si="93"/>
        <v>0</v>
      </c>
      <c r="Z250" s="80">
        <f t="shared" si="93"/>
        <v>1617.766</v>
      </c>
      <c r="AA250" s="80">
        <f t="shared" si="93"/>
        <v>0</v>
      </c>
      <c r="AB250" s="80">
        <f t="shared" si="93"/>
        <v>847.9150000000001</v>
      </c>
      <c r="AC250" s="80">
        <f t="shared" si="93"/>
        <v>0</v>
      </c>
      <c r="AD250" s="80">
        <f t="shared" si="93"/>
        <v>1364.5649999999998</v>
      </c>
      <c r="AE250" s="80">
        <f t="shared" si="93"/>
        <v>0</v>
      </c>
      <c r="AF250" s="77"/>
    </row>
    <row r="251" spans="1:32" s="19" customFormat="1" ht="18.75">
      <c r="A251" s="33" t="s">
        <v>15</v>
      </c>
      <c r="B251" s="67">
        <f aca="true" t="shared" si="94" ref="B251:E254">B257+B263+B269</f>
        <v>0</v>
      </c>
      <c r="C251" s="67">
        <f t="shared" si="94"/>
        <v>0</v>
      </c>
      <c r="D251" s="67">
        <f t="shared" si="94"/>
        <v>0</v>
      </c>
      <c r="E251" s="67">
        <f t="shared" si="94"/>
        <v>0</v>
      </c>
      <c r="F251" s="42" t="e">
        <f>E251/B251*100</f>
        <v>#DIV/0!</v>
      </c>
      <c r="G251" s="42" t="e">
        <f>E251/C251*100</f>
        <v>#DIV/0!</v>
      </c>
      <c r="H251" s="67">
        <f aca="true" t="shared" si="95" ref="H251:AE251">H257+H263+H269</f>
        <v>0</v>
      </c>
      <c r="I251" s="67">
        <f t="shared" si="95"/>
        <v>0</v>
      </c>
      <c r="J251" s="67">
        <f t="shared" si="95"/>
        <v>0</v>
      </c>
      <c r="K251" s="67">
        <f t="shared" si="95"/>
        <v>0</v>
      </c>
      <c r="L251" s="67">
        <f t="shared" si="95"/>
        <v>0</v>
      </c>
      <c r="M251" s="67">
        <f t="shared" si="95"/>
        <v>0</v>
      </c>
      <c r="N251" s="67">
        <f t="shared" si="95"/>
        <v>0</v>
      </c>
      <c r="O251" s="67">
        <f t="shared" si="95"/>
        <v>0</v>
      </c>
      <c r="P251" s="67">
        <f t="shared" si="95"/>
        <v>0</v>
      </c>
      <c r="Q251" s="67">
        <f t="shared" si="95"/>
        <v>0</v>
      </c>
      <c r="R251" s="67">
        <f t="shared" si="95"/>
        <v>0</v>
      </c>
      <c r="S251" s="67">
        <f t="shared" si="95"/>
        <v>0</v>
      </c>
      <c r="T251" s="67">
        <f t="shared" si="95"/>
        <v>0</v>
      </c>
      <c r="U251" s="67">
        <f t="shared" si="95"/>
        <v>0</v>
      </c>
      <c r="V251" s="67">
        <f t="shared" si="95"/>
        <v>0</v>
      </c>
      <c r="W251" s="67">
        <f t="shared" si="95"/>
        <v>0</v>
      </c>
      <c r="X251" s="67">
        <f t="shared" si="95"/>
        <v>0</v>
      </c>
      <c r="Y251" s="67">
        <f t="shared" si="95"/>
        <v>0</v>
      </c>
      <c r="Z251" s="67">
        <f t="shared" si="95"/>
        <v>0</v>
      </c>
      <c r="AA251" s="67">
        <f t="shared" si="95"/>
        <v>0</v>
      </c>
      <c r="AB251" s="67">
        <f t="shared" si="95"/>
        <v>0</v>
      </c>
      <c r="AC251" s="67">
        <f t="shared" si="95"/>
        <v>0</v>
      </c>
      <c r="AD251" s="67">
        <f t="shared" si="95"/>
        <v>0</v>
      </c>
      <c r="AE251" s="67">
        <f t="shared" si="95"/>
        <v>0</v>
      </c>
      <c r="AF251" s="77"/>
    </row>
    <row r="252" spans="1:32" s="19" customFormat="1" ht="18.75">
      <c r="A252" s="33" t="s">
        <v>13</v>
      </c>
      <c r="B252" s="67">
        <f t="shared" si="94"/>
        <v>0</v>
      </c>
      <c r="C252" s="67">
        <f t="shared" si="94"/>
        <v>0</v>
      </c>
      <c r="D252" s="67">
        <f t="shared" si="94"/>
        <v>0</v>
      </c>
      <c r="E252" s="67">
        <f t="shared" si="94"/>
        <v>0</v>
      </c>
      <c r="F252" s="42" t="e">
        <f>E252/B252*100</f>
        <v>#DIV/0!</v>
      </c>
      <c r="G252" s="42" t="e">
        <f>E252/C252*100</f>
        <v>#DIV/0!</v>
      </c>
      <c r="H252" s="67">
        <f aca="true" t="shared" si="96" ref="H252:AE252">H258+H264+H270</f>
        <v>0</v>
      </c>
      <c r="I252" s="67">
        <f t="shared" si="96"/>
        <v>0</v>
      </c>
      <c r="J252" s="67">
        <f t="shared" si="96"/>
        <v>0</v>
      </c>
      <c r="K252" s="67">
        <f t="shared" si="96"/>
        <v>0</v>
      </c>
      <c r="L252" s="67">
        <f t="shared" si="96"/>
        <v>0</v>
      </c>
      <c r="M252" s="67">
        <f t="shared" si="96"/>
        <v>0</v>
      </c>
      <c r="N252" s="67">
        <f t="shared" si="96"/>
        <v>0</v>
      </c>
      <c r="O252" s="67">
        <f t="shared" si="96"/>
        <v>0</v>
      </c>
      <c r="P252" s="67">
        <f t="shared" si="96"/>
        <v>0</v>
      </c>
      <c r="Q252" s="67">
        <f t="shared" si="96"/>
        <v>0</v>
      </c>
      <c r="R252" s="67">
        <f t="shared" si="96"/>
        <v>0</v>
      </c>
      <c r="S252" s="67">
        <f t="shared" si="96"/>
        <v>0</v>
      </c>
      <c r="T252" s="67">
        <f t="shared" si="96"/>
        <v>0</v>
      </c>
      <c r="U252" s="67">
        <f t="shared" si="96"/>
        <v>0</v>
      </c>
      <c r="V252" s="67">
        <f t="shared" si="96"/>
        <v>0</v>
      </c>
      <c r="W252" s="67">
        <f t="shared" si="96"/>
        <v>0</v>
      </c>
      <c r="X252" s="67">
        <f t="shared" si="96"/>
        <v>0</v>
      </c>
      <c r="Y252" s="67">
        <f t="shared" si="96"/>
        <v>0</v>
      </c>
      <c r="Z252" s="67">
        <f t="shared" si="96"/>
        <v>0</v>
      </c>
      <c r="AA252" s="67">
        <f t="shared" si="96"/>
        <v>0</v>
      </c>
      <c r="AB252" s="67">
        <f t="shared" si="96"/>
        <v>0</v>
      </c>
      <c r="AC252" s="67">
        <f t="shared" si="96"/>
        <v>0</v>
      </c>
      <c r="AD252" s="67">
        <f t="shared" si="96"/>
        <v>0</v>
      </c>
      <c r="AE252" s="67">
        <f t="shared" si="96"/>
        <v>0</v>
      </c>
      <c r="AF252" s="77"/>
    </row>
    <row r="253" spans="1:32" s="19" customFormat="1" ht="18.75">
      <c r="A253" s="33" t="s">
        <v>14</v>
      </c>
      <c r="B253" s="67">
        <f t="shared" si="94"/>
        <v>21525.7</v>
      </c>
      <c r="C253" s="67">
        <f t="shared" si="94"/>
        <v>12145.164</v>
      </c>
      <c r="D253" s="67">
        <f t="shared" si="94"/>
        <v>12145.164</v>
      </c>
      <c r="E253" s="67">
        <f t="shared" si="94"/>
        <v>9950.775420000002</v>
      </c>
      <c r="F253" s="42">
        <f>E253/B253*100</f>
        <v>46.227418481164385</v>
      </c>
      <c r="G253" s="42">
        <f>E253/C253*100</f>
        <v>81.93199713070982</v>
      </c>
      <c r="H253" s="67">
        <f aca="true" t="shared" si="97" ref="H253:AE253">H259+H265+H271</f>
        <v>4702.92</v>
      </c>
      <c r="I253" s="67">
        <f t="shared" si="97"/>
        <v>3690.60363</v>
      </c>
      <c r="J253" s="67">
        <f t="shared" si="97"/>
        <v>2433.581</v>
      </c>
      <c r="K253" s="67">
        <f t="shared" si="97"/>
        <v>2265.18505</v>
      </c>
      <c r="L253" s="67">
        <f t="shared" si="97"/>
        <v>865.908</v>
      </c>
      <c r="M253" s="67">
        <f t="shared" si="97"/>
        <v>854.80141</v>
      </c>
      <c r="N253" s="67">
        <f t="shared" si="97"/>
        <v>2108.5969999999998</v>
      </c>
      <c r="O253" s="67">
        <f t="shared" si="97"/>
        <v>2292.41395</v>
      </c>
      <c r="P253" s="67">
        <f t="shared" si="97"/>
        <v>2034.158</v>
      </c>
      <c r="Q253" s="67">
        <f t="shared" si="97"/>
        <v>847.77138</v>
      </c>
      <c r="R253" s="67">
        <f t="shared" si="97"/>
        <v>1283.129</v>
      </c>
      <c r="S253" s="67">
        <f t="shared" si="97"/>
        <v>0</v>
      </c>
      <c r="T253" s="67">
        <f t="shared" si="97"/>
        <v>2209.2200000000003</v>
      </c>
      <c r="U253" s="67">
        <f t="shared" si="97"/>
        <v>0</v>
      </c>
      <c r="V253" s="67">
        <f t="shared" si="97"/>
        <v>1339.3719999999998</v>
      </c>
      <c r="W253" s="67">
        <f t="shared" si="97"/>
        <v>0</v>
      </c>
      <c r="X253" s="67">
        <f t="shared" si="97"/>
        <v>718.569</v>
      </c>
      <c r="Y253" s="67">
        <f t="shared" si="97"/>
        <v>0</v>
      </c>
      <c r="Z253" s="67">
        <f t="shared" si="97"/>
        <v>1617.766</v>
      </c>
      <c r="AA253" s="67">
        <f t="shared" si="97"/>
        <v>0</v>
      </c>
      <c r="AB253" s="67">
        <f t="shared" si="97"/>
        <v>847.9150000000001</v>
      </c>
      <c r="AC253" s="67">
        <f t="shared" si="97"/>
        <v>0</v>
      </c>
      <c r="AD253" s="67">
        <f t="shared" si="97"/>
        <v>1364.5649999999998</v>
      </c>
      <c r="AE253" s="67">
        <f t="shared" si="97"/>
        <v>0</v>
      </c>
      <c r="AF253" s="77"/>
    </row>
    <row r="254" spans="1:32" s="19" customFormat="1" ht="18.75">
      <c r="A254" s="33" t="s">
        <v>43</v>
      </c>
      <c r="B254" s="67">
        <f t="shared" si="94"/>
        <v>0</v>
      </c>
      <c r="C254" s="67">
        <f t="shared" si="94"/>
        <v>0</v>
      </c>
      <c r="D254" s="67">
        <f t="shared" si="94"/>
        <v>0</v>
      </c>
      <c r="E254" s="67">
        <f t="shared" si="94"/>
        <v>0</v>
      </c>
      <c r="F254" s="42"/>
      <c r="G254" s="42"/>
      <c r="H254" s="67">
        <f aca="true" t="shared" si="98" ref="H254:AE254">H260+H266+H272</f>
        <v>0</v>
      </c>
      <c r="I254" s="67">
        <f t="shared" si="98"/>
        <v>0</v>
      </c>
      <c r="J254" s="67">
        <f t="shared" si="98"/>
        <v>0</v>
      </c>
      <c r="K254" s="67">
        <f t="shared" si="98"/>
        <v>0</v>
      </c>
      <c r="L254" s="67">
        <f t="shared" si="98"/>
        <v>0</v>
      </c>
      <c r="M254" s="67">
        <f t="shared" si="98"/>
        <v>0</v>
      </c>
      <c r="N254" s="67">
        <f t="shared" si="98"/>
        <v>0</v>
      </c>
      <c r="O254" s="67">
        <f t="shared" si="98"/>
        <v>0</v>
      </c>
      <c r="P254" s="67">
        <f t="shared" si="98"/>
        <v>0</v>
      </c>
      <c r="Q254" s="67">
        <f t="shared" si="98"/>
        <v>0</v>
      </c>
      <c r="R254" s="67">
        <f t="shared" si="98"/>
        <v>0</v>
      </c>
      <c r="S254" s="67">
        <f t="shared" si="98"/>
        <v>0</v>
      </c>
      <c r="T254" s="67">
        <f t="shared" si="98"/>
        <v>0</v>
      </c>
      <c r="U254" s="67">
        <f t="shared" si="98"/>
        <v>0</v>
      </c>
      <c r="V254" s="67">
        <f t="shared" si="98"/>
        <v>0</v>
      </c>
      <c r="W254" s="67">
        <f t="shared" si="98"/>
        <v>0</v>
      </c>
      <c r="X254" s="67">
        <f t="shared" si="98"/>
        <v>0</v>
      </c>
      <c r="Y254" s="67">
        <f t="shared" si="98"/>
        <v>0</v>
      </c>
      <c r="Z254" s="67">
        <f t="shared" si="98"/>
        <v>0</v>
      </c>
      <c r="AA254" s="67">
        <f t="shared" si="98"/>
        <v>0</v>
      </c>
      <c r="AB254" s="67">
        <f t="shared" si="98"/>
        <v>0</v>
      </c>
      <c r="AC254" s="67">
        <f t="shared" si="98"/>
        <v>0</v>
      </c>
      <c r="AD254" s="67">
        <f t="shared" si="98"/>
        <v>0</v>
      </c>
      <c r="AE254" s="67">
        <f t="shared" si="98"/>
        <v>0</v>
      </c>
      <c r="AF254" s="91"/>
    </row>
    <row r="255" spans="1:32" s="19" customFormat="1" ht="73.5" customHeight="1">
      <c r="A255" s="47" t="s">
        <v>64</v>
      </c>
      <c r="B255" s="70"/>
      <c r="C255" s="70"/>
      <c r="D255" s="70"/>
      <c r="E255" s="70"/>
      <c r="F255" s="45"/>
      <c r="G255" s="45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126"/>
    </row>
    <row r="256" spans="1:32" s="19" customFormat="1" ht="18.75">
      <c r="A256" s="18" t="s">
        <v>16</v>
      </c>
      <c r="B256" s="78">
        <f>B257+B258+B259</f>
        <v>16120.2</v>
      </c>
      <c r="C256" s="78">
        <f>C257+C258+C259</f>
        <v>8914.416000000001</v>
      </c>
      <c r="D256" s="78">
        <f>D257+D258+D259</f>
        <v>8914.416000000001</v>
      </c>
      <c r="E256" s="78">
        <f>E257+E258+E259</f>
        <v>7039.3239300000005</v>
      </c>
      <c r="F256" s="48">
        <f>E256/B256*100</f>
        <v>43.66772080991551</v>
      </c>
      <c r="G256" s="48">
        <f>E256/C256*100</f>
        <v>78.96562074285067</v>
      </c>
      <c r="H256" s="79">
        <f aca="true" t="shared" si="99" ref="H256:AE256">H257+H258+H259+H260</f>
        <v>3418.356</v>
      </c>
      <c r="I256" s="79">
        <f t="shared" si="99"/>
        <v>2695.50801</v>
      </c>
      <c r="J256" s="79">
        <f t="shared" si="99"/>
        <v>1806.628</v>
      </c>
      <c r="K256" s="79">
        <f t="shared" si="99"/>
        <v>1748.1835</v>
      </c>
      <c r="L256" s="79">
        <f t="shared" si="99"/>
        <v>661.431</v>
      </c>
      <c r="M256" s="79">
        <f t="shared" si="99"/>
        <v>656.22505</v>
      </c>
      <c r="N256" s="79">
        <f t="shared" si="99"/>
        <v>1381.281</v>
      </c>
      <c r="O256" s="79">
        <f t="shared" si="99"/>
        <v>1544.4647</v>
      </c>
      <c r="P256" s="79">
        <f t="shared" si="99"/>
        <v>1646.72</v>
      </c>
      <c r="Q256" s="79">
        <f t="shared" si="99"/>
        <v>394.94267</v>
      </c>
      <c r="R256" s="79">
        <f t="shared" si="99"/>
        <v>1065.875</v>
      </c>
      <c r="S256" s="79">
        <f t="shared" si="99"/>
        <v>0</v>
      </c>
      <c r="T256" s="79">
        <f t="shared" si="99"/>
        <v>1657.113</v>
      </c>
      <c r="U256" s="79">
        <f t="shared" si="99"/>
        <v>0</v>
      </c>
      <c r="V256" s="79">
        <f t="shared" si="99"/>
        <v>959.102</v>
      </c>
      <c r="W256" s="79">
        <f t="shared" si="99"/>
        <v>0</v>
      </c>
      <c r="X256" s="79">
        <f t="shared" si="99"/>
        <v>600.961</v>
      </c>
      <c r="Y256" s="79">
        <f t="shared" si="99"/>
        <v>0</v>
      </c>
      <c r="Z256" s="79">
        <f t="shared" si="99"/>
        <v>1192.799</v>
      </c>
      <c r="AA256" s="79">
        <f t="shared" si="99"/>
        <v>0</v>
      </c>
      <c r="AB256" s="79">
        <f t="shared" si="99"/>
        <v>617.065</v>
      </c>
      <c r="AC256" s="79">
        <f t="shared" si="99"/>
        <v>0</v>
      </c>
      <c r="AD256" s="79">
        <f t="shared" si="99"/>
        <v>1112.869</v>
      </c>
      <c r="AE256" s="79">
        <f t="shared" si="99"/>
        <v>0</v>
      </c>
      <c r="AF256" s="127"/>
    </row>
    <row r="257" spans="1:32" s="19" customFormat="1" ht="18.75">
      <c r="A257" s="2" t="s">
        <v>15</v>
      </c>
      <c r="B257" s="70">
        <f>H257+J257+L257+N257+P257+R257+T257+V257+X257+Z257+AB257+AD257</f>
        <v>0</v>
      </c>
      <c r="C257" s="70">
        <f>H257+J257+L257+N257+P257</f>
        <v>0</v>
      </c>
      <c r="D257" s="70">
        <f>C257</f>
        <v>0</v>
      </c>
      <c r="E257" s="70">
        <f>I257+K257+M257+O257+Q257+S257+U257+W257+Y257+AA257+AC257+AE257</f>
        <v>0</v>
      </c>
      <c r="F257" s="45" t="e">
        <f>E257/B257*100</f>
        <v>#DIV/0!</v>
      </c>
      <c r="G257" s="45" t="e">
        <f>E257/C257*100</f>
        <v>#DIV/0!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127"/>
    </row>
    <row r="258" spans="1:32" s="19" customFormat="1" ht="18.75">
      <c r="A258" s="20" t="s">
        <v>13</v>
      </c>
      <c r="B258" s="70">
        <f>H258+J258+L258+N258+P258+R258+T258+V258+X258+Z258+AB258+AD258</f>
        <v>0</v>
      </c>
      <c r="C258" s="70">
        <f>H258+J258+L258+N258+P258</f>
        <v>0</v>
      </c>
      <c r="D258" s="70">
        <f>C258</f>
        <v>0</v>
      </c>
      <c r="E258" s="70">
        <f>I258+K258+M258+O258+Q258+S258+U258+W258+Y258+AA258+AC258+AE258</f>
        <v>0</v>
      </c>
      <c r="F258" s="45" t="e">
        <f>E258/B258*100</f>
        <v>#DIV/0!</v>
      </c>
      <c r="G258" s="45" t="e">
        <f>E258/C258*100</f>
        <v>#DIV/0!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127"/>
    </row>
    <row r="259" spans="1:32" s="19" customFormat="1" ht="18.75">
      <c r="A259" s="20" t="s">
        <v>14</v>
      </c>
      <c r="B259" s="70">
        <f>H259+J259+L259+N259+P259+R259+T259+V259+X259+Z259+AB259+AD259</f>
        <v>16120.2</v>
      </c>
      <c r="C259" s="70">
        <f>H259+J259+L259+N259+P259</f>
        <v>8914.416000000001</v>
      </c>
      <c r="D259" s="70">
        <f>C259</f>
        <v>8914.416000000001</v>
      </c>
      <c r="E259" s="70">
        <f>I259+K259+M259+O259+Q259+S259+U259+W259+Y259+AA259+AC259+AE259</f>
        <v>7039.3239300000005</v>
      </c>
      <c r="F259" s="45">
        <f>E259/B259*100</f>
        <v>43.66772080991551</v>
      </c>
      <c r="G259" s="45">
        <f>E259/C259*100</f>
        <v>78.96562074285067</v>
      </c>
      <c r="H259" s="26">
        <v>3418.356</v>
      </c>
      <c r="I259" s="26">
        <v>2695.50801</v>
      </c>
      <c r="J259" s="26">
        <v>1806.628</v>
      </c>
      <c r="K259" s="26">
        <v>1748.1835</v>
      </c>
      <c r="L259" s="26">
        <v>661.431</v>
      </c>
      <c r="M259" s="26">
        <v>656.22505</v>
      </c>
      <c r="N259" s="26">
        <v>1381.281</v>
      </c>
      <c r="O259" s="26">
        <v>1544.4647</v>
      </c>
      <c r="P259" s="26">
        <v>1646.72</v>
      </c>
      <c r="Q259" s="26">
        <v>394.94267</v>
      </c>
      <c r="R259" s="26">
        <v>1065.875</v>
      </c>
      <c r="S259" s="26">
        <v>0</v>
      </c>
      <c r="T259" s="26">
        <v>1657.113</v>
      </c>
      <c r="U259" s="26">
        <v>0</v>
      </c>
      <c r="V259" s="26">
        <v>959.102</v>
      </c>
      <c r="W259" s="26">
        <v>0</v>
      </c>
      <c r="X259" s="26">
        <v>600.961</v>
      </c>
      <c r="Y259" s="26">
        <v>0</v>
      </c>
      <c r="Z259" s="26">
        <v>1192.799</v>
      </c>
      <c r="AA259" s="26">
        <v>0</v>
      </c>
      <c r="AB259" s="26">
        <v>617.065</v>
      </c>
      <c r="AC259" s="26">
        <v>0</v>
      </c>
      <c r="AD259" s="26">
        <v>1112.869</v>
      </c>
      <c r="AE259" s="26">
        <v>0</v>
      </c>
      <c r="AF259" s="127"/>
    </row>
    <row r="260" spans="1:32" s="19" customFormat="1" ht="18.75">
      <c r="A260" s="20" t="s">
        <v>43</v>
      </c>
      <c r="B260" s="70">
        <f>H260+J260+L260+N260+P260+R260+T260+V260+X260+Z260+AB260+AD260</f>
        <v>0</v>
      </c>
      <c r="C260" s="70">
        <f>H260+J260+L260+N260+P260</f>
        <v>0</v>
      </c>
      <c r="D260" s="70">
        <f>C260</f>
        <v>0</v>
      </c>
      <c r="E260" s="70">
        <f>I260+K260+M260+O260+Q260+S260+U260+W260+Y260+AA260+AC260+AE260</f>
        <v>0</v>
      </c>
      <c r="F260" s="45" t="e">
        <f>E260/B260*100</f>
        <v>#DIV/0!</v>
      </c>
      <c r="G260" s="45" t="e">
        <f>E260/C260*100</f>
        <v>#DIV/0!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128"/>
    </row>
    <row r="261" spans="1:32" s="19" customFormat="1" ht="56.25">
      <c r="A261" s="51" t="s">
        <v>65</v>
      </c>
      <c r="B261" s="68"/>
      <c r="C261" s="70"/>
      <c r="D261" s="70"/>
      <c r="E261" s="70"/>
      <c r="F261" s="45"/>
      <c r="G261" s="4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126"/>
    </row>
    <row r="262" spans="1:32" s="19" customFormat="1" ht="18.75">
      <c r="A262" s="18" t="s">
        <v>16</v>
      </c>
      <c r="B262" s="78">
        <f>B263+B264+B265</f>
        <v>5405.500000000001</v>
      </c>
      <c r="C262" s="78">
        <f>C263+C264+C265</f>
        <v>3230.7480000000005</v>
      </c>
      <c r="D262" s="78">
        <f>D263+D264+D265</f>
        <v>3230.7480000000005</v>
      </c>
      <c r="E262" s="78">
        <f>E263+E264+E265</f>
        <v>2911.4514900000004</v>
      </c>
      <c r="F262" s="48">
        <f>E262/B262*100</f>
        <v>53.86090999907501</v>
      </c>
      <c r="G262" s="48">
        <f>E262/C262*100</f>
        <v>90.11694783994295</v>
      </c>
      <c r="H262" s="79">
        <f aca="true" t="shared" si="100" ref="H262:AE262">H263+H264+H265+H266</f>
        <v>1284.564</v>
      </c>
      <c r="I262" s="79">
        <f t="shared" si="100"/>
        <v>995.09562</v>
      </c>
      <c r="J262" s="79">
        <f t="shared" si="100"/>
        <v>626.953</v>
      </c>
      <c r="K262" s="79">
        <f t="shared" si="100"/>
        <v>517.00155</v>
      </c>
      <c r="L262" s="79">
        <f t="shared" si="100"/>
        <v>204.477</v>
      </c>
      <c r="M262" s="79">
        <f t="shared" si="100"/>
        <v>198.57636</v>
      </c>
      <c r="N262" s="79">
        <f t="shared" si="100"/>
        <v>727.316</v>
      </c>
      <c r="O262" s="79">
        <f t="shared" si="100"/>
        <v>747.94925</v>
      </c>
      <c r="P262" s="79">
        <f t="shared" si="100"/>
        <v>387.438</v>
      </c>
      <c r="Q262" s="79">
        <f t="shared" si="100"/>
        <v>452.82871</v>
      </c>
      <c r="R262" s="79">
        <f t="shared" si="100"/>
        <v>217.254</v>
      </c>
      <c r="S262" s="79">
        <f t="shared" si="100"/>
        <v>0</v>
      </c>
      <c r="T262" s="79">
        <f t="shared" si="100"/>
        <v>552.107</v>
      </c>
      <c r="U262" s="79">
        <f t="shared" si="100"/>
        <v>0</v>
      </c>
      <c r="V262" s="79">
        <f t="shared" si="100"/>
        <v>380.27</v>
      </c>
      <c r="W262" s="79">
        <f t="shared" si="100"/>
        <v>0</v>
      </c>
      <c r="X262" s="79">
        <f t="shared" si="100"/>
        <v>117.608</v>
      </c>
      <c r="Y262" s="79">
        <f t="shared" si="100"/>
        <v>0</v>
      </c>
      <c r="Z262" s="79">
        <f t="shared" si="100"/>
        <v>424.967</v>
      </c>
      <c r="AA262" s="79">
        <f t="shared" si="100"/>
        <v>0</v>
      </c>
      <c r="AB262" s="79">
        <f t="shared" si="100"/>
        <v>230.85</v>
      </c>
      <c r="AC262" s="79">
        <f t="shared" si="100"/>
        <v>0</v>
      </c>
      <c r="AD262" s="79">
        <f t="shared" si="100"/>
        <v>251.696</v>
      </c>
      <c r="AE262" s="79">
        <f t="shared" si="100"/>
        <v>0</v>
      </c>
      <c r="AF262" s="127"/>
    </row>
    <row r="263" spans="1:32" s="19" customFormat="1" ht="18.75">
      <c r="A263" s="2" t="s">
        <v>15</v>
      </c>
      <c r="B263" s="70">
        <f>H263+J263+L263+N263+P263+R263+T263+V263+X263+Z263+AB263+AD263</f>
        <v>0</v>
      </c>
      <c r="C263" s="70">
        <f>H263+J263+L263+N263+P263</f>
        <v>0</v>
      </c>
      <c r="D263" s="70">
        <f>C263</f>
        <v>0</v>
      </c>
      <c r="E263" s="70">
        <f>I263+K263+M263+O263+Q263+S263+U263+W263+Y263+AA263+AC263+AE263</f>
        <v>0</v>
      </c>
      <c r="F263" s="45" t="e">
        <f>E263/B263*100</f>
        <v>#DIV/0!</v>
      </c>
      <c r="G263" s="45" t="e">
        <f>E263/C263*100</f>
        <v>#DIV/0!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127"/>
    </row>
    <row r="264" spans="1:32" s="19" customFormat="1" ht="18.75">
      <c r="A264" s="20" t="s">
        <v>13</v>
      </c>
      <c r="B264" s="70">
        <f>H264+J264+L264+N264+P264+R264+T264+V264+X264+Z264+AB264+AD264</f>
        <v>0</v>
      </c>
      <c r="C264" s="70">
        <f>H264+J264+L264+N264+P264</f>
        <v>0</v>
      </c>
      <c r="D264" s="70">
        <f>C264</f>
        <v>0</v>
      </c>
      <c r="E264" s="70">
        <f>I264+K264+M264+O264+Q264+S264+U264+W264+Y264+AA264+AC264+AE264</f>
        <v>0</v>
      </c>
      <c r="F264" s="45" t="e">
        <f>E264/B264*100</f>
        <v>#DIV/0!</v>
      </c>
      <c r="G264" s="45" t="e">
        <f>E264/C264*100</f>
        <v>#DIV/0!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127"/>
    </row>
    <row r="265" spans="1:32" s="19" customFormat="1" ht="18.75">
      <c r="A265" s="20" t="s">
        <v>14</v>
      </c>
      <c r="B265" s="70">
        <f>H265+J265+L265+N265+P265+R265+T265+V265+X265+Z265+AB265+AD265</f>
        <v>5405.500000000001</v>
      </c>
      <c r="C265" s="70">
        <f>H265+J265+L265+N265+P265</f>
        <v>3230.7480000000005</v>
      </c>
      <c r="D265" s="70">
        <f>C265</f>
        <v>3230.7480000000005</v>
      </c>
      <c r="E265" s="70">
        <f>I265+K265+M265+O265+Q265+S265+U265+W265+Y265+AA265+AC265+AE265</f>
        <v>2911.4514900000004</v>
      </c>
      <c r="F265" s="45">
        <f>E265/B265*100</f>
        <v>53.86090999907501</v>
      </c>
      <c r="G265" s="45">
        <f>E265/C265*100</f>
        <v>90.11694783994295</v>
      </c>
      <c r="H265" s="26">
        <v>1284.564</v>
      </c>
      <c r="I265" s="26">
        <v>995.09562</v>
      </c>
      <c r="J265" s="26">
        <v>626.953</v>
      </c>
      <c r="K265" s="26">
        <v>517.00155</v>
      </c>
      <c r="L265" s="26">
        <v>204.477</v>
      </c>
      <c r="M265" s="26">
        <v>198.57636</v>
      </c>
      <c r="N265" s="26">
        <v>727.316</v>
      </c>
      <c r="O265" s="26">
        <v>747.94925</v>
      </c>
      <c r="P265" s="26">
        <v>387.438</v>
      </c>
      <c r="Q265" s="26">
        <v>452.82871</v>
      </c>
      <c r="R265" s="26">
        <v>217.254</v>
      </c>
      <c r="S265" s="26">
        <v>0</v>
      </c>
      <c r="T265" s="26">
        <v>552.107</v>
      </c>
      <c r="U265" s="26">
        <v>0</v>
      </c>
      <c r="V265" s="26">
        <v>380.27</v>
      </c>
      <c r="W265" s="26">
        <v>0</v>
      </c>
      <c r="X265" s="26">
        <v>117.608</v>
      </c>
      <c r="Y265" s="26">
        <v>0</v>
      </c>
      <c r="Z265" s="26">
        <v>424.967</v>
      </c>
      <c r="AA265" s="26">
        <v>0</v>
      </c>
      <c r="AB265" s="26">
        <v>230.85</v>
      </c>
      <c r="AC265" s="26">
        <v>0</v>
      </c>
      <c r="AD265" s="26">
        <v>251.696</v>
      </c>
      <c r="AE265" s="26">
        <v>0</v>
      </c>
      <c r="AF265" s="127"/>
    </row>
    <row r="266" spans="1:32" s="19" customFormat="1" ht="18.75">
      <c r="A266" s="51" t="s">
        <v>43</v>
      </c>
      <c r="B266" s="70">
        <f>H266+J266+L266+N266+P266+R266+T266+V266+X266+Z266+AB266+AD266</f>
        <v>0</v>
      </c>
      <c r="C266" s="70">
        <f>H266+J266+L266+N266+P266</f>
        <v>0</v>
      </c>
      <c r="D266" s="70">
        <f>C266</f>
        <v>0</v>
      </c>
      <c r="E266" s="70">
        <f>I266+K266+M266+O266+Q266+S266+U266+W266+Y266+AA266+AC266+AE266</f>
        <v>0</v>
      </c>
      <c r="F266" s="45" t="e">
        <f>E266/B266*100</f>
        <v>#DIV/0!</v>
      </c>
      <c r="G266" s="45" t="e">
        <f>E266/C266*100</f>
        <v>#DIV/0!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128"/>
    </row>
    <row r="267" spans="1:32" s="19" customFormat="1" ht="75">
      <c r="A267" s="47" t="s">
        <v>28</v>
      </c>
      <c r="B267" s="68"/>
      <c r="C267" s="70"/>
      <c r="D267" s="70"/>
      <c r="E267" s="70"/>
      <c r="F267" s="45"/>
      <c r="G267" s="45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126"/>
    </row>
    <row r="268" spans="1:32" s="19" customFormat="1" ht="18.75">
      <c r="A268" s="18" t="s">
        <v>16</v>
      </c>
      <c r="B268" s="78">
        <f>B269+B270+B271</f>
        <v>0</v>
      </c>
      <c r="C268" s="78">
        <f>C269+C270+C271</f>
        <v>0</v>
      </c>
      <c r="D268" s="78">
        <f>D269+D270+D271</f>
        <v>0</v>
      </c>
      <c r="E268" s="78">
        <f>E269+E270+E271</f>
        <v>0</v>
      </c>
      <c r="F268" s="48" t="e">
        <f>E268/B268*100</f>
        <v>#DIV/0!</v>
      </c>
      <c r="G268" s="48" t="e">
        <f>E268/C268*100</f>
        <v>#DIV/0!</v>
      </c>
      <c r="H268" s="79">
        <f aca="true" t="shared" si="101" ref="H268:AE268">H269+H270+H271+H272</f>
        <v>0</v>
      </c>
      <c r="I268" s="79">
        <f t="shared" si="101"/>
        <v>0</v>
      </c>
      <c r="J268" s="79">
        <f t="shared" si="101"/>
        <v>0</v>
      </c>
      <c r="K268" s="79">
        <f t="shared" si="101"/>
        <v>0</v>
      </c>
      <c r="L268" s="79">
        <f t="shared" si="101"/>
        <v>0</v>
      </c>
      <c r="M268" s="79">
        <f t="shared" si="101"/>
        <v>0</v>
      </c>
      <c r="N268" s="79">
        <f t="shared" si="101"/>
        <v>0</v>
      </c>
      <c r="O268" s="79">
        <f t="shared" si="101"/>
        <v>0</v>
      </c>
      <c r="P268" s="79">
        <f t="shared" si="101"/>
        <v>0</v>
      </c>
      <c r="Q268" s="79">
        <f t="shared" si="101"/>
        <v>0</v>
      </c>
      <c r="R268" s="79">
        <f t="shared" si="101"/>
        <v>0</v>
      </c>
      <c r="S268" s="79">
        <f t="shared" si="101"/>
        <v>0</v>
      </c>
      <c r="T268" s="79">
        <f t="shared" si="101"/>
        <v>0</v>
      </c>
      <c r="U268" s="79">
        <f t="shared" si="101"/>
        <v>0</v>
      </c>
      <c r="V268" s="79">
        <f t="shared" si="101"/>
        <v>0</v>
      </c>
      <c r="W268" s="79">
        <f t="shared" si="101"/>
        <v>0</v>
      </c>
      <c r="X268" s="79">
        <f t="shared" si="101"/>
        <v>0</v>
      </c>
      <c r="Y268" s="79">
        <f t="shared" si="101"/>
        <v>0</v>
      </c>
      <c r="Z268" s="79">
        <f t="shared" si="101"/>
        <v>0</v>
      </c>
      <c r="AA268" s="79">
        <f t="shared" si="101"/>
        <v>0</v>
      </c>
      <c r="AB268" s="79">
        <f t="shared" si="101"/>
        <v>0</v>
      </c>
      <c r="AC268" s="79">
        <f t="shared" si="101"/>
        <v>0</v>
      </c>
      <c r="AD268" s="79">
        <f t="shared" si="101"/>
        <v>0</v>
      </c>
      <c r="AE268" s="79">
        <f t="shared" si="101"/>
        <v>0</v>
      </c>
      <c r="AF268" s="127"/>
    </row>
    <row r="269" spans="1:32" s="19" customFormat="1" ht="18.75">
      <c r="A269" s="2" t="s">
        <v>15</v>
      </c>
      <c r="B269" s="70">
        <f>H269+J269+L269+N269+P269+R269+T269+V269+X269+Z269+AB269+AD269</f>
        <v>0</v>
      </c>
      <c r="C269" s="70">
        <f>H269+J269+L269+N269+P269</f>
        <v>0</v>
      </c>
      <c r="D269" s="70">
        <f>C269</f>
        <v>0</v>
      </c>
      <c r="E269" s="70">
        <f>I269+K269+M269+O269+Q269+S269+U269+W269+Y269+AA269+AC269+AE269</f>
        <v>0</v>
      </c>
      <c r="F269" s="45" t="e">
        <f>E269/B269*100</f>
        <v>#DIV/0!</v>
      </c>
      <c r="G269" s="45" t="e">
        <f>E269/C269*100</f>
        <v>#DIV/0!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127"/>
    </row>
    <row r="270" spans="1:32" s="19" customFormat="1" ht="18.75">
      <c r="A270" s="20" t="s">
        <v>13</v>
      </c>
      <c r="B270" s="70">
        <f>H270+J270+L270+N270+P270+R270+T270+V270+X270+Z270+AB270+AD270</f>
        <v>0</v>
      </c>
      <c r="C270" s="70">
        <f>H270+J270+L270+N270+P270</f>
        <v>0</v>
      </c>
      <c r="D270" s="70">
        <f>C270</f>
        <v>0</v>
      </c>
      <c r="E270" s="70">
        <f>I270+K270+M270+O270+Q270+S270+U270+W270+Y270+AA270+AC270+AE270</f>
        <v>0</v>
      </c>
      <c r="F270" s="45" t="e">
        <f>E270/B270*100</f>
        <v>#DIV/0!</v>
      </c>
      <c r="G270" s="45" t="e">
        <f>E270/C270*100</f>
        <v>#DIV/0!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127"/>
    </row>
    <row r="271" spans="1:32" s="19" customFormat="1" ht="18.75">
      <c r="A271" s="20" t="s">
        <v>14</v>
      </c>
      <c r="B271" s="70">
        <f>H271+J271+L271+N271+P271+R271+T271+V271+X271+Z271+AB271+AD271</f>
        <v>0</v>
      </c>
      <c r="C271" s="70">
        <f>H271+J271+L271+N271+P271</f>
        <v>0</v>
      </c>
      <c r="D271" s="70">
        <f>C271</f>
        <v>0</v>
      </c>
      <c r="E271" s="70">
        <f>I271+K271+M271+O271+Q271+S271+U271+W271+Y271+AA271+AC271+AE271</f>
        <v>0</v>
      </c>
      <c r="F271" s="45" t="e">
        <f>E271/B271*100</f>
        <v>#DIV/0!</v>
      </c>
      <c r="G271" s="45" t="e">
        <f>E271/C271*100</f>
        <v>#DIV/0!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127"/>
    </row>
    <row r="272" spans="1:32" s="19" customFormat="1" ht="18.75">
      <c r="A272" s="51" t="s">
        <v>43</v>
      </c>
      <c r="B272" s="70">
        <f>H272+J272+L272+N272+P272+R272+T272+V272+X272+Z272+AB272+AD272</f>
        <v>0</v>
      </c>
      <c r="C272" s="70">
        <f>H272+J272+L272+N272+P272</f>
        <v>0</v>
      </c>
      <c r="D272" s="70">
        <f>C272</f>
        <v>0</v>
      </c>
      <c r="E272" s="70">
        <f>I272+K272+M272+O272+Q272+S272+U272+W272+Y272+AA272+AC272+AE272</f>
        <v>0</v>
      </c>
      <c r="F272" s="45" t="e">
        <f>E272/B272*100</f>
        <v>#DIV/0!</v>
      </c>
      <c r="G272" s="45" t="e">
        <f>E272/C272*100</f>
        <v>#DIV/0!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128"/>
    </row>
    <row r="273" spans="1:32" s="12" customFormat="1" ht="18.75">
      <c r="A273" s="49" t="s">
        <v>66</v>
      </c>
      <c r="B273" s="66"/>
      <c r="C273" s="66"/>
      <c r="D273" s="66"/>
      <c r="E273" s="66"/>
      <c r="F273" s="62"/>
      <c r="G273" s="6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4" s="19" customFormat="1" ht="18.75">
      <c r="A274" s="29" t="s">
        <v>16</v>
      </c>
      <c r="B274" s="66">
        <f>B275+B276+B277+B278</f>
        <v>61.9</v>
      </c>
      <c r="C274" s="66">
        <f>C275+C276+C277+C278</f>
        <v>61.9</v>
      </c>
      <c r="D274" s="66">
        <f>D275+D276+D277+D278</f>
        <v>61.9</v>
      </c>
      <c r="E274" s="66">
        <f>E275+E276+E277+E278</f>
        <v>61.8984</v>
      </c>
      <c r="F274" s="62">
        <f>E274/B274*100</f>
        <v>99.99741518578352</v>
      </c>
      <c r="G274" s="62">
        <f>E274/C274*100</f>
        <v>99.99741518578352</v>
      </c>
      <c r="H274" s="32">
        <f>H275+H276+H277+H278</f>
        <v>0</v>
      </c>
      <c r="I274" s="32">
        <f aca="true" t="shared" si="102" ref="I274:AE274">I275+I276+I277+I278</f>
        <v>0</v>
      </c>
      <c r="J274" s="32">
        <f t="shared" si="102"/>
        <v>0</v>
      </c>
      <c r="K274" s="32">
        <f t="shared" si="102"/>
        <v>0</v>
      </c>
      <c r="L274" s="32">
        <f t="shared" si="102"/>
        <v>0</v>
      </c>
      <c r="M274" s="32">
        <f t="shared" si="102"/>
        <v>0</v>
      </c>
      <c r="N274" s="32">
        <f t="shared" si="102"/>
        <v>61.9</v>
      </c>
      <c r="O274" s="32">
        <f t="shared" si="102"/>
        <v>61.8984</v>
      </c>
      <c r="P274" s="32">
        <f t="shared" si="102"/>
        <v>0</v>
      </c>
      <c r="Q274" s="32">
        <f t="shared" si="102"/>
        <v>0</v>
      </c>
      <c r="R274" s="32">
        <f t="shared" si="102"/>
        <v>0</v>
      </c>
      <c r="S274" s="32">
        <f t="shared" si="102"/>
        <v>0</v>
      </c>
      <c r="T274" s="32">
        <f t="shared" si="102"/>
        <v>0</v>
      </c>
      <c r="U274" s="32">
        <f t="shared" si="102"/>
        <v>0</v>
      </c>
      <c r="V274" s="32">
        <f t="shared" si="102"/>
        <v>0</v>
      </c>
      <c r="W274" s="32">
        <f t="shared" si="102"/>
        <v>0</v>
      </c>
      <c r="X274" s="32">
        <f t="shared" si="102"/>
        <v>0</v>
      </c>
      <c r="Y274" s="32">
        <f t="shared" si="102"/>
        <v>0</v>
      </c>
      <c r="Z274" s="32">
        <f t="shared" si="102"/>
        <v>0</v>
      </c>
      <c r="AA274" s="32">
        <f t="shared" si="102"/>
        <v>0</v>
      </c>
      <c r="AB274" s="32">
        <f t="shared" si="102"/>
        <v>0</v>
      </c>
      <c r="AC274" s="32">
        <f t="shared" si="102"/>
        <v>0</v>
      </c>
      <c r="AD274" s="32">
        <f t="shared" si="102"/>
        <v>0</v>
      </c>
      <c r="AE274" s="32">
        <f t="shared" si="102"/>
        <v>0</v>
      </c>
      <c r="AF274" s="32"/>
      <c r="AG274" s="41"/>
      <c r="AH274" s="60"/>
    </row>
    <row r="275" spans="1:34" s="19" customFormat="1" ht="18.75">
      <c r="A275" s="33" t="s">
        <v>15</v>
      </c>
      <c r="B275" s="67">
        <f aca="true" t="shared" si="103" ref="B275:E278">B281</f>
        <v>0</v>
      </c>
      <c r="C275" s="67">
        <f t="shared" si="103"/>
        <v>0</v>
      </c>
      <c r="D275" s="67">
        <f t="shared" si="103"/>
        <v>0</v>
      </c>
      <c r="E275" s="67">
        <f t="shared" si="103"/>
        <v>0</v>
      </c>
      <c r="F275" s="42" t="e">
        <f>E275/B275*100</f>
        <v>#DIV/0!</v>
      </c>
      <c r="G275" s="42" t="e">
        <f>E275/C275*100</f>
        <v>#DIV/0!</v>
      </c>
      <c r="H275" s="67">
        <f>H281</f>
        <v>0</v>
      </c>
      <c r="I275" s="67">
        <f aca="true" t="shared" si="104" ref="I275:AE275">I281</f>
        <v>0</v>
      </c>
      <c r="J275" s="67">
        <f t="shared" si="104"/>
        <v>0</v>
      </c>
      <c r="K275" s="67">
        <f t="shared" si="104"/>
        <v>0</v>
      </c>
      <c r="L275" s="67">
        <f t="shared" si="104"/>
        <v>0</v>
      </c>
      <c r="M275" s="67">
        <f t="shared" si="104"/>
        <v>0</v>
      </c>
      <c r="N275" s="67">
        <f t="shared" si="104"/>
        <v>0</v>
      </c>
      <c r="O275" s="67">
        <f t="shared" si="104"/>
        <v>0</v>
      </c>
      <c r="P275" s="67">
        <f t="shared" si="104"/>
        <v>0</v>
      </c>
      <c r="Q275" s="67">
        <f t="shared" si="104"/>
        <v>0</v>
      </c>
      <c r="R275" s="67">
        <f t="shared" si="104"/>
        <v>0</v>
      </c>
      <c r="S275" s="67">
        <f t="shared" si="104"/>
        <v>0</v>
      </c>
      <c r="T275" s="67">
        <f t="shared" si="104"/>
        <v>0</v>
      </c>
      <c r="U275" s="67">
        <f t="shared" si="104"/>
        <v>0</v>
      </c>
      <c r="V275" s="67">
        <f t="shared" si="104"/>
        <v>0</v>
      </c>
      <c r="W275" s="67">
        <f t="shared" si="104"/>
        <v>0</v>
      </c>
      <c r="X275" s="67">
        <f t="shared" si="104"/>
        <v>0</v>
      </c>
      <c r="Y275" s="67">
        <f t="shared" si="104"/>
        <v>0</v>
      </c>
      <c r="Z275" s="67">
        <f t="shared" si="104"/>
        <v>0</v>
      </c>
      <c r="AA275" s="67">
        <f t="shared" si="104"/>
        <v>0</v>
      </c>
      <c r="AB275" s="67">
        <f t="shared" si="104"/>
        <v>0</v>
      </c>
      <c r="AC275" s="67">
        <f t="shared" si="104"/>
        <v>0</v>
      </c>
      <c r="AD275" s="67">
        <f t="shared" si="104"/>
        <v>0</v>
      </c>
      <c r="AE275" s="67">
        <f t="shared" si="104"/>
        <v>0</v>
      </c>
      <c r="AF275" s="34"/>
      <c r="AG275" s="41"/>
      <c r="AH275" s="60"/>
    </row>
    <row r="276" spans="1:34" s="19" customFormat="1" ht="18.75">
      <c r="A276" s="33" t="s">
        <v>13</v>
      </c>
      <c r="B276" s="67">
        <f t="shared" si="103"/>
        <v>61.9</v>
      </c>
      <c r="C276" s="67">
        <f t="shared" si="103"/>
        <v>61.9</v>
      </c>
      <c r="D276" s="67">
        <f t="shared" si="103"/>
        <v>61.9</v>
      </c>
      <c r="E276" s="67">
        <f t="shared" si="103"/>
        <v>61.8984</v>
      </c>
      <c r="F276" s="42">
        <f>E276/B276*100</f>
        <v>99.99741518578352</v>
      </c>
      <c r="G276" s="42">
        <f>E276/C276*100</f>
        <v>99.99741518578352</v>
      </c>
      <c r="H276" s="67">
        <f>H282</f>
        <v>0</v>
      </c>
      <c r="I276" s="67">
        <f aca="true" t="shared" si="105" ref="I276:AE276">I282</f>
        <v>0</v>
      </c>
      <c r="J276" s="67">
        <f t="shared" si="105"/>
        <v>0</v>
      </c>
      <c r="K276" s="67">
        <f t="shared" si="105"/>
        <v>0</v>
      </c>
      <c r="L276" s="67">
        <f t="shared" si="105"/>
        <v>0</v>
      </c>
      <c r="M276" s="67">
        <f t="shared" si="105"/>
        <v>0</v>
      </c>
      <c r="N276" s="67">
        <f t="shared" si="105"/>
        <v>61.9</v>
      </c>
      <c r="O276" s="67">
        <f t="shared" si="105"/>
        <v>61.8984</v>
      </c>
      <c r="P276" s="67">
        <f t="shared" si="105"/>
        <v>0</v>
      </c>
      <c r="Q276" s="67">
        <f t="shared" si="105"/>
        <v>0</v>
      </c>
      <c r="R276" s="67">
        <f t="shared" si="105"/>
        <v>0</v>
      </c>
      <c r="S276" s="67">
        <f t="shared" si="105"/>
        <v>0</v>
      </c>
      <c r="T276" s="67">
        <f t="shared" si="105"/>
        <v>0</v>
      </c>
      <c r="U276" s="67">
        <f t="shared" si="105"/>
        <v>0</v>
      </c>
      <c r="V276" s="67">
        <f t="shared" si="105"/>
        <v>0</v>
      </c>
      <c r="W276" s="67">
        <f t="shared" si="105"/>
        <v>0</v>
      </c>
      <c r="X276" s="67">
        <f t="shared" si="105"/>
        <v>0</v>
      </c>
      <c r="Y276" s="67">
        <f t="shared" si="105"/>
        <v>0</v>
      </c>
      <c r="Z276" s="67">
        <f t="shared" si="105"/>
        <v>0</v>
      </c>
      <c r="AA276" s="67">
        <f t="shared" si="105"/>
        <v>0</v>
      </c>
      <c r="AB276" s="67">
        <f t="shared" si="105"/>
        <v>0</v>
      </c>
      <c r="AC276" s="67">
        <f t="shared" si="105"/>
        <v>0</v>
      </c>
      <c r="AD276" s="67">
        <f t="shared" si="105"/>
        <v>0</v>
      </c>
      <c r="AE276" s="67">
        <f t="shared" si="105"/>
        <v>0</v>
      </c>
      <c r="AF276" s="34"/>
      <c r="AG276" s="41"/>
      <c r="AH276" s="60"/>
    </row>
    <row r="277" spans="1:34" s="19" customFormat="1" ht="18.75">
      <c r="A277" s="33" t="s">
        <v>14</v>
      </c>
      <c r="B277" s="67">
        <f t="shared" si="103"/>
        <v>0</v>
      </c>
      <c r="C277" s="67">
        <f t="shared" si="103"/>
        <v>0</v>
      </c>
      <c r="D277" s="67">
        <f t="shared" si="103"/>
        <v>0</v>
      </c>
      <c r="E277" s="67">
        <f t="shared" si="103"/>
        <v>0</v>
      </c>
      <c r="F277" s="42" t="e">
        <f>E277/B277*100</f>
        <v>#DIV/0!</v>
      </c>
      <c r="G277" s="42" t="e">
        <f>E277/C277*100</f>
        <v>#DIV/0!</v>
      </c>
      <c r="H277" s="67">
        <f>H283</f>
        <v>0</v>
      </c>
      <c r="I277" s="67">
        <f aca="true" t="shared" si="106" ref="I277:AE277">I283</f>
        <v>0</v>
      </c>
      <c r="J277" s="67">
        <f t="shared" si="106"/>
        <v>0</v>
      </c>
      <c r="K277" s="67">
        <f t="shared" si="106"/>
        <v>0</v>
      </c>
      <c r="L277" s="67">
        <f t="shared" si="106"/>
        <v>0</v>
      </c>
      <c r="M277" s="67">
        <f t="shared" si="106"/>
        <v>0</v>
      </c>
      <c r="N277" s="67">
        <f t="shared" si="106"/>
        <v>0</v>
      </c>
      <c r="O277" s="67">
        <f t="shared" si="106"/>
        <v>0</v>
      </c>
      <c r="P277" s="67">
        <f t="shared" si="106"/>
        <v>0</v>
      </c>
      <c r="Q277" s="67">
        <f t="shared" si="106"/>
        <v>0</v>
      </c>
      <c r="R277" s="67">
        <f t="shared" si="106"/>
        <v>0</v>
      </c>
      <c r="S277" s="67">
        <f t="shared" si="106"/>
        <v>0</v>
      </c>
      <c r="T277" s="67">
        <f t="shared" si="106"/>
        <v>0</v>
      </c>
      <c r="U277" s="67">
        <f t="shared" si="106"/>
        <v>0</v>
      </c>
      <c r="V277" s="67">
        <f t="shared" si="106"/>
        <v>0</v>
      </c>
      <c r="W277" s="67">
        <f t="shared" si="106"/>
        <v>0</v>
      </c>
      <c r="X277" s="67">
        <f t="shared" si="106"/>
        <v>0</v>
      </c>
      <c r="Y277" s="67">
        <f t="shared" si="106"/>
        <v>0</v>
      </c>
      <c r="Z277" s="67">
        <f t="shared" si="106"/>
        <v>0</v>
      </c>
      <c r="AA277" s="67">
        <f t="shared" si="106"/>
        <v>0</v>
      </c>
      <c r="AB277" s="67">
        <f t="shared" si="106"/>
        <v>0</v>
      </c>
      <c r="AC277" s="67">
        <f t="shared" si="106"/>
        <v>0</v>
      </c>
      <c r="AD277" s="67">
        <f t="shared" si="106"/>
        <v>0</v>
      </c>
      <c r="AE277" s="67">
        <f t="shared" si="106"/>
        <v>0</v>
      </c>
      <c r="AF277" s="34"/>
      <c r="AG277" s="41"/>
      <c r="AH277" s="60"/>
    </row>
    <row r="278" spans="1:34" s="19" customFormat="1" ht="18.75">
      <c r="A278" s="33" t="s">
        <v>43</v>
      </c>
      <c r="B278" s="67">
        <f t="shared" si="103"/>
        <v>0</v>
      </c>
      <c r="C278" s="67">
        <f t="shared" si="103"/>
        <v>0</v>
      </c>
      <c r="D278" s="67">
        <f t="shared" si="103"/>
        <v>0</v>
      </c>
      <c r="E278" s="67">
        <f t="shared" si="103"/>
        <v>0</v>
      </c>
      <c r="F278" s="42" t="e">
        <f>E278/B278*100</f>
        <v>#DIV/0!</v>
      </c>
      <c r="G278" s="42" t="e">
        <f>E278/C278*100</f>
        <v>#DIV/0!</v>
      </c>
      <c r="H278" s="67">
        <f>H284</f>
        <v>0</v>
      </c>
      <c r="I278" s="67">
        <f aca="true" t="shared" si="107" ref="I278:AE278">I284</f>
        <v>0</v>
      </c>
      <c r="J278" s="67">
        <f t="shared" si="107"/>
        <v>0</v>
      </c>
      <c r="K278" s="67">
        <f t="shared" si="107"/>
        <v>0</v>
      </c>
      <c r="L278" s="67">
        <f t="shared" si="107"/>
        <v>0</v>
      </c>
      <c r="M278" s="67">
        <f t="shared" si="107"/>
        <v>0</v>
      </c>
      <c r="N278" s="67">
        <f t="shared" si="107"/>
        <v>0</v>
      </c>
      <c r="O278" s="67">
        <f t="shared" si="107"/>
        <v>0</v>
      </c>
      <c r="P278" s="67">
        <f t="shared" si="107"/>
        <v>0</v>
      </c>
      <c r="Q278" s="67">
        <f t="shared" si="107"/>
        <v>0</v>
      </c>
      <c r="R278" s="67">
        <f t="shared" si="107"/>
        <v>0</v>
      </c>
      <c r="S278" s="67">
        <f t="shared" si="107"/>
        <v>0</v>
      </c>
      <c r="T278" s="67">
        <f t="shared" si="107"/>
        <v>0</v>
      </c>
      <c r="U278" s="67">
        <f t="shared" si="107"/>
        <v>0</v>
      </c>
      <c r="V278" s="67">
        <f t="shared" si="107"/>
        <v>0</v>
      </c>
      <c r="W278" s="67">
        <f t="shared" si="107"/>
        <v>0</v>
      </c>
      <c r="X278" s="67">
        <f t="shared" si="107"/>
        <v>0</v>
      </c>
      <c r="Y278" s="67">
        <f t="shared" si="107"/>
        <v>0</v>
      </c>
      <c r="Z278" s="67">
        <f t="shared" si="107"/>
        <v>0</v>
      </c>
      <c r="AA278" s="67">
        <f t="shared" si="107"/>
        <v>0</v>
      </c>
      <c r="AB278" s="67">
        <f t="shared" si="107"/>
        <v>0</v>
      </c>
      <c r="AC278" s="67">
        <f t="shared" si="107"/>
        <v>0</v>
      </c>
      <c r="AD278" s="67">
        <f t="shared" si="107"/>
        <v>0</v>
      </c>
      <c r="AE278" s="67">
        <f t="shared" si="107"/>
        <v>0</v>
      </c>
      <c r="AF278" s="61"/>
      <c r="AG278" s="41"/>
      <c r="AH278" s="60"/>
    </row>
    <row r="279" spans="1:32" s="19" customFormat="1" ht="95.25" customHeight="1">
      <c r="A279" s="47" t="s">
        <v>67</v>
      </c>
      <c r="B279" s="69"/>
      <c r="C279" s="69"/>
      <c r="D279" s="69"/>
      <c r="E279" s="69"/>
      <c r="F279" s="48"/>
      <c r="G279" s="48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126" t="s">
        <v>87</v>
      </c>
    </row>
    <row r="280" spans="1:32" s="12" customFormat="1" ht="18.75">
      <c r="A280" s="3" t="s">
        <v>16</v>
      </c>
      <c r="B280" s="69">
        <f>B281+B282+B283+B284</f>
        <v>61.9</v>
      </c>
      <c r="C280" s="69">
        <f>C282+C283+C281+C284</f>
        <v>61.9</v>
      </c>
      <c r="D280" s="69">
        <f>C280</f>
        <v>61.9</v>
      </c>
      <c r="E280" s="69">
        <f>E282+E283+E281+E284</f>
        <v>61.8984</v>
      </c>
      <c r="F280" s="48">
        <f>E280/B280*100</f>
        <v>99.99741518578352</v>
      </c>
      <c r="G280" s="48">
        <f>E280/C280*100</f>
        <v>99.99741518578352</v>
      </c>
      <c r="H280" s="27">
        <f>H281+H282+H283+H284</f>
        <v>0</v>
      </c>
      <c r="I280" s="27">
        <f aca="true" t="shared" si="108" ref="I280:AE280">I281+I282+I283+I284</f>
        <v>0</v>
      </c>
      <c r="J280" s="27">
        <f t="shared" si="108"/>
        <v>0</v>
      </c>
      <c r="K280" s="27">
        <f t="shared" si="108"/>
        <v>0</v>
      </c>
      <c r="L280" s="27">
        <f t="shared" si="108"/>
        <v>0</v>
      </c>
      <c r="M280" s="27">
        <f t="shared" si="108"/>
        <v>0</v>
      </c>
      <c r="N280" s="27">
        <f t="shared" si="108"/>
        <v>61.9</v>
      </c>
      <c r="O280" s="27">
        <f t="shared" si="108"/>
        <v>61.8984</v>
      </c>
      <c r="P280" s="27">
        <f t="shared" si="108"/>
        <v>0</v>
      </c>
      <c r="Q280" s="27">
        <f t="shared" si="108"/>
        <v>0</v>
      </c>
      <c r="R280" s="27">
        <f t="shared" si="108"/>
        <v>0</v>
      </c>
      <c r="S280" s="27">
        <f t="shared" si="108"/>
        <v>0</v>
      </c>
      <c r="T280" s="27">
        <f t="shared" si="108"/>
        <v>0</v>
      </c>
      <c r="U280" s="27">
        <f t="shared" si="108"/>
        <v>0</v>
      </c>
      <c r="V280" s="27">
        <f t="shared" si="108"/>
        <v>0</v>
      </c>
      <c r="W280" s="27">
        <f t="shared" si="108"/>
        <v>0</v>
      </c>
      <c r="X280" s="27">
        <f t="shared" si="108"/>
        <v>0</v>
      </c>
      <c r="Y280" s="27">
        <f t="shared" si="108"/>
        <v>0</v>
      </c>
      <c r="Z280" s="27">
        <f t="shared" si="108"/>
        <v>0</v>
      </c>
      <c r="AA280" s="27">
        <f t="shared" si="108"/>
        <v>0</v>
      </c>
      <c r="AB280" s="27">
        <f t="shared" si="108"/>
        <v>0</v>
      </c>
      <c r="AC280" s="27">
        <f t="shared" si="108"/>
        <v>0</v>
      </c>
      <c r="AD280" s="27">
        <f t="shared" si="108"/>
        <v>0</v>
      </c>
      <c r="AE280" s="27">
        <f t="shared" si="108"/>
        <v>0</v>
      </c>
      <c r="AF280" s="133"/>
    </row>
    <row r="281" spans="1:32" s="12" customFormat="1" ht="18.75">
      <c r="A281" s="2" t="s">
        <v>15</v>
      </c>
      <c r="B281" s="70">
        <f>H281+J281+L281+N281+P281+R281+T281+V281+X281+Z281+AB281+AD281</f>
        <v>0</v>
      </c>
      <c r="C281" s="70">
        <f>H281+J281+L281+N281+P281</f>
        <v>0</v>
      </c>
      <c r="D281" s="70">
        <f>C281</f>
        <v>0</v>
      </c>
      <c r="E281" s="70">
        <f>I281+K281+M281+O281+Q281+S281+U281+W281+Y281+AA281+AC281+AE281</f>
        <v>0</v>
      </c>
      <c r="F281" s="45" t="e">
        <f>E281/B281*100</f>
        <v>#DIV/0!</v>
      </c>
      <c r="G281" s="45" t="e">
        <f>E281/C281*100</f>
        <v>#DIV/0!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133"/>
    </row>
    <row r="282" spans="1:32" s="12" customFormat="1" ht="18.75">
      <c r="A282" s="20" t="s">
        <v>13</v>
      </c>
      <c r="B282" s="70">
        <f>H282+J282+L282+N282+P282+R282+T282+V282+X282+Z282+AB282+AD282</f>
        <v>61.9</v>
      </c>
      <c r="C282" s="70">
        <f>H282+J282+L282+N282+P282</f>
        <v>61.9</v>
      </c>
      <c r="D282" s="70">
        <f>C282</f>
        <v>61.9</v>
      </c>
      <c r="E282" s="70">
        <f>I282+K282+M282+O282+Q282+S282+U282+W282+Y282+AA282+AC282+AE282</f>
        <v>61.8984</v>
      </c>
      <c r="F282" s="45">
        <f>E282/B282*100</f>
        <v>99.99741518578352</v>
      </c>
      <c r="G282" s="45">
        <f>E282/C282*100</f>
        <v>99.99741518578352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61.9</v>
      </c>
      <c r="O282" s="28">
        <v>61.8984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133"/>
    </row>
    <row r="283" spans="1:32" s="12" customFormat="1" ht="18.75">
      <c r="A283" s="2" t="s">
        <v>14</v>
      </c>
      <c r="B283" s="70">
        <f>H283+J283+L283+N283+P283+R283+T283+V283+X283+Z283+AB283+AD283</f>
        <v>0</v>
      </c>
      <c r="C283" s="70">
        <f>H283+J283+L283+N283+P283</f>
        <v>0</v>
      </c>
      <c r="D283" s="70">
        <f>C283</f>
        <v>0</v>
      </c>
      <c r="E283" s="70">
        <f>I283+K283+M283+O283+Q283+S283+U283+W283+Y283+AA283+AC283+AE283</f>
        <v>0</v>
      </c>
      <c r="F283" s="45" t="e">
        <f>E283/B283*100</f>
        <v>#DIV/0!</v>
      </c>
      <c r="G283" s="45" t="e">
        <f>E283/C283*100</f>
        <v>#DIV/0!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133"/>
    </row>
    <row r="284" spans="1:32" s="12" customFormat="1" ht="18.75">
      <c r="A284" s="2" t="s">
        <v>43</v>
      </c>
      <c r="B284" s="70">
        <f>H284+J284+L284+N284+P284+R284+T284+V284+X284+Z284+AB284+AD284</f>
        <v>0</v>
      </c>
      <c r="C284" s="70">
        <f>H284+J284+L284+N284+P284</f>
        <v>0</v>
      </c>
      <c r="D284" s="70">
        <f>C284</f>
        <v>0</v>
      </c>
      <c r="E284" s="70">
        <f>I284+K284+M284+O284+Q284+S284+U284+W284+Y284+AA284+AC284+AE284</f>
        <v>0</v>
      </c>
      <c r="F284" s="45" t="e">
        <f>E284/B284*100</f>
        <v>#DIV/0!</v>
      </c>
      <c r="G284" s="45" t="e">
        <f>E284/C284*100</f>
        <v>#DIV/0!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134"/>
    </row>
    <row r="285" spans="1:32" s="12" customFormat="1" ht="56.25" customHeight="1">
      <c r="A285" s="49" t="s">
        <v>68</v>
      </c>
      <c r="B285" s="66"/>
      <c r="C285" s="66"/>
      <c r="D285" s="66"/>
      <c r="E285" s="66"/>
      <c r="F285" s="62"/>
      <c r="G285" s="6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156" t="s">
        <v>76</v>
      </c>
    </row>
    <row r="286" spans="1:34" s="19" customFormat="1" ht="18.75">
      <c r="A286" s="29" t="s">
        <v>16</v>
      </c>
      <c r="B286" s="66">
        <f>B287+B288+B289+B290</f>
        <v>36716.90000000001</v>
      </c>
      <c r="C286" s="66">
        <f>C287+C288+C289+C290</f>
        <v>13862.506000000001</v>
      </c>
      <c r="D286" s="66">
        <f>D287+D288+D289+D290</f>
        <v>16850.306</v>
      </c>
      <c r="E286" s="66">
        <f>E287+E288+E289+E290</f>
        <v>12296.087000000001</v>
      </c>
      <c r="F286" s="62">
        <f>E286/B286*100</f>
        <v>33.48890293025827</v>
      </c>
      <c r="G286" s="62">
        <f>E286/C286*100</f>
        <v>88.70031868696758</v>
      </c>
      <c r="H286" s="32">
        <f>H287+H288+H289+H290</f>
        <v>1485.965</v>
      </c>
      <c r="I286" s="32">
        <f aca="true" t="shared" si="109" ref="I286:AE286">I287+I288+I289+I290</f>
        <v>1297.69</v>
      </c>
      <c r="J286" s="32">
        <f t="shared" si="109"/>
        <v>3034.126</v>
      </c>
      <c r="K286" s="32">
        <f t="shared" si="109"/>
        <v>2775.568</v>
      </c>
      <c r="L286" s="32">
        <f t="shared" si="109"/>
        <v>3084.611</v>
      </c>
      <c r="M286" s="32">
        <f t="shared" si="109"/>
        <v>2614.899</v>
      </c>
      <c r="N286" s="32">
        <f t="shared" si="109"/>
        <v>3074.772</v>
      </c>
      <c r="O286" s="32">
        <f t="shared" si="109"/>
        <v>2957.463</v>
      </c>
      <c r="P286" s="32">
        <f t="shared" si="109"/>
        <v>3183.032</v>
      </c>
      <c r="Q286" s="32">
        <f t="shared" si="109"/>
        <v>2650.467</v>
      </c>
      <c r="R286" s="32">
        <f t="shared" si="109"/>
        <v>3058.105</v>
      </c>
      <c r="S286" s="32">
        <f t="shared" si="109"/>
        <v>0</v>
      </c>
      <c r="T286" s="32">
        <f t="shared" si="109"/>
        <v>3035.9</v>
      </c>
      <c r="U286" s="32">
        <f t="shared" si="109"/>
        <v>0</v>
      </c>
      <c r="V286" s="32">
        <f t="shared" si="109"/>
        <v>3024.525</v>
      </c>
      <c r="W286" s="32">
        <f t="shared" si="109"/>
        <v>0</v>
      </c>
      <c r="X286" s="32">
        <f t="shared" si="109"/>
        <v>3196.832</v>
      </c>
      <c r="Y286" s="32">
        <f t="shared" si="109"/>
        <v>0</v>
      </c>
      <c r="Z286" s="32">
        <f t="shared" si="109"/>
        <v>3024.524</v>
      </c>
      <c r="AA286" s="32">
        <f t="shared" si="109"/>
        <v>0</v>
      </c>
      <c r="AB286" s="32">
        <f t="shared" si="109"/>
        <v>3024.524</v>
      </c>
      <c r="AC286" s="32">
        <f t="shared" si="109"/>
        <v>0</v>
      </c>
      <c r="AD286" s="32">
        <f t="shared" si="109"/>
        <v>4489.984</v>
      </c>
      <c r="AE286" s="32">
        <f t="shared" si="109"/>
        <v>0</v>
      </c>
      <c r="AF286" s="157"/>
      <c r="AG286" s="41"/>
      <c r="AH286" s="60"/>
    </row>
    <row r="287" spans="1:34" s="19" customFormat="1" ht="18.75">
      <c r="A287" s="33" t="s">
        <v>15</v>
      </c>
      <c r="B287" s="67">
        <f>H287+J287+L287+N287+P287+R287+T287+V287+X287+Z287+AB287+AD287</f>
        <v>0</v>
      </c>
      <c r="C287" s="67">
        <f>H287+J287+L287+N287+P287</f>
        <v>0</v>
      </c>
      <c r="D287" s="67">
        <f>I287+K287</f>
        <v>0</v>
      </c>
      <c r="E287" s="67">
        <f>I287+K287+M287+O287+Q287+S287+U287+W287+Y287+AA287+AC287+AE287</f>
        <v>0</v>
      </c>
      <c r="F287" s="42" t="e">
        <f>E287/B287*100</f>
        <v>#DIV/0!</v>
      </c>
      <c r="G287" s="42" t="e">
        <f>E287/C287*100</f>
        <v>#DIV/0!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157"/>
      <c r="AG287" s="41"/>
      <c r="AH287" s="60"/>
    </row>
    <row r="288" spans="1:34" s="19" customFormat="1" ht="18.75">
      <c r="A288" s="33" t="s">
        <v>13</v>
      </c>
      <c r="B288" s="67">
        <f>H288+J288+L288+N288+P288+R288+T288+V288+X288+Z288+AB288+AD288</f>
        <v>0</v>
      </c>
      <c r="C288" s="67">
        <f>H288+J288+L288+N288+P288</f>
        <v>0</v>
      </c>
      <c r="D288" s="67">
        <v>2987.8</v>
      </c>
      <c r="E288" s="67">
        <f>I288+K288+M288+O288+Q288+S288+U288+W288+Y288+AA288+AC288+AE288</f>
        <v>0</v>
      </c>
      <c r="F288" s="42" t="e">
        <f>E288/B288*100</f>
        <v>#DIV/0!</v>
      </c>
      <c r="G288" s="42" t="e">
        <f>E288/C288*100</f>
        <v>#DIV/0!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157"/>
      <c r="AG288" s="41"/>
      <c r="AH288" s="60"/>
    </row>
    <row r="289" spans="1:34" s="19" customFormat="1" ht="18.75">
      <c r="A289" s="33" t="s">
        <v>14</v>
      </c>
      <c r="B289" s="67">
        <f>H289+J289+L289+N289+P289+R289+T289+V289+X289+Z289+AB289+AD289</f>
        <v>36716.90000000001</v>
      </c>
      <c r="C289" s="67">
        <f>H289+J289+L289+N289+P289</f>
        <v>13862.506000000001</v>
      </c>
      <c r="D289" s="67">
        <f>C289</f>
        <v>13862.506000000001</v>
      </c>
      <c r="E289" s="67">
        <f>I289+K289+M289+O289+Q289+S289+U289+W289+Y289+AA289+AC289+AE289</f>
        <v>12296.087000000001</v>
      </c>
      <c r="F289" s="42">
        <f>E289/B289*100</f>
        <v>33.48890293025827</v>
      </c>
      <c r="G289" s="42">
        <f>E289/C289*100</f>
        <v>88.70031868696758</v>
      </c>
      <c r="H289" s="34">
        <v>1485.965</v>
      </c>
      <c r="I289" s="34">
        <v>1297.69</v>
      </c>
      <c r="J289" s="34">
        <v>3034.126</v>
      </c>
      <c r="K289" s="34">
        <v>2775.568</v>
      </c>
      <c r="L289" s="34">
        <v>3084.611</v>
      </c>
      <c r="M289" s="34">
        <v>2614.899</v>
      </c>
      <c r="N289" s="34">
        <v>3074.772</v>
      </c>
      <c r="O289" s="34">
        <v>2957.463</v>
      </c>
      <c r="P289" s="34">
        <v>3183.032</v>
      </c>
      <c r="Q289" s="34">
        <v>2650.467</v>
      </c>
      <c r="R289" s="34">
        <v>3058.105</v>
      </c>
      <c r="S289" s="34">
        <v>0</v>
      </c>
      <c r="T289" s="34">
        <v>3035.9</v>
      </c>
      <c r="U289" s="34">
        <v>0</v>
      </c>
      <c r="V289" s="34">
        <v>3024.525</v>
      </c>
      <c r="W289" s="34">
        <v>0</v>
      </c>
      <c r="X289" s="34">
        <v>3196.832</v>
      </c>
      <c r="Y289" s="34">
        <v>0</v>
      </c>
      <c r="Z289" s="34">
        <v>3024.524</v>
      </c>
      <c r="AA289" s="34">
        <v>0</v>
      </c>
      <c r="AB289" s="34">
        <v>3024.524</v>
      </c>
      <c r="AC289" s="34">
        <v>0</v>
      </c>
      <c r="AD289" s="34">
        <v>4489.984</v>
      </c>
      <c r="AE289" s="34">
        <v>0</v>
      </c>
      <c r="AF289" s="157"/>
      <c r="AG289" s="41"/>
      <c r="AH289" s="60"/>
    </row>
    <row r="290" spans="1:34" s="19" customFormat="1" ht="18.75">
      <c r="A290" s="58" t="s">
        <v>43</v>
      </c>
      <c r="B290" s="67">
        <f>H290+J290+L290+N290+P290+R290+T290+V290+X290+Z290+AB290+AD290</f>
        <v>0</v>
      </c>
      <c r="C290" s="67">
        <f>H290+J290+L290+N290+P290</f>
        <v>0</v>
      </c>
      <c r="D290" s="67">
        <f>C290</f>
        <v>0</v>
      </c>
      <c r="E290" s="67">
        <f>I290+K290+M290+O290+Q290+S290+U290+W290+Y290+AA290+AC290+AE290</f>
        <v>0</v>
      </c>
      <c r="F290" s="42" t="e">
        <f>E290/B290*100</f>
        <v>#DIV/0!</v>
      </c>
      <c r="G290" s="42" t="e">
        <f>E290/C290*100</f>
        <v>#DIV/0!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158"/>
      <c r="AG290" s="41"/>
      <c r="AH290" s="60"/>
    </row>
    <row r="291" spans="1:34" s="19" customFormat="1" ht="18.75">
      <c r="A291" s="153" t="s">
        <v>81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5"/>
      <c r="AG291" s="41"/>
      <c r="AH291" s="60"/>
    </row>
    <row r="292" spans="1:34" s="19" customFormat="1" ht="37.5">
      <c r="A292" s="49" t="s">
        <v>82</v>
      </c>
      <c r="B292" s="67"/>
      <c r="C292" s="67"/>
      <c r="D292" s="67"/>
      <c r="E292" s="67"/>
      <c r="F292" s="42"/>
      <c r="G292" s="42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105"/>
      <c r="AG292" s="41"/>
      <c r="AH292" s="60"/>
    </row>
    <row r="293" spans="1:34" s="19" customFormat="1" ht="18.75">
      <c r="A293" s="29" t="s">
        <v>16</v>
      </c>
      <c r="B293" s="66">
        <f>B294+B295+B296+B297</f>
        <v>746.7999999999998</v>
      </c>
      <c r="C293" s="66">
        <f>C294+C295+C296+C297</f>
        <v>694.6999999999999</v>
      </c>
      <c r="D293" s="66">
        <f>D294+D295+D296+D297</f>
        <v>694.6999999999999</v>
      </c>
      <c r="E293" s="66">
        <f>E294+E295+E296+E297</f>
        <v>554.974</v>
      </c>
      <c r="F293" s="62">
        <f>E293/B293*100</f>
        <v>74.31360471344405</v>
      </c>
      <c r="G293" s="62">
        <f>E293/C293*100</f>
        <v>79.88685763638982</v>
      </c>
      <c r="H293" s="32">
        <f>H294+H295+H296+H297</f>
        <v>0</v>
      </c>
      <c r="I293" s="32">
        <f aca="true" t="shared" si="110" ref="I293:AE293">I294+I295+I296+I297</f>
        <v>0</v>
      </c>
      <c r="J293" s="32">
        <f t="shared" si="110"/>
        <v>0</v>
      </c>
      <c r="K293" s="32">
        <f t="shared" si="110"/>
        <v>0</v>
      </c>
      <c r="L293" s="32">
        <f t="shared" si="110"/>
        <v>0</v>
      </c>
      <c r="M293" s="32">
        <f t="shared" si="110"/>
        <v>0</v>
      </c>
      <c r="N293" s="32">
        <f t="shared" si="110"/>
        <v>627.4</v>
      </c>
      <c r="O293" s="32">
        <f t="shared" si="110"/>
        <v>514.974</v>
      </c>
      <c r="P293" s="32">
        <f t="shared" si="110"/>
        <v>67.3</v>
      </c>
      <c r="Q293" s="32">
        <f t="shared" si="110"/>
        <v>40</v>
      </c>
      <c r="R293" s="32">
        <f t="shared" si="110"/>
        <v>8.8</v>
      </c>
      <c r="S293" s="32">
        <f t="shared" si="110"/>
        <v>0</v>
      </c>
      <c r="T293" s="32">
        <f t="shared" si="110"/>
        <v>0</v>
      </c>
      <c r="U293" s="32">
        <f t="shared" si="110"/>
        <v>0</v>
      </c>
      <c r="V293" s="32">
        <f t="shared" si="110"/>
        <v>0</v>
      </c>
      <c r="W293" s="32">
        <f t="shared" si="110"/>
        <v>0</v>
      </c>
      <c r="X293" s="32">
        <f t="shared" si="110"/>
        <v>0</v>
      </c>
      <c r="Y293" s="32">
        <f t="shared" si="110"/>
        <v>0</v>
      </c>
      <c r="Z293" s="32">
        <f t="shared" si="110"/>
        <v>0</v>
      </c>
      <c r="AA293" s="32">
        <f t="shared" si="110"/>
        <v>0</v>
      </c>
      <c r="AB293" s="32">
        <f t="shared" si="110"/>
        <v>43.3</v>
      </c>
      <c r="AC293" s="32">
        <f t="shared" si="110"/>
        <v>0</v>
      </c>
      <c r="AD293" s="32">
        <f t="shared" si="110"/>
        <v>0</v>
      </c>
      <c r="AE293" s="32">
        <f t="shared" si="110"/>
        <v>0</v>
      </c>
      <c r="AF293" s="105"/>
      <c r="AG293" s="41"/>
      <c r="AH293" s="60"/>
    </row>
    <row r="294" spans="1:34" s="19" customFormat="1" ht="18.75">
      <c r="A294" s="33" t="s">
        <v>15</v>
      </c>
      <c r="B294" s="67">
        <f aca="true" t="shared" si="111" ref="B294:E297">B300</f>
        <v>0</v>
      </c>
      <c r="C294" s="67">
        <f t="shared" si="111"/>
        <v>0</v>
      </c>
      <c r="D294" s="67">
        <f t="shared" si="111"/>
        <v>0</v>
      </c>
      <c r="E294" s="67">
        <f t="shared" si="111"/>
        <v>0</v>
      </c>
      <c r="F294" s="42" t="e">
        <f>E294/B294*100</f>
        <v>#DIV/0!</v>
      </c>
      <c r="G294" s="42" t="e">
        <f>E294/C294*100</f>
        <v>#DIV/0!</v>
      </c>
      <c r="H294" s="67">
        <f>H300</f>
        <v>0</v>
      </c>
      <c r="I294" s="67">
        <f aca="true" t="shared" si="112" ref="I294:AE294">I300</f>
        <v>0</v>
      </c>
      <c r="J294" s="67">
        <f t="shared" si="112"/>
        <v>0</v>
      </c>
      <c r="K294" s="67">
        <f t="shared" si="112"/>
        <v>0</v>
      </c>
      <c r="L294" s="67">
        <f t="shared" si="112"/>
        <v>0</v>
      </c>
      <c r="M294" s="67">
        <f t="shared" si="112"/>
        <v>0</v>
      </c>
      <c r="N294" s="67">
        <f t="shared" si="112"/>
        <v>0</v>
      </c>
      <c r="O294" s="67">
        <f t="shared" si="112"/>
        <v>0</v>
      </c>
      <c r="P294" s="67">
        <f t="shared" si="112"/>
        <v>0</v>
      </c>
      <c r="Q294" s="67">
        <f t="shared" si="112"/>
        <v>0</v>
      </c>
      <c r="R294" s="67">
        <f t="shared" si="112"/>
        <v>0</v>
      </c>
      <c r="S294" s="67">
        <f t="shared" si="112"/>
        <v>0</v>
      </c>
      <c r="T294" s="67">
        <f t="shared" si="112"/>
        <v>0</v>
      </c>
      <c r="U294" s="67">
        <f t="shared" si="112"/>
        <v>0</v>
      </c>
      <c r="V294" s="67">
        <f t="shared" si="112"/>
        <v>0</v>
      </c>
      <c r="W294" s="67">
        <f t="shared" si="112"/>
        <v>0</v>
      </c>
      <c r="X294" s="67">
        <f t="shared" si="112"/>
        <v>0</v>
      </c>
      <c r="Y294" s="67">
        <f t="shared" si="112"/>
        <v>0</v>
      </c>
      <c r="Z294" s="67">
        <f t="shared" si="112"/>
        <v>0</v>
      </c>
      <c r="AA294" s="67">
        <f t="shared" si="112"/>
        <v>0</v>
      </c>
      <c r="AB294" s="67">
        <f t="shared" si="112"/>
        <v>0</v>
      </c>
      <c r="AC294" s="67">
        <f t="shared" si="112"/>
        <v>0</v>
      </c>
      <c r="AD294" s="67">
        <f t="shared" si="112"/>
        <v>0</v>
      </c>
      <c r="AE294" s="67">
        <f t="shared" si="112"/>
        <v>0</v>
      </c>
      <c r="AF294" s="105"/>
      <c r="AG294" s="41"/>
      <c r="AH294" s="60"/>
    </row>
    <row r="295" spans="1:34" s="19" customFormat="1" ht="18.75">
      <c r="A295" s="33" t="s">
        <v>13</v>
      </c>
      <c r="B295" s="67">
        <f t="shared" si="111"/>
        <v>0</v>
      </c>
      <c r="C295" s="67">
        <f t="shared" si="111"/>
        <v>0</v>
      </c>
      <c r="D295" s="67">
        <f t="shared" si="111"/>
        <v>0</v>
      </c>
      <c r="E295" s="67">
        <f t="shared" si="111"/>
        <v>0</v>
      </c>
      <c r="F295" s="42" t="e">
        <f>E295/B295*100</f>
        <v>#DIV/0!</v>
      </c>
      <c r="G295" s="42" t="e">
        <f>E295/C295*100</f>
        <v>#DIV/0!</v>
      </c>
      <c r="H295" s="67">
        <f>H301</f>
        <v>0</v>
      </c>
      <c r="I295" s="67">
        <f aca="true" t="shared" si="113" ref="I295:AE295">I301</f>
        <v>0</v>
      </c>
      <c r="J295" s="67">
        <f t="shared" si="113"/>
        <v>0</v>
      </c>
      <c r="K295" s="67">
        <f t="shared" si="113"/>
        <v>0</v>
      </c>
      <c r="L295" s="67">
        <f t="shared" si="113"/>
        <v>0</v>
      </c>
      <c r="M295" s="67">
        <f t="shared" si="113"/>
        <v>0</v>
      </c>
      <c r="N295" s="67">
        <f t="shared" si="113"/>
        <v>0</v>
      </c>
      <c r="O295" s="67">
        <f t="shared" si="113"/>
        <v>0</v>
      </c>
      <c r="P295" s="67">
        <f t="shared" si="113"/>
        <v>0</v>
      </c>
      <c r="Q295" s="67">
        <f t="shared" si="113"/>
        <v>0</v>
      </c>
      <c r="R295" s="67">
        <f t="shared" si="113"/>
        <v>0</v>
      </c>
      <c r="S295" s="67">
        <f t="shared" si="113"/>
        <v>0</v>
      </c>
      <c r="T295" s="67">
        <f t="shared" si="113"/>
        <v>0</v>
      </c>
      <c r="U295" s="67">
        <f t="shared" si="113"/>
        <v>0</v>
      </c>
      <c r="V295" s="67">
        <f t="shared" si="113"/>
        <v>0</v>
      </c>
      <c r="W295" s="67">
        <f t="shared" si="113"/>
        <v>0</v>
      </c>
      <c r="X295" s="67">
        <f t="shared" si="113"/>
        <v>0</v>
      </c>
      <c r="Y295" s="67">
        <f t="shared" si="113"/>
        <v>0</v>
      </c>
      <c r="Z295" s="67">
        <f t="shared" si="113"/>
        <v>0</v>
      </c>
      <c r="AA295" s="67">
        <f t="shared" si="113"/>
        <v>0</v>
      </c>
      <c r="AB295" s="67">
        <f t="shared" si="113"/>
        <v>0</v>
      </c>
      <c r="AC295" s="67">
        <f t="shared" si="113"/>
        <v>0</v>
      </c>
      <c r="AD295" s="67">
        <f t="shared" si="113"/>
        <v>0</v>
      </c>
      <c r="AE295" s="67">
        <f t="shared" si="113"/>
        <v>0</v>
      </c>
      <c r="AF295" s="105"/>
      <c r="AG295" s="41"/>
      <c r="AH295" s="60"/>
    </row>
    <row r="296" spans="1:34" s="19" customFormat="1" ht="18.75">
      <c r="A296" s="33" t="s">
        <v>14</v>
      </c>
      <c r="B296" s="67">
        <f t="shared" si="111"/>
        <v>746.7999999999998</v>
      </c>
      <c r="C296" s="67">
        <f t="shared" si="111"/>
        <v>694.6999999999999</v>
      </c>
      <c r="D296" s="67">
        <f t="shared" si="111"/>
        <v>694.6999999999999</v>
      </c>
      <c r="E296" s="67">
        <f t="shared" si="111"/>
        <v>554.974</v>
      </c>
      <c r="F296" s="42">
        <f>E296/B296*100</f>
        <v>74.31360471344405</v>
      </c>
      <c r="G296" s="42">
        <f>E296/C296*100</f>
        <v>79.88685763638982</v>
      </c>
      <c r="H296" s="67">
        <f>H302</f>
        <v>0</v>
      </c>
      <c r="I296" s="67">
        <f aca="true" t="shared" si="114" ref="I296:AE296">I302</f>
        <v>0</v>
      </c>
      <c r="J296" s="67">
        <f t="shared" si="114"/>
        <v>0</v>
      </c>
      <c r="K296" s="67">
        <f t="shared" si="114"/>
        <v>0</v>
      </c>
      <c r="L296" s="67">
        <f t="shared" si="114"/>
        <v>0</v>
      </c>
      <c r="M296" s="67">
        <f t="shared" si="114"/>
        <v>0</v>
      </c>
      <c r="N296" s="67">
        <f t="shared" si="114"/>
        <v>627.4</v>
      </c>
      <c r="O296" s="67">
        <f t="shared" si="114"/>
        <v>514.974</v>
      </c>
      <c r="P296" s="67">
        <f t="shared" si="114"/>
        <v>67.3</v>
      </c>
      <c r="Q296" s="67">
        <f t="shared" si="114"/>
        <v>40</v>
      </c>
      <c r="R296" s="67">
        <f t="shared" si="114"/>
        <v>8.8</v>
      </c>
      <c r="S296" s="67">
        <f t="shared" si="114"/>
        <v>0</v>
      </c>
      <c r="T296" s="67">
        <f t="shared" si="114"/>
        <v>0</v>
      </c>
      <c r="U296" s="67">
        <f t="shared" si="114"/>
        <v>0</v>
      </c>
      <c r="V296" s="67">
        <f t="shared" si="114"/>
        <v>0</v>
      </c>
      <c r="W296" s="67">
        <f t="shared" si="114"/>
        <v>0</v>
      </c>
      <c r="X296" s="67">
        <f t="shared" si="114"/>
        <v>0</v>
      </c>
      <c r="Y296" s="67">
        <f t="shared" si="114"/>
        <v>0</v>
      </c>
      <c r="Z296" s="67">
        <f t="shared" si="114"/>
        <v>0</v>
      </c>
      <c r="AA296" s="67">
        <f t="shared" si="114"/>
        <v>0</v>
      </c>
      <c r="AB296" s="67">
        <f t="shared" si="114"/>
        <v>43.3</v>
      </c>
      <c r="AC296" s="67">
        <f t="shared" si="114"/>
        <v>0</v>
      </c>
      <c r="AD296" s="67">
        <f t="shared" si="114"/>
        <v>0</v>
      </c>
      <c r="AE296" s="67">
        <f t="shared" si="114"/>
        <v>0</v>
      </c>
      <c r="AF296" s="105"/>
      <c r="AG296" s="41"/>
      <c r="AH296" s="60"/>
    </row>
    <row r="297" spans="1:34" s="19" customFormat="1" ht="18.75">
      <c r="A297" s="33" t="s">
        <v>43</v>
      </c>
      <c r="B297" s="67">
        <f t="shared" si="111"/>
        <v>0</v>
      </c>
      <c r="C297" s="67">
        <f t="shared" si="111"/>
        <v>0</v>
      </c>
      <c r="D297" s="67">
        <f t="shared" si="111"/>
        <v>0</v>
      </c>
      <c r="E297" s="67">
        <f t="shared" si="111"/>
        <v>0</v>
      </c>
      <c r="F297" s="42" t="e">
        <f>E297/B297*100</f>
        <v>#DIV/0!</v>
      </c>
      <c r="G297" s="42" t="e">
        <f>E297/C297*100</f>
        <v>#DIV/0!</v>
      </c>
      <c r="H297" s="67">
        <f>H303</f>
        <v>0</v>
      </c>
      <c r="I297" s="67">
        <f aca="true" t="shared" si="115" ref="I297:AE297">I303</f>
        <v>0</v>
      </c>
      <c r="J297" s="67">
        <f t="shared" si="115"/>
        <v>0</v>
      </c>
      <c r="K297" s="67">
        <f t="shared" si="115"/>
        <v>0</v>
      </c>
      <c r="L297" s="67">
        <f t="shared" si="115"/>
        <v>0</v>
      </c>
      <c r="M297" s="67">
        <f t="shared" si="115"/>
        <v>0</v>
      </c>
      <c r="N297" s="67">
        <f t="shared" si="115"/>
        <v>0</v>
      </c>
      <c r="O297" s="67">
        <f t="shared" si="115"/>
        <v>0</v>
      </c>
      <c r="P297" s="67">
        <f t="shared" si="115"/>
        <v>0</v>
      </c>
      <c r="Q297" s="67">
        <f t="shared" si="115"/>
        <v>0</v>
      </c>
      <c r="R297" s="67">
        <f t="shared" si="115"/>
        <v>0</v>
      </c>
      <c r="S297" s="67">
        <f t="shared" si="115"/>
        <v>0</v>
      </c>
      <c r="T297" s="67">
        <f t="shared" si="115"/>
        <v>0</v>
      </c>
      <c r="U297" s="67">
        <f t="shared" si="115"/>
        <v>0</v>
      </c>
      <c r="V297" s="67">
        <f t="shared" si="115"/>
        <v>0</v>
      </c>
      <c r="W297" s="67">
        <f t="shared" si="115"/>
        <v>0</v>
      </c>
      <c r="X297" s="67">
        <f t="shared" si="115"/>
        <v>0</v>
      </c>
      <c r="Y297" s="67">
        <f t="shared" si="115"/>
        <v>0</v>
      </c>
      <c r="Z297" s="67">
        <f t="shared" si="115"/>
        <v>0</v>
      </c>
      <c r="AA297" s="67">
        <f t="shared" si="115"/>
        <v>0</v>
      </c>
      <c r="AB297" s="67">
        <f t="shared" si="115"/>
        <v>0</v>
      </c>
      <c r="AC297" s="67">
        <f t="shared" si="115"/>
        <v>0</v>
      </c>
      <c r="AD297" s="67">
        <f t="shared" si="115"/>
        <v>0</v>
      </c>
      <c r="AE297" s="67">
        <f t="shared" si="115"/>
        <v>0</v>
      </c>
      <c r="AF297" s="105"/>
      <c r="AG297" s="41"/>
      <c r="AH297" s="60"/>
    </row>
    <row r="298" spans="1:34" s="19" customFormat="1" ht="37.5">
      <c r="A298" s="47" t="s">
        <v>83</v>
      </c>
      <c r="B298" s="69"/>
      <c r="C298" s="69"/>
      <c r="D298" s="69"/>
      <c r="E298" s="69"/>
      <c r="F298" s="48"/>
      <c r="G298" s="48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126" t="s">
        <v>84</v>
      </c>
      <c r="AG298" s="41"/>
      <c r="AH298" s="60"/>
    </row>
    <row r="299" spans="1:34" s="19" customFormat="1" ht="18.75">
      <c r="A299" s="3" t="s">
        <v>16</v>
      </c>
      <c r="B299" s="69">
        <f>B300+B301+B302+B303</f>
        <v>746.7999999999998</v>
      </c>
      <c r="C299" s="69">
        <f>C301+C302+C300+C303</f>
        <v>694.6999999999999</v>
      </c>
      <c r="D299" s="69">
        <f>C299</f>
        <v>694.6999999999999</v>
      </c>
      <c r="E299" s="69">
        <f>E301+E302+E300+E303</f>
        <v>554.974</v>
      </c>
      <c r="F299" s="48">
        <f>E299/B299*100</f>
        <v>74.31360471344405</v>
      </c>
      <c r="G299" s="48">
        <f>E299/C299*100</f>
        <v>79.88685763638982</v>
      </c>
      <c r="H299" s="27">
        <f>H300+H301+H302+H303</f>
        <v>0</v>
      </c>
      <c r="I299" s="27">
        <f aca="true" t="shared" si="116" ref="I299:AE299">I300+I301+I302+I303</f>
        <v>0</v>
      </c>
      <c r="J299" s="27">
        <f t="shared" si="116"/>
        <v>0</v>
      </c>
      <c r="K299" s="27">
        <f t="shared" si="116"/>
        <v>0</v>
      </c>
      <c r="L299" s="27">
        <f t="shared" si="116"/>
        <v>0</v>
      </c>
      <c r="M299" s="27">
        <f t="shared" si="116"/>
        <v>0</v>
      </c>
      <c r="N299" s="27">
        <f t="shared" si="116"/>
        <v>627.4</v>
      </c>
      <c r="O299" s="27">
        <f t="shared" si="116"/>
        <v>514.974</v>
      </c>
      <c r="P299" s="27">
        <f t="shared" si="116"/>
        <v>67.3</v>
      </c>
      <c r="Q299" s="27">
        <f t="shared" si="116"/>
        <v>40</v>
      </c>
      <c r="R299" s="27">
        <f t="shared" si="116"/>
        <v>8.8</v>
      </c>
      <c r="S299" s="27">
        <f t="shared" si="116"/>
        <v>0</v>
      </c>
      <c r="T299" s="27">
        <f t="shared" si="116"/>
        <v>0</v>
      </c>
      <c r="U299" s="27">
        <f t="shared" si="116"/>
        <v>0</v>
      </c>
      <c r="V299" s="27">
        <f t="shared" si="116"/>
        <v>0</v>
      </c>
      <c r="W299" s="27">
        <f t="shared" si="116"/>
        <v>0</v>
      </c>
      <c r="X299" s="27">
        <f t="shared" si="116"/>
        <v>0</v>
      </c>
      <c r="Y299" s="27">
        <f t="shared" si="116"/>
        <v>0</v>
      </c>
      <c r="Z299" s="27">
        <f t="shared" si="116"/>
        <v>0</v>
      </c>
      <c r="AA299" s="27">
        <f t="shared" si="116"/>
        <v>0</v>
      </c>
      <c r="AB299" s="27">
        <f t="shared" si="116"/>
        <v>43.3</v>
      </c>
      <c r="AC299" s="27">
        <f t="shared" si="116"/>
        <v>0</v>
      </c>
      <c r="AD299" s="27">
        <f t="shared" si="116"/>
        <v>0</v>
      </c>
      <c r="AE299" s="27">
        <f t="shared" si="116"/>
        <v>0</v>
      </c>
      <c r="AF299" s="127"/>
      <c r="AG299" s="41"/>
      <c r="AH299" s="60"/>
    </row>
    <row r="300" spans="1:34" s="19" customFormat="1" ht="18.75">
      <c r="A300" s="2" t="s">
        <v>15</v>
      </c>
      <c r="B300" s="70">
        <f>H300+J300+L300+N300+P300+R300+T300+V300+X300+Z300+AB300+AD300</f>
        <v>0</v>
      </c>
      <c r="C300" s="70">
        <f>H300+J300+L300+N300+P300</f>
        <v>0</v>
      </c>
      <c r="D300" s="70">
        <f>C300</f>
        <v>0</v>
      </c>
      <c r="E300" s="70">
        <f>I300+K300+M300+O300+Q300+S300+U300+W300+Y300+AA300+AC300+AE300</f>
        <v>0</v>
      </c>
      <c r="F300" s="45" t="e">
        <f>E300/B300*100</f>
        <v>#DIV/0!</v>
      </c>
      <c r="G300" s="45" t="e">
        <f>E300/C300*100</f>
        <v>#DIV/0!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127"/>
      <c r="AG300" s="41"/>
      <c r="AH300" s="60"/>
    </row>
    <row r="301" spans="1:34" s="19" customFormat="1" ht="18.75">
      <c r="A301" s="20" t="s">
        <v>13</v>
      </c>
      <c r="B301" s="70">
        <f>H301+J301+L301+N301+P301+R301+T301+V301+X301+Z301+AB301+AD301</f>
        <v>0</v>
      </c>
      <c r="C301" s="70">
        <f>H301+J301+L301+N301+P301</f>
        <v>0</v>
      </c>
      <c r="D301" s="70">
        <f>C301</f>
        <v>0</v>
      </c>
      <c r="E301" s="70">
        <f>I301+K301+M301+O301+Q301+S301+U301+W301+Y301+AA301+AC301+AE301</f>
        <v>0</v>
      </c>
      <c r="F301" s="45" t="e">
        <f>E301/B301*100</f>
        <v>#DIV/0!</v>
      </c>
      <c r="G301" s="45" t="e">
        <f>E301/C301*100</f>
        <v>#DIV/0!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127"/>
      <c r="AG301" s="41"/>
      <c r="AH301" s="60"/>
    </row>
    <row r="302" spans="1:34" s="19" customFormat="1" ht="18.75">
      <c r="A302" s="2" t="s">
        <v>14</v>
      </c>
      <c r="B302" s="70">
        <f>H302+J302+L302+N302+P302+R302+T302+V302+X302+Z302+AB302+AD302</f>
        <v>746.7999999999998</v>
      </c>
      <c r="C302" s="70">
        <f>H302+J302+L302+N302+P302</f>
        <v>694.6999999999999</v>
      </c>
      <c r="D302" s="70">
        <f>C302</f>
        <v>694.6999999999999</v>
      </c>
      <c r="E302" s="70">
        <f>I302+K302+M302+O302+Q302+S302+U302+W302+Y302+AA302+AC302+AE302</f>
        <v>554.974</v>
      </c>
      <c r="F302" s="45">
        <f>E302/B302*100</f>
        <v>74.31360471344405</v>
      </c>
      <c r="G302" s="45">
        <f>E302/C302*100</f>
        <v>79.88685763638982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627.4</v>
      </c>
      <c r="O302" s="28">
        <v>514.974</v>
      </c>
      <c r="P302" s="28">
        <v>67.3</v>
      </c>
      <c r="Q302" s="28">
        <v>40</v>
      </c>
      <c r="R302" s="28">
        <v>8.8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43.3</v>
      </c>
      <c r="AC302" s="28">
        <v>0</v>
      </c>
      <c r="AD302" s="28">
        <v>0</v>
      </c>
      <c r="AE302" s="28">
        <v>0</v>
      </c>
      <c r="AF302" s="127"/>
      <c r="AG302" s="41"/>
      <c r="AH302" s="60"/>
    </row>
    <row r="303" spans="1:34" s="19" customFormat="1" ht="18.75">
      <c r="A303" s="2" t="s">
        <v>43</v>
      </c>
      <c r="B303" s="70">
        <f>H303+J303+L303+N303+P303+R303+T303+V303+X303+Z303+AB303+AD303</f>
        <v>0</v>
      </c>
      <c r="C303" s="70">
        <f>H303+J303+L303+N303+P303</f>
        <v>0</v>
      </c>
      <c r="D303" s="70">
        <f>C303</f>
        <v>0</v>
      </c>
      <c r="E303" s="70">
        <f>I303+K303+M303+O303+Q303+S303+U303+W303+Y303+AA303+AC303+AE303</f>
        <v>0</v>
      </c>
      <c r="F303" s="45" t="e">
        <f>E303/B303*100</f>
        <v>#DIV/0!</v>
      </c>
      <c r="G303" s="45" t="e">
        <f>E303/C303*100</f>
        <v>#DIV/0!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128"/>
      <c r="AG303" s="41"/>
      <c r="AH303" s="60"/>
    </row>
    <row r="304" spans="1:34" s="24" customFormat="1" ht="21" customHeight="1">
      <c r="A304" s="37" t="s">
        <v>23</v>
      </c>
      <c r="B304" s="73">
        <f>B305+B306+B307+B309</f>
        <v>595711.34941</v>
      </c>
      <c r="C304" s="73">
        <f>C305+C306+C307+C309</f>
        <v>402813.16998</v>
      </c>
      <c r="D304" s="73">
        <f>D305+D306+D307+D309</f>
        <v>405800.96998</v>
      </c>
      <c r="E304" s="73">
        <f>E305+E306+E307+E309</f>
        <v>384442.76662999997</v>
      </c>
      <c r="F304" s="55">
        <f aca="true" t="shared" si="117" ref="F304:F309">E304/B304*100</f>
        <v>64.53507508472968</v>
      </c>
      <c r="G304" s="55">
        <f aca="true" t="shared" si="118" ref="G304:G309">E304/C304*100</f>
        <v>95.43947300657717</v>
      </c>
      <c r="H304" s="73">
        <f aca="true" t="shared" si="119" ref="H304:AE304">H305+H306+H307+H309</f>
        <v>25370.24951</v>
      </c>
      <c r="I304" s="73">
        <f t="shared" si="119"/>
        <v>20656.10544</v>
      </c>
      <c r="J304" s="73">
        <f t="shared" si="119"/>
        <v>36379.29269</v>
      </c>
      <c r="K304" s="73">
        <f t="shared" si="119"/>
        <v>31846.946050000002</v>
      </c>
      <c r="L304" s="73">
        <f t="shared" si="119"/>
        <v>266965.19282</v>
      </c>
      <c r="M304" s="73">
        <f t="shared" si="119"/>
        <v>266813.98540999996</v>
      </c>
      <c r="N304" s="73">
        <f t="shared" si="119"/>
        <v>45026.18757</v>
      </c>
      <c r="O304" s="73">
        <f t="shared" si="119"/>
        <v>39818.39134999999</v>
      </c>
      <c r="P304" s="73">
        <f t="shared" si="119"/>
        <v>27819.202390000002</v>
      </c>
      <c r="Q304" s="73">
        <f t="shared" si="119"/>
        <v>24653.638379999997</v>
      </c>
      <c r="R304" s="73">
        <f t="shared" si="119"/>
        <v>26245.02774</v>
      </c>
      <c r="S304" s="73">
        <f t="shared" si="119"/>
        <v>0</v>
      </c>
      <c r="T304" s="73">
        <f t="shared" si="119"/>
        <v>28696.33167</v>
      </c>
      <c r="U304" s="73">
        <f t="shared" si="119"/>
        <v>0</v>
      </c>
      <c r="V304" s="73">
        <f t="shared" si="119"/>
        <v>20543.09667</v>
      </c>
      <c r="W304" s="73">
        <f t="shared" si="119"/>
        <v>0</v>
      </c>
      <c r="X304" s="73">
        <f t="shared" si="119"/>
        <v>21839.14587</v>
      </c>
      <c r="Y304" s="73">
        <f t="shared" si="119"/>
        <v>0</v>
      </c>
      <c r="Z304" s="73">
        <f t="shared" si="119"/>
        <v>26895.73975</v>
      </c>
      <c r="AA304" s="73">
        <f t="shared" si="119"/>
        <v>0</v>
      </c>
      <c r="AB304" s="73">
        <f t="shared" si="119"/>
        <v>20866.973869999998</v>
      </c>
      <c r="AC304" s="73">
        <f t="shared" si="119"/>
        <v>0</v>
      </c>
      <c r="AD304" s="73">
        <f t="shared" si="119"/>
        <v>26717.26886</v>
      </c>
      <c r="AE304" s="73">
        <f t="shared" si="119"/>
        <v>0</v>
      </c>
      <c r="AF304" s="38"/>
      <c r="AG304" s="44"/>
      <c r="AH304" s="60"/>
    </row>
    <row r="305" spans="1:34" s="12" customFormat="1" ht="18.75">
      <c r="A305" s="39" t="s">
        <v>15</v>
      </c>
      <c r="B305" s="74">
        <f>B287+B275+B220+B189+B135+B85+B49+B10+B251+B163</f>
        <v>19.3</v>
      </c>
      <c r="C305" s="74">
        <f>C287+C275+C220+C189+C135+C85+C49+C10+C251+C163</f>
        <v>0</v>
      </c>
      <c r="D305" s="74">
        <f>D287+D275+D220+D189+D135+D85+D49+D10+D251+D163</f>
        <v>0</v>
      </c>
      <c r="E305" s="74">
        <f>E287+E275+E220+E189+E135+E85+E49+E10+E251+E163</f>
        <v>0</v>
      </c>
      <c r="F305" s="56">
        <f t="shared" si="117"/>
        <v>0</v>
      </c>
      <c r="G305" s="56" t="e">
        <f t="shared" si="118"/>
        <v>#DIV/0!</v>
      </c>
      <c r="H305" s="74">
        <f aca="true" t="shared" si="120" ref="H305:AE305">H287+H275+H220+H189+H135+H85+H49+H10+H251+H163</f>
        <v>0</v>
      </c>
      <c r="I305" s="74">
        <f t="shared" si="120"/>
        <v>0</v>
      </c>
      <c r="J305" s="74">
        <f t="shared" si="120"/>
        <v>0</v>
      </c>
      <c r="K305" s="74">
        <f t="shared" si="120"/>
        <v>0</v>
      </c>
      <c r="L305" s="74">
        <f t="shared" si="120"/>
        <v>0</v>
      </c>
      <c r="M305" s="74">
        <f t="shared" si="120"/>
        <v>0</v>
      </c>
      <c r="N305" s="74">
        <f t="shared" si="120"/>
        <v>0</v>
      </c>
      <c r="O305" s="74">
        <f t="shared" si="120"/>
        <v>0</v>
      </c>
      <c r="P305" s="74">
        <f t="shared" si="120"/>
        <v>0</v>
      </c>
      <c r="Q305" s="74">
        <f t="shared" si="120"/>
        <v>0</v>
      </c>
      <c r="R305" s="74">
        <f t="shared" si="120"/>
        <v>19.3</v>
      </c>
      <c r="S305" s="74">
        <f t="shared" si="120"/>
        <v>0</v>
      </c>
      <c r="T305" s="74">
        <f t="shared" si="120"/>
        <v>0</v>
      </c>
      <c r="U305" s="74">
        <f t="shared" si="120"/>
        <v>0</v>
      </c>
      <c r="V305" s="74">
        <f t="shared" si="120"/>
        <v>0</v>
      </c>
      <c r="W305" s="74">
        <f t="shared" si="120"/>
        <v>0</v>
      </c>
      <c r="X305" s="74">
        <f t="shared" si="120"/>
        <v>0</v>
      </c>
      <c r="Y305" s="74">
        <f t="shared" si="120"/>
        <v>0</v>
      </c>
      <c r="Z305" s="74">
        <f t="shared" si="120"/>
        <v>0</v>
      </c>
      <c r="AA305" s="74">
        <f t="shared" si="120"/>
        <v>0</v>
      </c>
      <c r="AB305" s="74">
        <f t="shared" si="120"/>
        <v>0</v>
      </c>
      <c r="AC305" s="74">
        <f t="shared" si="120"/>
        <v>0</v>
      </c>
      <c r="AD305" s="74">
        <f t="shared" si="120"/>
        <v>0</v>
      </c>
      <c r="AE305" s="74">
        <f t="shared" si="120"/>
        <v>0</v>
      </c>
      <c r="AF305" s="40"/>
      <c r="AG305" s="35"/>
      <c r="AH305" s="60"/>
    </row>
    <row r="306" spans="1:34" s="12" customFormat="1" ht="18.75">
      <c r="A306" s="39" t="s">
        <v>13</v>
      </c>
      <c r="B306" s="74">
        <f>B288+B276+B252+B221+B190+B136+B86+B50+B11+B164</f>
        <v>499.23466</v>
      </c>
      <c r="C306" s="74">
        <f>C288+C276+C252+C221+C190+C136+C86+C50+C11+C164</f>
        <v>168.5</v>
      </c>
      <c r="D306" s="74">
        <f>D288+D276+D252+D221+D190+D136+D86+D50+D11+D164</f>
        <v>3156.3</v>
      </c>
      <c r="E306" s="74">
        <f>E288+E276+E252+E221+E190+E136+E86+E50+E11+E164</f>
        <v>168.4984</v>
      </c>
      <c r="F306" s="56">
        <f t="shared" si="117"/>
        <v>33.75134250494547</v>
      </c>
      <c r="G306" s="56">
        <f t="shared" si="118"/>
        <v>99.99905044510386</v>
      </c>
      <c r="H306" s="74">
        <f aca="true" t="shared" si="121" ref="H306:AE306">H288+H276+H252+H221+H190+H136+H86+H50+H11+H164</f>
        <v>0</v>
      </c>
      <c r="I306" s="74">
        <f t="shared" si="121"/>
        <v>0</v>
      </c>
      <c r="J306" s="74">
        <f t="shared" si="121"/>
        <v>0</v>
      </c>
      <c r="K306" s="74">
        <f t="shared" si="121"/>
        <v>0</v>
      </c>
      <c r="L306" s="74">
        <f t="shared" si="121"/>
        <v>0</v>
      </c>
      <c r="M306" s="74">
        <f t="shared" si="121"/>
        <v>0</v>
      </c>
      <c r="N306" s="74">
        <f t="shared" si="121"/>
        <v>61.9</v>
      </c>
      <c r="O306" s="74">
        <f t="shared" si="121"/>
        <v>61.8984</v>
      </c>
      <c r="P306" s="74">
        <f t="shared" si="121"/>
        <v>106.6</v>
      </c>
      <c r="Q306" s="74">
        <f t="shared" si="121"/>
        <v>106.6</v>
      </c>
      <c r="R306" s="74">
        <f t="shared" si="121"/>
        <v>118.73466</v>
      </c>
      <c r="S306" s="74">
        <f t="shared" si="121"/>
        <v>0</v>
      </c>
      <c r="T306" s="74">
        <f t="shared" si="121"/>
        <v>17.3</v>
      </c>
      <c r="U306" s="74">
        <f t="shared" si="121"/>
        <v>0</v>
      </c>
      <c r="V306" s="74">
        <f t="shared" si="121"/>
        <v>17.3</v>
      </c>
      <c r="W306" s="74">
        <f t="shared" si="121"/>
        <v>0</v>
      </c>
      <c r="X306" s="74">
        <f t="shared" si="121"/>
        <v>63.8</v>
      </c>
      <c r="Y306" s="74">
        <f t="shared" si="121"/>
        <v>0</v>
      </c>
      <c r="Z306" s="74">
        <f t="shared" si="121"/>
        <v>73.3</v>
      </c>
      <c r="AA306" s="74">
        <f t="shared" si="121"/>
        <v>0</v>
      </c>
      <c r="AB306" s="74">
        <f t="shared" si="121"/>
        <v>17.3</v>
      </c>
      <c r="AC306" s="74">
        <f t="shared" si="121"/>
        <v>0</v>
      </c>
      <c r="AD306" s="74">
        <f t="shared" si="121"/>
        <v>23</v>
      </c>
      <c r="AE306" s="74">
        <f t="shared" si="121"/>
        <v>0</v>
      </c>
      <c r="AF306" s="40"/>
      <c r="AG306" s="35"/>
      <c r="AH306" s="60"/>
    </row>
    <row r="307" spans="1:34" s="12" customFormat="1" ht="18.75">
      <c r="A307" s="39" t="s">
        <v>14</v>
      </c>
      <c r="B307" s="74">
        <f>B289+B277+B253+B222+B191+B137+B87+B51+B12+B296+B165</f>
        <v>296180.86100000003</v>
      </c>
      <c r="C307" s="74">
        <f>C289+C277+C253+C222+C191+C137+C87+C51+C12+C296+C165</f>
        <v>124676.65623000001</v>
      </c>
      <c r="D307" s="74">
        <f>D289+D277+D253+D222+D191+D137+D87+D51+D12+D296+D165</f>
        <v>124676.65623000001</v>
      </c>
      <c r="E307" s="74">
        <f>E289+E277+E253+E222+E191+E137+E87+E51+E12+E296+E165</f>
        <v>113865.06823000002</v>
      </c>
      <c r="F307" s="56">
        <f t="shared" si="117"/>
        <v>38.44443825490804</v>
      </c>
      <c r="G307" s="56">
        <f t="shared" si="118"/>
        <v>91.32829807365457</v>
      </c>
      <c r="H307" s="74">
        <f aca="true" t="shared" si="122" ref="H307:AE307">H289+H277+H253+H222+H191+H137+H87+H51+H12+H296+H165</f>
        <v>16207.75974</v>
      </c>
      <c r="I307" s="74">
        <f t="shared" si="122"/>
        <v>11493.61544</v>
      </c>
      <c r="J307" s="74">
        <f t="shared" si="122"/>
        <v>25386.29161</v>
      </c>
      <c r="K307" s="74">
        <f t="shared" si="122"/>
        <v>20853.946050000002</v>
      </c>
      <c r="L307" s="74">
        <f t="shared" si="122"/>
        <v>25511.667999999998</v>
      </c>
      <c r="M307" s="74">
        <f t="shared" si="122"/>
        <v>25360.46541</v>
      </c>
      <c r="N307" s="74">
        <f t="shared" si="122"/>
        <v>28605.289490000003</v>
      </c>
      <c r="O307" s="74">
        <f t="shared" si="122"/>
        <v>30956.302949999994</v>
      </c>
      <c r="P307" s="74">
        <f t="shared" si="122"/>
        <v>27712.602390000004</v>
      </c>
      <c r="Q307" s="74">
        <f t="shared" si="122"/>
        <v>24547.038379999998</v>
      </c>
      <c r="R307" s="74">
        <f t="shared" si="122"/>
        <v>26106.99308</v>
      </c>
      <c r="S307" s="74">
        <f t="shared" si="122"/>
        <v>0</v>
      </c>
      <c r="T307" s="74">
        <f t="shared" si="122"/>
        <v>28679.03167</v>
      </c>
      <c r="U307" s="74">
        <f t="shared" si="122"/>
        <v>0</v>
      </c>
      <c r="V307" s="74">
        <f t="shared" si="122"/>
        <v>20525.79667</v>
      </c>
      <c r="W307" s="74">
        <f t="shared" si="122"/>
        <v>0</v>
      </c>
      <c r="X307" s="74">
        <f t="shared" si="122"/>
        <v>21775.34587</v>
      </c>
      <c r="Y307" s="74">
        <f t="shared" si="122"/>
        <v>0</v>
      </c>
      <c r="Z307" s="74">
        <f t="shared" si="122"/>
        <v>26822.43975</v>
      </c>
      <c r="AA307" s="74">
        <f t="shared" si="122"/>
        <v>0</v>
      </c>
      <c r="AB307" s="74">
        <f t="shared" si="122"/>
        <v>20849.67387</v>
      </c>
      <c r="AC307" s="74">
        <f t="shared" si="122"/>
        <v>0</v>
      </c>
      <c r="AD307" s="74">
        <f t="shared" si="122"/>
        <v>26694.26886</v>
      </c>
      <c r="AE307" s="74">
        <f t="shared" si="122"/>
        <v>0</v>
      </c>
      <c r="AF307" s="40"/>
      <c r="AG307" s="35"/>
      <c r="AH307" s="60"/>
    </row>
    <row r="308" spans="1:34" s="12" customFormat="1" ht="37.5">
      <c r="A308" s="94" t="s">
        <v>51</v>
      </c>
      <c r="B308" s="71">
        <f>B159+B152+B145+B19+B38</f>
        <v>84.01634000000001</v>
      </c>
      <c r="C308" s="71">
        <f>C159+C152+C145+C19+C38</f>
        <v>45.65</v>
      </c>
      <c r="D308" s="71">
        <f>D159+D152+D145+D19+D38</f>
        <v>45.65</v>
      </c>
      <c r="E308" s="71">
        <f>E159+E152+E145+E19+E38</f>
        <v>45.653</v>
      </c>
      <c r="F308" s="57">
        <f t="shared" si="117"/>
        <v>54.338239442470346</v>
      </c>
      <c r="G308" s="57">
        <f t="shared" si="118"/>
        <v>100.00657174151151</v>
      </c>
      <c r="H308" s="71">
        <f aca="true" t="shared" si="123" ref="H308:AE308">H159+H152+H145+H19+H38</f>
        <v>0</v>
      </c>
      <c r="I308" s="71">
        <f t="shared" si="123"/>
        <v>0</v>
      </c>
      <c r="J308" s="71">
        <f t="shared" si="123"/>
        <v>1.325</v>
      </c>
      <c r="K308" s="71">
        <f t="shared" si="123"/>
        <v>1.325</v>
      </c>
      <c r="L308" s="71">
        <f t="shared" si="123"/>
        <v>13.325</v>
      </c>
      <c r="M308" s="71">
        <f t="shared" si="123"/>
        <v>13.325</v>
      </c>
      <c r="N308" s="71">
        <f t="shared" si="123"/>
        <v>11.425</v>
      </c>
      <c r="O308" s="71">
        <f t="shared" si="123"/>
        <v>11.428</v>
      </c>
      <c r="P308" s="71">
        <f t="shared" si="123"/>
        <v>19.575</v>
      </c>
      <c r="Q308" s="71">
        <f t="shared" si="123"/>
        <v>19.575</v>
      </c>
      <c r="R308" s="71">
        <f t="shared" si="123"/>
        <v>1.825</v>
      </c>
      <c r="S308" s="71">
        <f t="shared" si="123"/>
        <v>0</v>
      </c>
      <c r="T308" s="71">
        <f t="shared" si="123"/>
        <v>1.825</v>
      </c>
      <c r="U308" s="71">
        <f t="shared" si="123"/>
        <v>0</v>
      </c>
      <c r="V308" s="71">
        <f t="shared" si="123"/>
        <v>1.825</v>
      </c>
      <c r="W308" s="71">
        <f t="shared" si="123"/>
        <v>0</v>
      </c>
      <c r="X308" s="71">
        <f t="shared" si="123"/>
        <v>13.475</v>
      </c>
      <c r="Y308" s="71">
        <f t="shared" si="123"/>
        <v>0</v>
      </c>
      <c r="Z308" s="71">
        <f t="shared" si="123"/>
        <v>15.325</v>
      </c>
      <c r="AA308" s="71">
        <f t="shared" si="123"/>
        <v>0</v>
      </c>
      <c r="AB308" s="71">
        <f t="shared" si="123"/>
        <v>1.325</v>
      </c>
      <c r="AC308" s="71">
        <f t="shared" si="123"/>
        <v>0</v>
      </c>
      <c r="AD308" s="71">
        <f t="shared" si="123"/>
        <v>2.7663399999999996</v>
      </c>
      <c r="AE308" s="71">
        <f t="shared" si="123"/>
        <v>0</v>
      </c>
      <c r="AF308" s="36"/>
      <c r="AG308" s="35"/>
      <c r="AH308" s="60"/>
    </row>
    <row r="309" spans="1:34" s="88" customFormat="1" ht="18.75" customHeight="1">
      <c r="A309" s="119" t="s">
        <v>43</v>
      </c>
      <c r="B309" s="120">
        <f>B290+B278+B254+B223+B192+B138+B88+B52+B13+B297</f>
        <v>299011.95375</v>
      </c>
      <c r="C309" s="120">
        <f>C290+C278+C254+C223+C192+C138+C88+C52+C13+C297</f>
        <v>277968.01375</v>
      </c>
      <c r="D309" s="120">
        <f>D290+D278+D254+D223+D192+D138+D88+D52+D13+D297</f>
        <v>277968.01375</v>
      </c>
      <c r="E309" s="120">
        <f>E290+E278+E254+E223+E192+E138+E88+E52+E13+E297</f>
        <v>270409.19999999995</v>
      </c>
      <c r="F309" s="121">
        <f t="shared" si="117"/>
        <v>90.43424405235838</v>
      </c>
      <c r="G309" s="121">
        <f t="shared" si="118"/>
        <v>97.2806893685263</v>
      </c>
      <c r="H309" s="120">
        <f aca="true" t="shared" si="124" ref="H309:AE309">H290+H278+H254+H223+H192+H138+H88+H52+H13+H297</f>
        <v>9162.48977</v>
      </c>
      <c r="I309" s="120">
        <f t="shared" si="124"/>
        <v>9162.49</v>
      </c>
      <c r="J309" s="120">
        <f t="shared" si="124"/>
        <v>10993.00108</v>
      </c>
      <c r="K309" s="120">
        <f t="shared" si="124"/>
        <v>10993</v>
      </c>
      <c r="L309" s="120">
        <f t="shared" si="124"/>
        <v>241453.52482</v>
      </c>
      <c r="M309" s="120">
        <f t="shared" si="124"/>
        <v>241453.52</v>
      </c>
      <c r="N309" s="120">
        <f t="shared" si="124"/>
        <v>16358.99808</v>
      </c>
      <c r="O309" s="120">
        <f t="shared" si="124"/>
        <v>8800.19</v>
      </c>
      <c r="P309" s="120">
        <f t="shared" si="124"/>
        <v>0</v>
      </c>
      <c r="Q309" s="120">
        <f t="shared" si="124"/>
        <v>0</v>
      </c>
      <c r="R309" s="120">
        <f t="shared" si="124"/>
        <v>0</v>
      </c>
      <c r="S309" s="120">
        <f t="shared" si="124"/>
        <v>0</v>
      </c>
      <c r="T309" s="120">
        <f t="shared" si="124"/>
        <v>0</v>
      </c>
      <c r="U309" s="120">
        <f t="shared" si="124"/>
        <v>0</v>
      </c>
      <c r="V309" s="120">
        <f t="shared" si="124"/>
        <v>0</v>
      </c>
      <c r="W309" s="120">
        <f t="shared" si="124"/>
        <v>0</v>
      </c>
      <c r="X309" s="120">
        <f t="shared" si="124"/>
        <v>0</v>
      </c>
      <c r="Y309" s="120">
        <f t="shared" si="124"/>
        <v>0</v>
      </c>
      <c r="Z309" s="120">
        <f t="shared" si="124"/>
        <v>0</v>
      </c>
      <c r="AA309" s="120">
        <f t="shared" si="124"/>
        <v>0</v>
      </c>
      <c r="AB309" s="120">
        <f t="shared" si="124"/>
        <v>0</v>
      </c>
      <c r="AC309" s="120">
        <f t="shared" si="124"/>
        <v>0</v>
      </c>
      <c r="AD309" s="120">
        <f t="shared" si="124"/>
        <v>0</v>
      </c>
      <c r="AE309" s="120">
        <f t="shared" si="124"/>
        <v>0</v>
      </c>
      <c r="AF309" s="122"/>
      <c r="AH309" s="89"/>
    </row>
    <row r="310" spans="1:34" s="85" customFormat="1" ht="18.75" customHeight="1">
      <c r="A310" s="83"/>
      <c r="B310" s="83"/>
      <c r="C310" s="83"/>
      <c r="D310" s="83"/>
      <c r="E310" s="83"/>
      <c r="F310" s="83"/>
      <c r="G310" s="83"/>
      <c r="H310" s="87"/>
      <c r="I310" s="84"/>
      <c r="J310" s="87"/>
      <c r="K310" s="84"/>
      <c r="L310" s="87"/>
      <c r="M310" s="84"/>
      <c r="N310" s="87"/>
      <c r="O310" s="84"/>
      <c r="P310" s="87"/>
      <c r="Q310" s="84"/>
      <c r="R310" s="87"/>
      <c r="S310" s="84"/>
      <c r="T310" s="84"/>
      <c r="U310" s="84"/>
      <c r="V310" s="87"/>
      <c r="W310" s="84"/>
      <c r="X310" s="87"/>
      <c r="Y310" s="84"/>
      <c r="Z310" s="84"/>
      <c r="AA310" s="84"/>
      <c r="AB310" s="84"/>
      <c r="AC310" s="84"/>
      <c r="AD310" s="84"/>
      <c r="AE310" s="84"/>
      <c r="AF310" s="84"/>
      <c r="AH310" s="86"/>
    </row>
    <row r="311" spans="1:44" ht="21" customHeight="1">
      <c r="A311" s="146" t="s">
        <v>77</v>
      </c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3"/>
      <c r="P311" s="5"/>
      <c r="Q311" s="5"/>
      <c r="R311" s="5"/>
      <c r="S311" s="5"/>
      <c r="T311" s="1"/>
      <c r="U311" s="1"/>
      <c r="V311" s="1"/>
      <c r="W311" s="1"/>
      <c r="X311" s="22"/>
      <c r="Y311" s="22"/>
      <c r="Z311" s="1"/>
      <c r="AA311" s="1"/>
      <c r="AB311" s="1"/>
      <c r="AC311" s="1"/>
      <c r="AD311" s="1"/>
      <c r="AE311" s="1"/>
      <c r="AF311" s="1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4"/>
    </row>
    <row r="312" spans="2:44" ht="15.75" customHeight="1">
      <c r="B312" s="1"/>
      <c r="C312" s="1"/>
      <c r="D312" s="1"/>
      <c r="E312" s="1"/>
      <c r="F312" s="1"/>
      <c r="G312" s="1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4"/>
    </row>
    <row r="313" spans="1:44" ht="20.25" customHeight="1">
      <c r="A313" s="146" t="s">
        <v>38</v>
      </c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3"/>
      <c r="P313" s="17"/>
      <c r="Q313" s="17"/>
      <c r="R313" s="5"/>
      <c r="S313" s="5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4"/>
    </row>
    <row r="314" spans="1:7" ht="17.25" customHeight="1">
      <c r="A314" s="21"/>
      <c r="B314" s="1"/>
      <c r="C314" s="1"/>
      <c r="D314" s="1"/>
      <c r="E314" s="1"/>
      <c r="F314" s="1"/>
      <c r="G314" s="1"/>
    </row>
    <row r="315" ht="48.75" customHeight="1">
      <c r="F315" s="59"/>
    </row>
    <row r="316" spans="2:7" ht="18.75">
      <c r="B316" s="13"/>
      <c r="C316" s="13"/>
      <c r="D316" s="13"/>
      <c r="E316" s="13"/>
      <c r="F316" s="13"/>
      <c r="G316" s="13"/>
    </row>
  </sheetData>
  <sheetProtection/>
  <mergeCells count="62">
    <mergeCell ref="AF33:AF39"/>
    <mergeCell ref="AF40:AF46"/>
    <mergeCell ref="A291:AF291"/>
    <mergeCell ref="AF298:AF303"/>
    <mergeCell ref="AF168:AF173"/>
    <mergeCell ref="AF174:AF179"/>
    <mergeCell ref="AF180:AF185"/>
    <mergeCell ref="AF285:AF290"/>
    <mergeCell ref="AF242:AF247"/>
    <mergeCell ref="AF206:AF211"/>
    <mergeCell ref="A313:N313"/>
    <mergeCell ref="A4:A5"/>
    <mergeCell ref="B4:B5"/>
    <mergeCell ref="AB3:AD3"/>
    <mergeCell ref="A311:N311"/>
    <mergeCell ref="A7:AD7"/>
    <mergeCell ref="Z4:AA4"/>
    <mergeCell ref="AB4:AC4"/>
    <mergeCell ref="J4:K4"/>
    <mergeCell ref="F4:G4"/>
    <mergeCell ref="AF59:AF64"/>
    <mergeCell ref="N4:O4"/>
    <mergeCell ref="A1:AD1"/>
    <mergeCell ref="A2:AD2"/>
    <mergeCell ref="T4:U4"/>
    <mergeCell ref="V4:W4"/>
    <mergeCell ref="X4:Y4"/>
    <mergeCell ref="C4:C5"/>
    <mergeCell ref="D4:D5"/>
    <mergeCell ref="E4:E5"/>
    <mergeCell ref="H4:I4"/>
    <mergeCell ref="AD4:AE4"/>
    <mergeCell ref="AF4:AF5"/>
    <mergeCell ref="P4:Q4"/>
    <mergeCell ref="L4:M4"/>
    <mergeCell ref="R4:S4"/>
    <mergeCell ref="A186:AD186"/>
    <mergeCell ref="AF200:AF205"/>
    <mergeCell ref="AF154:AF160"/>
    <mergeCell ref="AF140:AF146"/>
    <mergeCell ref="AF121:AF126"/>
    <mergeCell ref="AF127:AF132"/>
    <mergeCell ref="AF65:AF70"/>
    <mergeCell ref="AF261:AF266"/>
    <mergeCell ref="AF236:AF241"/>
    <mergeCell ref="AF230:AF235"/>
    <mergeCell ref="AF267:AF272"/>
    <mergeCell ref="AF279:AF284"/>
    <mergeCell ref="AF224:AF229"/>
    <mergeCell ref="AF212:AF217"/>
    <mergeCell ref="AF96:AF101"/>
    <mergeCell ref="AF102:AF107"/>
    <mergeCell ref="AF53:AF58"/>
    <mergeCell ref="AF27:AF32"/>
    <mergeCell ref="AF21:AF26"/>
    <mergeCell ref="AF14:AF20"/>
    <mergeCell ref="A248:AD248"/>
    <mergeCell ref="AF255:AF260"/>
    <mergeCell ref="AF147:AF153"/>
    <mergeCell ref="AF108:AF113"/>
    <mergeCell ref="AF77:AF82"/>
    <mergeCell ref="AF71:AF76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3" manualBreakCount="3">
    <brk id="107" max="31" man="1"/>
    <brk id="198" max="31" man="1"/>
    <brk id="28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2019-06-04T10:36:32Z</cp:lastPrinted>
  <dcterms:created xsi:type="dcterms:W3CDTF">1996-10-08T23:32:33Z</dcterms:created>
  <dcterms:modified xsi:type="dcterms:W3CDTF">2019-06-04T10:37:13Z</dcterms:modified>
  <cp:category/>
  <cp:version/>
  <cp:contentType/>
  <cp:contentStatus/>
</cp:coreProperties>
</file>