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92" i="1" l="1"/>
  <c r="C292" i="1"/>
  <c r="B292" i="1"/>
  <c r="E291" i="1"/>
  <c r="C291" i="1"/>
  <c r="B291" i="1"/>
  <c r="B284" i="1" s="1"/>
  <c r="E290" i="1"/>
  <c r="D290" i="1"/>
  <c r="D283" i="1" s="1"/>
  <c r="C290" i="1"/>
  <c r="B290" i="1"/>
  <c r="J289" i="1"/>
  <c r="B289" i="1" s="1"/>
  <c r="G289" i="1"/>
  <c r="E289" i="1"/>
  <c r="C289" i="1"/>
  <c r="C282" i="1" s="1"/>
  <c r="E288" i="1"/>
  <c r="C288" i="1"/>
  <c r="B288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D285" i="1"/>
  <c r="C285" i="1"/>
  <c r="B285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D284" i="1"/>
  <c r="C284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E283" i="1"/>
  <c r="C283" i="1"/>
  <c r="B283" i="1"/>
  <c r="AE282" i="1"/>
  <c r="AD282" i="1"/>
  <c r="AC282" i="1"/>
  <c r="AC280" i="1" s="1"/>
  <c r="AB282" i="1"/>
  <c r="AB280" i="1" s="1"/>
  <c r="AA282" i="1"/>
  <c r="Z282" i="1"/>
  <c r="Y282" i="1"/>
  <c r="Y280" i="1" s="1"/>
  <c r="X282" i="1"/>
  <c r="W282" i="1"/>
  <c r="V282" i="1"/>
  <c r="U282" i="1"/>
  <c r="U280" i="1" s="1"/>
  <c r="T282" i="1"/>
  <c r="T280" i="1" s="1"/>
  <c r="S282" i="1"/>
  <c r="R282" i="1"/>
  <c r="Q282" i="1"/>
  <c r="P282" i="1"/>
  <c r="O282" i="1"/>
  <c r="N282" i="1"/>
  <c r="M282" i="1"/>
  <c r="M280" i="1" s="1"/>
  <c r="L282" i="1"/>
  <c r="K282" i="1"/>
  <c r="J282" i="1"/>
  <c r="I282" i="1"/>
  <c r="H282" i="1"/>
  <c r="H280" i="1" s="1"/>
  <c r="E282" i="1"/>
  <c r="AE281" i="1"/>
  <c r="AD281" i="1"/>
  <c r="AD280" i="1" s="1"/>
  <c r="AC281" i="1"/>
  <c r="AB281" i="1"/>
  <c r="AA281" i="1"/>
  <c r="Z281" i="1"/>
  <c r="Z280" i="1" s="1"/>
  <c r="Y281" i="1"/>
  <c r="X281" i="1"/>
  <c r="W281" i="1"/>
  <c r="V281" i="1"/>
  <c r="V280" i="1" s="1"/>
  <c r="U281" i="1"/>
  <c r="T281" i="1"/>
  <c r="S281" i="1"/>
  <c r="R281" i="1"/>
  <c r="R280" i="1" s="1"/>
  <c r="Q281" i="1"/>
  <c r="P281" i="1"/>
  <c r="O281" i="1"/>
  <c r="N281" i="1"/>
  <c r="N280" i="1" s="1"/>
  <c r="M281" i="1"/>
  <c r="L281" i="1"/>
  <c r="K281" i="1"/>
  <c r="J281" i="1"/>
  <c r="J280" i="1" s="1"/>
  <c r="I281" i="1"/>
  <c r="H281" i="1"/>
  <c r="B281" i="1"/>
  <c r="X280" i="1"/>
  <c r="P280" i="1"/>
  <c r="L280" i="1"/>
  <c r="E278" i="1"/>
  <c r="C278" i="1"/>
  <c r="B278" i="1"/>
  <c r="E277" i="1"/>
  <c r="D277" i="1"/>
  <c r="C277" i="1"/>
  <c r="B277" i="1"/>
  <c r="E276" i="1"/>
  <c r="C276" i="1"/>
  <c r="B276" i="1"/>
  <c r="E275" i="1"/>
  <c r="D275" i="1"/>
  <c r="C275" i="1"/>
  <c r="B275" i="1"/>
  <c r="E274" i="1"/>
  <c r="C274" i="1"/>
  <c r="B274" i="1"/>
  <c r="B273" i="1" s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C273" i="1"/>
  <c r="E271" i="1"/>
  <c r="D271" i="1" s="1"/>
  <c r="C271" i="1"/>
  <c r="B271" i="1"/>
  <c r="E270" i="1"/>
  <c r="D270" i="1"/>
  <c r="C270" i="1"/>
  <c r="G270" i="1" s="1"/>
  <c r="B270" i="1"/>
  <c r="F270" i="1" s="1"/>
  <c r="E269" i="1"/>
  <c r="D269" i="1" s="1"/>
  <c r="C269" i="1"/>
  <c r="B269" i="1"/>
  <c r="B262" i="1" s="1"/>
  <c r="E268" i="1"/>
  <c r="G268" i="1" s="1"/>
  <c r="C268" i="1"/>
  <c r="B268" i="1"/>
  <c r="E267" i="1"/>
  <c r="C267" i="1"/>
  <c r="B267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AE264" i="1"/>
  <c r="AD264" i="1"/>
  <c r="AC264" i="1"/>
  <c r="AB264" i="1"/>
  <c r="AA264" i="1"/>
  <c r="Z264" i="1"/>
  <c r="Z259" i="1" s="1"/>
  <c r="Y264" i="1"/>
  <c r="X264" i="1"/>
  <c r="W264" i="1"/>
  <c r="V264" i="1"/>
  <c r="V259" i="1" s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D264" i="1"/>
  <c r="C264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E263" i="1"/>
  <c r="C263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C262" i="1"/>
  <c r="AE261" i="1"/>
  <c r="AD261" i="1"/>
  <c r="AC261" i="1"/>
  <c r="AB261" i="1"/>
  <c r="AA261" i="1"/>
  <c r="Z261" i="1"/>
  <c r="Y261" i="1"/>
  <c r="Y259" i="1" s="1"/>
  <c r="X261" i="1"/>
  <c r="W261" i="1"/>
  <c r="V261" i="1"/>
  <c r="U261" i="1"/>
  <c r="U259" i="1" s="1"/>
  <c r="T261" i="1"/>
  <c r="S261" i="1"/>
  <c r="R261" i="1"/>
  <c r="Q261" i="1"/>
  <c r="Q259" i="1" s="1"/>
  <c r="P261" i="1"/>
  <c r="O261" i="1"/>
  <c r="N261" i="1"/>
  <c r="M261" i="1"/>
  <c r="M259" i="1" s="1"/>
  <c r="L261" i="1"/>
  <c r="K261" i="1"/>
  <c r="J261" i="1"/>
  <c r="I261" i="1"/>
  <c r="I259" i="1" s="1"/>
  <c r="H261" i="1"/>
  <c r="E261" i="1"/>
  <c r="B261" i="1"/>
  <c r="AE260" i="1"/>
  <c r="AD260" i="1"/>
  <c r="AD259" i="1" s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N259" i="1" s="1"/>
  <c r="M260" i="1"/>
  <c r="L260" i="1"/>
  <c r="K260" i="1"/>
  <c r="J260" i="1"/>
  <c r="J259" i="1" s="1"/>
  <c r="I260" i="1"/>
  <c r="H260" i="1"/>
  <c r="C260" i="1"/>
  <c r="AC259" i="1"/>
  <c r="R259" i="1"/>
  <c r="G256" i="1"/>
  <c r="E256" i="1"/>
  <c r="D256" i="1"/>
  <c r="C256" i="1"/>
  <c r="B256" i="1"/>
  <c r="B243" i="1" s="1"/>
  <c r="E255" i="1"/>
  <c r="C255" i="1"/>
  <c r="B255" i="1"/>
  <c r="G254" i="1"/>
  <c r="E254" i="1"/>
  <c r="D254" i="1"/>
  <c r="C254" i="1"/>
  <c r="B254" i="1"/>
  <c r="F254" i="1" s="1"/>
  <c r="E253" i="1"/>
  <c r="C253" i="1"/>
  <c r="B253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C252" i="1"/>
  <c r="E250" i="1"/>
  <c r="B250" i="1"/>
  <c r="V248" i="1"/>
  <c r="F248" i="1"/>
  <c r="E248" i="1"/>
  <c r="D248" i="1" s="1"/>
  <c r="C248" i="1"/>
  <c r="B248" i="1"/>
  <c r="B247" i="1"/>
  <c r="B240" i="1" s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C246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E244" i="1"/>
  <c r="D244" i="1"/>
  <c r="C244" i="1"/>
  <c r="B244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E243" i="1"/>
  <c r="D243" i="1"/>
  <c r="C243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C242" i="1"/>
  <c r="B242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E241" i="1"/>
  <c r="C241" i="1"/>
  <c r="AE240" i="1"/>
  <c r="AE239" i="1" s="1"/>
  <c r="AD240" i="1"/>
  <c r="AD239" i="1" s="1"/>
  <c r="AC240" i="1"/>
  <c r="AB240" i="1"/>
  <c r="AA240" i="1"/>
  <c r="AA239" i="1" s="1"/>
  <c r="Z240" i="1"/>
  <c r="Z239" i="1" s="1"/>
  <c r="Y240" i="1"/>
  <c r="X240" i="1"/>
  <c r="W240" i="1"/>
  <c r="W239" i="1" s="1"/>
  <c r="V240" i="1"/>
  <c r="V239" i="1" s="1"/>
  <c r="U240" i="1"/>
  <c r="T240" i="1"/>
  <c r="S240" i="1"/>
  <c r="S239" i="1" s="1"/>
  <c r="R240" i="1"/>
  <c r="R239" i="1" s="1"/>
  <c r="Q240" i="1"/>
  <c r="P240" i="1"/>
  <c r="O240" i="1"/>
  <c r="O239" i="1" s="1"/>
  <c r="N240" i="1"/>
  <c r="N239" i="1" s="1"/>
  <c r="M240" i="1"/>
  <c r="L240" i="1"/>
  <c r="K240" i="1"/>
  <c r="K239" i="1" s="1"/>
  <c r="J240" i="1"/>
  <c r="J239" i="1" s="1"/>
  <c r="I240" i="1"/>
  <c r="H240" i="1"/>
  <c r="E240" i="1"/>
  <c r="C240" i="1"/>
  <c r="C239" i="1" s="1"/>
  <c r="AB239" i="1"/>
  <c r="X239" i="1"/>
  <c r="T239" i="1"/>
  <c r="P239" i="1"/>
  <c r="L239" i="1"/>
  <c r="H239" i="1"/>
  <c r="AD235" i="1"/>
  <c r="B235" i="1" s="1"/>
  <c r="E235" i="1"/>
  <c r="D235" i="1" s="1"/>
  <c r="C235" i="1"/>
  <c r="C233" i="1" s="1"/>
  <c r="AE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E233" i="1"/>
  <c r="D233" i="1"/>
  <c r="E231" i="1"/>
  <c r="C231" i="1"/>
  <c r="B231" i="1"/>
  <c r="B219" i="1" s="1"/>
  <c r="E229" i="1"/>
  <c r="D229" i="1"/>
  <c r="C229" i="1"/>
  <c r="B229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C227" i="1"/>
  <c r="E223" i="1"/>
  <c r="C223" i="1"/>
  <c r="B223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C221" i="1"/>
  <c r="B221" i="1"/>
  <c r="AE219" i="1"/>
  <c r="AD219" i="1"/>
  <c r="AC219" i="1"/>
  <c r="AC215" i="1" s="1"/>
  <c r="AB219" i="1"/>
  <c r="AA219" i="1"/>
  <c r="Z219" i="1"/>
  <c r="Y219" i="1"/>
  <c r="Y215" i="1" s="1"/>
  <c r="X219" i="1"/>
  <c r="W219" i="1"/>
  <c r="V219" i="1"/>
  <c r="U219" i="1"/>
  <c r="T219" i="1"/>
  <c r="S219" i="1"/>
  <c r="R219" i="1"/>
  <c r="Q219" i="1"/>
  <c r="Q215" i="1" s="1"/>
  <c r="P219" i="1"/>
  <c r="O219" i="1"/>
  <c r="N219" i="1"/>
  <c r="M219" i="1"/>
  <c r="M215" i="1" s="1"/>
  <c r="L219" i="1"/>
  <c r="K219" i="1"/>
  <c r="J219" i="1"/>
  <c r="I219" i="1"/>
  <c r="I215" i="1" s="1"/>
  <c r="H219" i="1"/>
  <c r="C219" i="1"/>
  <c r="AE217" i="1"/>
  <c r="AC217" i="1"/>
  <c r="AB217" i="1"/>
  <c r="AB215" i="1" s="1"/>
  <c r="AA217" i="1"/>
  <c r="Z217" i="1"/>
  <c r="Z215" i="1" s="1"/>
  <c r="Y217" i="1"/>
  <c r="X217" i="1"/>
  <c r="X215" i="1" s="1"/>
  <c r="W217" i="1"/>
  <c r="V217" i="1"/>
  <c r="V215" i="1" s="1"/>
  <c r="U217" i="1"/>
  <c r="T217" i="1"/>
  <c r="T215" i="1" s="1"/>
  <c r="S217" i="1"/>
  <c r="R217" i="1"/>
  <c r="R215" i="1" s="1"/>
  <c r="Q217" i="1"/>
  <c r="P217" i="1"/>
  <c r="P215" i="1" s="1"/>
  <c r="O217" i="1"/>
  <c r="O215" i="1" s="1"/>
  <c r="N217" i="1"/>
  <c r="N215" i="1" s="1"/>
  <c r="M217" i="1"/>
  <c r="L217" i="1"/>
  <c r="L215" i="1" s="1"/>
  <c r="K217" i="1"/>
  <c r="K215" i="1" s="1"/>
  <c r="J217" i="1"/>
  <c r="J215" i="1" s="1"/>
  <c r="I217" i="1"/>
  <c r="H217" i="1"/>
  <c r="H215" i="1" s="1"/>
  <c r="C217" i="1"/>
  <c r="U215" i="1"/>
  <c r="B212" i="1"/>
  <c r="B211" i="1"/>
  <c r="E207" i="1"/>
  <c r="D207" i="1" s="1"/>
  <c r="C207" i="1"/>
  <c r="C206" i="1" s="1"/>
  <c r="B207" i="1"/>
  <c r="B206" i="1" s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AE204" i="1"/>
  <c r="AE203" i="1" s="1"/>
  <c r="AD204" i="1"/>
  <c r="AD203" i="1" s="1"/>
  <c r="AC204" i="1"/>
  <c r="AC203" i="1" s="1"/>
  <c r="AB204" i="1"/>
  <c r="AB203" i="1" s="1"/>
  <c r="AA204" i="1"/>
  <c r="AA203" i="1" s="1"/>
  <c r="Z204" i="1"/>
  <c r="Y204" i="1"/>
  <c r="Y203" i="1" s="1"/>
  <c r="X204" i="1"/>
  <c r="X203" i="1" s="1"/>
  <c r="W204" i="1"/>
  <c r="W203" i="1" s="1"/>
  <c r="V204" i="1"/>
  <c r="V203" i="1" s="1"/>
  <c r="U204" i="1"/>
  <c r="U203" i="1" s="1"/>
  <c r="T204" i="1"/>
  <c r="T203" i="1" s="1"/>
  <c r="S204" i="1"/>
  <c r="R204" i="1"/>
  <c r="Q204" i="1"/>
  <c r="Q203" i="1" s="1"/>
  <c r="P204" i="1"/>
  <c r="P203" i="1" s="1"/>
  <c r="O204" i="1"/>
  <c r="O203" i="1" s="1"/>
  <c r="N204" i="1"/>
  <c r="N203" i="1" s="1"/>
  <c r="M204" i="1"/>
  <c r="M203" i="1" s="1"/>
  <c r="L204" i="1"/>
  <c r="L203" i="1" s="1"/>
  <c r="K204" i="1"/>
  <c r="K203" i="1" s="1"/>
  <c r="J204" i="1"/>
  <c r="I204" i="1"/>
  <c r="I203" i="1" s="1"/>
  <c r="H204" i="1"/>
  <c r="C204" i="1" s="1"/>
  <c r="C203" i="1" s="1"/>
  <c r="E204" i="1"/>
  <c r="G204" i="1" s="1"/>
  <c r="B204" i="1"/>
  <c r="Z203" i="1"/>
  <c r="S203" i="1"/>
  <c r="R203" i="1"/>
  <c r="J203" i="1"/>
  <c r="B203" i="1"/>
  <c r="E199" i="1"/>
  <c r="D199" i="1" s="1"/>
  <c r="C199" i="1"/>
  <c r="B199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B197" i="1" s="1"/>
  <c r="AE193" i="1"/>
  <c r="AE191" i="1" s="1"/>
  <c r="AD193" i="1"/>
  <c r="AC193" i="1"/>
  <c r="AC191" i="1" s="1"/>
  <c r="AB193" i="1"/>
  <c r="AB191" i="1" s="1"/>
  <c r="AA193" i="1"/>
  <c r="AA191" i="1" s="1"/>
  <c r="Z193" i="1"/>
  <c r="Y193" i="1"/>
  <c r="Y191" i="1" s="1"/>
  <c r="X193" i="1"/>
  <c r="X191" i="1" s="1"/>
  <c r="W193" i="1"/>
  <c r="W191" i="1" s="1"/>
  <c r="V193" i="1"/>
  <c r="U193" i="1"/>
  <c r="U191" i="1" s="1"/>
  <c r="T193" i="1"/>
  <c r="T191" i="1" s="1"/>
  <c r="S193" i="1"/>
  <c r="S191" i="1" s="1"/>
  <c r="R193" i="1"/>
  <c r="Q193" i="1"/>
  <c r="Q191" i="1" s="1"/>
  <c r="P193" i="1"/>
  <c r="P191" i="1" s="1"/>
  <c r="O193" i="1"/>
  <c r="O191" i="1" s="1"/>
  <c r="N193" i="1"/>
  <c r="M193" i="1"/>
  <c r="M191" i="1" s="1"/>
  <c r="L193" i="1"/>
  <c r="L191" i="1" s="1"/>
  <c r="K193" i="1"/>
  <c r="K191" i="1" s="1"/>
  <c r="J193" i="1"/>
  <c r="I193" i="1"/>
  <c r="I191" i="1" s="1"/>
  <c r="H193" i="1"/>
  <c r="H191" i="1" s="1"/>
  <c r="E193" i="1"/>
  <c r="B193" i="1"/>
  <c r="AD191" i="1"/>
  <c r="Z191" i="1"/>
  <c r="V191" i="1"/>
  <c r="R191" i="1"/>
  <c r="N191" i="1"/>
  <c r="J191" i="1"/>
  <c r="B191" i="1"/>
  <c r="E189" i="1"/>
  <c r="C189" i="1"/>
  <c r="B189" i="1"/>
  <c r="F188" i="1"/>
  <c r="E188" i="1"/>
  <c r="C188" i="1"/>
  <c r="B188" i="1"/>
  <c r="E187" i="1"/>
  <c r="D187" i="1" s="1"/>
  <c r="D185" i="1" s="1"/>
  <c r="C187" i="1"/>
  <c r="B187" i="1"/>
  <c r="E186" i="1"/>
  <c r="C186" i="1"/>
  <c r="C185" i="1" s="1"/>
  <c r="B186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B185" i="1"/>
  <c r="E183" i="1"/>
  <c r="C183" i="1"/>
  <c r="G183" i="1" s="1"/>
  <c r="B183" i="1"/>
  <c r="F183" i="1" s="1"/>
  <c r="E182" i="1"/>
  <c r="G182" i="1" s="1"/>
  <c r="C182" i="1"/>
  <c r="B182" i="1"/>
  <c r="B170" i="1" s="1"/>
  <c r="E181" i="1"/>
  <c r="D181" i="1" s="1"/>
  <c r="D179" i="1" s="1"/>
  <c r="C181" i="1"/>
  <c r="B181" i="1"/>
  <c r="E180" i="1"/>
  <c r="C180" i="1"/>
  <c r="B180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7" i="1"/>
  <c r="E177" i="1"/>
  <c r="E171" i="1" s="1"/>
  <c r="C177" i="1"/>
  <c r="B177" i="1"/>
  <c r="E176" i="1"/>
  <c r="C176" i="1"/>
  <c r="B176" i="1"/>
  <c r="E175" i="1"/>
  <c r="D175" i="1" s="1"/>
  <c r="C175" i="1"/>
  <c r="C169" i="1" s="1"/>
  <c r="B175" i="1"/>
  <c r="E174" i="1"/>
  <c r="C174" i="1"/>
  <c r="B174" i="1"/>
  <c r="F174" i="1" s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B173" i="1" s="1"/>
  <c r="AE171" i="1"/>
  <c r="AE167" i="1" s="1"/>
  <c r="AD171" i="1"/>
  <c r="AC171" i="1"/>
  <c r="AB171" i="1"/>
  <c r="AA171" i="1"/>
  <c r="Z171" i="1"/>
  <c r="Y171" i="1"/>
  <c r="X171" i="1"/>
  <c r="W171" i="1"/>
  <c r="V171" i="1"/>
  <c r="U171" i="1"/>
  <c r="U167" i="1" s="1"/>
  <c r="T171" i="1"/>
  <c r="S171" i="1"/>
  <c r="R171" i="1"/>
  <c r="Q171" i="1"/>
  <c r="P171" i="1"/>
  <c r="O171" i="1"/>
  <c r="N171" i="1"/>
  <c r="M171" i="1"/>
  <c r="M167" i="1" s="1"/>
  <c r="L171" i="1"/>
  <c r="K171" i="1"/>
  <c r="J171" i="1"/>
  <c r="I171" i="1"/>
  <c r="H171" i="1"/>
  <c r="D171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D170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T167" i="1" s="1"/>
  <c r="S169" i="1"/>
  <c r="R169" i="1"/>
  <c r="Q169" i="1"/>
  <c r="P169" i="1"/>
  <c r="O169" i="1"/>
  <c r="N169" i="1"/>
  <c r="M169" i="1"/>
  <c r="L169" i="1"/>
  <c r="L167" i="1" s="1"/>
  <c r="K169" i="1"/>
  <c r="K167" i="1" s="1"/>
  <c r="J169" i="1"/>
  <c r="I169" i="1"/>
  <c r="H169" i="1"/>
  <c r="B169" i="1"/>
  <c r="AE168" i="1"/>
  <c r="AD168" i="1"/>
  <c r="AC168" i="1"/>
  <c r="AB168" i="1"/>
  <c r="AA168" i="1"/>
  <c r="Z168" i="1"/>
  <c r="Y168" i="1"/>
  <c r="Y167" i="1" s="1"/>
  <c r="X168" i="1"/>
  <c r="W168" i="1"/>
  <c r="V168" i="1"/>
  <c r="U168" i="1"/>
  <c r="T168" i="1"/>
  <c r="S168" i="1"/>
  <c r="R168" i="1"/>
  <c r="Q168" i="1"/>
  <c r="Q167" i="1" s="1"/>
  <c r="P168" i="1"/>
  <c r="O168" i="1"/>
  <c r="N168" i="1"/>
  <c r="M168" i="1"/>
  <c r="L168" i="1"/>
  <c r="K168" i="1"/>
  <c r="J168" i="1"/>
  <c r="I168" i="1"/>
  <c r="I167" i="1" s="1"/>
  <c r="H168" i="1"/>
  <c r="D168" i="1"/>
  <c r="B168" i="1"/>
  <c r="AC167" i="1"/>
  <c r="AA167" i="1"/>
  <c r="X167" i="1"/>
  <c r="P167" i="1"/>
  <c r="H167" i="1"/>
  <c r="E165" i="1"/>
  <c r="G165" i="1" s="1"/>
  <c r="C165" i="1"/>
  <c r="B165" i="1"/>
  <c r="F165" i="1" s="1"/>
  <c r="E164" i="1"/>
  <c r="C164" i="1"/>
  <c r="G164" i="1" s="1"/>
  <c r="B164" i="1"/>
  <c r="E163" i="1"/>
  <c r="C163" i="1"/>
  <c r="B163" i="1"/>
  <c r="E162" i="1"/>
  <c r="G162" i="1" s="1"/>
  <c r="C162" i="1"/>
  <c r="B162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E159" i="1"/>
  <c r="C159" i="1"/>
  <c r="B159" i="1"/>
  <c r="E158" i="1"/>
  <c r="C158" i="1"/>
  <c r="B158" i="1"/>
  <c r="Z157" i="1"/>
  <c r="E157" i="1"/>
  <c r="C157" i="1"/>
  <c r="E156" i="1"/>
  <c r="C156" i="1"/>
  <c r="B156" i="1"/>
  <c r="F156" i="1" s="1"/>
  <c r="AE155" i="1"/>
  <c r="AD155" i="1"/>
  <c r="AC155" i="1"/>
  <c r="AB155" i="1"/>
  <c r="AA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AE153" i="1"/>
  <c r="AD153" i="1"/>
  <c r="AC153" i="1"/>
  <c r="AC149" i="1" s="1"/>
  <c r="AB153" i="1"/>
  <c r="AA153" i="1"/>
  <c r="Z153" i="1"/>
  <c r="Y153" i="1"/>
  <c r="X153" i="1"/>
  <c r="W153" i="1"/>
  <c r="V153" i="1"/>
  <c r="U153" i="1"/>
  <c r="U149" i="1" s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D153" i="1"/>
  <c r="D212" i="1" s="1"/>
  <c r="C153" i="1"/>
  <c r="B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B152" i="1" s="1"/>
  <c r="D152" i="1"/>
  <c r="C152" i="1"/>
  <c r="AE151" i="1"/>
  <c r="AD151" i="1"/>
  <c r="AD210" i="1" s="1"/>
  <c r="AC151" i="1"/>
  <c r="AC210" i="1" s="1"/>
  <c r="AB151" i="1"/>
  <c r="AB210" i="1" s="1"/>
  <c r="AA151" i="1"/>
  <c r="Z151" i="1"/>
  <c r="Z210" i="1" s="1"/>
  <c r="Y151" i="1"/>
  <c r="Y210" i="1" s="1"/>
  <c r="X151" i="1"/>
  <c r="X210" i="1" s="1"/>
  <c r="W151" i="1"/>
  <c r="V151" i="1"/>
  <c r="V210" i="1" s="1"/>
  <c r="U151" i="1"/>
  <c r="U210" i="1" s="1"/>
  <c r="T151" i="1"/>
  <c r="T210" i="1" s="1"/>
  <c r="S151" i="1"/>
  <c r="R151" i="1"/>
  <c r="R210" i="1" s="1"/>
  <c r="Q151" i="1"/>
  <c r="Q210" i="1" s="1"/>
  <c r="P151" i="1"/>
  <c r="P210" i="1" s="1"/>
  <c r="O151" i="1"/>
  <c r="N151" i="1"/>
  <c r="N210" i="1" s="1"/>
  <c r="M151" i="1"/>
  <c r="M210" i="1" s="1"/>
  <c r="L151" i="1"/>
  <c r="L210" i="1" s="1"/>
  <c r="K151" i="1"/>
  <c r="J151" i="1"/>
  <c r="J210" i="1" s="1"/>
  <c r="I151" i="1"/>
  <c r="I210" i="1" s="1"/>
  <c r="H151" i="1"/>
  <c r="C151" i="1"/>
  <c r="AE150" i="1"/>
  <c r="AD150" i="1"/>
  <c r="AD149" i="1" s="1"/>
  <c r="AC150" i="1"/>
  <c r="AC209" i="1" s="1"/>
  <c r="AC208" i="1" s="1"/>
  <c r="AB150" i="1"/>
  <c r="AA150" i="1"/>
  <c r="Z150" i="1"/>
  <c r="Y150" i="1"/>
  <c r="Y209" i="1" s="1"/>
  <c r="Y208" i="1" s="1"/>
  <c r="X150" i="1"/>
  <c r="W150" i="1"/>
  <c r="V150" i="1"/>
  <c r="V149" i="1" s="1"/>
  <c r="U150" i="1"/>
  <c r="U209" i="1" s="1"/>
  <c r="U208" i="1" s="1"/>
  <c r="T150" i="1"/>
  <c r="S150" i="1"/>
  <c r="R150" i="1"/>
  <c r="Q150" i="1"/>
  <c r="Q209" i="1" s="1"/>
  <c r="Q208" i="1" s="1"/>
  <c r="P150" i="1"/>
  <c r="O150" i="1"/>
  <c r="N150" i="1"/>
  <c r="N149" i="1" s="1"/>
  <c r="M150" i="1"/>
  <c r="M209" i="1" s="1"/>
  <c r="M208" i="1" s="1"/>
  <c r="L150" i="1"/>
  <c r="K150" i="1"/>
  <c r="J150" i="1"/>
  <c r="I150" i="1"/>
  <c r="I209" i="1" s="1"/>
  <c r="I208" i="1" s="1"/>
  <c r="H150" i="1"/>
  <c r="E150" i="1"/>
  <c r="D150" i="1"/>
  <c r="M149" i="1"/>
  <c r="G146" i="1"/>
  <c r="E146" i="1"/>
  <c r="F146" i="1" s="1"/>
  <c r="C146" i="1"/>
  <c r="B146" i="1"/>
  <c r="E145" i="1"/>
  <c r="C145" i="1"/>
  <c r="B145" i="1"/>
  <c r="E144" i="1"/>
  <c r="C144" i="1"/>
  <c r="B144" i="1"/>
  <c r="E143" i="1"/>
  <c r="C143" i="1"/>
  <c r="B143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D142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B140" i="1" s="1"/>
  <c r="I140" i="1"/>
  <c r="H140" i="1"/>
  <c r="E140" i="1"/>
  <c r="G140" i="1" s="1"/>
  <c r="D140" i="1"/>
  <c r="C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D139" i="1"/>
  <c r="C13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J136" i="1" s="1"/>
  <c r="J134" i="1" s="1"/>
  <c r="I138" i="1"/>
  <c r="H138" i="1"/>
  <c r="C138" i="1" s="1"/>
  <c r="E138" i="1"/>
  <c r="D138" i="1"/>
  <c r="AE137" i="1"/>
  <c r="AE136" i="1" s="1"/>
  <c r="AE134" i="1" s="1"/>
  <c r="AD137" i="1"/>
  <c r="AC137" i="1"/>
  <c r="AC136" i="1" s="1"/>
  <c r="AC134" i="1" s="1"/>
  <c r="AB137" i="1"/>
  <c r="AA137" i="1"/>
  <c r="AA136" i="1" s="1"/>
  <c r="AA134" i="1" s="1"/>
  <c r="Z137" i="1"/>
  <c r="Y137" i="1"/>
  <c r="X137" i="1"/>
  <c r="W137" i="1"/>
  <c r="W136" i="1" s="1"/>
  <c r="W134" i="1" s="1"/>
  <c r="V137" i="1"/>
  <c r="U137" i="1"/>
  <c r="U136" i="1" s="1"/>
  <c r="U134" i="1" s="1"/>
  <c r="T137" i="1"/>
  <c r="S137" i="1"/>
  <c r="S136" i="1" s="1"/>
  <c r="R137" i="1"/>
  <c r="Q137" i="1"/>
  <c r="P137" i="1"/>
  <c r="O137" i="1"/>
  <c r="O136" i="1" s="1"/>
  <c r="O134" i="1" s="1"/>
  <c r="N137" i="1"/>
  <c r="M137" i="1"/>
  <c r="M136" i="1" s="1"/>
  <c r="M134" i="1" s="1"/>
  <c r="L137" i="1"/>
  <c r="K137" i="1"/>
  <c r="J137" i="1"/>
  <c r="I137" i="1"/>
  <c r="H137" i="1"/>
  <c r="D137" i="1"/>
  <c r="D136" i="1" s="1"/>
  <c r="D134" i="1" s="1"/>
  <c r="S134" i="1"/>
  <c r="W133" i="1"/>
  <c r="E127" i="1"/>
  <c r="C127" i="1"/>
  <c r="G127" i="1" s="1"/>
  <c r="B127" i="1"/>
  <c r="E126" i="1"/>
  <c r="C126" i="1"/>
  <c r="B126" i="1"/>
  <c r="E125" i="1"/>
  <c r="C125" i="1"/>
  <c r="B125" i="1"/>
  <c r="F125" i="1" s="1"/>
  <c r="G124" i="1"/>
  <c r="E124" i="1"/>
  <c r="C124" i="1"/>
  <c r="B124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B123" i="1" s="1"/>
  <c r="E123" i="1"/>
  <c r="F121" i="1"/>
  <c r="E121" i="1"/>
  <c r="C121" i="1"/>
  <c r="B121" i="1"/>
  <c r="E120" i="1"/>
  <c r="C120" i="1"/>
  <c r="G120" i="1" s="1"/>
  <c r="B120" i="1"/>
  <c r="F120" i="1" s="1"/>
  <c r="E119" i="1"/>
  <c r="C119" i="1"/>
  <c r="B119" i="1"/>
  <c r="E118" i="1"/>
  <c r="C118" i="1"/>
  <c r="B118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B117" i="1" s="1"/>
  <c r="E115" i="1"/>
  <c r="G115" i="1" s="1"/>
  <c r="C115" i="1"/>
  <c r="B115" i="1"/>
  <c r="E114" i="1"/>
  <c r="C114" i="1"/>
  <c r="B114" i="1"/>
  <c r="E113" i="1"/>
  <c r="D113" i="1"/>
  <c r="D111" i="1" s="1"/>
  <c r="C113" i="1"/>
  <c r="G113" i="1" s="1"/>
  <c r="B113" i="1"/>
  <c r="F113" i="1" s="1"/>
  <c r="E112" i="1"/>
  <c r="C112" i="1"/>
  <c r="B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B111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E109" i="1" s="1"/>
  <c r="G109" i="1" s="1"/>
  <c r="H109" i="1"/>
  <c r="C109" i="1" s="1"/>
  <c r="D109" i="1"/>
  <c r="AE108" i="1"/>
  <c r="AD108" i="1"/>
  <c r="AC108" i="1"/>
  <c r="AB108" i="1"/>
  <c r="AB105" i="1" s="1"/>
  <c r="AA108" i="1"/>
  <c r="Z108" i="1"/>
  <c r="Y108" i="1"/>
  <c r="X108" i="1"/>
  <c r="X105" i="1" s="1"/>
  <c r="W108" i="1"/>
  <c r="V108" i="1"/>
  <c r="U108" i="1"/>
  <c r="T108" i="1"/>
  <c r="T105" i="1" s="1"/>
  <c r="S108" i="1"/>
  <c r="R108" i="1"/>
  <c r="Q108" i="1"/>
  <c r="P108" i="1"/>
  <c r="P105" i="1" s="1"/>
  <c r="O108" i="1"/>
  <c r="N108" i="1"/>
  <c r="M108" i="1"/>
  <c r="L108" i="1"/>
  <c r="L105" i="1" s="1"/>
  <c r="K108" i="1"/>
  <c r="J108" i="1"/>
  <c r="I108" i="1"/>
  <c r="H108" i="1"/>
  <c r="C108" i="1" s="1"/>
  <c r="E108" i="1"/>
  <c r="D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Q130" i="1" s="1"/>
  <c r="P107" i="1"/>
  <c r="O107" i="1"/>
  <c r="N107" i="1"/>
  <c r="M107" i="1"/>
  <c r="L107" i="1"/>
  <c r="K107" i="1"/>
  <c r="E107" i="1" s="1"/>
  <c r="J107" i="1"/>
  <c r="I107" i="1"/>
  <c r="H107" i="1"/>
  <c r="AE106" i="1"/>
  <c r="AE129" i="1" s="1"/>
  <c r="AD106" i="1"/>
  <c r="AC106" i="1"/>
  <c r="AB106" i="1"/>
  <c r="AA106" i="1"/>
  <c r="AA129" i="1" s="1"/>
  <c r="Z106" i="1"/>
  <c r="Y106" i="1"/>
  <c r="Y105" i="1" s="1"/>
  <c r="X106" i="1"/>
  <c r="W106" i="1"/>
  <c r="W129" i="1" s="1"/>
  <c r="V106" i="1"/>
  <c r="U106" i="1"/>
  <c r="U105" i="1" s="1"/>
  <c r="T106" i="1"/>
  <c r="S106" i="1"/>
  <c r="S129" i="1" s="1"/>
  <c r="R106" i="1"/>
  <c r="Q106" i="1"/>
  <c r="Q105" i="1" s="1"/>
  <c r="P106" i="1"/>
  <c r="O106" i="1"/>
  <c r="O129" i="1" s="1"/>
  <c r="N106" i="1"/>
  <c r="M106" i="1"/>
  <c r="M105" i="1" s="1"/>
  <c r="L106" i="1"/>
  <c r="K106" i="1"/>
  <c r="K129" i="1" s="1"/>
  <c r="J106" i="1"/>
  <c r="B106" i="1" s="1"/>
  <c r="I106" i="1"/>
  <c r="I105" i="1" s="1"/>
  <c r="H106" i="1"/>
  <c r="E106" i="1"/>
  <c r="G106" i="1" s="1"/>
  <c r="D106" i="1"/>
  <c r="C106" i="1"/>
  <c r="AC105" i="1"/>
  <c r="W105" i="1"/>
  <c r="O105" i="1"/>
  <c r="F103" i="1"/>
  <c r="E103" i="1"/>
  <c r="G103" i="1" s="1"/>
  <c r="C103" i="1"/>
  <c r="B103" i="1"/>
  <c r="G102" i="1"/>
  <c r="E102" i="1"/>
  <c r="C102" i="1"/>
  <c r="B102" i="1"/>
  <c r="V101" i="1"/>
  <c r="T101" i="1"/>
  <c r="R101" i="1"/>
  <c r="P101" i="1"/>
  <c r="E101" i="1"/>
  <c r="C101" i="1"/>
  <c r="E100" i="1"/>
  <c r="E99" i="1" s="1"/>
  <c r="C100" i="1"/>
  <c r="B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O99" i="1"/>
  <c r="N99" i="1"/>
  <c r="M99" i="1"/>
  <c r="L99" i="1"/>
  <c r="K99" i="1"/>
  <c r="J99" i="1"/>
  <c r="I99" i="1"/>
  <c r="H99" i="1"/>
  <c r="C99" i="1"/>
  <c r="E97" i="1"/>
  <c r="C97" i="1"/>
  <c r="B97" i="1"/>
  <c r="E96" i="1"/>
  <c r="C96" i="1"/>
  <c r="B96" i="1"/>
  <c r="F96" i="1" s="1"/>
  <c r="E95" i="1"/>
  <c r="C95" i="1"/>
  <c r="G95" i="1" s="1"/>
  <c r="B95" i="1"/>
  <c r="F95" i="1" s="1"/>
  <c r="T94" i="1"/>
  <c r="R94" i="1"/>
  <c r="P94" i="1"/>
  <c r="E94" i="1"/>
  <c r="D94" i="1" s="1"/>
  <c r="D92" i="1" s="1"/>
  <c r="C94" i="1"/>
  <c r="B94" i="1"/>
  <c r="F94" i="1" s="1"/>
  <c r="T93" i="1"/>
  <c r="E93" i="1"/>
  <c r="C93" i="1"/>
  <c r="C79" i="1" s="1"/>
  <c r="B93" i="1"/>
  <c r="F93" i="1" s="1"/>
  <c r="AE92" i="1"/>
  <c r="AD92" i="1"/>
  <c r="AC92" i="1"/>
  <c r="AB92" i="1"/>
  <c r="AA92" i="1"/>
  <c r="Z92" i="1"/>
  <c r="Y92" i="1"/>
  <c r="X92" i="1"/>
  <c r="W92" i="1"/>
  <c r="V92" i="1"/>
  <c r="U92" i="1"/>
  <c r="S92" i="1"/>
  <c r="R92" i="1"/>
  <c r="Q92" i="1"/>
  <c r="P92" i="1"/>
  <c r="O92" i="1"/>
  <c r="N92" i="1"/>
  <c r="M92" i="1"/>
  <c r="L92" i="1"/>
  <c r="K92" i="1"/>
  <c r="J92" i="1"/>
  <c r="I92" i="1"/>
  <c r="H92" i="1"/>
  <c r="E90" i="1"/>
  <c r="D90" i="1" s="1"/>
  <c r="D83" i="1" s="1"/>
  <c r="C90" i="1"/>
  <c r="C83" i="1" s="1"/>
  <c r="B90" i="1"/>
  <c r="B83" i="1" s="1"/>
  <c r="E89" i="1"/>
  <c r="C89" i="1"/>
  <c r="G89" i="1" s="1"/>
  <c r="B89" i="1"/>
  <c r="F89" i="1" s="1"/>
  <c r="E88" i="1"/>
  <c r="D88" i="1" s="1"/>
  <c r="D81" i="1" s="1"/>
  <c r="D131" i="1" s="1"/>
  <c r="C88" i="1"/>
  <c r="G88" i="1" s="1"/>
  <c r="B88" i="1"/>
  <c r="E87" i="1"/>
  <c r="D87" i="1" s="1"/>
  <c r="C87" i="1"/>
  <c r="B87" i="1"/>
  <c r="F87" i="1" s="1"/>
  <c r="E86" i="1"/>
  <c r="D86" i="1" s="1"/>
  <c r="D79" i="1" s="1"/>
  <c r="C86" i="1"/>
  <c r="B86" i="1"/>
  <c r="B79" i="1" s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B85" i="1" s="1"/>
  <c r="AE83" i="1"/>
  <c r="AD83" i="1"/>
  <c r="AC83" i="1"/>
  <c r="AB83" i="1"/>
  <c r="AA83" i="1"/>
  <c r="Z83" i="1"/>
  <c r="Y83" i="1"/>
  <c r="Y78" i="1" s="1"/>
  <c r="X83" i="1"/>
  <c r="W83" i="1"/>
  <c r="V83" i="1"/>
  <c r="U83" i="1"/>
  <c r="T83" i="1"/>
  <c r="S83" i="1"/>
  <c r="R83" i="1"/>
  <c r="Q83" i="1"/>
  <c r="Q78" i="1" s="1"/>
  <c r="P83" i="1"/>
  <c r="O83" i="1"/>
  <c r="N83" i="1"/>
  <c r="M83" i="1"/>
  <c r="L83" i="1"/>
  <c r="K83" i="1"/>
  <c r="J83" i="1"/>
  <c r="I83" i="1"/>
  <c r="H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E82" i="1"/>
  <c r="D82" i="1"/>
  <c r="AE81" i="1"/>
  <c r="AE131" i="1" s="1"/>
  <c r="AD81" i="1"/>
  <c r="AD131" i="1" s="1"/>
  <c r="AC81" i="1"/>
  <c r="AC131" i="1" s="1"/>
  <c r="AB81" i="1"/>
  <c r="AB131" i="1" s="1"/>
  <c r="AA81" i="1"/>
  <c r="AA131" i="1" s="1"/>
  <c r="Z81" i="1"/>
  <c r="Z131" i="1" s="1"/>
  <c r="Y81" i="1"/>
  <c r="Y131" i="1" s="1"/>
  <c r="X81" i="1"/>
  <c r="X131" i="1" s="1"/>
  <c r="W81" i="1"/>
  <c r="W131" i="1" s="1"/>
  <c r="V81" i="1"/>
  <c r="V131" i="1" s="1"/>
  <c r="U81" i="1"/>
  <c r="U131" i="1" s="1"/>
  <c r="T81" i="1"/>
  <c r="T131" i="1" s="1"/>
  <c r="S81" i="1"/>
  <c r="S131" i="1" s="1"/>
  <c r="R81" i="1"/>
  <c r="R131" i="1" s="1"/>
  <c r="Q81" i="1"/>
  <c r="Q131" i="1" s="1"/>
  <c r="P81" i="1"/>
  <c r="P131" i="1" s="1"/>
  <c r="O81" i="1"/>
  <c r="O131" i="1" s="1"/>
  <c r="N81" i="1"/>
  <c r="N131" i="1" s="1"/>
  <c r="M81" i="1"/>
  <c r="M131" i="1" s="1"/>
  <c r="L81" i="1"/>
  <c r="L131" i="1" s="1"/>
  <c r="K81" i="1"/>
  <c r="K131" i="1" s="1"/>
  <c r="J81" i="1"/>
  <c r="J131" i="1" s="1"/>
  <c r="I81" i="1"/>
  <c r="I131" i="1" s="1"/>
  <c r="H81" i="1"/>
  <c r="H131" i="1" s="1"/>
  <c r="E81" i="1"/>
  <c r="E131" i="1" s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O80" i="1"/>
  <c r="N80" i="1"/>
  <c r="M80" i="1"/>
  <c r="L80" i="1"/>
  <c r="K80" i="1"/>
  <c r="J80" i="1"/>
  <c r="I80" i="1"/>
  <c r="I78" i="1" s="1"/>
  <c r="H80" i="1"/>
  <c r="AE79" i="1"/>
  <c r="AD79" i="1"/>
  <c r="AD78" i="1" s="1"/>
  <c r="AC79" i="1"/>
  <c r="AB79" i="1"/>
  <c r="AB78" i="1" s="1"/>
  <c r="AA79" i="1"/>
  <c r="Z79" i="1"/>
  <c r="Z78" i="1" s="1"/>
  <c r="Y79" i="1"/>
  <c r="X79" i="1"/>
  <c r="X78" i="1" s="1"/>
  <c r="W79" i="1"/>
  <c r="V79" i="1"/>
  <c r="V78" i="1" s="1"/>
  <c r="U79" i="1"/>
  <c r="T79" i="1"/>
  <c r="T78" i="1" s="1"/>
  <c r="S79" i="1"/>
  <c r="R79" i="1"/>
  <c r="R78" i="1" s="1"/>
  <c r="Q79" i="1"/>
  <c r="P79" i="1"/>
  <c r="O79" i="1"/>
  <c r="N79" i="1"/>
  <c r="N78" i="1" s="1"/>
  <c r="M79" i="1"/>
  <c r="L79" i="1"/>
  <c r="L78" i="1" s="1"/>
  <c r="K79" i="1"/>
  <c r="J79" i="1"/>
  <c r="J78" i="1" s="1"/>
  <c r="I79" i="1"/>
  <c r="H79" i="1"/>
  <c r="H78" i="1" s="1"/>
  <c r="AC78" i="1"/>
  <c r="U78" i="1"/>
  <c r="M78" i="1"/>
  <c r="E76" i="1"/>
  <c r="C76" i="1"/>
  <c r="G76" i="1" s="1"/>
  <c r="B76" i="1"/>
  <c r="E75" i="1"/>
  <c r="G75" i="1" s="1"/>
  <c r="C75" i="1"/>
  <c r="B75" i="1"/>
  <c r="E74" i="1"/>
  <c r="G74" i="1" s="1"/>
  <c r="C74" i="1"/>
  <c r="B74" i="1"/>
  <c r="E73" i="1"/>
  <c r="D73" i="1"/>
  <c r="C73" i="1"/>
  <c r="B73" i="1"/>
  <c r="F73" i="1" s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B72" i="1" s="1"/>
  <c r="E72" i="1"/>
  <c r="D72" i="1"/>
  <c r="E70" i="1"/>
  <c r="E66" i="1" s="1"/>
  <c r="C70" i="1"/>
  <c r="B70" i="1"/>
  <c r="E69" i="1"/>
  <c r="C69" i="1"/>
  <c r="G69" i="1" s="1"/>
  <c r="B69" i="1"/>
  <c r="E68" i="1"/>
  <c r="C68" i="1"/>
  <c r="B68" i="1"/>
  <c r="E67" i="1"/>
  <c r="D67" i="1"/>
  <c r="C67" i="1"/>
  <c r="B67" i="1"/>
  <c r="F67" i="1" s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B66" i="1" s="1"/>
  <c r="D66" i="1"/>
  <c r="E64" i="1"/>
  <c r="D64" i="1"/>
  <c r="D58" i="1" s="1"/>
  <c r="C64" i="1"/>
  <c r="G64" i="1" s="1"/>
  <c r="B64" i="1"/>
  <c r="F64" i="1" s="1"/>
  <c r="E63" i="1"/>
  <c r="D63" i="1" s="1"/>
  <c r="D57" i="1" s="1"/>
  <c r="C63" i="1"/>
  <c r="B63" i="1"/>
  <c r="E62" i="1"/>
  <c r="D62" i="1" s="1"/>
  <c r="D56" i="1" s="1"/>
  <c r="C62" i="1"/>
  <c r="C60" i="1" s="1"/>
  <c r="B62" i="1"/>
  <c r="F62" i="1" s="1"/>
  <c r="E61" i="1"/>
  <c r="D61" i="1" s="1"/>
  <c r="C61" i="1"/>
  <c r="B61" i="1"/>
  <c r="B55" i="1" s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B60" i="1" s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E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AE56" i="1"/>
  <c r="AD56" i="1"/>
  <c r="AC56" i="1"/>
  <c r="AB56" i="1"/>
  <c r="AA56" i="1"/>
  <c r="Z56" i="1"/>
  <c r="Z54" i="1" s="1"/>
  <c r="Y56" i="1"/>
  <c r="X56" i="1"/>
  <c r="W56" i="1"/>
  <c r="V56" i="1"/>
  <c r="U56" i="1"/>
  <c r="T56" i="1"/>
  <c r="S56" i="1"/>
  <c r="R56" i="1"/>
  <c r="R54" i="1" s="1"/>
  <c r="Q56" i="1"/>
  <c r="P56" i="1"/>
  <c r="O56" i="1"/>
  <c r="N56" i="1"/>
  <c r="M56" i="1"/>
  <c r="L56" i="1"/>
  <c r="K56" i="1"/>
  <c r="J56" i="1"/>
  <c r="J54" i="1" s="1"/>
  <c r="I56" i="1"/>
  <c r="H56" i="1"/>
  <c r="B56" i="1"/>
  <c r="AE55" i="1"/>
  <c r="AE54" i="1" s="1"/>
  <c r="AD55" i="1"/>
  <c r="AD54" i="1" s="1"/>
  <c r="AC55" i="1"/>
  <c r="AB55" i="1"/>
  <c r="AB54" i="1" s="1"/>
  <c r="AA55" i="1"/>
  <c r="AA54" i="1" s="1"/>
  <c r="Z55" i="1"/>
  <c r="Y55" i="1"/>
  <c r="X55" i="1"/>
  <c r="X54" i="1" s="1"/>
  <c r="W55" i="1"/>
  <c r="W54" i="1" s="1"/>
  <c r="V55" i="1"/>
  <c r="V54" i="1" s="1"/>
  <c r="U55" i="1"/>
  <c r="T55" i="1"/>
  <c r="T54" i="1" s="1"/>
  <c r="S55" i="1"/>
  <c r="S54" i="1" s="1"/>
  <c r="R55" i="1"/>
  <c r="Q55" i="1"/>
  <c r="P55" i="1"/>
  <c r="P54" i="1" s="1"/>
  <c r="O55" i="1"/>
  <c r="O54" i="1" s="1"/>
  <c r="N55" i="1"/>
  <c r="N54" i="1" s="1"/>
  <c r="M55" i="1"/>
  <c r="L55" i="1"/>
  <c r="L54" i="1" s="1"/>
  <c r="K55" i="1"/>
  <c r="K54" i="1" s="1"/>
  <c r="J55" i="1"/>
  <c r="I55" i="1"/>
  <c r="H55" i="1"/>
  <c r="H54" i="1" s="1"/>
  <c r="D55" i="1"/>
  <c r="AC54" i="1"/>
  <c r="Y54" i="1"/>
  <c r="U54" i="1"/>
  <c r="Q54" i="1"/>
  <c r="M54" i="1"/>
  <c r="I54" i="1"/>
  <c r="E52" i="1"/>
  <c r="C52" i="1"/>
  <c r="B52" i="1"/>
  <c r="F52" i="1" s="1"/>
  <c r="E51" i="1"/>
  <c r="C51" i="1"/>
  <c r="B51" i="1"/>
  <c r="B45" i="1" s="1"/>
  <c r="E50" i="1"/>
  <c r="D50" i="1" s="1"/>
  <c r="D44" i="1" s="1"/>
  <c r="C50" i="1"/>
  <c r="B50" i="1"/>
  <c r="B44" i="1" s="1"/>
  <c r="E49" i="1"/>
  <c r="D49" i="1" s="1"/>
  <c r="C49" i="1"/>
  <c r="B49" i="1"/>
  <c r="B43" i="1" s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B48" i="1" s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E46" i="1"/>
  <c r="D46" i="1"/>
  <c r="B46" i="1"/>
  <c r="F46" i="1" s="1"/>
  <c r="AE45" i="1"/>
  <c r="AD45" i="1"/>
  <c r="AC45" i="1"/>
  <c r="AB45" i="1"/>
  <c r="AA45" i="1"/>
  <c r="Z45" i="1"/>
  <c r="Y45" i="1"/>
  <c r="X45" i="1"/>
  <c r="W45" i="1"/>
  <c r="V45" i="1"/>
  <c r="U45" i="1"/>
  <c r="T45" i="1"/>
  <c r="T42" i="1" s="1"/>
  <c r="S45" i="1"/>
  <c r="R45" i="1"/>
  <c r="Q45" i="1"/>
  <c r="P45" i="1"/>
  <c r="O45" i="1"/>
  <c r="N45" i="1"/>
  <c r="M45" i="1"/>
  <c r="L45" i="1"/>
  <c r="L42" i="1" s="1"/>
  <c r="K45" i="1"/>
  <c r="J45" i="1"/>
  <c r="I45" i="1"/>
  <c r="H45" i="1"/>
  <c r="D45" i="1"/>
  <c r="C45" i="1"/>
  <c r="AE44" i="1"/>
  <c r="AE42" i="1" s="1"/>
  <c r="AD44" i="1"/>
  <c r="AC44" i="1"/>
  <c r="AB44" i="1"/>
  <c r="AA44" i="1"/>
  <c r="Z44" i="1"/>
  <c r="Y44" i="1"/>
  <c r="X44" i="1"/>
  <c r="W44" i="1"/>
  <c r="W42" i="1" s="1"/>
  <c r="V44" i="1"/>
  <c r="U44" i="1"/>
  <c r="T44" i="1"/>
  <c r="S44" i="1"/>
  <c r="R44" i="1"/>
  <c r="Q44" i="1"/>
  <c r="P44" i="1"/>
  <c r="O44" i="1"/>
  <c r="N44" i="1"/>
  <c r="M44" i="1"/>
  <c r="L44" i="1"/>
  <c r="K44" i="1"/>
  <c r="K42" i="1" s="1"/>
  <c r="J44" i="1"/>
  <c r="I44" i="1"/>
  <c r="H44" i="1"/>
  <c r="E44" i="1"/>
  <c r="C44" i="1"/>
  <c r="AE43" i="1"/>
  <c r="AD43" i="1"/>
  <c r="AC43" i="1"/>
  <c r="AC42" i="1" s="1"/>
  <c r="AB43" i="1"/>
  <c r="AB42" i="1" s="1"/>
  <c r="AA43" i="1"/>
  <c r="Z43" i="1"/>
  <c r="Y43" i="1"/>
  <c r="Y42" i="1" s="1"/>
  <c r="X43" i="1"/>
  <c r="W43" i="1"/>
  <c r="V43" i="1"/>
  <c r="U43" i="1"/>
  <c r="U42" i="1" s="1"/>
  <c r="T43" i="1"/>
  <c r="S43" i="1"/>
  <c r="S42" i="1" s="1"/>
  <c r="R43" i="1"/>
  <c r="Q43" i="1"/>
  <c r="Q42" i="1" s="1"/>
  <c r="P43" i="1"/>
  <c r="O43" i="1"/>
  <c r="N43" i="1"/>
  <c r="M43" i="1"/>
  <c r="M42" i="1" s="1"/>
  <c r="L43" i="1"/>
  <c r="K43" i="1"/>
  <c r="J43" i="1"/>
  <c r="I43" i="1"/>
  <c r="I42" i="1" s="1"/>
  <c r="H43" i="1"/>
  <c r="C43" i="1"/>
  <c r="AA42" i="1"/>
  <c r="O42" i="1"/>
  <c r="E40" i="1"/>
  <c r="D40" i="1" s="1"/>
  <c r="D36" i="1" s="1"/>
  <c r="C40" i="1"/>
  <c r="B40" i="1"/>
  <c r="E39" i="1"/>
  <c r="C39" i="1"/>
  <c r="G39" i="1" s="1"/>
  <c r="B39" i="1"/>
  <c r="E38" i="1"/>
  <c r="C38" i="1"/>
  <c r="B38" i="1"/>
  <c r="E37" i="1"/>
  <c r="C37" i="1"/>
  <c r="B37" i="1"/>
  <c r="F37" i="1" s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B36" i="1" s="1"/>
  <c r="E34" i="1"/>
  <c r="C34" i="1"/>
  <c r="B34" i="1"/>
  <c r="E33" i="1"/>
  <c r="C33" i="1"/>
  <c r="B33" i="1"/>
  <c r="F33" i="1" s="1"/>
  <c r="E32" i="1"/>
  <c r="C32" i="1"/>
  <c r="G32" i="1" s="1"/>
  <c r="B32" i="1"/>
  <c r="F32" i="1" s="1"/>
  <c r="E31" i="1"/>
  <c r="C31" i="1"/>
  <c r="B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B30" i="1" s="1"/>
  <c r="E30" i="1"/>
  <c r="D30" i="1"/>
  <c r="E28" i="1"/>
  <c r="E24" i="1" s="1"/>
  <c r="C28" i="1"/>
  <c r="B28" i="1"/>
  <c r="E27" i="1"/>
  <c r="C27" i="1"/>
  <c r="B27" i="1"/>
  <c r="F27" i="1" s="1"/>
  <c r="E26" i="1"/>
  <c r="D26" i="1" s="1"/>
  <c r="D24" i="1" s="1"/>
  <c r="C26" i="1"/>
  <c r="B26" i="1"/>
  <c r="F26" i="1" s="1"/>
  <c r="E25" i="1"/>
  <c r="C25" i="1"/>
  <c r="B25" i="1"/>
  <c r="B13" i="1" s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B24" i="1" s="1"/>
  <c r="E22" i="1"/>
  <c r="D22" i="1" s="1"/>
  <c r="C22" i="1"/>
  <c r="C16" i="1" s="1"/>
  <c r="B22" i="1"/>
  <c r="F22" i="1" s="1"/>
  <c r="E21" i="1"/>
  <c r="C21" i="1"/>
  <c r="B21" i="1"/>
  <c r="B15" i="1" s="1"/>
  <c r="G20" i="1"/>
  <c r="E20" i="1"/>
  <c r="D20" i="1" s="1"/>
  <c r="D18" i="1" s="1"/>
  <c r="C20" i="1"/>
  <c r="B20" i="1"/>
  <c r="F20" i="1" s="1"/>
  <c r="E19" i="1"/>
  <c r="C19" i="1"/>
  <c r="B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B18" i="1"/>
  <c r="AE16" i="1"/>
  <c r="AE133" i="1" s="1"/>
  <c r="AD16" i="1"/>
  <c r="AC16" i="1"/>
  <c r="AB16" i="1"/>
  <c r="AA16" i="1"/>
  <c r="AA133" i="1" s="1"/>
  <c r="Z16" i="1"/>
  <c r="Y16" i="1"/>
  <c r="X16" i="1"/>
  <c r="W16" i="1"/>
  <c r="V16" i="1"/>
  <c r="U16" i="1"/>
  <c r="T16" i="1"/>
  <c r="S16" i="1"/>
  <c r="S133" i="1" s="1"/>
  <c r="R16" i="1"/>
  <c r="Q16" i="1"/>
  <c r="P16" i="1"/>
  <c r="O16" i="1"/>
  <c r="O133" i="1" s="1"/>
  <c r="N16" i="1"/>
  <c r="M16" i="1"/>
  <c r="L16" i="1"/>
  <c r="K16" i="1"/>
  <c r="K133" i="1" s="1"/>
  <c r="J16" i="1"/>
  <c r="I16" i="1"/>
  <c r="H16" i="1"/>
  <c r="AE15" i="1"/>
  <c r="AD15" i="1"/>
  <c r="AC15" i="1"/>
  <c r="AC132" i="1" s="1"/>
  <c r="AB15" i="1"/>
  <c r="AA15" i="1"/>
  <c r="Z15" i="1"/>
  <c r="Y15" i="1"/>
  <c r="Y132" i="1" s="1"/>
  <c r="X15" i="1"/>
  <c r="W15" i="1"/>
  <c r="V15" i="1"/>
  <c r="U15" i="1"/>
  <c r="U132" i="1" s="1"/>
  <c r="T15" i="1"/>
  <c r="S15" i="1"/>
  <c r="R15" i="1"/>
  <c r="Q15" i="1"/>
  <c r="Q132" i="1" s="1"/>
  <c r="P15" i="1"/>
  <c r="O15" i="1"/>
  <c r="N15" i="1"/>
  <c r="M15" i="1"/>
  <c r="M132" i="1" s="1"/>
  <c r="L15" i="1"/>
  <c r="K15" i="1"/>
  <c r="J15" i="1"/>
  <c r="I15" i="1"/>
  <c r="I132" i="1" s="1"/>
  <c r="H15" i="1"/>
  <c r="D15" i="1"/>
  <c r="AE14" i="1"/>
  <c r="AD14" i="1"/>
  <c r="AC14" i="1"/>
  <c r="AB14" i="1"/>
  <c r="AA14" i="1"/>
  <c r="AA12" i="1" s="1"/>
  <c r="Z14" i="1"/>
  <c r="Y14" i="1"/>
  <c r="X14" i="1"/>
  <c r="W14" i="1"/>
  <c r="V14" i="1"/>
  <c r="U14" i="1"/>
  <c r="T14" i="1"/>
  <c r="S14" i="1"/>
  <c r="S12" i="1" s="1"/>
  <c r="R14" i="1"/>
  <c r="Q14" i="1"/>
  <c r="P14" i="1"/>
  <c r="O14" i="1"/>
  <c r="O12" i="1" s="1"/>
  <c r="N14" i="1"/>
  <c r="M14" i="1"/>
  <c r="L14" i="1"/>
  <c r="K14" i="1"/>
  <c r="J14" i="1"/>
  <c r="I14" i="1"/>
  <c r="H14" i="1"/>
  <c r="D14" i="1"/>
  <c r="AE13" i="1"/>
  <c r="AE12" i="1" s="1"/>
  <c r="AD13" i="1"/>
  <c r="AD12" i="1" s="1"/>
  <c r="AC13" i="1"/>
  <c r="AB13" i="1"/>
  <c r="AA13" i="1"/>
  <c r="Z13" i="1"/>
  <c r="Z12" i="1" s="1"/>
  <c r="Y13" i="1"/>
  <c r="X13" i="1"/>
  <c r="W13" i="1"/>
  <c r="W12" i="1" s="1"/>
  <c r="V13" i="1"/>
  <c r="V12" i="1" s="1"/>
  <c r="U13" i="1"/>
  <c r="T13" i="1"/>
  <c r="T12" i="1" s="1"/>
  <c r="S13" i="1"/>
  <c r="R13" i="1"/>
  <c r="R12" i="1" s="1"/>
  <c r="Q13" i="1"/>
  <c r="P13" i="1"/>
  <c r="O13" i="1"/>
  <c r="N13" i="1"/>
  <c r="N12" i="1" s="1"/>
  <c r="M13" i="1"/>
  <c r="L13" i="1"/>
  <c r="K13" i="1"/>
  <c r="K12" i="1" s="1"/>
  <c r="J13" i="1"/>
  <c r="J12" i="1" s="1"/>
  <c r="I13" i="1"/>
  <c r="H13" i="1"/>
  <c r="D13" i="1"/>
  <c r="AC12" i="1"/>
  <c r="U12" i="1"/>
  <c r="P12" i="1"/>
  <c r="I12" i="1"/>
  <c r="B233" i="1" l="1"/>
  <c r="B217" i="1"/>
  <c r="F44" i="1"/>
  <c r="G114" i="1"/>
  <c r="F114" i="1"/>
  <c r="E179" i="1"/>
  <c r="E168" i="1"/>
  <c r="E209" i="1" s="1"/>
  <c r="F291" i="1"/>
  <c r="G291" i="1"/>
  <c r="E284" i="1"/>
  <c r="E298" i="1" s="1"/>
  <c r="Q12" i="1"/>
  <c r="H12" i="1"/>
  <c r="B12" i="1" s="1"/>
  <c r="L12" i="1"/>
  <c r="X12" i="1"/>
  <c r="AB12" i="1"/>
  <c r="J132" i="1"/>
  <c r="N132" i="1"/>
  <c r="R132" i="1"/>
  <c r="V132" i="1"/>
  <c r="Z132" i="1"/>
  <c r="AD132" i="1"/>
  <c r="I133" i="1"/>
  <c r="M133" i="1"/>
  <c r="Q133" i="1"/>
  <c r="U133" i="1"/>
  <c r="Y133" i="1"/>
  <c r="AC133" i="1"/>
  <c r="G28" i="1"/>
  <c r="G33" i="1"/>
  <c r="F39" i="1"/>
  <c r="F40" i="1"/>
  <c r="E43" i="1"/>
  <c r="J42" i="1"/>
  <c r="N42" i="1"/>
  <c r="R42" i="1"/>
  <c r="V42" i="1"/>
  <c r="Z42" i="1"/>
  <c r="AD42" i="1"/>
  <c r="H42" i="1"/>
  <c r="P42" i="1"/>
  <c r="X42" i="1"/>
  <c r="G49" i="1"/>
  <c r="E57" i="1"/>
  <c r="C55" i="1"/>
  <c r="F69" i="1"/>
  <c r="G70" i="1"/>
  <c r="C72" i="1"/>
  <c r="F76" i="1"/>
  <c r="E79" i="1"/>
  <c r="F79" i="1" s="1"/>
  <c r="K78" i="1"/>
  <c r="O78" i="1"/>
  <c r="S78" i="1"/>
  <c r="W78" i="1"/>
  <c r="AA78" i="1"/>
  <c r="AE78" i="1"/>
  <c r="B82" i="1"/>
  <c r="F82" i="1" s="1"/>
  <c r="G86" i="1"/>
  <c r="E92" i="1"/>
  <c r="G94" i="1"/>
  <c r="G96" i="1"/>
  <c r="G97" i="1"/>
  <c r="F100" i="1"/>
  <c r="B101" i="1"/>
  <c r="B80" i="1" s="1"/>
  <c r="F102" i="1"/>
  <c r="H105" i="1"/>
  <c r="AE105" i="1"/>
  <c r="C117" i="1"/>
  <c r="G121" i="1"/>
  <c r="G143" i="1"/>
  <c r="F143" i="1"/>
  <c r="I149" i="1"/>
  <c r="Q149" i="1"/>
  <c r="Y149" i="1"/>
  <c r="G159" i="1"/>
  <c r="E153" i="1"/>
  <c r="F153" i="1" s="1"/>
  <c r="F159" i="1"/>
  <c r="AB167" i="1"/>
  <c r="D276" i="1"/>
  <c r="D262" i="1" s="1"/>
  <c r="E262" i="1"/>
  <c r="F276" i="1"/>
  <c r="B54" i="1"/>
  <c r="G82" i="1"/>
  <c r="C287" i="1"/>
  <c r="C281" i="1"/>
  <c r="M12" i="1"/>
  <c r="Y12" i="1"/>
  <c r="K132" i="1"/>
  <c r="O132" i="1"/>
  <c r="S132" i="1"/>
  <c r="W132" i="1"/>
  <c r="AA132" i="1"/>
  <c r="AE132" i="1"/>
  <c r="C18" i="1"/>
  <c r="G22" i="1"/>
  <c r="F25" i="1"/>
  <c r="F31" i="1"/>
  <c r="E36" i="1"/>
  <c r="F36" i="1" s="1"/>
  <c r="B57" i="1"/>
  <c r="B58" i="1"/>
  <c r="F58" i="1" s="1"/>
  <c r="E56" i="1"/>
  <c r="F70" i="1"/>
  <c r="E80" i="1"/>
  <c r="C81" i="1"/>
  <c r="C82" i="1"/>
  <c r="F88" i="1"/>
  <c r="C92" i="1"/>
  <c r="G92" i="1" s="1"/>
  <c r="T92" i="1"/>
  <c r="B92" i="1" s="1"/>
  <c r="G101" i="1"/>
  <c r="K105" i="1"/>
  <c r="S105" i="1"/>
  <c r="AA105" i="1"/>
  <c r="I130" i="1"/>
  <c r="M130" i="1"/>
  <c r="U130" i="1"/>
  <c r="Y130" i="1"/>
  <c r="AC130" i="1"/>
  <c r="B108" i="1"/>
  <c r="F108" i="1" s="1"/>
  <c r="E117" i="1"/>
  <c r="G117" i="1" s="1"/>
  <c r="F118" i="1"/>
  <c r="G119" i="1"/>
  <c r="D119" i="1"/>
  <c r="D117" i="1" s="1"/>
  <c r="H210" i="1"/>
  <c r="B210" i="1" s="1"/>
  <c r="B151" i="1"/>
  <c r="G152" i="1"/>
  <c r="D157" i="1"/>
  <c r="E151" i="1"/>
  <c r="G151" i="1" s="1"/>
  <c r="E152" i="1"/>
  <c r="G158" i="1"/>
  <c r="C168" i="1"/>
  <c r="C167" i="1" s="1"/>
  <c r="G174" i="1"/>
  <c r="C193" i="1"/>
  <c r="C191" i="1" s="1"/>
  <c r="C197" i="1"/>
  <c r="B263" i="1"/>
  <c r="F263" i="1" s="1"/>
  <c r="D274" i="1"/>
  <c r="D273" i="1" s="1"/>
  <c r="F274" i="1"/>
  <c r="L295" i="1"/>
  <c r="L302" i="1" s="1"/>
  <c r="P297" i="1"/>
  <c r="AD233" i="1"/>
  <c r="AD217" i="1"/>
  <c r="AD215" i="1" s="1"/>
  <c r="G278" i="1"/>
  <c r="E264" i="1"/>
  <c r="G264" i="1" s="1"/>
  <c r="D16" i="1"/>
  <c r="D133" i="1" s="1"/>
  <c r="B14" i="1"/>
  <c r="C36" i="1"/>
  <c r="G36" i="1" s="1"/>
  <c r="G44" i="1"/>
  <c r="F49" i="1"/>
  <c r="F50" i="1"/>
  <c r="F74" i="1"/>
  <c r="F86" i="1"/>
  <c r="D101" i="1"/>
  <c r="D99" i="1" s="1"/>
  <c r="F106" i="1"/>
  <c r="R105" i="1"/>
  <c r="Z105" i="1"/>
  <c r="J130" i="1"/>
  <c r="N130" i="1"/>
  <c r="R130" i="1"/>
  <c r="V130" i="1"/>
  <c r="Z130" i="1"/>
  <c r="AD130" i="1"/>
  <c r="G108" i="1"/>
  <c r="G118" i="1"/>
  <c r="C155" i="1"/>
  <c r="G156" i="1"/>
  <c r="C150" i="1"/>
  <c r="C149" i="1" s="1"/>
  <c r="B215" i="1"/>
  <c r="G223" i="1"/>
  <c r="D223" i="1"/>
  <c r="E217" i="1"/>
  <c r="E215" i="1" s="1"/>
  <c r="D227" i="1"/>
  <c r="D231" i="1"/>
  <c r="D219" i="1" s="1"/>
  <c r="E219" i="1"/>
  <c r="G219" i="1" s="1"/>
  <c r="F231" i="1"/>
  <c r="F243" i="1"/>
  <c r="B266" i="1"/>
  <c r="B260" i="1"/>
  <c r="C266" i="1"/>
  <c r="C261" i="1"/>
  <c r="C259" i="1" s="1"/>
  <c r="G292" i="1"/>
  <c r="F292" i="1"/>
  <c r="E285" i="1"/>
  <c r="F285" i="1" s="1"/>
  <c r="E111" i="1"/>
  <c r="F111" i="1" s="1"/>
  <c r="L136" i="1"/>
  <c r="L134" i="1" s="1"/>
  <c r="P136" i="1"/>
  <c r="P134" i="1" s="1"/>
  <c r="T136" i="1"/>
  <c r="T134" i="1" s="1"/>
  <c r="X136" i="1"/>
  <c r="X134" i="1" s="1"/>
  <c r="AB136" i="1"/>
  <c r="AB134" i="1" s="1"/>
  <c r="I136" i="1"/>
  <c r="I134" i="1" s="1"/>
  <c r="Q136" i="1"/>
  <c r="Q134" i="1" s="1"/>
  <c r="Y136" i="1"/>
  <c r="Y134" i="1" s="1"/>
  <c r="E139" i="1"/>
  <c r="F144" i="1"/>
  <c r="F164" i="1"/>
  <c r="E173" i="1"/>
  <c r="F173" i="1" s="1"/>
  <c r="F177" i="1"/>
  <c r="F181" i="1"/>
  <c r="E185" i="1"/>
  <c r="G185" i="1" s="1"/>
  <c r="G229" i="1"/>
  <c r="G241" i="1"/>
  <c r="B252" i="1"/>
  <c r="G263" i="1"/>
  <c r="R298" i="1"/>
  <c r="R305" i="1" s="1"/>
  <c r="D268" i="1"/>
  <c r="D261" i="1" s="1"/>
  <c r="G290" i="1"/>
  <c r="G283" i="1" s="1"/>
  <c r="N136" i="1"/>
  <c r="N134" i="1" s="1"/>
  <c r="R136" i="1"/>
  <c r="R134" i="1" s="1"/>
  <c r="V136" i="1"/>
  <c r="V134" i="1" s="1"/>
  <c r="Z136" i="1"/>
  <c r="Z134" i="1" s="1"/>
  <c r="AD136" i="1"/>
  <c r="AD134" i="1" s="1"/>
  <c r="B139" i="1"/>
  <c r="B142" i="1"/>
  <c r="F158" i="1"/>
  <c r="B161" i="1"/>
  <c r="F162" i="1"/>
  <c r="J167" i="1"/>
  <c r="N167" i="1"/>
  <c r="R167" i="1"/>
  <c r="B167" i="1" s="1"/>
  <c r="V167" i="1"/>
  <c r="Z167" i="1"/>
  <c r="AD167" i="1"/>
  <c r="F176" i="1"/>
  <c r="B179" i="1"/>
  <c r="F179" i="1" s="1"/>
  <c r="F180" i="1"/>
  <c r="F187" i="1"/>
  <c r="C215" i="1"/>
  <c r="G243" i="1"/>
  <c r="G248" i="1"/>
  <c r="T299" i="1"/>
  <c r="D263" i="1"/>
  <c r="D298" i="1" s="1"/>
  <c r="D305" i="1" s="1"/>
  <c r="F275" i="1"/>
  <c r="F277" i="1"/>
  <c r="F278" i="1"/>
  <c r="G138" i="1"/>
  <c r="C142" i="1"/>
  <c r="J149" i="1"/>
  <c r="R149" i="1"/>
  <c r="Z149" i="1"/>
  <c r="J209" i="1"/>
  <c r="J208" i="1" s="1"/>
  <c r="N209" i="1"/>
  <c r="N208" i="1" s="1"/>
  <c r="R209" i="1"/>
  <c r="R208" i="1" s="1"/>
  <c r="V209" i="1"/>
  <c r="V208" i="1" s="1"/>
  <c r="Z209" i="1"/>
  <c r="Z208" i="1" s="1"/>
  <c r="AD209" i="1"/>
  <c r="AD208" i="1" s="1"/>
  <c r="K210" i="1"/>
  <c r="O210" i="1"/>
  <c r="S210" i="1"/>
  <c r="W210" i="1"/>
  <c r="AA210" i="1"/>
  <c r="AE210" i="1"/>
  <c r="O167" i="1"/>
  <c r="S167" i="1"/>
  <c r="W167" i="1"/>
  <c r="G176" i="1"/>
  <c r="G180" i="1"/>
  <c r="G187" i="1"/>
  <c r="G188" i="1"/>
  <c r="G189" i="1"/>
  <c r="S215" i="1"/>
  <c r="W215" i="1"/>
  <c r="AA215" i="1"/>
  <c r="AE215" i="1"/>
  <c r="G231" i="1"/>
  <c r="F235" i="1"/>
  <c r="F256" i="1"/>
  <c r="K259" i="1"/>
  <c r="O259" i="1"/>
  <c r="S259" i="1"/>
  <c r="W259" i="1"/>
  <c r="AA259" i="1"/>
  <c r="AE259" i="1"/>
  <c r="F268" i="1"/>
  <c r="F269" i="1"/>
  <c r="F271" i="1"/>
  <c r="G275" i="1"/>
  <c r="G277" i="1"/>
  <c r="E15" i="1"/>
  <c r="G21" i="1"/>
  <c r="F21" i="1"/>
  <c r="L133" i="1"/>
  <c r="X133" i="1"/>
  <c r="E18" i="1"/>
  <c r="E13" i="1"/>
  <c r="G19" i="1"/>
  <c r="F19" i="1"/>
  <c r="F24" i="1"/>
  <c r="G30" i="1"/>
  <c r="F30" i="1"/>
  <c r="G38" i="1"/>
  <c r="F38" i="1"/>
  <c r="E14" i="1"/>
  <c r="E130" i="1" s="1"/>
  <c r="F57" i="1"/>
  <c r="F92" i="1"/>
  <c r="F80" i="1"/>
  <c r="B78" i="1"/>
  <c r="H129" i="1"/>
  <c r="L129" i="1"/>
  <c r="P129" i="1"/>
  <c r="T129" i="1"/>
  <c r="X129" i="1"/>
  <c r="AB129" i="1"/>
  <c r="G111" i="1"/>
  <c r="F28" i="1"/>
  <c r="B16" i="1"/>
  <c r="D48" i="1"/>
  <c r="D43" i="1"/>
  <c r="D42" i="1" s="1"/>
  <c r="P133" i="1"/>
  <c r="AG26" i="1"/>
  <c r="G27" i="1"/>
  <c r="C15" i="1"/>
  <c r="G52" i="1"/>
  <c r="C46" i="1"/>
  <c r="C133" i="1" s="1"/>
  <c r="D60" i="1"/>
  <c r="F56" i="1"/>
  <c r="D85" i="1"/>
  <c r="E48" i="1"/>
  <c r="E45" i="1"/>
  <c r="G51" i="1"/>
  <c r="F51" i="1"/>
  <c r="G99" i="1"/>
  <c r="D155" i="1"/>
  <c r="H133" i="1"/>
  <c r="T133" i="1"/>
  <c r="AB133" i="1"/>
  <c r="C14" i="1"/>
  <c r="AG20" i="1"/>
  <c r="G25" i="1"/>
  <c r="C24" i="1"/>
  <c r="G24" i="1" s="1"/>
  <c r="C13" i="1"/>
  <c r="G31" i="1"/>
  <c r="C30" i="1"/>
  <c r="G34" i="1"/>
  <c r="F34" i="1"/>
  <c r="E16" i="1"/>
  <c r="D54" i="1"/>
  <c r="G72" i="1"/>
  <c r="G67" i="1"/>
  <c r="G73" i="1"/>
  <c r="N129" i="1"/>
  <c r="V129" i="1"/>
  <c r="H130" i="1"/>
  <c r="AB130" i="1"/>
  <c r="G145" i="1"/>
  <c r="F145" i="1"/>
  <c r="L209" i="1"/>
  <c r="L208" i="1" s="1"/>
  <c r="L149" i="1"/>
  <c r="T209" i="1"/>
  <c r="T208" i="1" s="1"/>
  <c r="T149" i="1"/>
  <c r="X209" i="1"/>
  <c r="X208" i="1" s="1"/>
  <c r="X149" i="1"/>
  <c r="AB209" i="1"/>
  <c r="AB208" i="1" s="1"/>
  <c r="AB149" i="1"/>
  <c r="G26" i="1"/>
  <c r="G37" i="1"/>
  <c r="G40" i="1"/>
  <c r="E42" i="1"/>
  <c r="C48" i="1"/>
  <c r="G50" i="1"/>
  <c r="E55" i="1"/>
  <c r="E129" i="1" s="1"/>
  <c r="C56" i="1"/>
  <c r="G56" i="1" s="1"/>
  <c r="C58" i="1"/>
  <c r="G58" i="1" s="1"/>
  <c r="E60" i="1"/>
  <c r="F61" i="1"/>
  <c r="F63" i="1"/>
  <c r="F66" i="1"/>
  <c r="AG67" i="1"/>
  <c r="F68" i="1"/>
  <c r="F72" i="1"/>
  <c r="F75" i="1"/>
  <c r="C80" i="1"/>
  <c r="C78" i="1" s="1"/>
  <c r="F131" i="1"/>
  <c r="E83" i="1"/>
  <c r="C85" i="1"/>
  <c r="G87" i="1"/>
  <c r="F90" i="1"/>
  <c r="G93" i="1"/>
  <c r="F97" i="1"/>
  <c r="P99" i="1"/>
  <c r="B99" i="1" s="1"/>
  <c r="F99" i="1" s="1"/>
  <c r="G100" i="1"/>
  <c r="E105" i="1"/>
  <c r="C111" i="1"/>
  <c r="F112" i="1"/>
  <c r="F115" i="1"/>
  <c r="C123" i="1"/>
  <c r="F127" i="1"/>
  <c r="B137" i="1"/>
  <c r="H136" i="1"/>
  <c r="B138" i="1"/>
  <c r="F138" i="1" s="1"/>
  <c r="F140" i="1"/>
  <c r="C161" i="1"/>
  <c r="D169" i="1"/>
  <c r="D167" i="1" s="1"/>
  <c r="D173" i="1"/>
  <c r="F185" i="1"/>
  <c r="D193" i="1"/>
  <c r="D197" i="1"/>
  <c r="D204" i="1"/>
  <c r="D203" i="1" s="1"/>
  <c r="D206" i="1"/>
  <c r="G62" i="1"/>
  <c r="J129" i="1"/>
  <c r="AD129" i="1"/>
  <c r="T130" i="1"/>
  <c r="G139" i="1"/>
  <c r="G144" i="1"/>
  <c r="E142" i="1"/>
  <c r="D132" i="1"/>
  <c r="H132" i="1"/>
  <c r="L132" i="1"/>
  <c r="P132" i="1"/>
  <c r="T132" i="1"/>
  <c r="X132" i="1"/>
  <c r="AB132" i="1"/>
  <c r="J133" i="1"/>
  <c r="N133" i="1"/>
  <c r="R133" i="1"/>
  <c r="V133" i="1"/>
  <c r="Z133" i="1"/>
  <c r="AD133" i="1"/>
  <c r="G61" i="1"/>
  <c r="G63" i="1"/>
  <c r="C66" i="1"/>
  <c r="G66" i="1" s="1"/>
  <c r="G68" i="1"/>
  <c r="P80" i="1"/>
  <c r="P78" i="1" s="1"/>
  <c r="B81" i="1"/>
  <c r="B131" i="1" s="1"/>
  <c r="F81" i="1"/>
  <c r="G90" i="1"/>
  <c r="J105" i="1"/>
  <c r="N105" i="1"/>
  <c r="V105" i="1"/>
  <c r="AD105" i="1"/>
  <c r="B107" i="1"/>
  <c r="B130" i="1" s="1"/>
  <c r="B109" i="1"/>
  <c r="F109" i="1"/>
  <c r="G112" i="1"/>
  <c r="F119" i="1"/>
  <c r="F124" i="1"/>
  <c r="D125" i="1"/>
  <c r="G125" i="1"/>
  <c r="G126" i="1"/>
  <c r="F126" i="1"/>
  <c r="C137" i="1"/>
  <c r="C136" i="1" s="1"/>
  <c r="C134" i="1" s="1"/>
  <c r="F152" i="1"/>
  <c r="G157" i="1"/>
  <c r="E155" i="1"/>
  <c r="G163" i="1"/>
  <c r="F163" i="1"/>
  <c r="E161" i="1"/>
  <c r="D163" i="1"/>
  <c r="D161" i="1" s="1"/>
  <c r="T306" i="1"/>
  <c r="R129" i="1"/>
  <c r="R128" i="1" s="1"/>
  <c r="Z129" i="1"/>
  <c r="L130" i="1"/>
  <c r="X130" i="1"/>
  <c r="E137" i="1"/>
  <c r="K136" i="1"/>
  <c r="K134" i="1" s="1"/>
  <c r="B150" i="1"/>
  <c r="F150" i="1" s="1"/>
  <c r="H149" i="1"/>
  <c r="H209" i="1"/>
  <c r="P149" i="1"/>
  <c r="P209" i="1"/>
  <c r="P208" i="1" s="1"/>
  <c r="B155" i="1"/>
  <c r="C57" i="1"/>
  <c r="G57" i="1" s="1"/>
  <c r="E85" i="1"/>
  <c r="I129" i="1"/>
  <c r="I128" i="1" s="1"/>
  <c r="M129" i="1"/>
  <c r="M128" i="1" s="1"/>
  <c r="Q129" i="1"/>
  <c r="U129" i="1"/>
  <c r="Y129" i="1"/>
  <c r="Y128" i="1" s="1"/>
  <c r="AC129" i="1"/>
  <c r="AC128" i="1" s="1"/>
  <c r="C107" i="1"/>
  <c r="G107" i="1" s="1"/>
  <c r="K130" i="1"/>
  <c r="O130" i="1"/>
  <c r="O128" i="1" s="1"/>
  <c r="S130" i="1"/>
  <c r="S128" i="1" s="1"/>
  <c r="W130" i="1"/>
  <c r="AA130" i="1"/>
  <c r="AE130" i="1"/>
  <c r="AE128" i="1" s="1"/>
  <c r="G123" i="1"/>
  <c r="F123" i="1"/>
  <c r="K209" i="1"/>
  <c r="K208" i="1" s="1"/>
  <c r="K149" i="1"/>
  <c r="O209" i="1"/>
  <c r="O149" i="1"/>
  <c r="S209" i="1"/>
  <c r="S208" i="1" s="1"/>
  <c r="S149" i="1"/>
  <c r="W209" i="1"/>
  <c r="W208" i="1" s="1"/>
  <c r="W149" i="1"/>
  <c r="AA209" i="1"/>
  <c r="AA208" i="1" s="1"/>
  <c r="AA149" i="1"/>
  <c r="AE209" i="1"/>
  <c r="AE149" i="1"/>
  <c r="G153" i="1"/>
  <c r="E212" i="1"/>
  <c r="Z155" i="1"/>
  <c r="B157" i="1"/>
  <c r="F157" i="1" s="1"/>
  <c r="D209" i="1"/>
  <c r="C210" i="1"/>
  <c r="D221" i="1"/>
  <c r="D217" i="1"/>
  <c r="D215" i="1" s="1"/>
  <c r="G240" i="1"/>
  <c r="E239" i="1"/>
  <c r="F240" i="1"/>
  <c r="D253" i="1"/>
  <c r="G253" i="1"/>
  <c r="E252" i="1"/>
  <c r="F253" i="1"/>
  <c r="D255" i="1"/>
  <c r="D242" i="1" s="1"/>
  <c r="G255" i="1"/>
  <c r="F255" i="1"/>
  <c r="F261" i="1"/>
  <c r="D297" i="1"/>
  <c r="D304" i="1" s="1"/>
  <c r="P304" i="1"/>
  <c r="E170" i="1"/>
  <c r="F175" i="1"/>
  <c r="G181" i="1"/>
  <c r="F182" i="1"/>
  <c r="F186" i="1"/>
  <c r="F189" i="1"/>
  <c r="F193" i="1"/>
  <c r="F199" i="1"/>
  <c r="H203" i="1"/>
  <c r="F204" i="1"/>
  <c r="F207" i="1"/>
  <c r="B246" i="1"/>
  <c r="B241" i="1"/>
  <c r="F241" i="1" s="1"/>
  <c r="G267" i="1"/>
  <c r="E266" i="1"/>
  <c r="D267" i="1"/>
  <c r="E260" i="1"/>
  <c r="F267" i="1"/>
  <c r="K295" i="1"/>
  <c r="K280" i="1"/>
  <c r="O295" i="1"/>
  <c r="O280" i="1"/>
  <c r="S295" i="1"/>
  <c r="S280" i="1"/>
  <c r="W295" i="1"/>
  <c r="W280" i="1"/>
  <c r="AA295" i="1"/>
  <c r="AA280" i="1"/>
  <c r="AE295" i="1"/>
  <c r="AE280" i="1"/>
  <c r="J296" i="1"/>
  <c r="J303" i="1" s="1"/>
  <c r="R296" i="1"/>
  <c r="V296" i="1"/>
  <c r="Z296" i="1"/>
  <c r="Z303" i="1" s="1"/>
  <c r="K298" i="1"/>
  <c r="O298" i="1"/>
  <c r="O305" i="1" s="1"/>
  <c r="S298" i="1"/>
  <c r="S305" i="1" s="1"/>
  <c r="W298" i="1"/>
  <c r="W305" i="1" s="1"/>
  <c r="AA298" i="1"/>
  <c r="AE298" i="1"/>
  <c r="AE305" i="1" s="1"/>
  <c r="G285" i="1"/>
  <c r="B171" i="1"/>
  <c r="G175" i="1"/>
  <c r="C179" i="1"/>
  <c r="G179" i="1" s="1"/>
  <c r="G186" i="1"/>
  <c r="E191" i="1"/>
  <c r="G193" i="1"/>
  <c r="E197" i="1"/>
  <c r="G199" i="1"/>
  <c r="E203" i="1"/>
  <c r="E206" i="1"/>
  <c r="G207" i="1"/>
  <c r="B227" i="1"/>
  <c r="G233" i="1"/>
  <c r="B239" i="1"/>
  <c r="I239" i="1"/>
  <c r="M239" i="1"/>
  <c r="Q239" i="1"/>
  <c r="U239" i="1"/>
  <c r="Y239" i="1"/>
  <c r="AC239" i="1"/>
  <c r="E242" i="1"/>
  <c r="H259" i="1"/>
  <c r="L259" i="1"/>
  <c r="P259" i="1"/>
  <c r="T259" i="1"/>
  <c r="X259" i="1"/>
  <c r="AB259" i="1"/>
  <c r="D299" i="1"/>
  <c r="D306" i="1" s="1"/>
  <c r="E169" i="1"/>
  <c r="C170" i="1"/>
  <c r="C171" i="1"/>
  <c r="C212" i="1" s="1"/>
  <c r="C173" i="1"/>
  <c r="G215" i="1"/>
  <c r="F215" i="1"/>
  <c r="G244" i="1"/>
  <c r="F244" i="1"/>
  <c r="D246" i="1"/>
  <c r="D241" i="1"/>
  <c r="G250" i="1"/>
  <c r="F250" i="1"/>
  <c r="N296" i="1"/>
  <c r="N303" i="1" s="1"/>
  <c r="AD296" i="1"/>
  <c r="AD303" i="1" s="1"/>
  <c r="G217" i="1"/>
  <c r="G235" i="1"/>
  <c r="H295" i="1"/>
  <c r="P295" i="1"/>
  <c r="T295" i="1"/>
  <c r="X295" i="1"/>
  <c r="G282" i="1"/>
  <c r="F282" i="1"/>
  <c r="K297" i="1"/>
  <c r="K304" i="1" s="1"/>
  <c r="O297" i="1"/>
  <c r="O304" i="1" s="1"/>
  <c r="S297" i="1"/>
  <c r="S304" i="1" s="1"/>
  <c r="W297" i="1"/>
  <c r="W304" i="1" s="1"/>
  <c r="AA297" i="1"/>
  <c r="AA304" i="1" s="1"/>
  <c r="AE297" i="1"/>
  <c r="AE304" i="1" s="1"/>
  <c r="H299" i="1"/>
  <c r="H306" i="1" s="1"/>
  <c r="L299" i="1"/>
  <c r="P299" i="1"/>
  <c r="P306" i="1" s="1"/>
  <c r="X299" i="1"/>
  <c r="X306" i="1" s="1"/>
  <c r="AB299" i="1"/>
  <c r="D288" i="1"/>
  <c r="G288" i="1"/>
  <c r="E287" i="1"/>
  <c r="E281" i="1"/>
  <c r="F288" i="1"/>
  <c r="B287" i="1"/>
  <c r="B282" i="1"/>
  <c r="AB295" i="1"/>
  <c r="F219" i="1"/>
  <c r="F223" i="1"/>
  <c r="F229" i="1"/>
  <c r="F233" i="1"/>
  <c r="E246" i="1"/>
  <c r="B280" i="1"/>
  <c r="H297" i="1"/>
  <c r="H304" i="1" s="1"/>
  <c r="L297" i="1"/>
  <c r="L304" i="1" s="1"/>
  <c r="T297" i="1"/>
  <c r="T304" i="1" s="1"/>
  <c r="X297" i="1"/>
  <c r="X304" i="1" s="1"/>
  <c r="AB297" i="1"/>
  <c r="AB304" i="1" s="1"/>
  <c r="I299" i="1"/>
  <c r="I306" i="1" s="1"/>
  <c r="M299" i="1"/>
  <c r="M306" i="1" s="1"/>
  <c r="Q299" i="1"/>
  <c r="Q306" i="1" s="1"/>
  <c r="U299" i="1"/>
  <c r="U306" i="1" s="1"/>
  <c r="Y299" i="1"/>
  <c r="Y306" i="1" s="1"/>
  <c r="AC299" i="1"/>
  <c r="AC306" i="1" s="1"/>
  <c r="C296" i="1"/>
  <c r="E221" i="1"/>
  <c r="E227" i="1"/>
  <c r="B264" i="1"/>
  <c r="I280" i="1"/>
  <c r="Q280" i="1"/>
  <c r="C295" i="1"/>
  <c r="C280" i="1"/>
  <c r="I296" i="1"/>
  <c r="I303" i="1" s="1"/>
  <c r="M296" i="1"/>
  <c r="Q296" i="1"/>
  <c r="Q303" i="1" s="1"/>
  <c r="U296" i="1"/>
  <c r="Y296" i="1"/>
  <c r="Y303" i="1" s="1"/>
  <c r="AC296" i="1"/>
  <c r="AC303" i="1" s="1"/>
  <c r="C297" i="1"/>
  <c r="J298" i="1"/>
  <c r="N298" i="1"/>
  <c r="N305" i="1" s="1"/>
  <c r="V298" i="1"/>
  <c r="Z298" i="1"/>
  <c r="AD298" i="1"/>
  <c r="AD305" i="1" s="1"/>
  <c r="F289" i="1"/>
  <c r="G269" i="1"/>
  <c r="G271" i="1"/>
  <c r="E273" i="1"/>
  <c r="G274" i="1"/>
  <c r="G276" i="1"/>
  <c r="H298" i="1"/>
  <c r="L298" i="1"/>
  <c r="L305" i="1" s="1"/>
  <c r="P298" i="1"/>
  <c r="T298" i="1"/>
  <c r="X298" i="1"/>
  <c r="AB298" i="1"/>
  <c r="AB305" i="1" s="1"/>
  <c r="J299" i="1"/>
  <c r="N299" i="1"/>
  <c r="R299" i="1"/>
  <c r="V299" i="1"/>
  <c r="V306" i="1" s="1"/>
  <c r="Z299" i="1"/>
  <c r="AD299" i="1"/>
  <c r="D289" i="1"/>
  <c r="D282" i="1" s="1"/>
  <c r="I295" i="1"/>
  <c r="M295" i="1"/>
  <c r="Q295" i="1"/>
  <c r="U295" i="1"/>
  <c r="Y295" i="1"/>
  <c r="AC295" i="1"/>
  <c r="K296" i="1"/>
  <c r="O296" i="1"/>
  <c r="S296" i="1"/>
  <c r="W296" i="1"/>
  <c r="W303" i="1" s="1"/>
  <c r="AA296" i="1"/>
  <c r="AE296" i="1"/>
  <c r="E297" i="1"/>
  <c r="I297" i="1"/>
  <c r="I304" i="1" s="1"/>
  <c r="M297" i="1"/>
  <c r="M304" i="1" s="1"/>
  <c r="Q297" i="1"/>
  <c r="Q304" i="1" s="1"/>
  <c r="U297" i="1"/>
  <c r="U304" i="1" s="1"/>
  <c r="Y297" i="1"/>
  <c r="Y304" i="1" s="1"/>
  <c r="AC297" i="1"/>
  <c r="AC304" i="1" s="1"/>
  <c r="C298" i="1"/>
  <c r="G298" i="1" s="1"/>
  <c r="I298" i="1"/>
  <c r="I305" i="1" s="1"/>
  <c r="M298" i="1"/>
  <c r="M305" i="1" s="1"/>
  <c r="Q298" i="1"/>
  <c r="Q305" i="1" s="1"/>
  <c r="U298" i="1"/>
  <c r="U305" i="1" s="1"/>
  <c r="Y298" i="1"/>
  <c r="Y305" i="1" s="1"/>
  <c r="AC298" i="1"/>
  <c r="AC305" i="1" s="1"/>
  <c r="C299" i="1"/>
  <c r="K299" i="1"/>
  <c r="K306" i="1" s="1"/>
  <c r="O299" i="1"/>
  <c r="O306" i="1" s="1"/>
  <c r="S299" i="1"/>
  <c r="S306" i="1" s="1"/>
  <c r="W299" i="1"/>
  <c r="W306" i="1" s="1"/>
  <c r="AA299" i="1"/>
  <c r="AA306" i="1" s="1"/>
  <c r="AE299" i="1"/>
  <c r="AE306" i="1" s="1"/>
  <c r="F290" i="1"/>
  <c r="F283" i="1" s="1"/>
  <c r="B295" i="1"/>
  <c r="J295" i="1"/>
  <c r="N295" i="1"/>
  <c r="R295" i="1"/>
  <c r="V295" i="1"/>
  <c r="Z295" i="1"/>
  <c r="AD295" i="1"/>
  <c r="H296" i="1"/>
  <c r="H303" i="1" s="1"/>
  <c r="L296" i="1"/>
  <c r="P296" i="1"/>
  <c r="T296" i="1"/>
  <c r="X296" i="1"/>
  <c r="X303" i="1" s="1"/>
  <c r="AB296" i="1"/>
  <c r="AB303" i="1" s="1"/>
  <c r="B297" i="1"/>
  <c r="B304" i="1" s="1"/>
  <c r="J297" i="1"/>
  <c r="J304" i="1" s="1"/>
  <c r="N297" i="1"/>
  <c r="N304" i="1" s="1"/>
  <c r="R297" i="1"/>
  <c r="R304" i="1" s="1"/>
  <c r="V297" i="1"/>
  <c r="V304" i="1" s="1"/>
  <c r="Z297" i="1"/>
  <c r="Z304" i="1" s="1"/>
  <c r="AD297" i="1"/>
  <c r="AD304" i="1" s="1"/>
  <c r="G81" i="1" l="1"/>
  <c r="C131" i="1"/>
  <c r="G131" i="1" s="1"/>
  <c r="G43" i="1"/>
  <c r="F43" i="1"/>
  <c r="J305" i="1"/>
  <c r="L306" i="1"/>
  <c r="F262" i="1"/>
  <c r="G262" i="1"/>
  <c r="F217" i="1"/>
  <c r="AE303" i="1"/>
  <c r="O303" i="1"/>
  <c r="D296" i="1"/>
  <c r="R306" i="1"/>
  <c r="X305" i="1"/>
  <c r="H305" i="1"/>
  <c r="Z305" i="1"/>
  <c r="AB306" i="1"/>
  <c r="G173" i="1"/>
  <c r="V303" i="1"/>
  <c r="G150" i="1"/>
  <c r="AA128" i="1"/>
  <c r="K128" i="1"/>
  <c r="U128" i="1"/>
  <c r="C209" i="1"/>
  <c r="B105" i="1"/>
  <c r="AD128" i="1"/>
  <c r="F117" i="1"/>
  <c r="D80" i="1"/>
  <c r="D78" i="1" s="1"/>
  <c r="U303" i="1"/>
  <c r="B259" i="1"/>
  <c r="E299" i="1"/>
  <c r="G299" i="1" s="1"/>
  <c r="B298" i="1"/>
  <c r="F298" i="1" s="1"/>
  <c r="E149" i="1"/>
  <c r="G149" i="1" s="1"/>
  <c r="B42" i="1"/>
  <c r="F42" i="1" s="1"/>
  <c r="F101" i="1"/>
  <c r="AA303" i="1"/>
  <c r="K303" i="1"/>
  <c r="AD306" i="1"/>
  <c r="N306" i="1"/>
  <c r="T305" i="1"/>
  <c r="V305" i="1"/>
  <c r="M303" i="1"/>
  <c r="B296" i="1"/>
  <c r="B303" i="1" s="1"/>
  <c r="E296" i="1"/>
  <c r="AA305" i="1"/>
  <c r="K305" i="1"/>
  <c r="R303" i="1"/>
  <c r="G261" i="1"/>
  <c r="AE208" i="1"/>
  <c r="O208" i="1"/>
  <c r="W128" i="1"/>
  <c r="Q128" i="1"/>
  <c r="Z128" i="1"/>
  <c r="P130" i="1"/>
  <c r="P128" i="1" s="1"/>
  <c r="F107" i="1"/>
  <c r="F139" i="1"/>
  <c r="F151" i="1"/>
  <c r="D12" i="1"/>
  <c r="G79" i="1"/>
  <c r="F130" i="1"/>
  <c r="F246" i="1"/>
  <c r="G246" i="1"/>
  <c r="D287" i="1"/>
  <c r="D281" i="1"/>
  <c r="T302" i="1"/>
  <c r="T294" i="1"/>
  <c r="F169" i="1"/>
  <c r="G169" i="1"/>
  <c r="E167" i="1"/>
  <c r="B209" i="1"/>
  <c r="B302" i="1" s="1"/>
  <c r="H208" i="1"/>
  <c r="B208" i="1" s="1"/>
  <c r="F142" i="1"/>
  <c r="G142" i="1"/>
  <c r="B136" i="1"/>
  <c r="H134" i="1"/>
  <c r="B134" i="1" s="1"/>
  <c r="R302" i="1"/>
  <c r="R294" i="1"/>
  <c r="AC294" i="1"/>
  <c r="AC302" i="1"/>
  <c r="AC301" i="1" s="1"/>
  <c r="J306" i="1"/>
  <c r="G227" i="1"/>
  <c r="F227" i="1"/>
  <c r="AB294" i="1"/>
  <c r="AB302" i="1"/>
  <c r="AB301" i="1" s="1"/>
  <c r="E295" i="1"/>
  <c r="F281" i="1"/>
  <c r="E280" i="1"/>
  <c r="G281" i="1"/>
  <c r="P302" i="1"/>
  <c r="P294" i="1"/>
  <c r="F206" i="1"/>
  <c r="G206" i="1"/>
  <c r="AE302" i="1"/>
  <c r="AE301" i="1" s="1"/>
  <c r="AE294" i="1"/>
  <c r="W302" i="1"/>
  <c r="W301" i="1" s="1"/>
  <c r="W294" i="1"/>
  <c r="O302" i="1"/>
  <c r="O301" i="1" s="1"/>
  <c r="O294" i="1"/>
  <c r="F260" i="1"/>
  <c r="E259" i="1"/>
  <c r="G260" i="1"/>
  <c r="D240" i="1"/>
  <c r="D239" i="1" s="1"/>
  <c r="D252" i="1"/>
  <c r="B149" i="1"/>
  <c r="F149" i="1" s="1"/>
  <c r="F155" i="1"/>
  <c r="G155" i="1"/>
  <c r="G55" i="1"/>
  <c r="E54" i="1"/>
  <c r="F55" i="1"/>
  <c r="D151" i="1"/>
  <c r="D149" i="1" s="1"/>
  <c r="G45" i="1"/>
  <c r="F45" i="1"/>
  <c r="G80" i="1"/>
  <c r="C132" i="1"/>
  <c r="C54" i="1"/>
  <c r="G13" i="1"/>
  <c r="E12" i="1"/>
  <c r="F13" i="1"/>
  <c r="L303" i="1"/>
  <c r="L301" i="1" s="1"/>
  <c r="L294" i="1"/>
  <c r="V302" i="1"/>
  <c r="V294" i="1"/>
  <c r="Q302" i="1"/>
  <c r="Q301" i="1" s="1"/>
  <c r="Q294" i="1"/>
  <c r="F197" i="1"/>
  <c r="G197" i="1"/>
  <c r="F137" i="1"/>
  <c r="G137" i="1"/>
  <c r="E136" i="1"/>
  <c r="C12" i="1"/>
  <c r="Z306" i="1"/>
  <c r="T303" i="1"/>
  <c r="AD302" i="1"/>
  <c r="AD294" i="1"/>
  <c r="N302" i="1"/>
  <c r="N301" i="1" s="1"/>
  <c r="N294" i="1"/>
  <c r="G297" i="1"/>
  <c r="F297" i="1"/>
  <c r="E304" i="1"/>
  <c r="S303" i="1"/>
  <c r="Y294" i="1"/>
  <c r="Y302" i="1"/>
  <c r="Y301" i="1" s="1"/>
  <c r="I302" i="1"/>
  <c r="I301" i="1" s="1"/>
  <c r="I294" i="1"/>
  <c r="B299" i="1"/>
  <c r="P305" i="1"/>
  <c r="G221" i="1"/>
  <c r="F221" i="1"/>
  <c r="F287" i="1"/>
  <c r="G287" i="1"/>
  <c r="G296" i="1"/>
  <c r="H302" i="1"/>
  <c r="H294" i="1"/>
  <c r="G242" i="1"/>
  <c r="F242" i="1"/>
  <c r="F203" i="1"/>
  <c r="G203" i="1"/>
  <c r="F191" i="1"/>
  <c r="G191" i="1"/>
  <c r="D266" i="1"/>
  <c r="D260" i="1"/>
  <c r="D259" i="1" s="1"/>
  <c r="F161" i="1"/>
  <c r="G161" i="1"/>
  <c r="B132" i="1"/>
  <c r="B305" i="1" s="1"/>
  <c r="J128" i="1"/>
  <c r="G60" i="1"/>
  <c r="F60" i="1"/>
  <c r="V128" i="1"/>
  <c r="D129" i="1"/>
  <c r="AG60" i="1"/>
  <c r="G48" i="1"/>
  <c r="F48" i="1"/>
  <c r="G46" i="1"/>
  <c r="C42" i="1"/>
  <c r="G42" i="1" s="1"/>
  <c r="AB128" i="1"/>
  <c r="L128" i="1"/>
  <c r="G18" i="1"/>
  <c r="F18" i="1"/>
  <c r="C306" i="1"/>
  <c r="C294" i="1"/>
  <c r="D107" i="1"/>
  <c r="D123" i="1"/>
  <c r="T128" i="1"/>
  <c r="G14" i="1"/>
  <c r="F14" i="1"/>
  <c r="M302" i="1"/>
  <c r="M294" i="1"/>
  <c r="P303" i="1"/>
  <c r="Z302" i="1"/>
  <c r="Z301" i="1" s="1"/>
  <c r="Z294" i="1"/>
  <c r="J302" i="1"/>
  <c r="J294" i="1"/>
  <c r="C305" i="1"/>
  <c r="U302" i="1"/>
  <c r="U301" i="1" s="1"/>
  <c r="U294" i="1"/>
  <c r="G273" i="1"/>
  <c r="F273" i="1"/>
  <c r="F264" i="1"/>
  <c r="X294" i="1"/>
  <c r="X302" i="1"/>
  <c r="X301" i="1" s="1"/>
  <c r="AA302" i="1"/>
  <c r="AA301" i="1" s="1"/>
  <c r="AA294" i="1"/>
  <c r="S302" i="1"/>
  <c r="S301" i="1" s="1"/>
  <c r="S294" i="1"/>
  <c r="K302" i="1"/>
  <c r="K301" i="1" s="1"/>
  <c r="K294" i="1"/>
  <c r="F266" i="1"/>
  <c r="G266" i="1"/>
  <c r="F252" i="1"/>
  <c r="G252" i="1"/>
  <c r="F239" i="1"/>
  <c r="G239" i="1"/>
  <c r="E210" i="1"/>
  <c r="E208" i="1" s="1"/>
  <c r="C130" i="1"/>
  <c r="G130" i="1" s="1"/>
  <c r="C105" i="1"/>
  <c r="G105" i="1" s="1"/>
  <c r="G85" i="1"/>
  <c r="F85" i="1"/>
  <c r="C208" i="1"/>
  <c r="D191" i="1"/>
  <c r="D210" i="1"/>
  <c r="D208" i="1" s="1"/>
  <c r="F105" i="1"/>
  <c r="G83" i="1"/>
  <c r="E78" i="1"/>
  <c r="F83" i="1"/>
  <c r="N128" i="1"/>
  <c r="E133" i="1"/>
  <c r="G16" i="1"/>
  <c r="F16" i="1"/>
  <c r="B133" i="1"/>
  <c r="C129" i="1"/>
  <c r="C128" i="1" s="1"/>
  <c r="X128" i="1"/>
  <c r="B129" i="1"/>
  <c r="F129" i="1" s="1"/>
  <c r="H128" i="1"/>
  <c r="G15" i="1"/>
  <c r="E132" i="1"/>
  <c r="E128" i="1" s="1"/>
  <c r="F15" i="1"/>
  <c r="H301" i="1" l="1"/>
  <c r="AD301" i="1"/>
  <c r="R301" i="1"/>
  <c r="B294" i="1"/>
  <c r="B128" i="1"/>
  <c r="M301" i="1"/>
  <c r="F296" i="1"/>
  <c r="V301" i="1"/>
  <c r="C304" i="1"/>
  <c r="G128" i="1"/>
  <c r="F128" i="1"/>
  <c r="B301" i="1"/>
  <c r="D130" i="1"/>
  <c r="D303" i="1" s="1"/>
  <c r="D105" i="1"/>
  <c r="C303" i="1"/>
  <c r="G129" i="1"/>
  <c r="B306" i="1"/>
  <c r="G54" i="1"/>
  <c r="F54" i="1"/>
  <c r="G280" i="1"/>
  <c r="F280" i="1"/>
  <c r="F133" i="1"/>
  <c r="G133" i="1"/>
  <c r="D280" i="1"/>
  <c r="D295" i="1"/>
  <c r="F210" i="1"/>
  <c r="G210" i="1"/>
  <c r="J301" i="1"/>
  <c r="C302" i="1"/>
  <c r="E306" i="1"/>
  <c r="G259" i="1"/>
  <c r="F259" i="1"/>
  <c r="F208" i="1"/>
  <c r="G208" i="1"/>
  <c r="G132" i="1"/>
  <c r="F132" i="1"/>
  <c r="E305" i="1"/>
  <c r="F78" i="1"/>
  <c r="G78" i="1"/>
  <c r="F299" i="1"/>
  <c r="E303" i="1"/>
  <c r="G304" i="1"/>
  <c r="F304" i="1"/>
  <c r="G136" i="1"/>
  <c r="E134" i="1"/>
  <c r="F136" i="1"/>
  <c r="G12" i="1"/>
  <c r="F12" i="1"/>
  <c r="P301" i="1"/>
  <c r="G295" i="1"/>
  <c r="F295" i="1"/>
  <c r="E302" i="1"/>
  <c r="E294" i="1"/>
  <c r="G167" i="1"/>
  <c r="F167" i="1"/>
  <c r="T301" i="1"/>
  <c r="C301" i="1" l="1"/>
  <c r="D128" i="1"/>
  <c r="G302" i="1"/>
  <c r="E301" i="1"/>
  <c r="F302" i="1"/>
  <c r="G306" i="1"/>
  <c r="F306" i="1"/>
  <c r="G294" i="1"/>
  <c r="F294" i="1"/>
  <c r="G303" i="1"/>
  <c r="F303" i="1"/>
  <c r="G305" i="1"/>
  <c r="F305" i="1"/>
  <c r="D302" i="1"/>
  <c r="D301" i="1" s="1"/>
  <c r="D294" i="1"/>
  <c r="G301" i="1" l="1"/>
  <c r="F301" i="1"/>
</calcChain>
</file>

<file path=xl/comments1.xml><?xml version="1.0" encoding="utf-8"?>
<comments xmlns="http://schemas.openxmlformats.org/spreadsheetml/2006/main">
  <authors>
    <author>Автор</author>
  </authors>
  <commentList>
    <comment ref="B64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+320,4 т.р. По распоряжению Правительства Тюм. Обл. от 06.04.2020 №299-рп </t>
        </r>
      </text>
    </comment>
    <comment ref="X157" authorId="0" shapeId="0">
      <text>
        <r>
          <rPr>
            <b/>
            <sz val="16"/>
            <color indexed="81"/>
            <rFont val="Tahoma"/>
            <family val="2"/>
            <charset val="204"/>
          </rPr>
          <t>Автор:</t>
        </r>
        <r>
          <rPr>
            <sz val="16"/>
            <color indexed="81"/>
            <rFont val="Tahoma"/>
            <family val="2"/>
            <charset val="204"/>
          </rPr>
          <t xml:space="preserve">
  +15,0   деньги УО кадетский класс
</t>
        </r>
      </text>
    </comment>
  </commentList>
</comments>
</file>

<file path=xl/sharedStrings.xml><?xml version="1.0" encoding="utf-8"?>
<sst xmlns="http://schemas.openxmlformats.org/spreadsheetml/2006/main" count="369" uniqueCount="108">
  <si>
    <t>Отчет о ходе реализации муниципальной программы (сетевой график)</t>
  </si>
  <si>
    <t>"Развитие образования в городе Когалыме" (постановление Администрации города Когалыма от 11.10.2013 №2899)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</si>
  <si>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</si>
  <si>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</si>
  <si>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</si>
  <si>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</si>
  <si>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</si>
  <si>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</si>
  <si>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</si>
  <si>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</si>
  <si>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</si>
  <si>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</si>
  <si>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</si>
  <si>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</si>
  <si>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</si>
  <si>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</si>
  <si>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</si>
  <si>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</si>
  <si>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</si>
  <si>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</si>
  <si>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2021 год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</si>
  <si>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</si>
  <si>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</si>
  <si>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</si>
  <si>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</si>
  <si>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"Общее образование. Дополнительное образование детей."</t>
  </si>
  <si>
    <t>1.1. Основное мероприятие "Развитие системы дошкольного и общего образования" (показатели 1, 2, 11, 12, 14, 28 )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</si>
  <si>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</si>
  <si>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</si>
  <si>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</si>
  <si>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</si>
  <si>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</si>
  <si>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</si>
  <si>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>Экономия плановых ассигнований 143,2 тыс. рублей в связи с отменой выезда на окружные олимпиады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</si>
  <si>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</si>
  <si>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Экономия плановых ассигнований 385,0 тыс. рублей. Освоение средств - март 2021 г. Постановление № 455 от 03.03.2021</t>
  </si>
  <si>
    <t>1.1.3.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</si>
  <si>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1.1.4. Финансирование МАОУ "СОШ №8" в рамках проекта "Формула успеха"</t>
  </si>
  <si>
    <t>1.2 Основное мероприятие "Развитие системы дополнительного образования детей." (показатель 4)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</si>
  <si>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</si>
  <si>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 xml:space="preserve">Ежемесячное содержание МАУ "Школа искусств", МАУ "ДДТ". </t>
  </si>
  <si>
    <t>1.3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(показатели 3, 15, 27, 29)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</si>
  <si>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</si>
  <si>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Финансирование ШКОЛЫ + д.САДЫ.    Экономия плановых ассигнований 15465,4 тыс. рублей согласно перечисления средств по заключенным соглашениям и фактической потребности учреждений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</si>
  <si>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</si>
  <si>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Перечисление средств Частный детский сад "Академия детства" согласно фактически предоставленных документов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</si>
  <si>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</si>
  <si>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1.4  Основное мероприятие "Организация отдыха и оздоровления детей" (показатель 26, 29)</t>
  </si>
  <si>
    <t xml:space="preserve">Организация отдыха и оздоровления детей.  ОБ - 30439,4 тыс. рублей в т.ч. : ОБ оплата питания в пришкольных лагерях - 12445,1 тыс. рублей; ОБ приобретение путевок - 17994,3 тыс. руб.;  МБ - 4148,3 тыс. руб. - софинансирование питание. </t>
  </si>
  <si>
    <t>бюджет города Когалыма - 104 направление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</si>
  <si>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</si>
  <si>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</si>
  <si>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</si>
  <si>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1.5. Основное меропиятие "Региональный проект "Успех каждого ребенка" (показатели 4, 5, 6, 16,17, 28, 29)</t>
  </si>
  <si>
    <t xml:space="preserve">п.п.1.5.1.Развитие системы выявления, поддержки, сопровождения и стимулирования одаренных детей в различных сферах деятельности </t>
  </si>
  <si>
    <t xml:space="preserve">Выезд обучающихся МАУ "ДДТ", МАУ "ДШИ" на мероприятия. </t>
  </si>
  <si>
    <t>1.5.3.Персонифицированное финансирование дополнительного образования детей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</si>
  <si>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</si>
  <si>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>1.5.3.Создание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</si>
  <si>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Финансовое обеспечение мероприятий по созданию 450 новых мест дополнительного образования детей в пределах федерального проекта "Успех каждого ребенка" национальног проекта "Образование"</t>
  </si>
  <si>
    <t>ИТОГО по подпрограмме 1. "Общее образование. Дополнительное образование детей."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</si>
  <si>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</si>
  <si>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(показатель 7)</t>
  </si>
  <si>
    <t>2.1.1.Организация и проведение государственной итоговой аттестации</t>
  </si>
  <si>
    <t>Подпрограмма 3.  "Молодёжь города Когалыма."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</si>
  <si>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(показатель 18, 19, 20)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</si>
  <si>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</si>
  <si>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Проведение фестиваля семейного творчества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</si>
  <si>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</si>
  <si>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Освоение средств по итогам проведения конкурса "На лучшую подготовку граждан РФ к военной службе"</t>
  </si>
  <si>
    <t>3.2  Основное мероприятие "Создание условий для повышения уровня потенциала и созидательной активности молодёжи" (показатели 8, 9)</t>
  </si>
  <si>
    <t>3.2.1.Организация мероприятий, проектов по повышению уровня потенциала и поддержке созидательной активности молодёжи, добровольчества</t>
  </si>
  <si>
    <t xml:space="preserve">Показательные выступления по ракетомодельному спорту, посвящённые Дню космонавтики; Молодежный слет-фестиваль "Перекресток"; Молодежный форум </t>
  </si>
  <si>
    <t xml:space="preserve">3.2.2. Организация мероприятий, проектов по вовлечению молодежи в добровольческую деятельность </t>
  </si>
  <si>
    <t>Волонтерский проект "Свет в окне" ; Акция гражданско-патриотического направления; Акция социально-культурного направления</t>
  </si>
  <si>
    <t>3.2.3. Поддержка студентов педагогических вузов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</si>
  <si>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8, 9, 20)</t>
  </si>
  <si>
    <t>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</si>
  <si>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</si>
  <si>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3.4. Основное мероприятие "Региональный проект "Социальная активность" (показатели 8, 9, 10)</t>
  </si>
  <si>
    <t>3.4.1. Организация мероприятий в рамках реализации регионального проекта "Социальная активность"</t>
  </si>
  <si>
    <t>Проведение мероприятий МАУ ДО "ДДТ" в рамкках   реализации регионального проекта  "Социальная активность". Экономия в связи с отменой проведения мероприятий</t>
  </si>
  <si>
    <t>ИТОГО по подпрограмме 3.  Молодёжь города Когалыма.</t>
  </si>
  <si>
    <t>Подпрограмма 4.   "Ресурсное обеспечение системы образования"</t>
  </si>
  <si>
    <t>4.1  Основное мероприятие "Финансовое обеспечение полномочий управления образования и ресурсного центра" (показатели 1, 4, 17)</t>
  </si>
  <si>
    <t xml:space="preserve"> 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</si>
  <si>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</si>
  <si>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Экономия плановых ассигнований - Аппарат управления  согласно  фактически начисленной заработной платы.</t>
  </si>
  <si>
    <t>4.1.2.Проведение мероприятий аппаратом управления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</si>
  <si>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</si>
  <si>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 xml:space="preserve">Финансирование МАУ "ИРЦ г. Когалыма" 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</si>
  <si>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21, 22, 25 )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</si>
  <si>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</si>
  <si>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 xml:space="preserve">бюджет города Когалыма </t>
  </si>
  <si>
    <t>4.2.2 Создание системных механизмов сохранения и укрепления здоровья детей в образовательных организациях</t>
  </si>
  <si>
    <t>На 01.03.2021  План ОБ - 28081,5 тыс. руб. факт ОБ - 11199,9 тыс. руб.;       план ФБ - 2806,8 тыс. руб. факт - 1024,2 тыс. руб.;   план МБ - 339,3 тыс. руб.   факт - 123,8 тыс. руб.  Исполнение 40,6%. в связи с большим количеством актированных дней.  Дни питания план - 5-ти дневка - 34, факт 13;   6-ти дневка план - 40, факт 16 дней. Оплата согласно предоставленных счетов по фактическим детодням питания.</t>
  </si>
  <si>
    <t>4.3 Основное мероприятие "Развитие материально-технической базы образовательных организаций" (показатели 23, 24 )</t>
  </si>
  <si>
    <t>4.3.1. Развитие инфраструктуры общего и дополнительного образования</t>
  </si>
  <si>
    <t>4.3.2  Проект МО "Создание лаборатории технического творчества MIR"</t>
  </si>
  <si>
    <t>Приобретение оборудования МАОУ "Средняя школа № 3" в рамках проекта  МО "Создание лаборатории технического творчества MIR"</t>
  </si>
  <si>
    <t>4.4. Региональный проект "Содействие занятости женщин - создание условий дошкольного образования для детей в возрасте до трёх лет"  (показатели 1, 2, 3, 24)</t>
  </si>
  <si>
    <t>4.4.1.Строительство объекта: "Детский сад на 320 мест в 8 микрорайоне города Когалыма"</t>
  </si>
  <si>
    <t>2488,0 тыс. руб. - МУ «УКС г. Когалыма»; 4955,3 тыс. руб. - Управление образования</t>
  </si>
  <si>
    <t>ИТОГО по подпрограмме 4. "Ресурсное обеспечение системы образования"</t>
  </si>
  <si>
    <t>Итого по программе, в том числе</t>
  </si>
  <si>
    <t>Ответственный за составление Малофеева О.А. №телефона 9-36-48</t>
  </si>
  <si>
    <t>Заместитель начальника Управления образования  ___________________________       А.Н. Лаврентьева</t>
  </si>
  <si>
    <t>Проведение ремонтных работ в убразовательных учреждениях. Оплата согласно актов выполненных работ. Экономия 600,0 тыс. руб. в связи с выделением 600,0 тыс. руб. по п. 4.4.1.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</si>
</sst>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_(* #,##0.0_);_(* \(#,##0.0\);_(* &quot;-&quot;??_);_(@_)"/>
    <numFmt numFmtId="170" formatCode="0.0"/>
    <numFmt numFmtId="171" formatCode="_-* #,##0.0_р_._-;\-* #,##0.0_р_._-;_-* &quot;-&quot;?_р_.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Fill="1" applyAlignment="1" applyProtection="1">
      <alignment horizontal="justify" vertical="center" wrapText="1"/>
    </xf>
    <xf numFmtId="0" fontId="2" fillId="0" borderId="0" xfId="1" applyFont="1" applyFill="1" applyAlignment="1" applyProtection="1">
      <alignment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 applyProtection="1">
      <alignment vertical="center" wrapText="1"/>
    </xf>
    <xf numFmtId="164" fontId="4" fillId="0" borderId="0" xfId="1" applyNumberFormat="1" applyFont="1" applyFill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1" fontId="6" fillId="0" borderId="8" xfId="1" applyNumberFormat="1" applyFont="1" applyFill="1" applyBorder="1" applyAlignment="1" applyProtection="1">
      <alignment horizontal="center" vertical="center" wrapText="1"/>
    </xf>
    <xf numFmtId="14" fontId="6" fillId="0" borderId="8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164" fontId="6" fillId="0" borderId="1" xfId="1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justify" wrapText="1"/>
    </xf>
    <xf numFmtId="167" fontId="6" fillId="0" borderId="1" xfId="2" applyNumberFormat="1" applyFont="1" applyFill="1" applyBorder="1" applyAlignment="1" applyProtection="1">
      <alignment vertical="center" wrapText="1"/>
    </xf>
    <xf numFmtId="168" fontId="6" fillId="0" borderId="1" xfId="2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justify" wrapText="1"/>
    </xf>
    <xf numFmtId="164" fontId="8" fillId="0" borderId="1" xfId="1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168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vertical="center" wrapText="1"/>
    </xf>
    <xf numFmtId="167" fontId="8" fillId="0" borderId="1" xfId="1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7" fontId="8" fillId="0" borderId="1" xfId="2" applyNumberFormat="1" applyFont="1" applyFill="1" applyBorder="1" applyAlignment="1" applyProtection="1">
      <alignment horizontal="right" vertical="center" wrapText="1"/>
    </xf>
    <xf numFmtId="164" fontId="8" fillId="0" borderId="8" xfId="1" applyNumberFormat="1" applyFont="1" applyFill="1" applyBorder="1" applyAlignment="1" applyProtection="1">
      <alignment horizontal="left" vertical="top" wrapText="1"/>
    </xf>
    <xf numFmtId="164" fontId="7" fillId="0" borderId="1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43" fontId="8" fillId="0" borderId="1" xfId="2" applyNumberFormat="1" applyFont="1" applyFill="1" applyBorder="1" applyAlignment="1" applyProtection="1">
      <alignment vertical="center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3" fontId="6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left" vertical="top" wrapText="1"/>
    </xf>
    <xf numFmtId="3" fontId="8" fillId="0" borderId="1" xfId="2" applyNumberFormat="1" applyFont="1" applyFill="1" applyBorder="1" applyAlignment="1" applyProtection="1">
      <alignment vertical="center" wrapText="1"/>
    </xf>
    <xf numFmtId="3" fontId="8" fillId="0" borderId="1" xfId="1" applyNumberFormat="1" applyFont="1" applyFill="1" applyBorder="1" applyAlignment="1" applyProtection="1">
      <alignment vertical="center" wrapText="1"/>
    </xf>
    <xf numFmtId="0" fontId="8" fillId="2" borderId="1" xfId="1" applyFont="1" applyFill="1" applyBorder="1" applyAlignment="1" applyProtection="1">
      <alignment horizontal="justify" wrapText="1"/>
    </xf>
    <xf numFmtId="164" fontId="7" fillId="0" borderId="2" xfId="1" applyNumberFormat="1" applyFont="1" applyFill="1" applyBorder="1" applyAlignment="1" applyProtection="1">
      <alignment horizontal="center" vertical="top" wrapText="1"/>
    </xf>
    <xf numFmtId="164" fontId="7" fillId="0" borderId="5" xfId="1" applyNumberFormat="1" applyFont="1" applyFill="1" applyBorder="1" applyAlignment="1" applyProtection="1">
      <alignment horizontal="center" vertical="top" wrapText="1"/>
    </xf>
    <xf numFmtId="164" fontId="7" fillId="0" borderId="8" xfId="1" applyNumberFormat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left" vertical="center" wrapText="1"/>
    </xf>
    <xf numFmtId="167" fontId="6" fillId="0" borderId="1" xfId="2" applyNumberFormat="1" applyFont="1" applyFill="1" applyBorder="1" applyAlignment="1" applyProtection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right" vertical="center" wrapText="1"/>
    </xf>
    <xf numFmtId="2" fontId="6" fillId="0" borderId="1" xfId="1" applyNumberFormat="1" applyFont="1" applyFill="1" applyBorder="1" applyAlignment="1" applyProtection="1">
      <alignment horizontal="right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10" fillId="0" borderId="5" xfId="1" applyNumberFormat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horizontal="justify" wrapText="1"/>
    </xf>
    <xf numFmtId="169" fontId="9" fillId="0" borderId="0" xfId="2" applyNumberFormat="1" applyFont="1" applyFill="1" applyBorder="1" applyAlignment="1" applyProtection="1">
      <alignment vertical="center" wrapText="1"/>
    </xf>
    <xf numFmtId="170" fontId="6" fillId="0" borderId="1" xfId="1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164" fontId="10" fillId="0" borderId="1" xfId="1" applyNumberFormat="1" applyFont="1" applyFill="1" applyBorder="1" applyAlignment="1" applyProtection="1">
      <alignment horizontal="left" vertical="top" wrapText="1"/>
    </xf>
    <xf numFmtId="2" fontId="8" fillId="0" borderId="1" xfId="1" applyNumberFormat="1" applyFont="1" applyFill="1" applyBorder="1" applyAlignment="1" applyProtection="1">
      <alignment vertical="center" wrapText="1"/>
    </xf>
    <xf numFmtId="170" fontId="8" fillId="0" borderId="1" xfId="1" applyNumberFormat="1" applyFont="1" applyFill="1" applyBorder="1" applyAlignment="1" applyProtection="1">
      <alignment vertical="center" wrapText="1"/>
    </xf>
    <xf numFmtId="169" fontId="6" fillId="0" borderId="1" xfId="2" applyNumberFormat="1" applyFont="1" applyFill="1" applyBorder="1" applyAlignment="1" applyProtection="1">
      <alignment vertical="center" wrapText="1"/>
    </xf>
    <xf numFmtId="168" fontId="8" fillId="0" borderId="1" xfId="1" applyNumberFormat="1" applyFont="1" applyFill="1" applyBorder="1" applyAlignment="1" applyProtection="1">
      <alignment vertical="center" wrapText="1"/>
    </xf>
    <xf numFmtId="169" fontId="8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164" fontId="8" fillId="0" borderId="1" xfId="1" applyNumberFormat="1" applyFont="1" applyFill="1" applyBorder="1" applyAlignment="1">
      <alignment vertical="center" wrapText="1"/>
    </xf>
    <xf numFmtId="164" fontId="7" fillId="0" borderId="2" xfId="1" applyNumberFormat="1" applyFont="1" applyFill="1" applyBorder="1" applyAlignment="1" applyProtection="1">
      <alignment vertical="top" wrapText="1"/>
    </xf>
    <xf numFmtId="164" fontId="7" fillId="0" borderId="5" xfId="1" applyNumberFormat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horizontal="justify" vertical="center" wrapTex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71" fontId="6" fillId="0" borderId="1" xfId="1" applyNumberFormat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justify" wrapText="1"/>
    </xf>
    <xf numFmtId="164" fontId="8" fillId="0" borderId="0" xfId="1" applyNumberFormat="1" applyFont="1" applyFill="1" applyBorder="1" applyAlignment="1" applyProtection="1">
      <alignment vertical="center" wrapText="1"/>
    </xf>
    <xf numFmtId="168" fontId="8" fillId="0" borderId="0" xfId="2" applyNumberFormat="1" applyFont="1" applyFill="1" applyBorder="1" applyAlignment="1" applyProtection="1">
      <alignment vertical="center" wrapText="1"/>
    </xf>
    <xf numFmtId="164" fontId="6" fillId="0" borderId="0" xfId="1" applyNumberFormat="1" applyFont="1" applyFill="1" applyBorder="1" applyAlignment="1" applyProtection="1">
      <alignment vertical="center" wrapText="1"/>
    </xf>
    <xf numFmtId="164" fontId="7" fillId="0" borderId="0" xfId="1" applyNumberFormat="1" applyFont="1" applyFill="1" applyBorder="1" applyAlignment="1" applyProtection="1">
      <alignment horizontal="left" vertical="top" wrapText="1"/>
    </xf>
    <xf numFmtId="0" fontId="8" fillId="0" borderId="0" xfId="1" applyFont="1" applyFill="1" applyAlignment="1">
      <alignment horizontal="left" vertical="center" wrapText="1"/>
    </xf>
    <xf numFmtId="164" fontId="4" fillId="0" borderId="0" xfId="1" applyNumberFormat="1" applyFont="1" applyFill="1" applyAlignment="1">
      <alignment horizontal="left" vertical="top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justify" vertical="center" wrapText="1"/>
    </xf>
    <xf numFmtId="0" fontId="4" fillId="0" borderId="0" xfId="1" applyFont="1" applyFill="1" applyAlignment="1">
      <alignment horizontal="left" vertical="top" wrapText="1"/>
    </xf>
    <xf numFmtId="164" fontId="4" fillId="0" borderId="0" xfId="1" applyNumberFormat="1" applyFont="1" applyFill="1" applyAlignment="1">
      <alignment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13"/>
  <sheetViews>
    <sheetView tabSelected="1" topLeftCell="A277" zoomScale="50" zoomScaleNormal="50" workbookViewId="0">
      <selection activeCell="A311" sqref="A311:AD311"/>
    </sheetView>
  </sheetViews>
  <sheetFormatPr defaultColWidth="9.28515625" defaultRowHeight="15.75" x14ac:dyDescent="0.25"/>
  <cols>
    <col min="1" max="1" width="45.42578125" style="1" customWidth="1"/>
    <col min="2" max="3" width="15.85546875" style="2" bestFit="1" customWidth="1"/>
    <col min="4" max="4" width="20.140625" style="2" customWidth="1"/>
    <col min="5" max="5" width="18.5703125" style="2" customWidth="1"/>
    <col min="6" max="6" width="21.85546875" style="2" bestFit="1" customWidth="1"/>
    <col min="7" max="7" width="23.28515625" style="2" bestFit="1" customWidth="1"/>
    <col min="8" max="8" width="16.7109375" style="2" customWidth="1"/>
    <col min="9" max="9" width="18.7109375" style="2" customWidth="1"/>
    <col min="10" max="10" width="16.5703125" style="2" customWidth="1"/>
    <col min="11" max="11" width="19" style="2" customWidth="1"/>
    <col min="12" max="12" width="18.42578125" style="2" customWidth="1"/>
    <col min="13" max="13" width="15.85546875" style="2" customWidth="1"/>
    <col min="14" max="14" width="16.42578125" style="2" customWidth="1"/>
    <col min="15" max="15" width="17" style="2" customWidth="1"/>
    <col min="16" max="16" width="15.5703125" style="2" customWidth="1"/>
    <col min="17" max="17" width="16.42578125" style="2" customWidth="1"/>
    <col min="18" max="18" width="16.7109375" style="2" customWidth="1"/>
    <col min="19" max="19" width="17.85546875" style="2" customWidth="1"/>
    <col min="20" max="20" width="13.5703125" style="5" bestFit="1" customWidth="1"/>
    <col min="21" max="21" width="16.42578125" style="5" customWidth="1"/>
    <col min="22" max="22" width="15.28515625" style="5" customWidth="1"/>
    <col min="23" max="23" width="17" style="5" customWidth="1"/>
    <col min="24" max="24" width="16" style="5" customWidth="1"/>
    <col min="25" max="25" width="18.140625" style="5" customWidth="1"/>
    <col min="26" max="26" width="16.5703125" style="5" customWidth="1"/>
    <col min="27" max="27" width="18.42578125" style="5" customWidth="1"/>
    <col min="28" max="28" width="16" style="5" customWidth="1"/>
    <col min="29" max="29" width="18.140625" style="5" customWidth="1"/>
    <col min="30" max="30" width="17" style="5" customWidth="1"/>
    <col min="31" max="31" width="18.42578125" style="5" customWidth="1"/>
    <col min="32" max="32" width="59.42578125" style="6" customWidth="1"/>
    <col min="33" max="33" width="19.5703125" style="2" customWidth="1"/>
    <col min="34" max="34" width="13.5703125" style="2" bestFit="1" customWidth="1"/>
    <col min="35" max="35" width="12.42578125" style="2" bestFit="1" customWidth="1"/>
    <col min="36" max="16384" width="9.28515625" style="2"/>
  </cols>
  <sheetData>
    <row r="1" spans="1:35" ht="32.25" customHeight="1" x14ac:dyDescent="0.25">
      <c r="T1" s="3"/>
      <c r="U1" s="3"/>
      <c r="V1" s="3"/>
      <c r="W1" s="3"/>
      <c r="X1" s="3"/>
      <c r="Y1" s="3"/>
      <c r="Z1" s="4"/>
      <c r="AA1" s="4"/>
      <c r="AB1" s="4"/>
    </row>
    <row r="2" spans="1:35" ht="32.25" customHeight="1" x14ac:dyDescent="0.25"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5" ht="20.2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5" ht="30.75" customHeight="1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35" ht="30.7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35" s="14" customFormat="1" ht="18.75" customHeight="1" x14ac:dyDescent="0.25">
      <c r="A6" s="9" t="s">
        <v>2</v>
      </c>
      <c r="B6" s="10" t="s">
        <v>3</v>
      </c>
      <c r="C6" s="10" t="s">
        <v>3</v>
      </c>
      <c r="D6" s="10" t="s">
        <v>4</v>
      </c>
      <c r="E6" s="10" t="s">
        <v>5</v>
      </c>
      <c r="F6" s="11" t="s">
        <v>6</v>
      </c>
      <c r="G6" s="12"/>
      <c r="H6" s="11" t="s">
        <v>7</v>
      </c>
      <c r="I6" s="12"/>
      <c r="J6" s="11" t="s">
        <v>8</v>
      </c>
      <c r="K6" s="12"/>
      <c r="L6" s="11" t="s">
        <v>9</v>
      </c>
      <c r="M6" s="12"/>
      <c r="N6" s="11" t="s">
        <v>10</v>
      </c>
      <c r="O6" s="12"/>
      <c r="P6" s="11" t="s">
        <v>11</v>
      </c>
      <c r="Q6" s="12"/>
      <c r="R6" s="11" t="s">
        <v>12</v>
      </c>
      <c r="S6" s="12"/>
      <c r="T6" s="11" t="s">
        <v>13</v>
      </c>
      <c r="U6" s="12"/>
      <c r="V6" s="11" t="s">
        <v>14</v>
      </c>
      <c r="W6" s="12"/>
      <c r="X6" s="11" t="s">
        <v>15</v>
      </c>
      <c r="Y6" s="12"/>
      <c r="Z6" s="11" t="s">
        <v>16</v>
      </c>
      <c r="AA6" s="12"/>
      <c r="AB6" s="11" t="s">
        <v>17</v>
      </c>
      <c r="AC6" s="12"/>
      <c r="AD6" s="11" t="s">
        <v>18</v>
      </c>
      <c r="AE6" s="12"/>
      <c r="AF6" s="13" t="s">
        <v>19</v>
      </c>
    </row>
    <row r="7" spans="1:35" s="14" customFormat="1" ht="18.75" customHeight="1" x14ac:dyDescent="0.25">
      <c r="A7" s="9"/>
      <c r="B7" s="15"/>
      <c r="C7" s="15"/>
      <c r="D7" s="15"/>
      <c r="E7" s="15"/>
      <c r="F7" s="16"/>
      <c r="G7" s="17"/>
      <c r="H7" s="16"/>
      <c r="I7" s="17"/>
      <c r="J7" s="16"/>
      <c r="K7" s="17"/>
      <c r="L7" s="16"/>
      <c r="M7" s="17"/>
      <c r="N7" s="16"/>
      <c r="O7" s="17"/>
      <c r="P7" s="16"/>
      <c r="Q7" s="17"/>
      <c r="R7" s="16"/>
      <c r="S7" s="17"/>
      <c r="T7" s="16"/>
      <c r="U7" s="17"/>
      <c r="V7" s="16"/>
      <c r="W7" s="17"/>
      <c r="X7" s="16"/>
      <c r="Y7" s="17"/>
      <c r="Z7" s="16"/>
      <c r="AA7" s="17"/>
      <c r="AB7" s="16"/>
      <c r="AC7" s="17"/>
      <c r="AD7" s="16"/>
      <c r="AE7" s="17"/>
      <c r="AF7" s="13"/>
    </row>
    <row r="8" spans="1:35" s="22" customFormat="1" ht="43.5" customHeight="1" x14ac:dyDescent="0.25">
      <c r="A8" s="9"/>
      <c r="B8" s="18" t="s">
        <v>20</v>
      </c>
      <c r="C8" s="19">
        <v>44256</v>
      </c>
      <c r="D8" s="19">
        <v>44256</v>
      </c>
      <c r="E8" s="19">
        <v>44256</v>
      </c>
      <c r="F8" s="20" t="s">
        <v>21</v>
      </c>
      <c r="G8" s="20" t="s">
        <v>22</v>
      </c>
      <c r="H8" s="21" t="s">
        <v>23</v>
      </c>
      <c r="I8" s="21" t="s">
        <v>24</v>
      </c>
      <c r="J8" s="21" t="s">
        <v>23</v>
      </c>
      <c r="K8" s="21" t="s">
        <v>24</v>
      </c>
      <c r="L8" s="21" t="s">
        <v>23</v>
      </c>
      <c r="M8" s="21" t="s">
        <v>24</v>
      </c>
      <c r="N8" s="21" t="s">
        <v>23</v>
      </c>
      <c r="O8" s="21" t="s">
        <v>24</v>
      </c>
      <c r="P8" s="21" t="s">
        <v>23</v>
      </c>
      <c r="Q8" s="21" t="s">
        <v>24</v>
      </c>
      <c r="R8" s="21" t="s">
        <v>23</v>
      </c>
      <c r="S8" s="21" t="s">
        <v>24</v>
      </c>
      <c r="T8" s="21" t="s">
        <v>23</v>
      </c>
      <c r="U8" s="21" t="s">
        <v>24</v>
      </c>
      <c r="V8" s="21" t="s">
        <v>23</v>
      </c>
      <c r="W8" s="21" t="s">
        <v>24</v>
      </c>
      <c r="X8" s="21" t="s">
        <v>23</v>
      </c>
      <c r="Y8" s="21" t="s">
        <v>24</v>
      </c>
      <c r="Z8" s="21" t="s">
        <v>23</v>
      </c>
      <c r="AA8" s="21" t="s">
        <v>24</v>
      </c>
      <c r="AB8" s="21" t="s">
        <v>23</v>
      </c>
      <c r="AC8" s="21" t="s">
        <v>24</v>
      </c>
      <c r="AD8" s="21" t="s">
        <v>23</v>
      </c>
      <c r="AE8" s="21" t="s">
        <v>24</v>
      </c>
      <c r="AF8" s="13"/>
    </row>
    <row r="9" spans="1:35" s="25" customFormat="1" ht="24.75" customHeight="1" x14ac:dyDescent="0.25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3">
        <v>16</v>
      </c>
      <c r="Q9" s="23">
        <v>17</v>
      </c>
      <c r="R9" s="23">
        <v>18</v>
      </c>
      <c r="S9" s="23">
        <v>19</v>
      </c>
      <c r="T9" s="23">
        <v>20</v>
      </c>
      <c r="U9" s="23">
        <v>21</v>
      </c>
      <c r="V9" s="23">
        <v>22</v>
      </c>
      <c r="W9" s="23">
        <v>23</v>
      </c>
      <c r="X9" s="23">
        <v>24</v>
      </c>
      <c r="Y9" s="23">
        <v>25</v>
      </c>
      <c r="Z9" s="23">
        <v>26</v>
      </c>
      <c r="AA9" s="23">
        <v>27</v>
      </c>
      <c r="AB9" s="23">
        <v>28</v>
      </c>
      <c r="AC9" s="23">
        <v>29</v>
      </c>
      <c r="AD9" s="23">
        <v>30</v>
      </c>
      <c r="AE9" s="23">
        <v>31</v>
      </c>
      <c r="AF9" s="24">
        <v>32</v>
      </c>
    </row>
    <row r="10" spans="1:35" s="32" customFormat="1" ht="32.25" customHeight="1" x14ac:dyDescent="0.25">
      <c r="A10" s="26" t="s">
        <v>25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8"/>
      <c r="AE10" s="29"/>
      <c r="AF10" s="30"/>
      <c r="AG10" s="31"/>
      <c r="AH10" s="31"/>
      <c r="AI10" s="31"/>
    </row>
    <row r="11" spans="1:35" s="34" customFormat="1" ht="26.25" customHeight="1" x14ac:dyDescent="0.25">
      <c r="A11" s="26" t="s">
        <v>26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8"/>
      <c r="AF11" s="33"/>
      <c r="AG11" s="31"/>
      <c r="AH11" s="31"/>
      <c r="AI11" s="31"/>
    </row>
    <row r="12" spans="1:35" s="34" customFormat="1" ht="18.75" x14ac:dyDescent="0.3">
      <c r="A12" s="35" t="s">
        <v>27</v>
      </c>
      <c r="B12" s="36">
        <f>H12+J12+L12+N12+P12+R12+T12+V12+X12+Z12+AB12+AD12</f>
        <v>2859.5</v>
      </c>
      <c r="C12" s="29">
        <f>SUM(C13:C16)</f>
        <v>595.5</v>
      </c>
      <c r="D12" s="29">
        <f t="shared" ref="D12:E12" si="0">SUM(D13:D16)</f>
        <v>67.3</v>
      </c>
      <c r="E12" s="29">
        <f t="shared" si="0"/>
        <v>67.3</v>
      </c>
      <c r="F12" s="37">
        <f>E12/B12*100</f>
        <v>2.3535583143906273</v>
      </c>
      <c r="G12" s="37">
        <f>E12/C12*100</f>
        <v>11.30142737195634</v>
      </c>
      <c r="H12" s="29">
        <f>SUM(H13:H16)</f>
        <v>200</v>
      </c>
      <c r="I12" s="29">
        <f t="shared" ref="I12:AE12" si="1">SUM(I13:I16)</f>
        <v>0</v>
      </c>
      <c r="J12" s="29">
        <f t="shared" si="1"/>
        <v>395.5</v>
      </c>
      <c r="K12" s="29">
        <f t="shared" si="1"/>
        <v>67.3</v>
      </c>
      <c r="L12" s="29">
        <f>SUM(L13:L16)</f>
        <v>150</v>
      </c>
      <c r="M12" s="29">
        <f t="shared" si="1"/>
        <v>0</v>
      </c>
      <c r="N12" s="29">
        <f t="shared" si="1"/>
        <v>24.5</v>
      </c>
      <c r="O12" s="29">
        <f t="shared" si="1"/>
        <v>0</v>
      </c>
      <c r="P12" s="29">
        <f t="shared" si="1"/>
        <v>200</v>
      </c>
      <c r="Q12" s="29">
        <f t="shared" si="1"/>
        <v>0</v>
      </c>
      <c r="R12" s="29">
        <f t="shared" si="1"/>
        <v>285</v>
      </c>
      <c r="S12" s="29">
        <f t="shared" si="1"/>
        <v>0</v>
      </c>
      <c r="T12" s="29">
        <f t="shared" si="1"/>
        <v>0</v>
      </c>
      <c r="U12" s="29">
        <f t="shared" si="1"/>
        <v>0</v>
      </c>
      <c r="V12" s="29">
        <f t="shared" si="1"/>
        <v>0</v>
      </c>
      <c r="W12" s="29">
        <f t="shared" si="1"/>
        <v>0</v>
      </c>
      <c r="X12" s="29">
        <f t="shared" si="1"/>
        <v>0</v>
      </c>
      <c r="Y12" s="29">
        <f t="shared" si="1"/>
        <v>0</v>
      </c>
      <c r="Z12" s="29">
        <f t="shared" si="1"/>
        <v>850</v>
      </c>
      <c r="AA12" s="29">
        <f t="shared" si="1"/>
        <v>0</v>
      </c>
      <c r="AB12" s="29">
        <f t="shared" si="1"/>
        <v>0</v>
      </c>
      <c r="AC12" s="29">
        <f t="shared" si="1"/>
        <v>0</v>
      </c>
      <c r="AD12" s="29">
        <f t="shared" si="1"/>
        <v>754.5</v>
      </c>
      <c r="AE12" s="29">
        <f t="shared" si="1"/>
        <v>0</v>
      </c>
      <c r="AF12" s="33"/>
      <c r="AG12" s="31"/>
      <c r="AH12" s="31"/>
      <c r="AI12" s="31"/>
    </row>
    <row r="13" spans="1:35" s="34" customFormat="1" ht="18.75" x14ac:dyDescent="0.3">
      <c r="A13" s="38" t="s">
        <v>28</v>
      </c>
      <c r="B13" s="39">
        <f>B19+B25+B37+B31</f>
        <v>0</v>
      </c>
      <c r="C13" s="39">
        <f t="shared" ref="C13:E13" si="2">C19+C25+C37+C31</f>
        <v>0</v>
      </c>
      <c r="D13" s="39">
        <f t="shared" si="2"/>
        <v>0</v>
      </c>
      <c r="E13" s="39">
        <f t="shared" si="2"/>
        <v>0</v>
      </c>
      <c r="F13" s="40" t="e">
        <f>E13/B13*100</f>
        <v>#DIV/0!</v>
      </c>
      <c r="G13" s="40" t="e">
        <f t="shared" ref="G13:G15" si="3">E13/C13*100</f>
        <v>#DIV/0!</v>
      </c>
      <c r="H13" s="39">
        <f t="shared" ref="H13:AE16" si="4">H19+H25+H37+H31</f>
        <v>0</v>
      </c>
      <c r="I13" s="39">
        <f t="shared" si="4"/>
        <v>0</v>
      </c>
      <c r="J13" s="39">
        <f t="shared" si="4"/>
        <v>0</v>
      </c>
      <c r="K13" s="39">
        <f t="shared" si="4"/>
        <v>0</v>
      </c>
      <c r="L13" s="39">
        <f t="shared" si="4"/>
        <v>0</v>
      </c>
      <c r="M13" s="39">
        <f t="shared" si="4"/>
        <v>0</v>
      </c>
      <c r="N13" s="39">
        <f t="shared" si="4"/>
        <v>0</v>
      </c>
      <c r="O13" s="39">
        <f t="shared" si="4"/>
        <v>0</v>
      </c>
      <c r="P13" s="39">
        <f t="shared" si="4"/>
        <v>0</v>
      </c>
      <c r="Q13" s="39">
        <f t="shared" si="4"/>
        <v>0</v>
      </c>
      <c r="R13" s="39">
        <f t="shared" si="4"/>
        <v>0</v>
      </c>
      <c r="S13" s="39">
        <f t="shared" si="4"/>
        <v>0</v>
      </c>
      <c r="T13" s="39">
        <f t="shared" si="4"/>
        <v>0</v>
      </c>
      <c r="U13" s="39">
        <f t="shared" si="4"/>
        <v>0</v>
      </c>
      <c r="V13" s="39">
        <f t="shared" si="4"/>
        <v>0</v>
      </c>
      <c r="W13" s="39">
        <f t="shared" si="4"/>
        <v>0</v>
      </c>
      <c r="X13" s="39">
        <f t="shared" si="4"/>
        <v>0</v>
      </c>
      <c r="Y13" s="39">
        <f t="shared" si="4"/>
        <v>0</v>
      </c>
      <c r="Z13" s="39">
        <f t="shared" si="4"/>
        <v>0</v>
      </c>
      <c r="AA13" s="39">
        <f t="shared" si="4"/>
        <v>0</v>
      </c>
      <c r="AB13" s="39">
        <f t="shared" si="4"/>
        <v>0</v>
      </c>
      <c r="AC13" s="39">
        <f t="shared" si="4"/>
        <v>0</v>
      </c>
      <c r="AD13" s="39">
        <f t="shared" si="4"/>
        <v>0</v>
      </c>
      <c r="AE13" s="39">
        <f t="shared" si="4"/>
        <v>0</v>
      </c>
      <c r="AF13" s="33"/>
      <c r="AG13" s="31"/>
      <c r="AH13" s="31"/>
      <c r="AI13" s="31"/>
    </row>
    <row r="14" spans="1:35" s="34" customFormat="1" ht="18.75" x14ac:dyDescent="0.3">
      <c r="A14" s="38" t="s">
        <v>29</v>
      </c>
      <c r="B14" s="39">
        <f>B20+B26+B38+B32</f>
        <v>2859.5</v>
      </c>
      <c r="C14" s="39">
        <f>C20+C26+C38+C32</f>
        <v>595.5</v>
      </c>
      <c r="D14" s="39">
        <f>D20+D26+D38+D32</f>
        <v>67.3</v>
      </c>
      <c r="E14" s="39">
        <f>E20+E26+E38+E32</f>
        <v>67.3</v>
      </c>
      <c r="F14" s="41">
        <f>E14/B14*100</f>
        <v>2.3535583143906273</v>
      </c>
      <c r="G14" s="41">
        <f t="shared" si="3"/>
        <v>11.30142737195634</v>
      </c>
      <c r="H14" s="39">
        <f t="shared" si="4"/>
        <v>200</v>
      </c>
      <c r="I14" s="39">
        <f t="shared" si="4"/>
        <v>0</v>
      </c>
      <c r="J14" s="39">
        <f t="shared" si="4"/>
        <v>395.5</v>
      </c>
      <c r="K14" s="39">
        <f t="shared" si="4"/>
        <v>67.3</v>
      </c>
      <c r="L14" s="39">
        <f>L20+L26+L38+L32</f>
        <v>150</v>
      </c>
      <c r="M14" s="39">
        <f t="shared" si="4"/>
        <v>0</v>
      </c>
      <c r="N14" s="39">
        <f t="shared" si="4"/>
        <v>24.5</v>
      </c>
      <c r="O14" s="39">
        <f t="shared" si="4"/>
        <v>0</v>
      </c>
      <c r="P14" s="39">
        <f t="shared" si="4"/>
        <v>200</v>
      </c>
      <c r="Q14" s="39">
        <f t="shared" si="4"/>
        <v>0</v>
      </c>
      <c r="R14" s="39">
        <f t="shared" si="4"/>
        <v>285</v>
      </c>
      <c r="S14" s="39">
        <f t="shared" si="4"/>
        <v>0</v>
      </c>
      <c r="T14" s="39">
        <f t="shared" si="4"/>
        <v>0</v>
      </c>
      <c r="U14" s="39">
        <f t="shared" si="4"/>
        <v>0</v>
      </c>
      <c r="V14" s="39">
        <f t="shared" si="4"/>
        <v>0</v>
      </c>
      <c r="W14" s="39">
        <f t="shared" si="4"/>
        <v>0</v>
      </c>
      <c r="X14" s="39">
        <f t="shared" si="4"/>
        <v>0</v>
      </c>
      <c r="Y14" s="39">
        <f t="shared" si="4"/>
        <v>0</v>
      </c>
      <c r="Z14" s="39">
        <f t="shared" si="4"/>
        <v>850</v>
      </c>
      <c r="AA14" s="39">
        <f t="shared" si="4"/>
        <v>0</v>
      </c>
      <c r="AB14" s="39">
        <f t="shared" si="4"/>
        <v>0</v>
      </c>
      <c r="AC14" s="39">
        <f t="shared" si="4"/>
        <v>0</v>
      </c>
      <c r="AD14" s="39">
        <f t="shared" si="4"/>
        <v>754.5</v>
      </c>
      <c r="AE14" s="39">
        <f t="shared" si="4"/>
        <v>0</v>
      </c>
      <c r="AF14" s="33"/>
      <c r="AG14" s="31"/>
      <c r="AH14" s="31"/>
      <c r="AI14" s="31"/>
    </row>
    <row r="15" spans="1:35" s="34" customFormat="1" ht="18.75" x14ac:dyDescent="0.3">
      <c r="A15" s="38" t="s">
        <v>30</v>
      </c>
      <c r="B15" s="39">
        <f t="shared" ref="B15:E16" si="5">B21+B27+B39+B33</f>
        <v>0</v>
      </c>
      <c r="C15" s="39">
        <f t="shared" si="5"/>
        <v>0</v>
      </c>
      <c r="D15" s="39">
        <f t="shared" si="5"/>
        <v>0</v>
      </c>
      <c r="E15" s="39">
        <f t="shared" si="5"/>
        <v>0</v>
      </c>
      <c r="F15" s="40" t="e">
        <f>E15/B15*100</f>
        <v>#DIV/0!</v>
      </c>
      <c r="G15" s="40" t="e">
        <f t="shared" si="3"/>
        <v>#DIV/0!</v>
      </c>
      <c r="H15" s="39">
        <f t="shared" si="4"/>
        <v>0</v>
      </c>
      <c r="I15" s="39">
        <f t="shared" si="4"/>
        <v>0</v>
      </c>
      <c r="J15" s="39">
        <f t="shared" si="4"/>
        <v>0</v>
      </c>
      <c r="K15" s="39">
        <f t="shared" si="4"/>
        <v>0</v>
      </c>
      <c r="L15" s="39">
        <f t="shared" si="4"/>
        <v>0</v>
      </c>
      <c r="M15" s="39">
        <f t="shared" si="4"/>
        <v>0</v>
      </c>
      <c r="N15" s="39">
        <f t="shared" si="4"/>
        <v>0</v>
      </c>
      <c r="O15" s="39">
        <f t="shared" si="4"/>
        <v>0</v>
      </c>
      <c r="P15" s="39">
        <f t="shared" si="4"/>
        <v>0</v>
      </c>
      <c r="Q15" s="39">
        <f t="shared" si="4"/>
        <v>0</v>
      </c>
      <c r="R15" s="39">
        <f t="shared" si="4"/>
        <v>0</v>
      </c>
      <c r="S15" s="39">
        <f t="shared" si="4"/>
        <v>0</v>
      </c>
      <c r="T15" s="39">
        <f t="shared" si="4"/>
        <v>0</v>
      </c>
      <c r="U15" s="39">
        <f t="shared" si="4"/>
        <v>0</v>
      </c>
      <c r="V15" s="39">
        <f t="shared" si="4"/>
        <v>0</v>
      </c>
      <c r="W15" s="39">
        <f t="shared" si="4"/>
        <v>0</v>
      </c>
      <c r="X15" s="39">
        <f t="shared" si="4"/>
        <v>0</v>
      </c>
      <c r="Y15" s="39">
        <f t="shared" si="4"/>
        <v>0</v>
      </c>
      <c r="Z15" s="39">
        <f t="shared" si="4"/>
        <v>0</v>
      </c>
      <c r="AA15" s="39">
        <f t="shared" si="4"/>
        <v>0</v>
      </c>
      <c r="AB15" s="39">
        <f t="shared" si="4"/>
        <v>0</v>
      </c>
      <c r="AC15" s="39">
        <f t="shared" si="4"/>
        <v>0</v>
      </c>
      <c r="AD15" s="39">
        <f t="shared" si="4"/>
        <v>0</v>
      </c>
      <c r="AE15" s="39">
        <f t="shared" si="4"/>
        <v>0</v>
      </c>
      <c r="AF15" s="33"/>
      <c r="AG15" s="31"/>
      <c r="AH15" s="31"/>
      <c r="AI15" s="31"/>
    </row>
    <row r="16" spans="1:35" s="34" customFormat="1" ht="18.75" x14ac:dyDescent="0.3">
      <c r="A16" s="38" t="s">
        <v>31</v>
      </c>
      <c r="B16" s="39">
        <f>B22+B28+B40+B34</f>
        <v>0</v>
      </c>
      <c r="C16" s="39">
        <f>C22+C28+C40+C34</f>
        <v>0</v>
      </c>
      <c r="D16" s="39">
        <f t="shared" si="5"/>
        <v>0</v>
      </c>
      <c r="E16" s="39">
        <f t="shared" si="5"/>
        <v>0</v>
      </c>
      <c r="F16" s="40" t="e">
        <f>E16/B16*100</f>
        <v>#DIV/0!</v>
      </c>
      <c r="G16" s="40" t="e">
        <f>E16/C16*100</f>
        <v>#DIV/0!</v>
      </c>
      <c r="H16" s="39">
        <f t="shared" si="4"/>
        <v>0</v>
      </c>
      <c r="I16" s="39">
        <f t="shared" si="4"/>
        <v>0</v>
      </c>
      <c r="J16" s="39">
        <f t="shared" si="4"/>
        <v>0</v>
      </c>
      <c r="K16" s="39">
        <f t="shared" si="4"/>
        <v>0</v>
      </c>
      <c r="L16" s="39">
        <f t="shared" si="4"/>
        <v>0</v>
      </c>
      <c r="M16" s="39">
        <f t="shared" si="4"/>
        <v>0</v>
      </c>
      <c r="N16" s="39">
        <f t="shared" si="4"/>
        <v>0</v>
      </c>
      <c r="O16" s="39">
        <f t="shared" si="4"/>
        <v>0</v>
      </c>
      <c r="P16" s="39">
        <f t="shared" si="4"/>
        <v>0</v>
      </c>
      <c r="Q16" s="39">
        <f t="shared" si="4"/>
        <v>0</v>
      </c>
      <c r="R16" s="39">
        <f t="shared" si="4"/>
        <v>0</v>
      </c>
      <c r="S16" s="39">
        <f t="shared" si="4"/>
        <v>0</v>
      </c>
      <c r="T16" s="39">
        <f t="shared" si="4"/>
        <v>0</v>
      </c>
      <c r="U16" s="39">
        <f t="shared" si="4"/>
        <v>0</v>
      </c>
      <c r="V16" s="39">
        <f t="shared" si="4"/>
        <v>0</v>
      </c>
      <c r="W16" s="39">
        <f t="shared" si="4"/>
        <v>0</v>
      </c>
      <c r="X16" s="39">
        <f t="shared" si="4"/>
        <v>0</v>
      </c>
      <c r="Y16" s="39">
        <f t="shared" si="4"/>
        <v>0</v>
      </c>
      <c r="Z16" s="39">
        <f t="shared" si="4"/>
        <v>0</v>
      </c>
      <c r="AA16" s="39">
        <f t="shared" si="4"/>
        <v>0</v>
      </c>
      <c r="AB16" s="39">
        <f t="shared" si="4"/>
        <v>0</v>
      </c>
      <c r="AC16" s="39">
        <f t="shared" si="4"/>
        <v>0</v>
      </c>
      <c r="AD16" s="39">
        <f t="shared" si="4"/>
        <v>0</v>
      </c>
      <c r="AE16" s="39">
        <f t="shared" si="4"/>
        <v>0</v>
      </c>
      <c r="AF16" s="33"/>
      <c r="AG16" s="31"/>
      <c r="AH16" s="31"/>
      <c r="AI16" s="31"/>
    </row>
    <row r="17" spans="1:35" s="34" customFormat="1" ht="29.25" customHeight="1" x14ac:dyDescent="0.25">
      <c r="A17" s="42" t="s">
        <v>32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4"/>
      <c r="AF17" s="33"/>
      <c r="AG17" s="31"/>
      <c r="AH17" s="31"/>
      <c r="AI17" s="31"/>
    </row>
    <row r="18" spans="1:35" s="34" customFormat="1" ht="18.75" x14ac:dyDescent="0.3">
      <c r="A18" s="35" t="s">
        <v>27</v>
      </c>
      <c r="B18" s="36">
        <f>H18+J18+L18+N18+P18+R18+T18+V18+X18+Z18+AB18+AD18</f>
        <v>2144.5</v>
      </c>
      <c r="C18" s="36">
        <f>SUM(C19:C22)</f>
        <v>210.5</v>
      </c>
      <c r="D18" s="36">
        <f t="shared" ref="D18:E18" si="6">SUM(D19:D22)</f>
        <v>67.3</v>
      </c>
      <c r="E18" s="36">
        <f t="shared" si="6"/>
        <v>67.3</v>
      </c>
      <c r="F18" s="45">
        <f>E18/B18*100</f>
        <v>3.1382606668221027</v>
      </c>
      <c r="G18" s="45">
        <f>E18/C18*100</f>
        <v>31.971496437054629</v>
      </c>
      <c r="H18" s="46">
        <f>SUM(H19:H22)</f>
        <v>200</v>
      </c>
      <c r="I18" s="46">
        <f t="shared" ref="I18:AE18" si="7">SUM(I19:I22)</f>
        <v>0</v>
      </c>
      <c r="J18" s="46">
        <f t="shared" si="7"/>
        <v>10.5</v>
      </c>
      <c r="K18" s="46">
        <f t="shared" si="7"/>
        <v>67.3</v>
      </c>
      <c r="L18" s="46">
        <f t="shared" si="7"/>
        <v>150</v>
      </c>
      <c r="M18" s="46">
        <f t="shared" si="7"/>
        <v>0</v>
      </c>
      <c r="N18" s="46">
        <f t="shared" si="7"/>
        <v>24.5</v>
      </c>
      <c r="O18" s="46">
        <f t="shared" si="7"/>
        <v>0</v>
      </c>
      <c r="P18" s="46">
        <f t="shared" si="7"/>
        <v>200</v>
      </c>
      <c r="Q18" s="46">
        <f t="shared" si="7"/>
        <v>0</v>
      </c>
      <c r="R18" s="46">
        <f t="shared" si="7"/>
        <v>45</v>
      </c>
      <c r="S18" s="46">
        <f t="shared" si="7"/>
        <v>0</v>
      </c>
      <c r="T18" s="46">
        <f t="shared" si="7"/>
        <v>0</v>
      </c>
      <c r="U18" s="46">
        <f t="shared" si="7"/>
        <v>0</v>
      </c>
      <c r="V18" s="46">
        <f t="shared" si="7"/>
        <v>0</v>
      </c>
      <c r="W18" s="46">
        <f t="shared" si="7"/>
        <v>0</v>
      </c>
      <c r="X18" s="46">
        <f t="shared" si="7"/>
        <v>0</v>
      </c>
      <c r="Y18" s="46">
        <f t="shared" si="7"/>
        <v>0</v>
      </c>
      <c r="Z18" s="46">
        <f t="shared" si="7"/>
        <v>850</v>
      </c>
      <c r="AA18" s="46">
        <f t="shared" si="7"/>
        <v>0</v>
      </c>
      <c r="AB18" s="46">
        <f t="shared" si="7"/>
        <v>0</v>
      </c>
      <c r="AC18" s="46">
        <f t="shared" si="7"/>
        <v>0</v>
      </c>
      <c r="AD18" s="46">
        <f t="shared" si="7"/>
        <v>664.5</v>
      </c>
      <c r="AE18" s="46">
        <f t="shared" si="7"/>
        <v>0</v>
      </c>
      <c r="AF18" s="33"/>
      <c r="AG18" s="31"/>
      <c r="AH18" s="31"/>
      <c r="AI18" s="31"/>
    </row>
    <row r="19" spans="1:35" s="34" customFormat="1" ht="27" customHeight="1" x14ac:dyDescent="0.3">
      <c r="A19" s="38" t="s">
        <v>28</v>
      </c>
      <c r="B19" s="47">
        <f>H19+J19+L19+N19+P19+R19+T19+AD19+V19+X19+Z19+AB19</f>
        <v>0</v>
      </c>
      <c r="C19" s="47">
        <f>H19</f>
        <v>0</v>
      </c>
      <c r="D19" s="48"/>
      <c r="E19" s="47">
        <f>I19+K19+M19+O19+Q19+S19+U19+W19+Y19+AA19+AC19+AE19</f>
        <v>0</v>
      </c>
      <c r="F19" s="49" t="e">
        <f>E19/B19*100</f>
        <v>#DIV/0!</v>
      </c>
      <c r="G19" s="49" t="e">
        <f>E19/C19*100</f>
        <v>#DIV/0!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33"/>
      <c r="AG19" s="31"/>
      <c r="AH19" s="31"/>
      <c r="AI19" s="31"/>
    </row>
    <row r="20" spans="1:35" s="34" customFormat="1" ht="64.5" customHeight="1" x14ac:dyDescent="0.3">
      <c r="A20" s="38" t="s">
        <v>29</v>
      </c>
      <c r="B20" s="47">
        <f>H20+J20+L20+N20+P20+R20+T20+AD20+V20+X20+Z20+AB20</f>
        <v>2144.5</v>
      </c>
      <c r="C20" s="47">
        <f>H20+J20</f>
        <v>210.5</v>
      </c>
      <c r="D20" s="48">
        <f>E20</f>
        <v>67.3</v>
      </c>
      <c r="E20" s="47">
        <f>I20+K20+M20+O20+Q20+S20+U20+W20+Y20+AA20+AC20+AE20</f>
        <v>67.3</v>
      </c>
      <c r="F20" s="49">
        <f>E20/B20*100</f>
        <v>3.1382606668221027</v>
      </c>
      <c r="G20" s="49">
        <f>E20/C20*100</f>
        <v>31.971496437054629</v>
      </c>
      <c r="H20" s="47">
        <v>200</v>
      </c>
      <c r="I20" s="47"/>
      <c r="J20" s="47">
        <v>10.5</v>
      </c>
      <c r="K20" s="47">
        <v>67.3</v>
      </c>
      <c r="L20" s="47">
        <v>150</v>
      </c>
      <c r="M20" s="47"/>
      <c r="N20" s="47">
        <v>24.5</v>
      </c>
      <c r="O20" s="46"/>
      <c r="P20" s="48">
        <v>200</v>
      </c>
      <c r="Q20" s="48"/>
      <c r="R20" s="48">
        <v>45</v>
      </c>
      <c r="S20" s="48"/>
      <c r="T20" s="48"/>
      <c r="U20" s="48"/>
      <c r="V20" s="48"/>
      <c r="W20" s="48"/>
      <c r="X20" s="48"/>
      <c r="Y20" s="48"/>
      <c r="Z20" s="48">
        <v>850</v>
      </c>
      <c r="AA20" s="48"/>
      <c r="AB20" s="48"/>
      <c r="AC20" s="48"/>
      <c r="AD20" s="48">
        <v>664.5</v>
      </c>
      <c r="AE20" s="46"/>
      <c r="AF20" s="33" t="s">
        <v>33</v>
      </c>
      <c r="AG20" s="31">
        <f>C20-D20</f>
        <v>143.19999999999999</v>
      </c>
      <c r="AH20" s="31"/>
      <c r="AI20" s="31"/>
    </row>
    <row r="21" spans="1:35" s="34" customFormat="1" ht="27" customHeight="1" x14ac:dyDescent="0.3">
      <c r="A21" s="38" t="s">
        <v>30</v>
      </c>
      <c r="B21" s="47">
        <f>H21+J21+L21+N21+P21+R21+T21+AD21+V21+X21+Z21+AB21</f>
        <v>0</v>
      </c>
      <c r="C21" s="47">
        <f t="shared" ref="C21" si="8">H21+J21+L21+N21+P21+R21+T21</f>
        <v>0</v>
      </c>
      <c r="D21" s="47"/>
      <c r="E21" s="47">
        <f t="shared" ref="E21:E22" si="9">I21+K21+M21+O21+Q21+S21+U21+W21+Y21+AA21+AC21+AE21</f>
        <v>0</v>
      </c>
      <c r="F21" s="49" t="e">
        <f>E21/B21*100</f>
        <v>#DIV/0!</v>
      </c>
      <c r="G21" s="49" t="e">
        <f>E21/C21*100</f>
        <v>#DIV/0!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33"/>
      <c r="AG21" s="31"/>
      <c r="AH21" s="31"/>
      <c r="AI21" s="31"/>
    </row>
    <row r="22" spans="1:35" s="34" customFormat="1" ht="27" customHeight="1" x14ac:dyDescent="0.3">
      <c r="A22" s="38" t="s">
        <v>31</v>
      </c>
      <c r="B22" s="47">
        <f>H22+J22+L22+N22+P22+R22+T22+AD22+V22+X22+Z22+AB22</f>
        <v>0</v>
      </c>
      <c r="C22" s="47">
        <f>H22+J22+L22+N22+P22+R22+T22+V22+X22</f>
        <v>0</v>
      </c>
      <c r="D22" s="48">
        <f>E22</f>
        <v>0</v>
      </c>
      <c r="E22" s="47">
        <f t="shared" si="9"/>
        <v>0</v>
      </c>
      <c r="F22" s="49" t="e">
        <f>E22/B22*100</f>
        <v>#DIV/0!</v>
      </c>
      <c r="G22" s="49" t="e">
        <f>E22/C22*100</f>
        <v>#DIV/0!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33"/>
      <c r="AG22" s="31"/>
      <c r="AH22" s="31"/>
      <c r="AI22" s="31"/>
    </row>
    <row r="23" spans="1:35" s="34" customFormat="1" ht="49.5" customHeight="1" x14ac:dyDescent="0.25">
      <c r="A23" s="42" t="s">
        <v>34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4"/>
      <c r="AF23" s="50" t="s">
        <v>35</v>
      </c>
      <c r="AG23" s="31"/>
      <c r="AH23" s="31"/>
      <c r="AI23" s="31"/>
    </row>
    <row r="24" spans="1:35" s="34" customFormat="1" ht="23.25" customHeight="1" x14ac:dyDescent="0.3">
      <c r="A24" s="35" t="s">
        <v>27</v>
      </c>
      <c r="B24" s="36">
        <f>H24+J24+L24+N24+P24+R24+T24+V24+X24+Z24+AB24+AD24</f>
        <v>715</v>
      </c>
      <c r="C24" s="36">
        <f>SUM(C25:C28)</f>
        <v>385</v>
      </c>
      <c r="D24" s="36">
        <f t="shared" ref="D24:E24" si="10">SUM(D25:D28)</f>
        <v>0</v>
      </c>
      <c r="E24" s="36">
        <f t="shared" si="10"/>
        <v>0</v>
      </c>
      <c r="F24" s="37">
        <f>E24/B24*100</f>
        <v>0</v>
      </c>
      <c r="G24" s="37">
        <f>E24/C24*100</f>
        <v>0</v>
      </c>
      <c r="H24" s="29">
        <f>SUM(H25:H28)</f>
        <v>0</v>
      </c>
      <c r="I24" s="29">
        <f t="shared" ref="I24:AE24" si="11">SUM(I25:I28)</f>
        <v>0</v>
      </c>
      <c r="J24" s="29">
        <f t="shared" si="11"/>
        <v>385</v>
      </c>
      <c r="K24" s="29">
        <f t="shared" si="11"/>
        <v>0</v>
      </c>
      <c r="L24" s="29">
        <f t="shared" si="11"/>
        <v>0</v>
      </c>
      <c r="M24" s="29">
        <f t="shared" si="11"/>
        <v>0</v>
      </c>
      <c r="N24" s="29">
        <f t="shared" si="11"/>
        <v>0</v>
      </c>
      <c r="O24" s="29">
        <f t="shared" si="11"/>
        <v>0</v>
      </c>
      <c r="P24" s="29">
        <f t="shared" si="11"/>
        <v>0</v>
      </c>
      <c r="Q24" s="29">
        <f t="shared" si="11"/>
        <v>0</v>
      </c>
      <c r="R24" s="29">
        <f t="shared" si="11"/>
        <v>240</v>
      </c>
      <c r="S24" s="29">
        <f t="shared" si="11"/>
        <v>0</v>
      </c>
      <c r="T24" s="29">
        <f t="shared" si="11"/>
        <v>0</v>
      </c>
      <c r="U24" s="29">
        <f t="shared" si="11"/>
        <v>0</v>
      </c>
      <c r="V24" s="29">
        <f t="shared" si="11"/>
        <v>0</v>
      </c>
      <c r="W24" s="29">
        <f t="shared" si="11"/>
        <v>0</v>
      </c>
      <c r="X24" s="29">
        <f t="shared" si="11"/>
        <v>0</v>
      </c>
      <c r="Y24" s="29">
        <f t="shared" si="11"/>
        <v>0</v>
      </c>
      <c r="Z24" s="29">
        <f t="shared" si="11"/>
        <v>0</v>
      </c>
      <c r="AA24" s="29">
        <f t="shared" si="11"/>
        <v>0</v>
      </c>
      <c r="AB24" s="29">
        <f t="shared" si="11"/>
        <v>0</v>
      </c>
      <c r="AC24" s="29">
        <f t="shared" si="11"/>
        <v>0</v>
      </c>
      <c r="AD24" s="29">
        <f t="shared" si="11"/>
        <v>90</v>
      </c>
      <c r="AE24" s="29">
        <f t="shared" si="11"/>
        <v>0</v>
      </c>
      <c r="AF24" s="51"/>
      <c r="AG24" s="31"/>
      <c r="AH24" s="31"/>
      <c r="AI24" s="31"/>
    </row>
    <row r="25" spans="1:35" s="34" customFormat="1" ht="26.25" customHeight="1" x14ac:dyDescent="0.3">
      <c r="A25" s="38" t="s">
        <v>28</v>
      </c>
      <c r="B25" s="47">
        <f>H25+J25+L25+N25+P25+R25+T25+V25+X25+Z25+AB25+AD25</f>
        <v>0</v>
      </c>
      <c r="C25" s="48">
        <f>H25</f>
        <v>0</v>
      </c>
      <c r="D25" s="48"/>
      <c r="E25" s="47">
        <f>I25+K25+M25+O25+Q25+S25+U25+W25+Y25+AA25+AC25+AE25</f>
        <v>0</v>
      </c>
      <c r="F25" s="40" t="e">
        <f>E25/B25*100</f>
        <v>#DIV/0!</v>
      </c>
      <c r="G25" s="40" t="e">
        <f>E25/C25*100</f>
        <v>#DIV/0!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51"/>
      <c r="AG25" s="31"/>
      <c r="AH25" s="31"/>
      <c r="AI25" s="31"/>
    </row>
    <row r="26" spans="1:35" s="34" customFormat="1" ht="26.25" customHeight="1" x14ac:dyDescent="0.3">
      <c r="A26" s="38" t="s">
        <v>29</v>
      </c>
      <c r="B26" s="47">
        <f>H26+J26+L26+N26+P26+R26+T26+V26+X26+Z26+AB26+AD26</f>
        <v>715</v>
      </c>
      <c r="C26" s="47">
        <f>H26+J26</f>
        <v>385</v>
      </c>
      <c r="D26" s="48">
        <f>E26</f>
        <v>0</v>
      </c>
      <c r="E26" s="47">
        <f>I26+K26+M26+O26+Q26+S26+U26+W26+Y26+AA26+AC26+AE26</f>
        <v>0</v>
      </c>
      <c r="F26" s="41">
        <f>E26/B26*100</f>
        <v>0</v>
      </c>
      <c r="G26" s="41">
        <f>E26/C26*100</f>
        <v>0</v>
      </c>
      <c r="H26" s="29"/>
      <c r="I26" s="29"/>
      <c r="J26" s="39">
        <v>385</v>
      </c>
      <c r="K26" s="39"/>
      <c r="L26" s="39"/>
      <c r="M26" s="39"/>
      <c r="N26" s="39"/>
      <c r="O26" s="39"/>
      <c r="P26" s="39"/>
      <c r="Q26" s="39"/>
      <c r="R26" s="39">
        <v>240</v>
      </c>
      <c r="S26" s="29"/>
      <c r="T26" s="29"/>
      <c r="U26" s="29"/>
      <c r="V26" s="29"/>
      <c r="W26" s="29"/>
      <c r="X26" s="29"/>
      <c r="Y26" s="29"/>
      <c r="Z26" s="29"/>
      <c r="AA26" s="29"/>
      <c r="AB26" s="39"/>
      <c r="AC26" s="29"/>
      <c r="AD26" s="29">
        <v>90</v>
      </c>
      <c r="AE26" s="29"/>
      <c r="AF26" s="52"/>
      <c r="AG26" s="31">
        <f>C26-D26</f>
        <v>385</v>
      </c>
      <c r="AH26" s="31"/>
      <c r="AI26" s="31"/>
    </row>
    <row r="27" spans="1:35" s="34" customFormat="1" ht="26.25" customHeight="1" x14ac:dyDescent="0.3">
      <c r="A27" s="38" t="s">
        <v>30</v>
      </c>
      <c r="B27" s="47">
        <f>H27+J27+L27+N27+P27+R27+T27+V27+X27+Z27+AB27+AD27</f>
        <v>0</v>
      </c>
      <c r="C27" s="48">
        <f t="shared" ref="C27:C28" si="12">H27</f>
        <v>0</v>
      </c>
      <c r="D27" s="48"/>
      <c r="E27" s="47">
        <f t="shared" ref="E27:E28" si="13">I27+K27+M27+O27+Q27+S27+U27+W27+Y27+AA27+AC27+AE27</f>
        <v>0</v>
      </c>
      <c r="F27" s="40" t="e">
        <f t="shared" ref="F27:F28" si="14">E27/B27*100</f>
        <v>#DIV/0!</v>
      </c>
      <c r="G27" s="40" t="e">
        <f t="shared" ref="G27:G28" si="15">E27/C27*100</f>
        <v>#DIV/0!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33"/>
      <c r="AG27" s="31"/>
      <c r="AH27" s="31"/>
      <c r="AI27" s="31"/>
    </row>
    <row r="28" spans="1:35" s="34" customFormat="1" ht="30" customHeight="1" x14ac:dyDescent="0.3">
      <c r="A28" s="38" t="s">
        <v>31</v>
      </c>
      <c r="B28" s="47">
        <f>H28+J28+L28+N28+P28+R28+T28+V28+X28+Z28+AB28+AD28</f>
        <v>0</v>
      </c>
      <c r="C28" s="48">
        <f t="shared" si="12"/>
        <v>0</v>
      </c>
      <c r="D28" s="48"/>
      <c r="E28" s="47">
        <f t="shared" si="13"/>
        <v>0</v>
      </c>
      <c r="F28" s="40" t="e">
        <f t="shared" si="14"/>
        <v>#DIV/0!</v>
      </c>
      <c r="G28" s="40" t="e">
        <f t="shared" si="15"/>
        <v>#DIV/0!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33"/>
      <c r="AG28" s="31"/>
      <c r="AH28" s="31"/>
      <c r="AI28" s="31"/>
    </row>
    <row r="29" spans="1:35" s="34" customFormat="1" ht="34.5" customHeight="1" x14ac:dyDescent="0.25">
      <c r="A29" s="42" t="s">
        <v>36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4"/>
      <c r="AF29" s="50"/>
      <c r="AG29" s="31"/>
      <c r="AH29" s="31"/>
      <c r="AI29" s="31"/>
    </row>
    <row r="30" spans="1:35" s="34" customFormat="1" ht="29.25" customHeight="1" x14ac:dyDescent="0.3">
      <c r="A30" s="35" t="s">
        <v>27</v>
      </c>
      <c r="B30" s="36">
        <f>H30+J30+L30+N30+P30+R30+T30+V30+X30+Z30+AB30+AD30</f>
        <v>0</v>
      </c>
      <c r="C30" s="36">
        <f>SUM(C31:C34)</f>
        <v>0</v>
      </c>
      <c r="D30" s="36">
        <f t="shared" ref="D30:E30" si="16">SUM(D31:D34)</f>
        <v>0</v>
      </c>
      <c r="E30" s="36">
        <f t="shared" si="16"/>
        <v>0</v>
      </c>
      <c r="F30" s="37" t="e">
        <f>E30/B30*100</f>
        <v>#DIV/0!</v>
      </c>
      <c r="G30" s="37" t="e">
        <f>E30/C30*100</f>
        <v>#DIV/0!</v>
      </c>
      <c r="H30" s="29">
        <f>SUM(H31:H34)</f>
        <v>0</v>
      </c>
      <c r="I30" s="29">
        <f t="shared" ref="I30:AE30" si="17">SUM(I31:I34)</f>
        <v>0</v>
      </c>
      <c r="J30" s="29">
        <f t="shared" si="17"/>
        <v>0</v>
      </c>
      <c r="K30" s="29">
        <f t="shared" si="17"/>
        <v>0</v>
      </c>
      <c r="L30" s="29">
        <f t="shared" si="17"/>
        <v>0</v>
      </c>
      <c r="M30" s="29">
        <f t="shared" si="17"/>
        <v>0</v>
      </c>
      <c r="N30" s="29">
        <f t="shared" si="17"/>
        <v>0</v>
      </c>
      <c r="O30" s="29">
        <f t="shared" si="17"/>
        <v>0</v>
      </c>
      <c r="P30" s="29">
        <f t="shared" si="17"/>
        <v>0</v>
      </c>
      <c r="Q30" s="29">
        <f t="shared" si="17"/>
        <v>0</v>
      </c>
      <c r="R30" s="29">
        <f t="shared" si="17"/>
        <v>0</v>
      </c>
      <c r="S30" s="29">
        <f t="shared" si="17"/>
        <v>0</v>
      </c>
      <c r="T30" s="29">
        <f t="shared" si="17"/>
        <v>0</v>
      </c>
      <c r="U30" s="29">
        <f t="shared" si="17"/>
        <v>0</v>
      </c>
      <c r="V30" s="29">
        <f t="shared" si="17"/>
        <v>0</v>
      </c>
      <c r="W30" s="29">
        <f t="shared" si="17"/>
        <v>0</v>
      </c>
      <c r="X30" s="29">
        <f t="shared" si="17"/>
        <v>0</v>
      </c>
      <c r="Y30" s="29">
        <f t="shared" si="17"/>
        <v>0</v>
      </c>
      <c r="Z30" s="29">
        <f t="shared" si="17"/>
        <v>0</v>
      </c>
      <c r="AA30" s="29">
        <f t="shared" si="17"/>
        <v>0</v>
      </c>
      <c r="AB30" s="29">
        <f t="shared" si="17"/>
        <v>0</v>
      </c>
      <c r="AC30" s="29">
        <f t="shared" si="17"/>
        <v>0</v>
      </c>
      <c r="AD30" s="29">
        <f t="shared" si="17"/>
        <v>0</v>
      </c>
      <c r="AE30" s="29">
        <f t="shared" si="17"/>
        <v>0</v>
      </c>
      <c r="AF30" s="51"/>
      <c r="AG30" s="31"/>
      <c r="AH30" s="31"/>
      <c r="AI30" s="31"/>
    </row>
    <row r="31" spans="1:35" s="34" customFormat="1" ht="29.25" customHeight="1" x14ac:dyDescent="0.3">
      <c r="A31" s="38" t="s">
        <v>28</v>
      </c>
      <c r="B31" s="47">
        <f>H31+J31+L31+N31+P31+R31+T31+V31+X31+Z31+AB31+AD31</f>
        <v>0</v>
      </c>
      <c r="C31" s="48">
        <f>H31</f>
        <v>0</v>
      </c>
      <c r="D31" s="48"/>
      <c r="E31" s="47">
        <f>I31+K31+M31+O31+Q31+S31+U31+W31+Y31+AA31+AC31+AE31</f>
        <v>0</v>
      </c>
      <c r="F31" s="40" t="e">
        <f>E31/B31*100</f>
        <v>#DIV/0!</v>
      </c>
      <c r="G31" s="40" t="e">
        <f>E31/C31*100</f>
        <v>#DIV/0!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51"/>
      <c r="AG31" s="31"/>
      <c r="AH31" s="31"/>
      <c r="AI31" s="31"/>
    </row>
    <row r="32" spans="1:35" s="34" customFormat="1" ht="29.25" customHeight="1" x14ac:dyDescent="0.3">
      <c r="A32" s="38" t="s">
        <v>29</v>
      </c>
      <c r="B32" s="47">
        <f>H32+J32+L32+N32+P32+R32+T32+V32+X32+Z32+AB32+AD32</f>
        <v>0</v>
      </c>
      <c r="C32" s="48">
        <f t="shared" ref="C32:C34" si="18">H32</f>
        <v>0</v>
      </c>
      <c r="D32" s="48"/>
      <c r="E32" s="47">
        <f>I32+K32+M32+O32+Q32+S32+U32+W32+Y32+AA32+AC32+AE32</f>
        <v>0</v>
      </c>
      <c r="F32" s="40" t="e">
        <f>E32/B32*100</f>
        <v>#DIV/0!</v>
      </c>
      <c r="G32" s="40" t="e">
        <f>E32/C32*100</f>
        <v>#DIV/0!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39"/>
      <c r="AC32" s="29"/>
      <c r="AD32" s="29"/>
      <c r="AE32" s="29"/>
      <c r="AF32" s="52"/>
      <c r="AG32" s="31"/>
      <c r="AH32" s="31"/>
      <c r="AI32" s="31"/>
    </row>
    <row r="33" spans="1:35" s="34" customFormat="1" ht="29.25" customHeight="1" x14ac:dyDescent="0.3">
      <c r="A33" s="38" t="s">
        <v>30</v>
      </c>
      <c r="B33" s="47">
        <f>H33+J33+L33+N33+P33+R33+T33+V33+X33+Z33+AB33+AD33</f>
        <v>0</v>
      </c>
      <c r="C33" s="48">
        <f t="shared" si="18"/>
        <v>0</v>
      </c>
      <c r="D33" s="48"/>
      <c r="E33" s="47">
        <f t="shared" ref="E33:E34" si="19">I33+K33+M33+O33+Q33+S33+U33+W33+Y33+AA33+AC33+AE33</f>
        <v>0</v>
      </c>
      <c r="F33" s="40" t="e">
        <f t="shared" ref="F33:F34" si="20">E33/B33*100</f>
        <v>#DIV/0!</v>
      </c>
      <c r="G33" s="40" t="e">
        <f t="shared" ref="G33:G34" si="21">E33/C33*100</f>
        <v>#DIV/0!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33"/>
      <c r="AG33" s="31"/>
      <c r="AH33" s="31"/>
      <c r="AI33" s="31"/>
    </row>
    <row r="34" spans="1:35" s="34" customFormat="1" ht="29.25" customHeight="1" x14ac:dyDescent="0.3">
      <c r="A34" s="38" t="s">
        <v>31</v>
      </c>
      <c r="B34" s="47">
        <f>H34+J34+L34+N34+P34+R34+T34+V34+X34+Z34+AB34+AD34</f>
        <v>0</v>
      </c>
      <c r="C34" s="48">
        <f t="shared" si="18"/>
        <v>0</v>
      </c>
      <c r="D34" s="48"/>
      <c r="E34" s="47">
        <f t="shared" si="19"/>
        <v>0</v>
      </c>
      <c r="F34" s="40" t="e">
        <f t="shared" si="20"/>
        <v>#DIV/0!</v>
      </c>
      <c r="G34" s="40" t="e">
        <f t="shared" si="21"/>
        <v>#DIV/0!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33"/>
      <c r="AG34" s="31"/>
      <c r="AH34" s="31"/>
      <c r="AI34" s="31"/>
    </row>
    <row r="35" spans="1:35" s="34" customFormat="1" ht="37.5" customHeight="1" x14ac:dyDescent="0.25">
      <c r="A35" s="42" t="s">
        <v>37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4"/>
      <c r="AF35" s="53"/>
      <c r="AG35" s="31"/>
      <c r="AH35" s="31"/>
      <c r="AI35" s="31"/>
    </row>
    <row r="36" spans="1:35" s="34" customFormat="1" ht="26.25" customHeight="1" x14ac:dyDescent="0.3">
      <c r="A36" s="35" t="s">
        <v>27</v>
      </c>
      <c r="B36" s="36">
        <f>H36+J36+L36+N36+P36+R36+T36+V36+X36+Z36+AB36+AD36</f>
        <v>0</v>
      </c>
      <c r="C36" s="36">
        <f>SUM(C37:C40)</f>
        <v>0</v>
      </c>
      <c r="D36" s="36">
        <f t="shared" ref="D36:E36" si="22">SUM(D37:D40)</f>
        <v>0</v>
      </c>
      <c r="E36" s="36">
        <f t="shared" si="22"/>
        <v>0</v>
      </c>
      <c r="F36" s="37" t="e">
        <f>E36/B36*100</f>
        <v>#DIV/0!</v>
      </c>
      <c r="G36" s="37" t="e">
        <f>E36/C36*100</f>
        <v>#DIV/0!</v>
      </c>
      <c r="H36" s="29">
        <f>SUM(H37:H40)</f>
        <v>0</v>
      </c>
      <c r="I36" s="29">
        <f t="shared" ref="I36:AE36" si="23">SUM(I37:I40)</f>
        <v>0</v>
      </c>
      <c r="J36" s="29">
        <f t="shared" si="23"/>
        <v>0</v>
      </c>
      <c r="K36" s="29">
        <f t="shared" si="23"/>
        <v>0</v>
      </c>
      <c r="L36" s="29">
        <f t="shared" si="23"/>
        <v>0</v>
      </c>
      <c r="M36" s="29">
        <f t="shared" si="23"/>
        <v>0</v>
      </c>
      <c r="N36" s="29">
        <f t="shared" si="23"/>
        <v>0</v>
      </c>
      <c r="O36" s="29">
        <f t="shared" si="23"/>
        <v>0</v>
      </c>
      <c r="P36" s="29">
        <f t="shared" si="23"/>
        <v>0</v>
      </c>
      <c r="Q36" s="29">
        <f t="shared" si="23"/>
        <v>0</v>
      </c>
      <c r="R36" s="29">
        <f t="shared" si="23"/>
        <v>0</v>
      </c>
      <c r="S36" s="29">
        <f t="shared" si="23"/>
        <v>0</v>
      </c>
      <c r="T36" s="29">
        <f t="shared" si="23"/>
        <v>0</v>
      </c>
      <c r="U36" s="29">
        <f t="shared" si="23"/>
        <v>0</v>
      </c>
      <c r="V36" s="29">
        <f t="shared" si="23"/>
        <v>0</v>
      </c>
      <c r="W36" s="29">
        <f t="shared" si="23"/>
        <v>0</v>
      </c>
      <c r="X36" s="29">
        <f t="shared" si="23"/>
        <v>0</v>
      </c>
      <c r="Y36" s="29">
        <f t="shared" si="23"/>
        <v>0</v>
      </c>
      <c r="Z36" s="29">
        <f t="shared" si="23"/>
        <v>0</v>
      </c>
      <c r="AA36" s="29">
        <f t="shared" si="23"/>
        <v>0</v>
      </c>
      <c r="AB36" s="29">
        <f t="shared" si="23"/>
        <v>0</v>
      </c>
      <c r="AC36" s="29">
        <f t="shared" si="23"/>
        <v>0</v>
      </c>
      <c r="AD36" s="29">
        <f t="shared" si="23"/>
        <v>0</v>
      </c>
      <c r="AE36" s="29">
        <f t="shared" si="23"/>
        <v>0</v>
      </c>
      <c r="AF36" s="54"/>
      <c r="AG36" s="31"/>
      <c r="AH36" s="31"/>
      <c r="AI36" s="31"/>
    </row>
    <row r="37" spans="1:35" s="34" customFormat="1" ht="26.25" customHeight="1" x14ac:dyDescent="0.3">
      <c r="A37" s="38" t="s">
        <v>28</v>
      </c>
      <c r="B37" s="47">
        <f t="shared" ref="B37:B39" si="24">H37+J37+L37+N37+P37+R37+T37+V37+X37+Z37+AB37+AD37</f>
        <v>0</v>
      </c>
      <c r="C37" s="48">
        <f>H37</f>
        <v>0</v>
      </c>
      <c r="D37" s="48"/>
      <c r="E37" s="47">
        <f t="shared" ref="E37:E39" si="25">I37+K37+M37+O37+Q37+S37+U37+W37+Y37+AA37+AC37+AE37</f>
        <v>0</v>
      </c>
      <c r="F37" s="40" t="e">
        <f t="shared" ref="F37:F39" si="26">E37/B37*100</f>
        <v>#DIV/0!</v>
      </c>
      <c r="G37" s="40" t="e">
        <f t="shared" ref="G37:G39" si="27">E37/C37*100</f>
        <v>#DIV/0!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54"/>
      <c r="AG37" s="31"/>
      <c r="AH37" s="31"/>
      <c r="AI37" s="31"/>
    </row>
    <row r="38" spans="1:35" s="34" customFormat="1" ht="26.25" customHeight="1" x14ac:dyDescent="0.3">
      <c r="A38" s="38" t="s">
        <v>29</v>
      </c>
      <c r="B38" s="47">
        <f t="shared" si="24"/>
        <v>0</v>
      </c>
      <c r="C38" s="48">
        <f t="shared" ref="C38:C39" si="28">H38</f>
        <v>0</v>
      </c>
      <c r="D38" s="47"/>
      <c r="E38" s="47">
        <f t="shared" si="25"/>
        <v>0</v>
      </c>
      <c r="F38" s="40" t="e">
        <f t="shared" si="26"/>
        <v>#DIV/0!</v>
      </c>
      <c r="G38" s="40" t="e">
        <f t="shared" si="27"/>
        <v>#DIV/0!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54"/>
      <c r="AG38" s="31"/>
      <c r="AH38" s="31"/>
      <c r="AI38" s="31"/>
    </row>
    <row r="39" spans="1:35" s="34" customFormat="1" ht="26.25" customHeight="1" x14ac:dyDescent="0.3">
      <c r="A39" s="38" t="s">
        <v>30</v>
      </c>
      <c r="B39" s="47">
        <f t="shared" si="24"/>
        <v>0</v>
      </c>
      <c r="C39" s="48">
        <f t="shared" si="28"/>
        <v>0</v>
      </c>
      <c r="D39" s="48"/>
      <c r="E39" s="47">
        <f t="shared" si="25"/>
        <v>0</v>
      </c>
      <c r="F39" s="40" t="e">
        <f t="shared" si="26"/>
        <v>#DIV/0!</v>
      </c>
      <c r="G39" s="40" t="e">
        <f t="shared" si="27"/>
        <v>#DIV/0!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54"/>
      <c r="AG39" s="31"/>
      <c r="AH39" s="31"/>
      <c r="AI39" s="31"/>
    </row>
    <row r="40" spans="1:35" s="34" customFormat="1" ht="26.25" customHeight="1" x14ac:dyDescent="0.3">
      <c r="A40" s="38" t="s">
        <v>31</v>
      </c>
      <c r="B40" s="47">
        <f>H40+J40+L40+N40+P40+R40+T40+V40+X40+Z40+AB40+AD40</f>
        <v>0</v>
      </c>
      <c r="C40" s="47">
        <f>H40+J40+L40+N40+P40+R40+T40+V40+X40+Z40+AB40</f>
        <v>0</v>
      </c>
      <c r="D40" s="48">
        <f>E40</f>
        <v>0</v>
      </c>
      <c r="E40" s="55">
        <f>I40+K40+M40+O40+Q40+S40+U40+W40+Y40+AA40+AC40+AE40</f>
        <v>0</v>
      </c>
      <c r="F40" s="41" t="e">
        <f>E40/B40*100</f>
        <v>#DIV/0!</v>
      </c>
      <c r="G40" s="41" t="e">
        <f>E40/C40*100</f>
        <v>#DIV/0!</v>
      </c>
      <c r="H40" s="20"/>
      <c r="I40" s="20"/>
      <c r="J40" s="21"/>
      <c r="K40" s="20"/>
      <c r="L40" s="21"/>
      <c r="M40" s="2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29"/>
      <c r="AF40" s="56"/>
      <c r="AG40" s="31"/>
      <c r="AH40" s="31"/>
      <c r="AI40" s="31"/>
    </row>
    <row r="41" spans="1:35" s="34" customFormat="1" ht="25.5" customHeight="1" x14ac:dyDescent="0.25">
      <c r="A41" s="26" t="s">
        <v>38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8"/>
      <c r="AF41" s="57"/>
      <c r="AG41" s="31"/>
      <c r="AH41" s="31"/>
      <c r="AI41" s="31"/>
    </row>
    <row r="42" spans="1:35" s="34" customFormat="1" ht="26.25" customHeight="1" x14ac:dyDescent="0.3">
      <c r="A42" s="35" t="s">
        <v>27</v>
      </c>
      <c r="B42" s="36">
        <f>H42+J42+L42+N42+P42+R42+T42+V42+X42+Z42+AB42+AD42</f>
        <v>80739.299999999988</v>
      </c>
      <c r="C42" s="46">
        <f>SUM(C43:C46)</f>
        <v>18412.099999999999</v>
      </c>
      <c r="D42" s="46">
        <f t="shared" ref="D42:E42" si="29">SUM(D43:D46)</f>
        <v>18412.099999999999</v>
      </c>
      <c r="E42" s="46">
        <f t="shared" si="29"/>
        <v>18412.099999999999</v>
      </c>
      <c r="F42" s="37">
        <f>E42/B42*100</f>
        <v>22.804383986484897</v>
      </c>
      <c r="G42" s="37">
        <f>E42/C42*100</f>
        <v>100</v>
      </c>
      <c r="H42" s="29">
        <f>SUM(H43:H46)</f>
        <v>8758.4</v>
      </c>
      <c r="I42" s="29">
        <f t="shared" ref="I42:AE42" si="30">SUM(I43:I46)</f>
        <v>8758.4</v>
      </c>
      <c r="J42" s="29">
        <f t="shared" si="30"/>
        <v>9653.7000000000007</v>
      </c>
      <c r="K42" s="29">
        <f t="shared" si="30"/>
        <v>9653.7000000000007</v>
      </c>
      <c r="L42" s="29">
        <f t="shared" si="30"/>
        <v>6933.1</v>
      </c>
      <c r="M42" s="29">
        <f t="shared" si="30"/>
        <v>0</v>
      </c>
      <c r="N42" s="29">
        <f t="shared" si="30"/>
        <v>13039.4</v>
      </c>
      <c r="O42" s="29">
        <f t="shared" si="30"/>
        <v>0</v>
      </c>
      <c r="P42" s="29">
        <f t="shared" si="30"/>
        <v>8198.1</v>
      </c>
      <c r="Q42" s="29">
        <f t="shared" si="30"/>
        <v>0</v>
      </c>
      <c r="R42" s="29">
        <f t="shared" si="30"/>
        <v>7893.6</v>
      </c>
      <c r="S42" s="29">
        <f t="shared" si="30"/>
        <v>0</v>
      </c>
      <c r="T42" s="29">
        <f t="shared" si="30"/>
        <v>5697</v>
      </c>
      <c r="U42" s="29">
        <f t="shared" si="30"/>
        <v>0</v>
      </c>
      <c r="V42" s="29">
        <f t="shared" si="30"/>
        <v>4931.2</v>
      </c>
      <c r="W42" s="29">
        <f t="shared" si="30"/>
        <v>0</v>
      </c>
      <c r="X42" s="29">
        <f t="shared" si="30"/>
        <v>4848.8999999999996</v>
      </c>
      <c r="Y42" s="29">
        <f t="shared" si="30"/>
        <v>0</v>
      </c>
      <c r="Z42" s="29">
        <f t="shared" si="30"/>
        <v>4224.3999999999996</v>
      </c>
      <c r="AA42" s="29">
        <f t="shared" si="30"/>
        <v>0</v>
      </c>
      <c r="AB42" s="29">
        <f t="shared" si="30"/>
        <v>3158.6</v>
      </c>
      <c r="AC42" s="29">
        <f t="shared" si="30"/>
        <v>0</v>
      </c>
      <c r="AD42" s="29">
        <f t="shared" si="30"/>
        <v>3402.9</v>
      </c>
      <c r="AE42" s="29">
        <f t="shared" si="30"/>
        <v>0</v>
      </c>
      <c r="AF42" s="57"/>
      <c r="AG42" s="31"/>
      <c r="AH42" s="31"/>
      <c r="AI42" s="31"/>
    </row>
    <row r="43" spans="1:35" s="34" customFormat="1" ht="18.75" x14ac:dyDescent="0.3">
      <c r="A43" s="38" t="s">
        <v>28</v>
      </c>
      <c r="B43" s="47">
        <f t="shared" ref="B43:E46" si="31">B49</f>
        <v>0</v>
      </c>
      <c r="C43" s="47">
        <f t="shared" si="31"/>
        <v>0</v>
      </c>
      <c r="D43" s="47">
        <f t="shared" si="31"/>
        <v>0</v>
      </c>
      <c r="E43" s="47">
        <f t="shared" si="31"/>
        <v>0</v>
      </c>
      <c r="F43" s="40" t="e">
        <f>E43/B43*100</f>
        <v>#DIV/0!</v>
      </c>
      <c r="G43" s="40" t="e">
        <f>E43/C43*100</f>
        <v>#DIV/0!</v>
      </c>
      <c r="H43" s="47">
        <f>H49</f>
        <v>0</v>
      </c>
      <c r="I43" s="47">
        <f t="shared" ref="I43:AE46" si="32">I49</f>
        <v>0</v>
      </c>
      <c r="J43" s="47">
        <f t="shared" si="32"/>
        <v>0</v>
      </c>
      <c r="K43" s="47">
        <f t="shared" si="32"/>
        <v>0</v>
      </c>
      <c r="L43" s="47">
        <f t="shared" si="32"/>
        <v>0</v>
      </c>
      <c r="M43" s="47">
        <f t="shared" si="32"/>
        <v>0</v>
      </c>
      <c r="N43" s="47">
        <f t="shared" si="32"/>
        <v>0</v>
      </c>
      <c r="O43" s="47">
        <f t="shared" si="32"/>
        <v>0</v>
      </c>
      <c r="P43" s="47">
        <f t="shared" si="32"/>
        <v>0</v>
      </c>
      <c r="Q43" s="47">
        <f t="shared" si="32"/>
        <v>0</v>
      </c>
      <c r="R43" s="47">
        <f t="shared" si="32"/>
        <v>0</v>
      </c>
      <c r="S43" s="47">
        <f t="shared" si="32"/>
        <v>0</v>
      </c>
      <c r="T43" s="47">
        <f t="shared" si="32"/>
        <v>0</v>
      </c>
      <c r="U43" s="47">
        <f t="shared" si="32"/>
        <v>0</v>
      </c>
      <c r="V43" s="47">
        <f t="shared" si="32"/>
        <v>0</v>
      </c>
      <c r="W43" s="47">
        <f t="shared" si="32"/>
        <v>0</v>
      </c>
      <c r="X43" s="47">
        <f t="shared" si="32"/>
        <v>0</v>
      </c>
      <c r="Y43" s="47">
        <f t="shared" si="32"/>
        <v>0</v>
      </c>
      <c r="Z43" s="47">
        <f t="shared" si="32"/>
        <v>0</v>
      </c>
      <c r="AA43" s="47">
        <f t="shared" si="32"/>
        <v>0</v>
      </c>
      <c r="AB43" s="47">
        <f t="shared" si="32"/>
        <v>0</v>
      </c>
      <c r="AC43" s="47">
        <f t="shared" si="32"/>
        <v>0</v>
      </c>
      <c r="AD43" s="47">
        <f t="shared" si="32"/>
        <v>0</v>
      </c>
      <c r="AE43" s="47">
        <f t="shared" si="32"/>
        <v>0</v>
      </c>
      <c r="AF43" s="57"/>
      <c r="AG43" s="31"/>
      <c r="AH43" s="31"/>
      <c r="AI43" s="31"/>
    </row>
    <row r="44" spans="1:35" s="34" customFormat="1" ht="18.75" x14ac:dyDescent="0.3">
      <c r="A44" s="38" t="s">
        <v>29</v>
      </c>
      <c r="B44" s="47">
        <f t="shared" si="31"/>
        <v>80739.299999999988</v>
      </c>
      <c r="C44" s="47">
        <f>C50</f>
        <v>18412.099999999999</v>
      </c>
      <c r="D44" s="47">
        <f t="shared" si="31"/>
        <v>18412.099999999999</v>
      </c>
      <c r="E44" s="47">
        <f t="shared" si="31"/>
        <v>18412.099999999999</v>
      </c>
      <c r="F44" s="41">
        <f>E44/B44*100</f>
        <v>22.804383986484897</v>
      </c>
      <c r="G44" s="41">
        <f>E44/C44*100</f>
        <v>100</v>
      </c>
      <c r="H44" s="47">
        <f t="shared" ref="H44:W46" si="33">H50</f>
        <v>8758.4</v>
      </c>
      <c r="I44" s="47">
        <f t="shared" si="33"/>
        <v>8758.4</v>
      </c>
      <c r="J44" s="47">
        <f t="shared" si="33"/>
        <v>9653.7000000000007</v>
      </c>
      <c r="K44" s="47">
        <f t="shared" si="33"/>
        <v>9653.7000000000007</v>
      </c>
      <c r="L44" s="47">
        <f t="shared" si="33"/>
        <v>6933.1</v>
      </c>
      <c r="M44" s="47">
        <f t="shared" si="33"/>
        <v>0</v>
      </c>
      <c r="N44" s="47">
        <f t="shared" si="33"/>
        <v>13039.4</v>
      </c>
      <c r="O44" s="47">
        <f t="shared" si="33"/>
        <v>0</v>
      </c>
      <c r="P44" s="47">
        <f t="shared" si="33"/>
        <v>8198.1</v>
      </c>
      <c r="Q44" s="47">
        <f t="shared" si="33"/>
        <v>0</v>
      </c>
      <c r="R44" s="47">
        <f t="shared" si="33"/>
        <v>7893.6</v>
      </c>
      <c r="S44" s="47">
        <f t="shared" si="33"/>
        <v>0</v>
      </c>
      <c r="T44" s="47">
        <f t="shared" si="33"/>
        <v>5697</v>
      </c>
      <c r="U44" s="47">
        <f t="shared" si="33"/>
        <v>0</v>
      </c>
      <c r="V44" s="47">
        <f t="shared" si="33"/>
        <v>4931.2</v>
      </c>
      <c r="W44" s="47">
        <f t="shared" si="33"/>
        <v>0</v>
      </c>
      <c r="X44" s="47">
        <f t="shared" si="32"/>
        <v>4848.8999999999996</v>
      </c>
      <c r="Y44" s="47">
        <f t="shared" si="32"/>
        <v>0</v>
      </c>
      <c r="Z44" s="47">
        <f t="shared" si="32"/>
        <v>4224.3999999999996</v>
      </c>
      <c r="AA44" s="47">
        <f t="shared" si="32"/>
        <v>0</v>
      </c>
      <c r="AB44" s="47">
        <f t="shared" si="32"/>
        <v>3158.6</v>
      </c>
      <c r="AC44" s="47">
        <f t="shared" si="32"/>
        <v>0</v>
      </c>
      <c r="AD44" s="47">
        <f t="shared" si="32"/>
        <v>3402.9</v>
      </c>
      <c r="AE44" s="47">
        <f t="shared" si="32"/>
        <v>0</v>
      </c>
      <c r="AF44" s="57"/>
      <c r="AG44" s="31"/>
      <c r="AH44" s="31"/>
      <c r="AI44" s="31"/>
    </row>
    <row r="45" spans="1:35" s="34" customFormat="1" ht="18.75" x14ac:dyDescent="0.3">
      <c r="A45" s="38" t="s">
        <v>30</v>
      </c>
      <c r="B45" s="47">
        <f t="shared" si="31"/>
        <v>0</v>
      </c>
      <c r="C45" s="47">
        <f t="shared" si="31"/>
        <v>0</v>
      </c>
      <c r="D45" s="47">
        <f t="shared" si="31"/>
        <v>0</v>
      </c>
      <c r="E45" s="47">
        <f t="shared" si="31"/>
        <v>0</v>
      </c>
      <c r="F45" s="40" t="e">
        <f t="shared" ref="F45:F46" si="34">E45/B45*100</f>
        <v>#DIV/0!</v>
      </c>
      <c r="G45" s="40" t="e">
        <f t="shared" ref="G45:G46" si="35">E45/C45*100</f>
        <v>#DIV/0!</v>
      </c>
      <c r="H45" s="47">
        <f t="shared" si="33"/>
        <v>0</v>
      </c>
      <c r="I45" s="47">
        <f t="shared" si="32"/>
        <v>0</v>
      </c>
      <c r="J45" s="47">
        <f t="shared" si="32"/>
        <v>0</v>
      </c>
      <c r="K45" s="47">
        <f t="shared" si="32"/>
        <v>0</v>
      </c>
      <c r="L45" s="47">
        <f t="shared" si="32"/>
        <v>0</v>
      </c>
      <c r="M45" s="47">
        <f t="shared" si="32"/>
        <v>0</v>
      </c>
      <c r="N45" s="47">
        <f t="shared" si="32"/>
        <v>0</v>
      </c>
      <c r="O45" s="47">
        <f t="shared" si="32"/>
        <v>0</v>
      </c>
      <c r="P45" s="47">
        <f t="shared" si="32"/>
        <v>0</v>
      </c>
      <c r="Q45" s="47">
        <f t="shared" si="32"/>
        <v>0</v>
      </c>
      <c r="R45" s="47">
        <f t="shared" si="32"/>
        <v>0</v>
      </c>
      <c r="S45" s="47">
        <f t="shared" si="32"/>
        <v>0</v>
      </c>
      <c r="T45" s="47">
        <f t="shared" si="32"/>
        <v>0</v>
      </c>
      <c r="U45" s="47">
        <f t="shared" si="32"/>
        <v>0</v>
      </c>
      <c r="V45" s="47">
        <f t="shared" si="32"/>
        <v>0</v>
      </c>
      <c r="W45" s="47">
        <f t="shared" si="32"/>
        <v>0</v>
      </c>
      <c r="X45" s="47">
        <f t="shared" si="32"/>
        <v>0</v>
      </c>
      <c r="Y45" s="47">
        <f t="shared" si="32"/>
        <v>0</v>
      </c>
      <c r="Z45" s="47">
        <f t="shared" si="32"/>
        <v>0</v>
      </c>
      <c r="AA45" s="47">
        <f t="shared" si="32"/>
        <v>0</v>
      </c>
      <c r="AB45" s="47">
        <f t="shared" si="32"/>
        <v>0</v>
      </c>
      <c r="AC45" s="47">
        <f t="shared" si="32"/>
        <v>0</v>
      </c>
      <c r="AD45" s="47">
        <f t="shared" si="32"/>
        <v>0</v>
      </c>
      <c r="AE45" s="47">
        <f t="shared" si="32"/>
        <v>0</v>
      </c>
      <c r="AF45" s="57"/>
      <c r="AG45" s="31"/>
      <c r="AH45" s="31"/>
      <c r="AI45" s="31"/>
    </row>
    <row r="46" spans="1:35" s="34" customFormat="1" ht="18.75" x14ac:dyDescent="0.3">
      <c r="A46" s="38" t="s">
        <v>31</v>
      </c>
      <c r="B46" s="47">
        <f t="shared" si="31"/>
        <v>0</v>
      </c>
      <c r="C46" s="47">
        <f t="shared" si="31"/>
        <v>0</v>
      </c>
      <c r="D46" s="47">
        <f t="shared" si="31"/>
        <v>0</v>
      </c>
      <c r="E46" s="47">
        <f t="shared" si="31"/>
        <v>0</v>
      </c>
      <c r="F46" s="40" t="e">
        <f t="shared" si="34"/>
        <v>#DIV/0!</v>
      </c>
      <c r="G46" s="40" t="e">
        <f t="shared" si="35"/>
        <v>#DIV/0!</v>
      </c>
      <c r="H46" s="47">
        <f t="shared" si="33"/>
        <v>0</v>
      </c>
      <c r="I46" s="47">
        <f t="shared" si="32"/>
        <v>0</v>
      </c>
      <c r="J46" s="47">
        <f t="shared" si="32"/>
        <v>0</v>
      </c>
      <c r="K46" s="47">
        <f t="shared" si="32"/>
        <v>0</v>
      </c>
      <c r="L46" s="47">
        <f t="shared" si="32"/>
        <v>0</v>
      </c>
      <c r="M46" s="47">
        <f t="shared" si="32"/>
        <v>0</v>
      </c>
      <c r="N46" s="47">
        <f t="shared" si="32"/>
        <v>0</v>
      </c>
      <c r="O46" s="47">
        <f t="shared" si="32"/>
        <v>0</v>
      </c>
      <c r="P46" s="47">
        <f t="shared" si="32"/>
        <v>0</v>
      </c>
      <c r="Q46" s="47">
        <f t="shared" si="32"/>
        <v>0</v>
      </c>
      <c r="R46" s="47">
        <f t="shared" si="32"/>
        <v>0</v>
      </c>
      <c r="S46" s="47">
        <f t="shared" si="32"/>
        <v>0</v>
      </c>
      <c r="T46" s="47">
        <f t="shared" si="32"/>
        <v>0</v>
      </c>
      <c r="U46" s="47">
        <f t="shared" si="32"/>
        <v>0</v>
      </c>
      <c r="V46" s="47">
        <f t="shared" si="32"/>
        <v>0</v>
      </c>
      <c r="W46" s="47">
        <f t="shared" si="32"/>
        <v>0</v>
      </c>
      <c r="X46" s="47">
        <f t="shared" si="32"/>
        <v>0</v>
      </c>
      <c r="Y46" s="47">
        <f t="shared" si="32"/>
        <v>0</v>
      </c>
      <c r="Z46" s="47">
        <f t="shared" si="32"/>
        <v>0</v>
      </c>
      <c r="AA46" s="47">
        <f t="shared" si="32"/>
        <v>0</v>
      </c>
      <c r="AB46" s="47">
        <f t="shared" si="32"/>
        <v>0</v>
      </c>
      <c r="AC46" s="47">
        <f t="shared" si="32"/>
        <v>0</v>
      </c>
      <c r="AD46" s="47">
        <f t="shared" si="32"/>
        <v>0</v>
      </c>
      <c r="AE46" s="47">
        <f t="shared" si="32"/>
        <v>0</v>
      </c>
      <c r="AF46" s="57"/>
      <c r="AG46" s="31"/>
      <c r="AH46" s="31"/>
      <c r="AI46" s="31"/>
    </row>
    <row r="47" spans="1:35" s="34" customFormat="1" ht="25.5" customHeight="1" x14ac:dyDescent="0.25">
      <c r="A47" s="42" t="s">
        <v>39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4"/>
      <c r="AF47" s="50" t="s">
        <v>40</v>
      </c>
      <c r="AG47" s="31"/>
      <c r="AH47" s="31"/>
      <c r="AI47" s="31"/>
    </row>
    <row r="48" spans="1:35" s="34" customFormat="1" ht="26.25" customHeight="1" x14ac:dyDescent="0.3">
      <c r="A48" s="35" t="s">
        <v>27</v>
      </c>
      <c r="B48" s="36">
        <f>H48+J48+L48+N48+P48+R48+T48+V48+X48+Z48+AB48+AD48</f>
        <v>80739.299999999988</v>
      </c>
      <c r="C48" s="36">
        <f>SUM(C49:C52)</f>
        <v>18412.099999999999</v>
      </c>
      <c r="D48" s="36">
        <f t="shared" ref="D48:E48" si="36">SUM(D49:D52)</f>
        <v>18412.099999999999</v>
      </c>
      <c r="E48" s="36">
        <f t="shared" si="36"/>
        <v>18412.099999999999</v>
      </c>
      <c r="F48" s="37">
        <f>E48/B48*100</f>
        <v>22.804383986484897</v>
      </c>
      <c r="G48" s="37">
        <f>E48/C48*100</f>
        <v>100</v>
      </c>
      <c r="H48" s="29">
        <f>SUM(H49:H52)</f>
        <v>8758.4</v>
      </c>
      <c r="I48" s="29">
        <f t="shared" ref="I48:AE48" si="37">SUM(I49:I52)</f>
        <v>8758.4</v>
      </c>
      <c r="J48" s="29">
        <f t="shared" si="37"/>
        <v>9653.7000000000007</v>
      </c>
      <c r="K48" s="29">
        <f t="shared" si="37"/>
        <v>9653.7000000000007</v>
      </c>
      <c r="L48" s="29">
        <f t="shared" si="37"/>
        <v>6933.1</v>
      </c>
      <c r="M48" s="29">
        <f t="shared" si="37"/>
        <v>0</v>
      </c>
      <c r="N48" s="29">
        <f t="shared" si="37"/>
        <v>13039.4</v>
      </c>
      <c r="O48" s="29">
        <f t="shared" si="37"/>
        <v>0</v>
      </c>
      <c r="P48" s="29">
        <f t="shared" si="37"/>
        <v>8198.1</v>
      </c>
      <c r="Q48" s="29">
        <f t="shared" si="37"/>
        <v>0</v>
      </c>
      <c r="R48" s="29">
        <f t="shared" si="37"/>
        <v>7893.6</v>
      </c>
      <c r="S48" s="29">
        <f t="shared" si="37"/>
        <v>0</v>
      </c>
      <c r="T48" s="29">
        <f t="shared" si="37"/>
        <v>5697</v>
      </c>
      <c r="U48" s="29">
        <f t="shared" si="37"/>
        <v>0</v>
      </c>
      <c r="V48" s="29">
        <f t="shared" si="37"/>
        <v>4931.2</v>
      </c>
      <c r="W48" s="29">
        <f t="shared" si="37"/>
        <v>0</v>
      </c>
      <c r="X48" s="29">
        <f t="shared" si="37"/>
        <v>4848.8999999999996</v>
      </c>
      <c r="Y48" s="29">
        <f t="shared" si="37"/>
        <v>0</v>
      </c>
      <c r="Z48" s="29">
        <f t="shared" si="37"/>
        <v>4224.3999999999996</v>
      </c>
      <c r="AA48" s="29">
        <f t="shared" si="37"/>
        <v>0</v>
      </c>
      <c r="AB48" s="29">
        <f t="shared" si="37"/>
        <v>3158.6</v>
      </c>
      <c r="AC48" s="29">
        <f t="shared" si="37"/>
        <v>0</v>
      </c>
      <c r="AD48" s="29">
        <f t="shared" si="37"/>
        <v>3402.9</v>
      </c>
      <c r="AE48" s="29">
        <f t="shared" si="37"/>
        <v>0</v>
      </c>
      <c r="AF48" s="51"/>
      <c r="AG48" s="31"/>
      <c r="AH48" s="31"/>
      <c r="AI48" s="31"/>
    </row>
    <row r="49" spans="1:35" s="34" customFormat="1" ht="26.25" customHeight="1" x14ac:dyDescent="0.3">
      <c r="A49" s="38" t="s">
        <v>28</v>
      </c>
      <c r="B49" s="47">
        <f>H49+J49+L49+N49+P49+R49+T49+V49+X49+Z49+AB49+AD49</f>
        <v>0</v>
      </c>
      <c r="C49" s="47">
        <f t="shared" ref="C49:C52" si="38">H49+J49+L49+N49+P49+R49+T49+V49+X49+Z49+AB49</f>
        <v>0</v>
      </c>
      <c r="D49" s="47">
        <f>E49</f>
        <v>0</v>
      </c>
      <c r="E49" s="47">
        <f>I49+K49+M49+O49+Q49+S49+U49+W49+Y49+AA49+AC49+AE49</f>
        <v>0</v>
      </c>
      <c r="F49" s="40" t="e">
        <f>E49/B49*100</f>
        <v>#DIV/0!</v>
      </c>
      <c r="G49" s="40" t="e">
        <f>E49/C49*100</f>
        <v>#DIV/0!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51"/>
      <c r="AG49" s="31"/>
      <c r="AH49" s="31"/>
      <c r="AI49" s="31"/>
    </row>
    <row r="50" spans="1:35" s="34" customFormat="1" ht="26.25" customHeight="1" x14ac:dyDescent="0.3">
      <c r="A50" s="38" t="s">
        <v>29</v>
      </c>
      <c r="B50" s="47">
        <f>H50+J50+L50+N50+P50+R50+T50+V50+X50+Z50+AB50+AD50</f>
        <v>80739.299999999988</v>
      </c>
      <c r="C50" s="47">
        <f>H50+J50</f>
        <v>18412.099999999999</v>
      </c>
      <c r="D50" s="48">
        <f>E50</f>
        <v>18412.099999999999</v>
      </c>
      <c r="E50" s="47">
        <f>I50+K50+M50+O50+Q50+S50+U50+W50+Y50+AA50+AC50+AE50</f>
        <v>18412.099999999999</v>
      </c>
      <c r="F50" s="41">
        <f>E50/B50*100</f>
        <v>22.804383986484897</v>
      </c>
      <c r="G50" s="41">
        <f>E50/C50*100</f>
        <v>100</v>
      </c>
      <c r="H50" s="39">
        <v>8758.4</v>
      </c>
      <c r="I50" s="39">
        <v>8758.4</v>
      </c>
      <c r="J50" s="39">
        <v>9653.7000000000007</v>
      </c>
      <c r="K50" s="39">
        <v>9653.7000000000007</v>
      </c>
      <c r="L50" s="39">
        <v>6933.1</v>
      </c>
      <c r="M50" s="39"/>
      <c r="N50" s="39">
        <v>13039.4</v>
      </c>
      <c r="O50" s="39"/>
      <c r="P50" s="39">
        <v>8198.1</v>
      </c>
      <c r="Q50" s="39"/>
      <c r="R50" s="39">
        <v>7893.6</v>
      </c>
      <c r="S50" s="39"/>
      <c r="T50" s="39">
        <v>5697</v>
      </c>
      <c r="U50" s="39"/>
      <c r="V50" s="39">
        <v>4931.2</v>
      </c>
      <c r="W50" s="39"/>
      <c r="X50" s="39">
        <v>4848.8999999999996</v>
      </c>
      <c r="Y50" s="39"/>
      <c r="Z50" s="39">
        <v>4224.3999999999996</v>
      </c>
      <c r="AA50" s="39"/>
      <c r="AB50" s="39">
        <v>3158.6</v>
      </c>
      <c r="AC50" s="39"/>
      <c r="AD50" s="39">
        <v>3402.9</v>
      </c>
      <c r="AE50" s="39"/>
      <c r="AF50" s="51"/>
      <c r="AG50" s="31"/>
      <c r="AH50" s="31"/>
      <c r="AI50" s="31"/>
    </row>
    <row r="51" spans="1:35" s="34" customFormat="1" ht="26.25" customHeight="1" x14ac:dyDescent="0.3">
      <c r="A51" s="38" t="s">
        <v>30</v>
      </c>
      <c r="B51" s="47">
        <f t="shared" ref="B51:B52" si="39">H51+J51+L51+N51+P51+R51+T51+V51+X51+Z51+AB51+AD51</f>
        <v>0</v>
      </c>
      <c r="C51" s="47">
        <f t="shared" si="38"/>
        <v>0</v>
      </c>
      <c r="D51" s="48"/>
      <c r="E51" s="47">
        <f t="shared" ref="E51:E52" si="40">I51+K51+M51+O51+Q51+S51+U51+W51+Y51+AA51+AC51+AE51</f>
        <v>0</v>
      </c>
      <c r="F51" s="40" t="e">
        <f t="shared" ref="F51:F52" si="41">E51/B51*100</f>
        <v>#DIV/0!</v>
      </c>
      <c r="G51" s="40" t="e">
        <f t="shared" ref="G51:G52" si="42">E51/C51*100</f>
        <v>#DIV/0!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51"/>
      <c r="AG51" s="31"/>
      <c r="AH51" s="31"/>
      <c r="AI51" s="31"/>
    </row>
    <row r="52" spans="1:35" s="34" customFormat="1" ht="26.25" customHeight="1" x14ac:dyDescent="0.3">
      <c r="A52" s="38" t="s">
        <v>31</v>
      </c>
      <c r="B52" s="47">
        <f t="shared" si="39"/>
        <v>0</v>
      </c>
      <c r="C52" s="47">
        <f t="shared" si="38"/>
        <v>0</v>
      </c>
      <c r="D52" s="48"/>
      <c r="E52" s="47">
        <f t="shared" si="40"/>
        <v>0</v>
      </c>
      <c r="F52" s="40" t="e">
        <f t="shared" si="41"/>
        <v>#DIV/0!</v>
      </c>
      <c r="G52" s="40" t="e">
        <f t="shared" si="42"/>
        <v>#DIV/0!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52"/>
      <c r="AG52" s="31"/>
      <c r="AH52" s="31"/>
      <c r="AI52" s="31"/>
    </row>
    <row r="53" spans="1:35" s="34" customFormat="1" ht="42" customHeight="1" x14ac:dyDescent="0.25">
      <c r="A53" s="26" t="s">
        <v>41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8"/>
      <c r="AF53" s="51"/>
      <c r="AG53" s="31"/>
      <c r="AH53" s="31"/>
      <c r="AI53" s="31"/>
    </row>
    <row r="54" spans="1:35" s="34" customFormat="1" ht="19.5" customHeight="1" x14ac:dyDescent="0.3">
      <c r="A54" s="35" t="s">
        <v>27</v>
      </c>
      <c r="B54" s="46">
        <f>H54+J54+L54+N54+P54+R54+T54+V54+X54+Z54+AB54+AD54</f>
        <v>2033540.5000000002</v>
      </c>
      <c r="C54" s="46">
        <f>SUM(C55:C58)</f>
        <v>391150.6</v>
      </c>
      <c r="D54" s="46">
        <f t="shared" ref="D54:E54" si="43">SUM(D55:D58)</f>
        <v>374120.4</v>
      </c>
      <c r="E54" s="46">
        <f t="shared" si="43"/>
        <v>374120.4</v>
      </c>
      <c r="F54" s="37">
        <f>E54/B54*100</f>
        <v>18.397489501684376</v>
      </c>
      <c r="G54" s="37">
        <f>E54/C54*100</f>
        <v>95.646127092736151</v>
      </c>
      <c r="H54" s="29">
        <f>SUM(H55:H58)</f>
        <v>141923.4</v>
      </c>
      <c r="I54" s="29">
        <f t="shared" ref="I54:AE54" si="44">SUM(I55:I58)</f>
        <v>136418.1</v>
      </c>
      <c r="J54" s="29">
        <f t="shared" si="44"/>
        <v>249227.2</v>
      </c>
      <c r="K54" s="29">
        <f t="shared" si="44"/>
        <v>237702.3</v>
      </c>
      <c r="L54" s="29">
        <f t="shared" si="44"/>
        <v>191486.09999999998</v>
      </c>
      <c r="M54" s="29">
        <f t="shared" si="44"/>
        <v>0</v>
      </c>
      <c r="N54" s="29">
        <f t="shared" si="44"/>
        <v>181108.9</v>
      </c>
      <c r="O54" s="29">
        <f t="shared" si="44"/>
        <v>0</v>
      </c>
      <c r="P54" s="29">
        <f t="shared" si="44"/>
        <v>370059.4</v>
      </c>
      <c r="Q54" s="29">
        <f t="shared" si="44"/>
        <v>0</v>
      </c>
      <c r="R54" s="29">
        <f t="shared" si="44"/>
        <v>176229.19999999998</v>
      </c>
      <c r="S54" s="29">
        <f t="shared" si="44"/>
        <v>0</v>
      </c>
      <c r="T54" s="29">
        <f t="shared" si="44"/>
        <v>116740.6</v>
      </c>
      <c r="U54" s="29">
        <f t="shared" si="44"/>
        <v>0</v>
      </c>
      <c r="V54" s="29">
        <f t="shared" si="44"/>
        <v>80758.099999999991</v>
      </c>
      <c r="W54" s="29">
        <f t="shared" si="44"/>
        <v>0</v>
      </c>
      <c r="X54" s="29">
        <f t="shared" si="44"/>
        <v>117677.40000000001</v>
      </c>
      <c r="Y54" s="29">
        <f t="shared" si="44"/>
        <v>0</v>
      </c>
      <c r="Z54" s="29">
        <f t="shared" si="44"/>
        <v>133487.5</v>
      </c>
      <c r="AA54" s="29">
        <f t="shared" si="44"/>
        <v>0</v>
      </c>
      <c r="AB54" s="29">
        <f t="shared" si="44"/>
        <v>120086.59999999999</v>
      </c>
      <c r="AC54" s="29">
        <f t="shared" si="44"/>
        <v>0</v>
      </c>
      <c r="AD54" s="29">
        <f t="shared" si="44"/>
        <v>154756.1</v>
      </c>
      <c r="AE54" s="29">
        <f t="shared" si="44"/>
        <v>0</v>
      </c>
      <c r="AF54" s="51"/>
      <c r="AG54" s="31"/>
      <c r="AH54" s="31"/>
      <c r="AI54" s="31"/>
    </row>
    <row r="55" spans="1:35" s="34" customFormat="1" ht="19.5" customHeight="1" x14ac:dyDescent="0.3">
      <c r="A55" s="38" t="s">
        <v>28</v>
      </c>
      <c r="B55" s="47">
        <f>B61+B67+B73</f>
        <v>1611589.7000000002</v>
      </c>
      <c r="C55" s="47">
        <f>C61+C67+C73</f>
        <v>277619.3</v>
      </c>
      <c r="D55" s="47">
        <f t="shared" ref="D55:E55" si="45">D61+D67+D73</f>
        <v>266411.40000000002</v>
      </c>
      <c r="E55" s="47">
        <f t="shared" si="45"/>
        <v>266411.40000000002</v>
      </c>
      <c r="F55" s="40">
        <f>E55/B55*100</f>
        <v>16.530969390037676</v>
      </c>
      <c r="G55" s="40">
        <f t="shared" ref="G55:G57" si="46">E55/C55*100</f>
        <v>95.962852726737665</v>
      </c>
      <c r="H55" s="39">
        <f>H61+H67+H73</f>
        <v>99100.7</v>
      </c>
      <c r="I55" s="39">
        <f t="shared" ref="I55:AE57" si="47">I61+I67+I73</f>
        <v>97670.7</v>
      </c>
      <c r="J55" s="39">
        <f t="shared" si="47"/>
        <v>178518.6</v>
      </c>
      <c r="K55" s="39">
        <f t="shared" si="47"/>
        <v>168740.7</v>
      </c>
      <c r="L55" s="39">
        <f t="shared" si="47"/>
        <v>156797.5</v>
      </c>
      <c r="M55" s="39">
        <f t="shared" si="47"/>
        <v>0</v>
      </c>
      <c r="N55" s="39">
        <f t="shared" si="47"/>
        <v>149279.6</v>
      </c>
      <c r="O55" s="39">
        <f t="shared" si="47"/>
        <v>0</v>
      </c>
      <c r="P55" s="39">
        <f t="shared" si="47"/>
        <v>330720.40000000002</v>
      </c>
      <c r="Q55" s="39">
        <f t="shared" si="47"/>
        <v>0</v>
      </c>
      <c r="R55" s="39">
        <f t="shared" si="47"/>
        <v>154470.29999999999</v>
      </c>
      <c r="S55" s="39">
        <f t="shared" si="47"/>
        <v>0</v>
      </c>
      <c r="T55" s="39">
        <f t="shared" si="47"/>
        <v>95751.8</v>
      </c>
      <c r="U55" s="39">
        <f t="shared" si="47"/>
        <v>0</v>
      </c>
      <c r="V55" s="39">
        <f t="shared" si="47"/>
        <v>65577.2</v>
      </c>
      <c r="W55" s="39">
        <f t="shared" si="47"/>
        <v>0</v>
      </c>
      <c r="X55" s="39">
        <f t="shared" si="47"/>
        <v>99812.6</v>
      </c>
      <c r="Y55" s="39">
        <f t="shared" si="47"/>
        <v>0</v>
      </c>
      <c r="Z55" s="39">
        <f t="shared" si="47"/>
        <v>107874.7</v>
      </c>
      <c r="AA55" s="39">
        <f t="shared" si="47"/>
        <v>0</v>
      </c>
      <c r="AB55" s="39">
        <f t="shared" si="47"/>
        <v>95399.4</v>
      </c>
      <c r="AC55" s="39">
        <f t="shared" si="47"/>
        <v>0</v>
      </c>
      <c r="AD55" s="39">
        <f t="shared" si="47"/>
        <v>78286.900000000009</v>
      </c>
      <c r="AE55" s="39">
        <f t="shared" si="47"/>
        <v>0</v>
      </c>
      <c r="AF55" s="51"/>
      <c r="AG55" s="31"/>
      <c r="AH55" s="31"/>
      <c r="AI55" s="31"/>
    </row>
    <row r="56" spans="1:35" s="34" customFormat="1" ht="19.5" customHeight="1" x14ac:dyDescent="0.3">
      <c r="A56" s="38" t="s">
        <v>29</v>
      </c>
      <c r="B56" s="47">
        <f>B62+B68+B74</f>
        <v>367022.1</v>
      </c>
      <c r="C56" s="47">
        <f>C62+C68+C74</f>
        <v>99355.700000000012</v>
      </c>
      <c r="D56" s="47">
        <f>D62+D68+D74</f>
        <v>97717.4</v>
      </c>
      <c r="E56" s="47">
        <f>E62+E68+E74</f>
        <v>97717.4</v>
      </c>
      <c r="F56" s="40">
        <f t="shared" ref="F56:F58" si="48">E56/B56*100</f>
        <v>26.6243912832497</v>
      </c>
      <c r="G56" s="40">
        <f t="shared" si="46"/>
        <v>98.351075982555585</v>
      </c>
      <c r="H56" s="39">
        <f t="shared" ref="H56:H58" si="49">H62+H68+H74</f>
        <v>38747.4</v>
      </c>
      <c r="I56" s="39">
        <f t="shared" si="47"/>
        <v>38747.4</v>
      </c>
      <c r="J56" s="39">
        <f t="shared" si="47"/>
        <v>60608.3</v>
      </c>
      <c r="K56" s="39">
        <f t="shared" si="47"/>
        <v>58970</v>
      </c>
      <c r="L56" s="39">
        <f t="shared" si="47"/>
        <v>30613.3</v>
      </c>
      <c r="M56" s="39">
        <f t="shared" si="47"/>
        <v>0</v>
      </c>
      <c r="N56" s="39">
        <f t="shared" si="47"/>
        <v>27754</v>
      </c>
      <c r="O56" s="39">
        <f t="shared" si="47"/>
        <v>0</v>
      </c>
      <c r="P56" s="39">
        <f t="shared" si="47"/>
        <v>23038</v>
      </c>
      <c r="Q56" s="39">
        <f t="shared" si="47"/>
        <v>0</v>
      </c>
      <c r="R56" s="39">
        <f t="shared" si="47"/>
        <v>21758.9</v>
      </c>
      <c r="S56" s="39">
        <f t="shared" si="47"/>
        <v>0</v>
      </c>
      <c r="T56" s="39">
        <f t="shared" si="47"/>
        <v>20988.799999999999</v>
      </c>
      <c r="U56" s="39">
        <f t="shared" si="47"/>
        <v>0</v>
      </c>
      <c r="V56" s="39">
        <f t="shared" si="47"/>
        <v>15180.9</v>
      </c>
      <c r="W56" s="39">
        <f t="shared" si="47"/>
        <v>0</v>
      </c>
      <c r="X56" s="39">
        <f t="shared" si="47"/>
        <v>13789.5</v>
      </c>
      <c r="Y56" s="39">
        <f t="shared" si="47"/>
        <v>0</v>
      </c>
      <c r="Z56" s="39">
        <f t="shared" si="47"/>
        <v>21537.599999999999</v>
      </c>
      <c r="AA56" s="39">
        <f t="shared" si="47"/>
        <v>0</v>
      </c>
      <c r="AB56" s="39">
        <f t="shared" si="47"/>
        <v>20612</v>
      </c>
      <c r="AC56" s="39">
        <f t="shared" si="47"/>
        <v>0</v>
      </c>
      <c r="AD56" s="39">
        <f t="shared" si="47"/>
        <v>72393.399999999994</v>
      </c>
      <c r="AE56" s="39">
        <f t="shared" si="47"/>
        <v>0</v>
      </c>
      <c r="AF56" s="51"/>
      <c r="AG56" s="31"/>
      <c r="AH56" s="31"/>
      <c r="AI56" s="31"/>
    </row>
    <row r="57" spans="1:35" s="34" customFormat="1" ht="19.5" customHeight="1" x14ac:dyDescent="0.3">
      <c r="A57" s="38" t="s">
        <v>30</v>
      </c>
      <c r="B57" s="47">
        <f t="shared" ref="B57" si="50">H57+J57+L57+N57+P57+R57+T57+V57+X57+Z57+AB57+AD57</f>
        <v>48903.099999999991</v>
      </c>
      <c r="C57" s="48">
        <f t="shared" ref="C57:D58" si="51">C63+C69+C75</f>
        <v>8150.6</v>
      </c>
      <c r="D57" s="48">
        <f t="shared" si="51"/>
        <v>7689.8</v>
      </c>
      <c r="E57" s="47">
        <f t="shared" ref="E57:E58" si="52">I57+K57+M57+O57+Q57+S57+U57+W57+Y57+AA57+AC57+AE57</f>
        <v>7689.8</v>
      </c>
      <c r="F57" s="40">
        <f t="shared" si="48"/>
        <v>15.724565518341377</v>
      </c>
      <c r="G57" s="40">
        <f t="shared" si="46"/>
        <v>94.346428483792593</v>
      </c>
      <c r="H57" s="39">
        <f t="shared" si="49"/>
        <v>4075.3</v>
      </c>
      <c r="I57" s="39">
        <f t="shared" si="47"/>
        <v>0</v>
      </c>
      <c r="J57" s="39">
        <f t="shared" si="47"/>
        <v>4075.3</v>
      </c>
      <c r="K57" s="39">
        <f t="shared" si="47"/>
        <v>7689.8</v>
      </c>
      <c r="L57" s="39">
        <f t="shared" si="47"/>
        <v>4075.3</v>
      </c>
      <c r="M57" s="39">
        <f t="shared" si="47"/>
        <v>0</v>
      </c>
      <c r="N57" s="39">
        <f t="shared" si="47"/>
        <v>4075.3</v>
      </c>
      <c r="O57" s="39">
        <f t="shared" si="47"/>
        <v>0</v>
      </c>
      <c r="P57" s="39">
        <f t="shared" si="47"/>
        <v>16301</v>
      </c>
      <c r="Q57" s="39">
        <f t="shared" si="47"/>
        <v>0</v>
      </c>
      <c r="R57" s="39">
        <f t="shared" si="47"/>
        <v>0</v>
      </c>
      <c r="S57" s="39">
        <f t="shared" si="47"/>
        <v>0</v>
      </c>
      <c r="T57" s="39">
        <f t="shared" si="47"/>
        <v>0</v>
      </c>
      <c r="U57" s="39">
        <f t="shared" si="47"/>
        <v>0</v>
      </c>
      <c r="V57" s="39">
        <f t="shared" si="47"/>
        <v>0</v>
      </c>
      <c r="W57" s="39">
        <f t="shared" si="47"/>
        <v>0</v>
      </c>
      <c r="X57" s="39">
        <f t="shared" si="47"/>
        <v>4075.3</v>
      </c>
      <c r="Y57" s="39">
        <f t="shared" si="47"/>
        <v>0</v>
      </c>
      <c r="Z57" s="39">
        <f t="shared" si="47"/>
        <v>4075.2</v>
      </c>
      <c r="AA57" s="39">
        <f t="shared" si="47"/>
        <v>0</v>
      </c>
      <c r="AB57" s="39">
        <f t="shared" si="47"/>
        <v>4075.2</v>
      </c>
      <c r="AC57" s="39">
        <f t="shared" si="47"/>
        <v>0</v>
      </c>
      <c r="AD57" s="39">
        <f t="shared" si="47"/>
        <v>4075.2</v>
      </c>
      <c r="AE57" s="39">
        <f t="shared" si="47"/>
        <v>0</v>
      </c>
      <c r="AF57" s="51"/>
      <c r="AG57" s="31"/>
      <c r="AH57" s="31"/>
      <c r="AI57" s="31"/>
    </row>
    <row r="58" spans="1:35" s="59" customFormat="1" ht="19.5" customHeight="1" x14ac:dyDescent="0.3">
      <c r="A58" s="38" t="s">
        <v>31</v>
      </c>
      <c r="B58" s="47">
        <f>H58+J58+L58+N58+P58+R58+T58+V58+X58+Z58+AB58+AD58</f>
        <v>6025.6</v>
      </c>
      <c r="C58" s="48">
        <f t="shared" si="51"/>
        <v>6025</v>
      </c>
      <c r="D58" s="48">
        <f t="shared" si="51"/>
        <v>2301.8000000000002</v>
      </c>
      <c r="E58" s="47">
        <f t="shared" si="52"/>
        <v>2301.8000000000002</v>
      </c>
      <c r="F58" s="40">
        <f t="shared" si="48"/>
        <v>38.200345193839617</v>
      </c>
      <c r="G58" s="40">
        <f>E58/C58*100</f>
        <v>38.204149377593367</v>
      </c>
      <c r="H58" s="39">
        <f t="shared" si="49"/>
        <v>0</v>
      </c>
      <c r="I58" s="39">
        <f t="shared" ref="I58:AE58" si="53">I64</f>
        <v>0</v>
      </c>
      <c r="J58" s="39">
        <f t="shared" si="53"/>
        <v>6025</v>
      </c>
      <c r="K58" s="39">
        <f t="shared" si="53"/>
        <v>2301.8000000000002</v>
      </c>
      <c r="L58" s="39">
        <f t="shared" si="53"/>
        <v>0</v>
      </c>
      <c r="M58" s="39">
        <f t="shared" si="53"/>
        <v>0</v>
      </c>
      <c r="N58" s="39">
        <f t="shared" si="53"/>
        <v>0</v>
      </c>
      <c r="O58" s="39">
        <f t="shared" si="53"/>
        <v>0</v>
      </c>
      <c r="P58" s="39">
        <f t="shared" si="53"/>
        <v>0</v>
      </c>
      <c r="Q58" s="39">
        <f t="shared" si="53"/>
        <v>0</v>
      </c>
      <c r="R58" s="39">
        <f t="shared" si="53"/>
        <v>0</v>
      </c>
      <c r="S58" s="39">
        <f t="shared" si="53"/>
        <v>0</v>
      </c>
      <c r="T58" s="39">
        <f t="shared" si="53"/>
        <v>0</v>
      </c>
      <c r="U58" s="39">
        <f t="shared" si="53"/>
        <v>0</v>
      </c>
      <c r="V58" s="39">
        <f t="shared" si="53"/>
        <v>0</v>
      </c>
      <c r="W58" s="39">
        <f t="shared" si="53"/>
        <v>0</v>
      </c>
      <c r="X58" s="39">
        <f t="shared" si="53"/>
        <v>0</v>
      </c>
      <c r="Y58" s="39">
        <f t="shared" si="53"/>
        <v>0</v>
      </c>
      <c r="Z58" s="39">
        <f t="shared" si="53"/>
        <v>0</v>
      </c>
      <c r="AA58" s="39">
        <f t="shared" si="53"/>
        <v>0</v>
      </c>
      <c r="AB58" s="39">
        <f t="shared" si="53"/>
        <v>0</v>
      </c>
      <c r="AC58" s="39">
        <f t="shared" si="53"/>
        <v>0</v>
      </c>
      <c r="AD58" s="39">
        <f t="shared" si="53"/>
        <v>0.6</v>
      </c>
      <c r="AE58" s="39">
        <f t="shared" si="53"/>
        <v>0</v>
      </c>
      <c r="AF58" s="51"/>
      <c r="AG58" s="58"/>
      <c r="AH58" s="58"/>
      <c r="AI58" s="58"/>
    </row>
    <row r="59" spans="1:35" s="34" customFormat="1" ht="28.5" customHeight="1" x14ac:dyDescent="0.25">
      <c r="A59" s="42" t="s">
        <v>42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4"/>
      <c r="AF59" s="51"/>
      <c r="AG59" s="31"/>
      <c r="AH59" s="31"/>
      <c r="AI59" s="31"/>
    </row>
    <row r="60" spans="1:35" s="34" customFormat="1" ht="129" customHeight="1" x14ac:dyDescent="0.3">
      <c r="A60" s="35" t="s">
        <v>27</v>
      </c>
      <c r="B60" s="46">
        <f>H60+J60+L60+N60+P60+R60+T60+V60+X60+Z60+AB60+AD60</f>
        <v>2016369.7000000002</v>
      </c>
      <c r="C60" s="36">
        <f>SUM(C61:C64)</f>
        <v>388290.6</v>
      </c>
      <c r="D60" s="36">
        <f t="shared" ref="D60:E60" si="54">SUM(D61:D64)</f>
        <v>372825.19999999995</v>
      </c>
      <c r="E60" s="36">
        <f t="shared" si="54"/>
        <v>372825.19999999995</v>
      </c>
      <c r="F60" s="37">
        <f>E60/B60*100</f>
        <v>18.489922755732739</v>
      </c>
      <c r="G60" s="37">
        <f>E60/C60*100</f>
        <v>96.017055267369329</v>
      </c>
      <c r="H60" s="29">
        <f>SUM(H61:H64)</f>
        <v>140493.4</v>
      </c>
      <c r="I60" s="29">
        <f t="shared" ref="I60:AE60" si="55">SUM(I61:I64)</f>
        <v>136418.1</v>
      </c>
      <c r="J60" s="29">
        <f t="shared" si="55"/>
        <v>247797.2</v>
      </c>
      <c r="K60" s="29">
        <f t="shared" si="55"/>
        <v>236407.09999999998</v>
      </c>
      <c r="L60" s="29">
        <f t="shared" si="55"/>
        <v>190056.09999999998</v>
      </c>
      <c r="M60" s="29">
        <f t="shared" si="55"/>
        <v>0</v>
      </c>
      <c r="N60" s="29">
        <f t="shared" si="55"/>
        <v>179678.9</v>
      </c>
      <c r="O60" s="29">
        <f t="shared" si="55"/>
        <v>0</v>
      </c>
      <c r="P60" s="29">
        <f t="shared" si="55"/>
        <v>366326.7</v>
      </c>
      <c r="Q60" s="29">
        <f t="shared" si="55"/>
        <v>0</v>
      </c>
      <c r="R60" s="29">
        <f t="shared" si="55"/>
        <v>175949.19999999998</v>
      </c>
      <c r="S60" s="29">
        <f t="shared" si="55"/>
        <v>0</v>
      </c>
      <c r="T60" s="29">
        <f t="shared" si="55"/>
        <v>116460.6</v>
      </c>
      <c r="U60" s="29">
        <f t="shared" si="55"/>
        <v>0</v>
      </c>
      <c r="V60" s="29">
        <f t="shared" si="55"/>
        <v>79328.099999999991</v>
      </c>
      <c r="W60" s="29">
        <f t="shared" si="55"/>
        <v>0</v>
      </c>
      <c r="X60" s="29">
        <f t="shared" si="55"/>
        <v>116247.40000000001</v>
      </c>
      <c r="Y60" s="29">
        <f t="shared" si="55"/>
        <v>0</v>
      </c>
      <c r="Z60" s="29">
        <f t="shared" si="55"/>
        <v>132057.5</v>
      </c>
      <c r="AA60" s="29">
        <f t="shared" si="55"/>
        <v>0</v>
      </c>
      <c r="AB60" s="29">
        <f t="shared" si="55"/>
        <v>118656.59999999999</v>
      </c>
      <c r="AC60" s="29">
        <f t="shared" si="55"/>
        <v>0</v>
      </c>
      <c r="AD60" s="29">
        <f t="shared" si="55"/>
        <v>153318.00000000003</v>
      </c>
      <c r="AE60" s="29">
        <f t="shared" si="55"/>
        <v>0</v>
      </c>
      <c r="AF60" s="33" t="s">
        <v>43</v>
      </c>
      <c r="AG60" s="31">
        <f>C60-E60</f>
        <v>15465.400000000023</v>
      </c>
      <c r="AH60" s="31"/>
      <c r="AI60" s="31"/>
    </row>
    <row r="61" spans="1:35" s="34" customFormat="1" ht="19.5" customHeight="1" x14ac:dyDescent="0.3">
      <c r="A61" s="38" t="s">
        <v>28</v>
      </c>
      <c r="B61" s="47">
        <f>H61+J61+L61+N61+P61+R61+T61+V61+X61+Z61+AB61+AD61</f>
        <v>1594418.9000000001</v>
      </c>
      <c r="C61" s="47">
        <f>H61+J61</f>
        <v>274759.3</v>
      </c>
      <c r="D61" s="48">
        <f>E61</f>
        <v>265116.2</v>
      </c>
      <c r="E61" s="47">
        <f>I61+K61+M61+O61+Q61+S61+U61+W61+Y61+AA61+AC61+AE61</f>
        <v>265116.2</v>
      </c>
      <c r="F61" s="40">
        <f>E61/B61*100</f>
        <v>16.627763255942337</v>
      </c>
      <c r="G61" s="40">
        <f>E61/C61*100</f>
        <v>96.490346277632838</v>
      </c>
      <c r="H61" s="39">
        <v>97670.7</v>
      </c>
      <c r="I61" s="39">
        <v>97670.7</v>
      </c>
      <c r="J61" s="39">
        <v>177088.6</v>
      </c>
      <c r="K61" s="39">
        <v>167445.5</v>
      </c>
      <c r="L61" s="39">
        <v>155367.5</v>
      </c>
      <c r="M61" s="39"/>
      <c r="N61" s="39">
        <v>147849.60000000001</v>
      </c>
      <c r="O61" s="39"/>
      <c r="P61" s="39">
        <v>326987.7</v>
      </c>
      <c r="Q61" s="39"/>
      <c r="R61" s="39">
        <v>154190.29999999999</v>
      </c>
      <c r="S61" s="39"/>
      <c r="T61" s="39">
        <v>95471.8</v>
      </c>
      <c r="U61" s="39"/>
      <c r="V61" s="39">
        <v>64147.199999999997</v>
      </c>
      <c r="W61" s="39"/>
      <c r="X61" s="39">
        <v>98382.6</v>
      </c>
      <c r="Y61" s="39"/>
      <c r="Z61" s="39">
        <v>106444.7</v>
      </c>
      <c r="AA61" s="39"/>
      <c r="AB61" s="39">
        <v>93969.4</v>
      </c>
      <c r="AC61" s="39"/>
      <c r="AD61" s="39">
        <v>76848.800000000003</v>
      </c>
      <c r="AE61" s="39"/>
      <c r="AF61" s="33"/>
      <c r="AG61" s="31"/>
      <c r="AH61" s="31"/>
      <c r="AI61" s="31"/>
    </row>
    <row r="62" spans="1:35" s="34" customFormat="1" ht="19.5" customHeight="1" x14ac:dyDescent="0.3">
      <c r="A62" s="38" t="s">
        <v>29</v>
      </c>
      <c r="B62" s="47">
        <f t="shared" ref="B62:B64" si="56">H62+J62+L62+N62+P62+R62+T62+V62+X62+Z62+AB62+AD62</f>
        <v>367022.1</v>
      </c>
      <c r="C62" s="47">
        <f>H62+J62</f>
        <v>99355.700000000012</v>
      </c>
      <c r="D62" s="48">
        <f>E62</f>
        <v>97717.4</v>
      </c>
      <c r="E62" s="47">
        <f t="shared" ref="E62:E64" si="57">I62+K62+M62+O62+Q62+S62+U62+W62+Y62+AA62+AC62+AE62</f>
        <v>97717.4</v>
      </c>
      <c r="F62" s="40">
        <f t="shared" ref="F62:F64" si="58">E62/B62*100</f>
        <v>26.6243912832497</v>
      </c>
      <c r="G62" s="40">
        <f t="shared" ref="G62:G64" si="59">E62/C62*100</f>
        <v>98.351075982555585</v>
      </c>
      <c r="H62" s="39">
        <v>38747.4</v>
      </c>
      <c r="I62" s="39">
        <v>38747.4</v>
      </c>
      <c r="J62" s="39">
        <v>60608.3</v>
      </c>
      <c r="K62" s="39">
        <v>58970</v>
      </c>
      <c r="L62" s="39">
        <v>30613.3</v>
      </c>
      <c r="M62" s="39"/>
      <c r="N62" s="39">
        <v>27754</v>
      </c>
      <c r="O62" s="39"/>
      <c r="P62" s="39">
        <v>23038</v>
      </c>
      <c r="Q62" s="39"/>
      <c r="R62" s="39">
        <v>21758.9</v>
      </c>
      <c r="S62" s="39"/>
      <c r="T62" s="39">
        <v>20988.799999999999</v>
      </c>
      <c r="U62" s="39"/>
      <c r="V62" s="39">
        <v>15180.9</v>
      </c>
      <c r="W62" s="39"/>
      <c r="X62" s="39">
        <v>13789.5</v>
      </c>
      <c r="Y62" s="39"/>
      <c r="Z62" s="39">
        <v>21537.599999999999</v>
      </c>
      <c r="AA62" s="39"/>
      <c r="AB62" s="39">
        <v>20612</v>
      </c>
      <c r="AC62" s="39"/>
      <c r="AD62" s="39">
        <v>72393.399999999994</v>
      </c>
      <c r="AE62" s="39"/>
      <c r="AF62" s="33"/>
      <c r="AG62" s="31"/>
      <c r="AH62" s="31"/>
      <c r="AI62" s="31"/>
    </row>
    <row r="63" spans="1:35" s="34" customFormat="1" ht="19.5" customHeight="1" x14ac:dyDescent="0.3">
      <c r="A63" s="38" t="s">
        <v>30</v>
      </c>
      <c r="B63" s="60">
        <f t="shared" si="56"/>
        <v>48903.099999999991</v>
      </c>
      <c r="C63" s="47">
        <f>H63+J63</f>
        <v>8150.6</v>
      </c>
      <c r="D63" s="48">
        <f>E63</f>
        <v>7689.8</v>
      </c>
      <c r="E63" s="47">
        <f t="shared" si="57"/>
        <v>7689.8</v>
      </c>
      <c r="F63" s="40">
        <f t="shared" si="58"/>
        <v>15.724565518341377</v>
      </c>
      <c r="G63" s="40">
        <f t="shared" si="59"/>
        <v>94.346428483792593</v>
      </c>
      <c r="H63" s="39">
        <v>4075.3</v>
      </c>
      <c r="I63" s="39"/>
      <c r="J63" s="39">
        <v>4075.3</v>
      </c>
      <c r="K63" s="39">
        <v>7689.8</v>
      </c>
      <c r="L63" s="39">
        <v>4075.3</v>
      </c>
      <c r="M63" s="39"/>
      <c r="N63" s="39">
        <v>4075.3</v>
      </c>
      <c r="O63" s="39"/>
      <c r="P63" s="39">
        <v>16301</v>
      </c>
      <c r="Q63" s="39"/>
      <c r="R63" s="39"/>
      <c r="S63" s="39"/>
      <c r="T63" s="39"/>
      <c r="U63" s="39"/>
      <c r="V63" s="39"/>
      <c r="W63" s="39"/>
      <c r="X63" s="39">
        <v>4075.3</v>
      </c>
      <c r="Y63" s="39"/>
      <c r="Z63" s="39">
        <v>4075.2</v>
      </c>
      <c r="AA63" s="39"/>
      <c r="AB63" s="39">
        <v>4075.2</v>
      </c>
      <c r="AC63" s="39"/>
      <c r="AD63" s="39">
        <v>4075.2</v>
      </c>
      <c r="AE63" s="29"/>
      <c r="AF63" s="61"/>
      <c r="AG63" s="31"/>
      <c r="AH63" s="31"/>
      <c r="AI63" s="31"/>
    </row>
    <row r="64" spans="1:35" s="34" customFormat="1" ht="19.5" customHeight="1" x14ac:dyDescent="0.3">
      <c r="A64" s="38" t="s">
        <v>31</v>
      </c>
      <c r="B64" s="60">
        <f t="shared" si="56"/>
        <v>6025.6</v>
      </c>
      <c r="C64" s="47">
        <f>H64+J64</f>
        <v>6025</v>
      </c>
      <c r="D64" s="48">
        <f>E64</f>
        <v>2301.8000000000002</v>
      </c>
      <c r="E64" s="47">
        <f t="shared" si="57"/>
        <v>2301.8000000000002</v>
      </c>
      <c r="F64" s="40">
        <f t="shared" si="58"/>
        <v>38.200345193839617</v>
      </c>
      <c r="G64" s="40">
        <f t="shared" si="59"/>
        <v>38.204149377593367</v>
      </c>
      <c r="H64" s="29"/>
      <c r="I64" s="29"/>
      <c r="J64" s="29">
        <v>6025</v>
      </c>
      <c r="K64" s="29">
        <v>2301.8000000000002</v>
      </c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39"/>
      <c r="Y64" s="39"/>
      <c r="Z64" s="39"/>
      <c r="AA64" s="39"/>
      <c r="AB64" s="39"/>
      <c r="AC64" s="39"/>
      <c r="AD64" s="39">
        <v>0.6</v>
      </c>
      <c r="AE64" s="29"/>
      <c r="AF64" s="33"/>
      <c r="AG64" s="31"/>
      <c r="AH64" s="31"/>
      <c r="AI64" s="31"/>
    </row>
    <row r="65" spans="1:35" s="34" customFormat="1" ht="42.75" customHeight="1" x14ac:dyDescent="0.25">
      <c r="A65" s="42" t="s">
        <v>44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4"/>
      <c r="AF65" s="61"/>
      <c r="AG65" s="31"/>
      <c r="AH65" s="31"/>
      <c r="AI65" s="31"/>
    </row>
    <row r="66" spans="1:35" s="34" customFormat="1" ht="19.5" customHeight="1" x14ac:dyDescent="0.3">
      <c r="A66" s="35" t="s">
        <v>27</v>
      </c>
      <c r="B66" s="46">
        <f>H66+J66+L66+N66+P66+R66+T66+V66+X66+Z66+AB66+AD66</f>
        <v>3360</v>
      </c>
      <c r="C66" s="62">
        <f>SUM(C67:C70)</f>
        <v>560</v>
      </c>
      <c r="D66" s="62">
        <f t="shared" ref="D66:E66" si="60">SUM(D67:D70)</f>
        <v>244</v>
      </c>
      <c r="E66" s="62">
        <f t="shared" si="60"/>
        <v>244</v>
      </c>
      <c r="F66" s="37">
        <f>E66/B66*100</f>
        <v>7.2619047619047628</v>
      </c>
      <c r="G66" s="37">
        <f>E66/C66*100</f>
        <v>43.571428571428569</v>
      </c>
      <c r="H66" s="29">
        <f>SUM(H67:H70)</f>
        <v>280</v>
      </c>
      <c r="I66" s="29">
        <f t="shared" ref="I66:AE66" si="61">SUM(I67:I70)</f>
        <v>0</v>
      </c>
      <c r="J66" s="29">
        <f t="shared" si="61"/>
        <v>280</v>
      </c>
      <c r="K66" s="29">
        <f t="shared" si="61"/>
        <v>244</v>
      </c>
      <c r="L66" s="29">
        <f t="shared" si="61"/>
        <v>280</v>
      </c>
      <c r="M66" s="29">
        <f t="shared" si="61"/>
        <v>0</v>
      </c>
      <c r="N66" s="29">
        <f t="shared" si="61"/>
        <v>280</v>
      </c>
      <c r="O66" s="29">
        <f t="shared" si="61"/>
        <v>0</v>
      </c>
      <c r="P66" s="29">
        <f t="shared" si="61"/>
        <v>280</v>
      </c>
      <c r="Q66" s="29">
        <f t="shared" si="61"/>
        <v>0</v>
      </c>
      <c r="R66" s="29">
        <f t="shared" si="61"/>
        <v>280</v>
      </c>
      <c r="S66" s="29">
        <f t="shared" si="61"/>
        <v>0</v>
      </c>
      <c r="T66" s="29">
        <f t="shared" si="61"/>
        <v>280</v>
      </c>
      <c r="U66" s="29">
        <f t="shared" si="61"/>
        <v>0</v>
      </c>
      <c r="V66" s="29">
        <f t="shared" si="61"/>
        <v>280</v>
      </c>
      <c r="W66" s="29">
        <f t="shared" si="61"/>
        <v>0</v>
      </c>
      <c r="X66" s="29">
        <f t="shared" si="61"/>
        <v>280</v>
      </c>
      <c r="Y66" s="29">
        <f t="shared" si="61"/>
        <v>0</v>
      </c>
      <c r="Z66" s="29">
        <f t="shared" si="61"/>
        <v>280</v>
      </c>
      <c r="AA66" s="29">
        <f t="shared" si="61"/>
        <v>0</v>
      </c>
      <c r="AB66" s="29">
        <f t="shared" si="61"/>
        <v>280</v>
      </c>
      <c r="AC66" s="29">
        <f t="shared" si="61"/>
        <v>0</v>
      </c>
      <c r="AD66" s="29">
        <f t="shared" si="61"/>
        <v>280</v>
      </c>
      <c r="AE66" s="29">
        <f t="shared" si="61"/>
        <v>0</v>
      </c>
      <c r="AF66" s="61"/>
      <c r="AG66" s="31"/>
      <c r="AH66" s="31"/>
      <c r="AI66" s="31"/>
    </row>
    <row r="67" spans="1:35" s="34" customFormat="1" ht="96" customHeight="1" x14ac:dyDescent="0.3">
      <c r="A67" s="38" t="s">
        <v>28</v>
      </c>
      <c r="B67" s="47">
        <f>H67+J67+L67+N67+P67+R67+T67+V67+X67+Z67+AB67+AD67</f>
        <v>3360</v>
      </c>
      <c r="C67" s="47">
        <f>H67+J67</f>
        <v>560</v>
      </c>
      <c r="D67" s="48">
        <f>E67</f>
        <v>244</v>
      </c>
      <c r="E67" s="47">
        <f>I67+K67+M67+O67+Q67+S67+U67+W67+Y67+AA67+AC67+AE67</f>
        <v>244</v>
      </c>
      <c r="F67" s="40">
        <f>E67/B67*100</f>
        <v>7.2619047619047628</v>
      </c>
      <c r="G67" s="40">
        <f>E67/C67*100</f>
        <v>43.571428571428569</v>
      </c>
      <c r="H67" s="39">
        <v>280</v>
      </c>
      <c r="I67" s="39"/>
      <c r="J67" s="39">
        <v>280</v>
      </c>
      <c r="K67" s="39">
        <v>244</v>
      </c>
      <c r="L67" s="39">
        <v>280</v>
      </c>
      <c r="M67" s="39"/>
      <c r="N67" s="39">
        <v>280</v>
      </c>
      <c r="O67" s="39"/>
      <c r="P67" s="39">
        <v>280</v>
      </c>
      <c r="Q67" s="39"/>
      <c r="R67" s="39">
        <v>280</v>
      </c>
      <c r="S67" s="39"/>
      <c r="T67" s="39">
        <v>280</v>
      </c>
      <c r="U67" s="39"/>
      <c r="V67" s="39">
        <v>280</v>
      </c>
      <c r="W67" s="39"/>
      <c r="X67" s="39">
        <v>280</v>
      </c>
      <c r="Y67" s="39"/>
      <c r="Z67" s="39">
        <v>280</v>
      </c>
      <c r="AA67" s="39"/>
      <c r="AB67" s="39">
        <v>280</v>
      </c>
      <c r="AC67" s="39">
        <v>0</v>
      </c>
      <c r="AD67" s="39">
        <v>280</v>
      </c>
      <c r="AE67" s="39"/>
      <c r="AF67" s="63" t="s">
        <v>45</v>
      </c>
      <c r="AG67" s="31">
        <f>C67-E67</f>
        <v>316</v>
      </c>
      <c r="AH67" s="31"/>
      <c r="AI67" s="31"/>
    </row>
    <row r="68" spans="1:35" s="34" customFormat="1" ht="19.5" customHeight="1" x14ac:dyDescent="0.3">
      <c r="A68" s="38" t="s">
        <v>29</v>
      </c>
      <c r="B68" s="64">
        <f t="shared" ref="B68:B70" si="62">H68+J68+L68+N68+P68+R68+T68+V68+X68+Z68+AB68+AD68</f>
        <v>0</v>
      </c>
      <c r="C68" s="64">
        <f t="shared" ref="C68:C70" si="63">H68</f>
        <v>0</v>
      </c>
      <c r="D68" s="65"/>
      <c r="E68" s="64">
        <f t="shared" ref="E68:E70" si="64">I68+K68+M68+O68+Q68+S68+U68+W68+Y68+AA68+AC68+AE68</f>
        <v>0</v>
      </c>
      <c r="F68" s="40" t="e">
        <f t="shared" ref="F68:F70" si="65">E68/B68*100</f>
        <v>#DIV/0!</v>
      </c>
      <c r="G68" s="40" t="e">
        <f t="shared" ref="G68:G70" si="66">E68/C68*100</f>
        <v>#DIV/0!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61"/>
      <c r="AG68" s="31"/>
      <c r="AH68" s="31"/>
      <c r="AI68" s="31"/>
    </row>
    <row r="69" spans="1:35" s="34" customFormat="1" ht="19.5" customHeight="1" x14ac:dyDescent="0.3">
      <c r="A69" s="38" t="s">
        <v>30</v>
      </c>
      <c r="B69" s="64">
        <f t="shared" si="62"/>
        <v>0</v>
      </c>
      <c r="C69" s="64">
        <f t="shared" si="63"/>
        <v>0</v>
      </c>
      <c r="D69" s="65"/>
      <c r="E69" s="64">
        <f t="shared" si="64"/>
        <v>0</v>
      </c>
      <c r="F69" s="40" t="e">
        <f t="shared" si="65"/>
        <v>#DIV/0!</v>
      </c>
      <c r="G69" s="40" t="e">
        <f t="shared" si="66"/>
        <v>#DIV/0!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61"/>
      <c r="AG69" s="31"/>
      <c r="AH69" s="31"/>
      <c r="AI69" s="31"/>
    </row>
    <row r="70" spans="1:35" s="34" customFormat="1" ht="19.5" customHeight="1" x14ac:dyDescent="0.3">
      <c r="A70" s="38" t="s">
        <v>31</v>
      </c>
      <c r="B70" s="64">
        <f t="shared" si="62"/>
        <v>0</v>
      </c>
      <c r="C70" s="64">
        <f t="shared" si="63"/>
        <v>0</v>
      </c>
      <c r="D70" s="65"/>
      <c r="E70" s="64">
        <f t="shared" si="64"/>
        <v>0</v>
      </c>
      <c r="F70" s="40" t="e">
        <f t="shared" si="65"/>
        <v>#DIV/0!</v>
      </c>
      <c r="G70" s="40" t="e">
        <f t="shared" si="66"/>
        <v>#DIV/0!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61"/>
      <c r="AG70" s="31"/>
      <c r="AH70" s="31"/>
      <c r="AI70" s="31"/>
    </row>
    <row r="71" spans="1:35" s="34" customFormat="1" ht="45.75" customHeight="1" x14ac:dyDescent="0.25">
      <c r="A71" s="42" t="s">
        <v>46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  <c r="AF71" s="61"/>
      <c r="AG71" s="31"/>
      <c r="AH71" s="31"/>
      <c r="AI71" s="31"/>
    </row>
    <row r="72" spans="1:35" s="34" customFormat="1" ht="19.5" customHeight="1" x14ac:dyDescent="0.3">
      <c r="A72" s="35" t="s">
        <v>27</v>
      </c>
      <c r="B72" s="46">
        <f>H72+J72+L72+N72+P72+R72+T72+V72+X72+Z72+AB72+AD72</f>
        <v>13810.800000000001</v>
      </c>
      <c r="C72" s="62">
        <f>SUM(C73:C76)</f>
        <v>2300</v>
      </c>
      <c r="D72" s="62">
        <f t="shared" ref="D72:E72" si="67">SUM(D73:D76)</f>
        <v>1051.2</v>
      </c>
      <c r="E72" s="62">
        <f t="shared" si="67"/>
        <v>1051.2</v>
      </c>
      <c r="F72" s="37">
        <f>E72/B72*100</f>
        <v>7.6114345294986538</v>
      </c>
      <c r="G72" s="37">
        <f>E72/C72*100</f>
        <v>45.704347826086959</v>
      </c>
      <c r="H72" s="29">
        <f>SUM(H73:H76)</f>
        <v>1150</v>
      </c>
      <c r="I72" s="29">
        <f t="shared" ref="I72:AE72" si="68">SUM(I73:I76)</f>
        <v>0</v>
      </c>
      <c r="J72" s="29">
        <f t="shared" si="68"/>
        <v>1150</v>
      </c>
      <c r="K72" s="29">
        <f t="shared" si="68"/>
        <v>1051.2</v>
      </c>
      <c r="L72" s="29">
        <f t="shared" si="68"/>
        <v>1150</v>
      </c>
      <c r="M72" s="29">
        <f t="shared" si="68"/>
        <v>0</v>
      </c>
      <c r="N72" s="29">
        <f t="shared" si="68"/>
        <v>1150</v>
      </c>
      <c r="O72" s="29">
        <f t="shared" si="68"/>
        <v>0</v>
      </c>
      <c r="P72" s="29">
        <f t="shared" si="68"/>
        <v>3452.7</v>
      </c>
      <c r="Q72" s="29">
        <f t="shared" si="68"/>
        <v>0</v>
      </c>
      <c r="R72" s="29">
        <f t="shared" si="68"/>
        <v>0</v>
      </c>
      <c r="S72" s="29">
        <f t="shared" si="68"/>
        <v>0</v>
      </c>
      <c r="T72" s="29">
        <f t="shared" si="68"/>
        <v>0</v>
      </c>
      <c r="U72" s="29">
        <f t="shared" si="68"/>
        <v>0</v>
      </c>
      <c r="V72" s="29">
        <f t="shared" si="68"/>
        <v>1150</v>
      </c>
      <c r="W72" s="29">
        <f t="shared" si="68"/>
        <v>0</v>
      </c>
      <c r="X72" s="29">
        <f t="shared" si="68"/>
        <v>1150</v>
      </c>
      <c r="Y72" s="29">
        <f t="shared" si="68"/>
        <v>0</v>
      </c>
      <c r="Z72" s="29">
        <f t="shared" si="68"/>
        <v>1150</v>
      </c>
      <c r="AA72" s="29">
        <f t="shared" si="68"/>
        <v>0</v>
      </c>
      <c r="AB72" s="29">
        <f t="shared" si="68"/>
        <v>1150</v>
      </c>
      <c r="AC72" s="29">
        <f t="shared" si="68"/>
        <v>0</v>
      </c>
      <c r="AD72" s="29">
        <f t="shared" si="68"/>
        <v>1158.0999999999999</v>
      </c>
      <c r="AE72" s="29">
        <f t="shared" si="68"/>
        <v>0</v>
      </c>
      <c r="AF72" s="61"/>
      <c r="AG72" s="31"/>
      <c r="AH72" s="31"/>
      <c r="AI72" s="31"/>
    </row>
    <row r="73" spans="1:35" s="34" customFormat="1" ht="67.5" customHeight="1" x14ac:dyDescent="0.3">
      <c r="A73" s="38" t="s">
        <v>28</v>
      </c>
      <c r="B73" s="47">
        <f>H73+J73+L73+N73+P73+R73+T73+V73+X73+Z73+AB73+AD73</f>
        <v>13810.800000000001</v>
      </c>
      <c r="C73" s="47">
        <f>H73+J73</f>
        <v>2300</v>
      </c>
      <c r="D73" s="48">
        <f>E73</f>
        <v>1051.2</v>
      </c>
      <c r="E73" s="47">
        <f>I73+K73+M73+O73+Q73+S73+U73+W73+Y73+AA73+AC73+AE73</f>
        <v>1051.2</v>
      </c>
      <c r="F73" s="40">
        <f>E73/B73*100</f>
        <v>7.6114345294986538</v>
      </c>
      <c r="G73" s="40">
        <f>E73/C73*100</f>
        <v>45.704347826086959</v>
      </c>
      <c r="H73" s="39">
        <v>1150</v>
      </c>
      <c r="I73" s="39"/>
      <c r="J73" s="39">
        <v>1150</v>
      </c>
      <c r="K73" s="39">
        <v>1051.2</v>
      </c>
      <c r="L73" s="39">
        <v>1150</v>
      </c>
      <c r="M73" s="39"/>
      <c r="N73" s="39">
        <v>1150</v>
      </c>
      <c r="O73" s="39"/>
      <c r="P73" s="39">
        <v>3452.7</v>
      </c>
      <c r="Q73" s="39"/>
      <c r="R73" s="39"/>
      <c r="S73" s="39"/>
      <c r="T73" s="39"/>
      <c r="U73" s="39"/>
      <c r="V73" s="39">
        <v>1150</v>
      </c>
      <c r="W73" s="39"/>
      <c r="X73" s="39">
        <v>1150</v>
      </c>
      <c r="Y73" s="39"/>
      <c r="Z73" s="39">
        <v>1150</v>
      </c>
      <c r="AA73" s="39"/>
      <c r="AB73" s="39">
        <v>1150</v>
      </c>
      <c r="AC73" s="39"/>
      <c r="AD73" s="39">
        <v>1158.0999999999999</v>
      </c>
      <c r="AE73" s="39"/>
      <c r="AF73" s="63" t="s">
        <v>45</v>
      </c>
      <c r="AG73" s="31"/>
      <c r="AH73" s="31"/>
      <c r="AI73" s="31"/>
    </row>
    <row r="74" spans="1:35" s="34" customFormat="1" ht="19.5" customHeight="1" x14ac:dyDescent="0.3">
      <c r="A74" s="38" t="s">
        <v>29</v>
      </c>
      <c r="B74" s="64">
        <f t="shared" ref="B74:B76" si="69">H74+J74+L74+N74+P74+R74+T74+V74+X74+Z74+AB74+AD74</f>
        <v>0</v>
      </c>
      <c r="C74" s="47">
        <f t="shared" ref="C74:C76" si="70">H74</f>
        <v>0</v>
      </c>
      <c r="D74" s="65"/>
      <c r="E74" s="64">
        <f t="shared" ref="E74:E76" si="71">I74+K74+M74+O74+Q74+S74+U74+W74+Y74+AA74+AC74+AE74</f>
        <v>0</v>
      </c>
      <c r="F74" s="40" t="e">
        <f t="shared" ref="F74:F76" si="72">E74/B74*100</f>
        <v>#DIV/0!</v>
      </c>
      <c r="G74" s="40" t="e">
        <f t="shared" ref="G74:G76" si="73">E74/C74*100</f>
        <v>#DIV/0!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61"/>
      <c r="AG74" s="31"/>
      <c r="AH74" s="31"/>
      <c r="AI74" s="31"/>
    </row>
    <row r="75" spans="1:35" s="34" customFormat="1" ht="19.5" customHeight="1" x14ac:dyDescent="0.3">
      <c r="A75" s="38" t="s">
        <v>30</v>
      </c>
      <c r="B75" s="64">
        <f t="shared" si="69"/>
        <v>0</v>
      </c>
      <c r="C75" s="47">
        <f t="shared" si="70"/>
        <v>0</v>
      </c>
      <c r="D75" s="65"/>
      <c r="E75" s="64">
        <f t="shared" si="71"/>
        <v>0</v>
      </c>
      <c r="F75" s="40" t="e">
        <f t="shared" si="72"/>
        <v>#DIV/0!</v>
      </c>
      <c r="G75" s="40" t="e">
        <f t="shared" si="73"/>
        <v>#DIV/0!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61"/>
      <c r="AG75" s="31"/>
      <c r="AH75" s="31"/>
      <c r="AI75" s="31"/>
    </row>
    <row r="76" spans="1:35" s="34" customFormat="1" ht="19.5" customHeight="1" x14ac:dyDescent="0.3">
      <c r="A76" s="38" t="s">
        <v>31</v>
      </c>
      <c r="B76" s="64">
        <f t="shared" si="69"/>
        <v>0</v>
      </c>
      <c r="C76" s="47">
        <f t="shared" si="70"/>
        <v>0</v>
      </c>
      <c r="D76" s="65"/>
      <c r="E76" s="64">
        <f t="shared" si="71"/>
        <v>0</v>
      </c>
      <c r="F76" s="40" t="e">
        <f t="shared" si="72"/>
        <v>#DIV/0!</v>
      </c>
      <c r="G76" s="40" t="e">
        <f t="shared" si="73"/>
        <v>#DIV/0!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61"/>
      <c r="AG76" s="31"/>
      <c r="AH76" s="31"/>
      <c r="AI76" s="31"/>
    </row>
    <row r="77" spans="1:35" s="34" customFormat="1" ht="38.25" customHeight="1" x14ac:dyDescent="0.25">
      <c r="A77" s="26" t="s">
        <v>47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8"/>
      <c r="AF77" s="61"/>
      <c r="AG77" s="31"/>
      <c r="AH77" s="31"/>
      <c r="AI77" s="31"/>
    </row>
    <row r="78" spans="1:35" s="34" customFormat="1" ht="102" customHeight="1" x14ac:dyDescent="0.3">
      <c r="A78" s="35" t="s">
        <v>27</v>
      </c>
      <c r="B78" s="29">
        <f>B79+B80+B82+B83</f>
        <v>52981.4</v>
      </c>
      <c r="C78" s="29">
        <f t="shared" ref="C78:E78" si="74">C79+C80+C82+C83</f>
        <v>12.5</v>
      </c>
      <c r="D78" s="29">
        <f t="shared" si="74"/>
        <v>12.5</v>
      </c>
      <c r="E78" s="29">
        <f t="shared" si="74"/>
        <v>12.5</v>
      </c>
      <c r="F78" s="37">
        <f>E78/B78*100</f>
        <v>2.3593185533036121E-2</v>
      </c>
      <c r="G78" s="37">
        <f>E78/C78*100</f>
        <v>100</v>
      </c>
      <c r="H78" s="29">
        <f>H79+H80+H82+H83</f>
        <v>0</v>
      </c>
      <c r="I78" s="29">
        <f t="shared" ref="I78:AE78" si="75">I79+I80+I82+I83</f>
        <v>0</v>
      </c>
      <c r="J78" s="29">
        <f t="shared" si="75"/>
        <v>12.5</v>
      </c>
      <c r="K78" s="29">
        <f t="shared" si="75"/>
        <v>12.5</v>
      </c>
      <c r="L78" s="29">
        <f t="shared" si="75"/>
        <v>0</v>
      </c>
      <c r="M78" s="29">
        <f t="shared" si="75"/>
        <v>0</v>
      </c>
      <c r="N78" s="29">
        <f t="shared" si="75"/>
        <v>5.6</v>
      </c>
      <c r="O78" s="29">
        <f t="shared" si="75"/>
        <v>0</v>
      </c>
      <c r="P78" s="29">
        <f t="shared" si="75"/>
        <v>764.9</v>
      </c>
      <c r="Q78" s="29">
        <f t="shared" si="75"/>
        <v>0</v>
      </c>
      <c r="R78" s="29">
        <f t="shared" si="75"/>
        <v>10330.4</v>
      </c>
      <c r="S78" s="29">
        <f t="shared" si="75"/>
        <v>0</v>
      </c>
      <c r="T78" s="29">
        <f t="shared" si="75"/>
        <v>7911.5000000000009</v>
      </c>
      <c r="U78" s="29">
        <f t="shared" si="75"/>
        <v>0</v>
      </c>
      <c r="V78" s="29">
        <f t="shared" si="75"/>
        <v>2852.2</v>
      </c>
      <c r="W78" s="29">
        <f t="shared" si="75"/>
        <v>0</v>
      </c>
      <c r="X78" s="29">
        <f t="shared" si="75"/>
        <v>0</v>
      </c>
      <c r="Y78" s="29">
        <f t="shared" si="75"/>
        <v>0</v>
      </c>
      <c r="Z78" s="29">
        <f t="shared" si="75"/>
        <v>585.30000000000007</v>
      </c>
      <c r="AA78" s="29">
        <f t="shared" si="75"/>
        <v>0</v>
      </c>
      <c r="AB78" s="29">
        <f t="shared" si="75"/>
        <v>0</v>
      </c>
      <c r="AC78" s="29">
        <f t="shared" si="75"/>
        <v>0</v>
      </c>
      <c r="AD78" s="29">
        <f t="shared" si="75"/>
        <v>30519</v>
      </c>
      <c r="AE78" s="29">
        <f t="shared" si="75"/>
        <v>0</v>
      </c>
      <c r="AF78" s="57" t="s">
        <v>48</v>
      </c>
      <c r="AG78" s="31"/>
      <c r="AH78" s="31"/>
      <c r="AI78" s="31"/>
    </row>
    <row r="79" spans="1:35" s="34" customFormat="1" ht="26.25" customHeight="1" x14ac:dyDescent="0.3">
      <c r="A79" s="38" t="s">
        <v>28</v>
      </c>
      <c r="B79" s="47">
        <f>B86+B93+B100</f>
        <v>30439.4</v>
      </c>
      <c r="C79" s="47">
        <f>C86+C93+C100</f>
        <v>0</v>
      </c>
      <c r="D79" s="47">
        <f t="shared" ref="D79:E79" si="76">D86+D93+D100</f>
        <v>0</v>
      </c>
      <c r="E79" s="47">
        <f t="shared" si="76"/>
        <v>0</v>
      </c>
      <c r="F79" s="40">
        <f t="shared" ref="F79:F83" si="77">E79/B79*100</f>
        <v>0</v>
      </c>
      <c r="G79" s="40" t="e">
        <f t="shared" ref="G79:G83" si="78">E79/C79*100</f>
        <v>#DIV/0!</v>
      </c>
      <c r="H79" s="47">
        <f t="shared" ref="H79:AE83" si="79">H86+H93+H100</f>
        <v>0</v>
      </c>
      <c r="I79" s="47">
        <f t="shared" si="79"/>
        <v>0</v>
      </c>
      <c r="J79" s="47">
        <f t="shared" si="79"/>
        <v>0</v>
      </c>
      <c r="K79" s="47">
        <f t="shared" si="79"/>
        <v>0</v>
      </c>
      <c r="L79" s="47">
        <f t="shared" si="79"/>
        <v>0</v>
      </c>
      <c r="M79" s="47">
        <f t="shared" si="79"/>
        <v>0</v>
      </c>
      <c r="N79" s="47">
        <f t="shared" si="79"/>
        <v>0</v>
      </c>
      <c r="O79" s="47">
        <f t="shared" si="79"/>
        <v>0</v>
      </c>
      <c r="P79" s="47">
        <f t="shared" si="79"/>
        <v>0</v>
      </c>
      <c r="Q79" s="47">
        <f t="shared" si="79"/>
        <v>0</v>
      </c>
      <c r="R79" s="47">
        <f t="shared" si="79"/>
        <v>7130.7</v>
      </c>
      <c r="S79" s="47">
        <f t="shared" si="79"/>
        <v>0</v>
      </c>
      <c r="T79" s="47">
        <f t="shared" si="79"/>
        <v>6930.4000000000005</v>
      </c>
      <c r="U79" s="47">
        <f t="shared" si="79"/>
        <v>0</v>
      </c>
      <c r="V79" s="47">
        <f t="shared" si="79"/>
        <v>2565.1</v>
      </c>
      <c r="W79" s="47">
        <f t="shared" si="79"/>
        <v>0</v>
      </c>
      <c r="X79" s="47">
        <f t="shared" si="79"/>
        <v>0</v>
      </c>
      <c r="Y79" s="47">
        <f t="shared" si="79"/>
        <v>0</v>
      </c>
      <c r="Z79" s="47">
        <f t="shared" si="79"/>
        <v>495.1</v>
      </c>
      <c r="AA79" s="47">
        <f t="shared" si="79"/>
        <v>0</v>
      </c>
      <c r="AB79" s="47">
        <f t="shared" si="79"/>
        <v>0</v>
      </c>
      <c r="AC79" s="47">
        <f t="shared" si="79"/>
        <v>0</v>
      </c>
      <c r="AD79" s="47">
        <f t="shared" si="79"/>
        <v>13318.1</v>
      </c>
      <c r="AE79" s="47">
        <f t="shared" si="79"/>
        <v>0</v>
      </c>
      <c r="AF79" s="57"/>
      <c r="AG79" s="31"/>
      <c r="AH79" s="31"/>
      <c r="AI79" s="31"/>
    </row>
    <row r="80" spans="1:35" s="34" customFormat="1" ht="26.25" customHeight="1" x14ac:dyDescent="0.3">
      <c r="A80" s="38" t="s">
        <v>29</v>
      </c>
      <c r="B80" s="47">
        <f t="shared" ref="B80:E83" si="80">B87+B94+B101</f>
        <v>18542</v>
      </c>
      <c r="C80" s="47">
        <f t="shared" si="80"/>
        <v>12.5</v>
      </c>
      <c r="D80" s="47">
        <f t="shared" si="80"/>
        <v>12.5</v>
      </c>
      <c r="E80" s="47">
        <f t="shared" si="80"/>
        <v>12.5</v>
      </c>
      <c r="F80" s="40">
        <f t="shared" si="77"/>
        <v>6.7414518390680619E-2</v>
      </c>
      <c r="G80" s="40">
        <f t="shared" si="78"/>
        <v>100</v>
      </c>
      <c r="H80" s="47">
        <f t="shared" si="79"/>
        <v>0</v>
      </c>
      <c r="I80" s="47">
        <f t="shared" si="79"/>
        <v>0</v>
      </c>
      <c r="J80" s="47">
        <f t="shared" si="79"/>
        <v>12.5</v>
      </c>
      <c r="K80" s="47">
        <f t="shared" si="79"/>
        <v>12.5</v>
      </c>
      <c r="L80" s="47">
        <f t="shared" si="79"/>
        <v>0</v>
      </c>
      <c r="M80" s="47">
        <f t="shared" si="79"/>
        <v>0</v>
      </c>
      <c r="N80" s="47">
        <f t="shared" si="79"/>
        <v>5.6</v>
      </c>
      <c r="O80" s="47">
        <f t="shared" si="79"/>
        <v>0</v>
      </c>
      <c r="P80" s="47">
        <f t="shared" si="79"/>
        <v>764.9</v>
      </c>
      <c r="Q80" s="47">
        <f t="shared" si="79"/>
        <v>0</v>
      </c>
      <c r="R80" s="47">
        <f t="shared" si="79"/>
        <v>3199.7000000000003</v>
      </c>
      <c r="S80" s="47">
        <f t="shared" si="79"/>
        <v>0</v>
      </c>
      <c r="T80" s="47">
        <f t="shared" si="79"/>
        <v>981.10000000000014</v>
      </c>
      <c r="U80" s="47">
        <f t="shared" si="79"/>
        <v>0</v>
      </c>
      <c r="V80" s="47">
        <f t="shared" si="79"/>
        <v>287.09999999999997</v>
      </c>
      <c r="W80" s="47">
        <f t="shared" si="79"/>
        <v>0</v>
      </c>
      <c r="X80" s="47">
        <f t="shared" si="79"/>
        <v>0</v>
      </c>
      <c r="Y80" s="47">
        <f t="shared" si="79"/>
        <v>0</v>
      </c>
      <c r="Z80" s="47">
        <f t="shared" si="79"/>
        <v>90.2</v>
      </c>
      <c r="AA80" s="47">
        <f t="shared" si="79"/>
        <v>0</v>
      </c>
      <c r="AB80" s="47">
        <f t="shared" si="79"/>
        <v>0</v>
      </c>
      <c r="AC80" s="47">
        <f t="shared" si="79"/>
        <v>0</v>
      </c>
      <c r="AD80" s="47">
        <f t="shared" si="79"/>
        <v>13200.9</v>
      </c>
      <c r="AE80" s="47">
        <f t="shared" si="79"/>
        <v>0</v>
      </c>
      <c r="AF80" s="57"/>
      <c r="AG80" s="31"/>
      <c r="AH80" s="31"/>
      <c r="AI80" s="31"/>
    </row>
    <row r="81" spans="1:35" s="34" customFormat="1" ht="36.75" customHeight="1" x14ac:dyDescent="0.3">
      <c r="A81" s="66" t="s">
        <v>49</v>
      </c>
      <c r="B81" s="47">
        <f t="shared" si="80"/>
        <v>4148.3</v>
      </c>
      <c r="C81" s="47">
        <f>C88+C95+C102</f>
        <v>0</v>
      </c>
      <c r="D81" s="47">
        <f t="shared" si="80"/>
        <v>0</v>
      </c>
      <c r="E81" s="47">
        <f t="shared" si="80"/>
        <v>0</v>
      </c>
      <c r="F81" s="40">
        <f t="shared" si="77"/>
        <v>0</v>
      </c>
      <c r="G81" s="40" t="e">
        <f t="shared" si="78"/>
        <v>#DIV/0!</v>
      </c>
      <c r="H81" s="47">
        <f t="shared" si="79"/>
        <v>0</v>
      </c>
      <c r="I81" s="47">
        <f t="shared" si="79"/>
        <v>0</v>
      </c>
      <c r="J81" s="47">
        <f t="shared" si="79"/>
        <v>0</v>
      </c>
      <c r="K81" s="47">
        <f t="shared" si="79"/>
        <v>0</v>
      </c>
      <c r="L81" s="47">
        <f t="shared" si="79"/>
        <v>0</v>
      </c>
      <c r="M81" s="47">
        <f t="shared" si="79"/>
        <v>0</v>
      </c>
      <c r="N81" s="47">
        <f t="shared" si="79"/>
        <v>0</v>
      </c>
      <c r="O81" s="47">
        <f t="shared" si="79"/>
        <v>0</v>
      </c>
      <c r="P81" s="47">
        <f t="shared" si="79"/>
        <v>0</v>
      </c>
      <c r="Q81" s="47">
        <f t="shared" si="79"/>
        <v>0</v>
      </c>
      <c r="R81" s="47">
        <f t="shared" si="79"/>
        <v>0</v>
      </c>
      <c r="S81" s="47">
        <f t="shared" si="79"/>
        <v>0</v>
      </c>
      <c r="T81" s="47">
        <f t="shared" si="79"/>
        <v>129.30000000000001</v>
      </c>
      <c r="U81" s="47">
        <f t="shared" si="79"/>
        <v>0</v>
      </c>
      <c r="V81" s="47">
        <f t="shared" si="79"/>
        <v>0</v>
      </c>
      <c r="W81" s="47">
        <f t="shared" si="79"/>
        <v>0</v>
      </c>
      <c r="X81" s="47">
        <f t="shared" si="79"/>
        <v>0</v>
      </c>
      <c r="Y81" s="47">
        <f t="shared" si="79"/>
        <v>0</v>
      </c>
      <c r="Z81" s="47">
        <f t="shared" si="79"/>
        <v>0</v>
      </c>
      <c r="AA81" s="47">
        <f t="shared" si="79"/>
        <v>0</v>
      </c>
      <c r="AB81" s="47">
        <f t="shared" si="79"/>
        <v>0</v>
      </c>
      <c r="AC81" s="47">
        <f t="shared" si="79"/>
        <v>0</v>
      </c>
      <c r="AD81" s="47">
        <f t="shared" si="79"/>
        <v>4019</v>
      </c>
      <c r="AE81" s="47">
        <f t="shared" si="79"/>
        <v>0</v>
      </c>
      <c r="AF81" s="57"/>
      <c r="AG81" s="31"/>
      <c r="AH81" s="31"/>
      <c r="AI81" s="31"/>
    </row>
    <row r="82" spans="1:35" s="34" customFormat="1" ht="27.75" customHeight="1" x14ac:dyDescent="0.3">
      <c r="A82" s="38" t="s">
        <v>30</v>
      </c>
      <c r="B82" s="47">
        <f t="shared" si="80"/>
        <v>0</v>
      </c>
      <c r="C82" s="47">
        <f t="shared" si="80"/>
        <v>0</v>
      </c>
      <c r="D82" s="47">
        <f t="shared" si="80"/>
        <v>0</v>
      </c>
      <c r="E82" s="47">
        <f t="shared" si="80"/>
        <v>0</v>
      </c>
      <c r="F82" s="40" t="e">
        <f t="shared" si="77"/>
        <v>#DIV/0!</v>
      </c>
      <c r="G82" s="40" t="e">
        <f t="shared" si="78"/>
        <v>#DIV/0!</v>
      </c>
      <c r="H82" s="47">
        <f t="shared" si="79"/>
        <v>0</v>
      </c>
      <c r="I82" s="47">
        <f t="shared" si="79"/>
        <v>0</v>
      </c>
      <c r="J82" s="47">
        <f t="shared" si="79"/>
        <v>0</v>
      </c>
      <c r="K82" s="47">
        <f t="shared" si="79"/>
        <v>0</v>
      </c>
      <c r="L82" s="47">
        <f t="shared" si="79"/>
        <v>0</v>
      </c>
      <c r="M82" s="47">
        <f t="shared" si="79"/>
        <v>0</v>
      </c>
      <c r="N82" s="47">
        <f t="shared" si="79"/>
        <v>0</v>
      </c>
      <c r="O82" s="47">
        <f t="shared" si="79"/>
        <v>0</v>
      </c>
      <c r="P82" s="47">
        <f t="shared" si="79"/>
        <v>0</v>
      </c>
      <c r="Q82" s="47">
        <f t="shared" si="79"/>
        <v>0</v>
      </c>
      <c r="R82" s="47">
        <f t="shared" si="79"/>
        <v>0</v>
      </c>
      <c r="S82" s="47">
        <f t="shared" si="79"/>
        <v>0</v>
      </c>
      <c r="T82" s="47">
        <f t="shared" si="79"/>
        <v>0</v>
      </c>
      <c r="U82" s="47">
        <f t="shared" si="79"/>
        <v>0</v>
      </c>
      <c r="V82" s="47">
        <f t="shared" si="79"/>
        <v>0</v>
      </c>
      <c r="W82" s="47">
        <f t="shared" si="79"/>
        <v>0</v>
      </c>
      <c r="X82" s="47">
        <f t="shared" si="79"/>
        <v>0</v>
      </c>
      <c r="Y82" s="47">
        <f t="shared" si="79"/>
        <v>0</v>
      </c>
      <c r="Z82" s="47">
        <f t="shared" si="79"/>
        <v>0</v>
      </c>
      <c r="AA82" s="47">
        <f t="shared" si="79"/>
        <v>0</v>
      </c>
      <c r="AB82" s="47">
        <f t="shared" si="79"/>
        <v>0</v>
      </c>
      <c r="AC82" s="47">
        <f t="shared" si="79"/>
        <v>0</v>
      </c>
      <c r="AD82" s="47">
        <f t="shared" si="79"/>
        <v>0</v>
      </c>
      <c r="AE82" s="47">
        <f t="shared" si="79"/>
        <v>0</v>
      </c>
      <c r="AF82" s="57"/>
      <c r="AG82" s="31"/>
      <c r="AH82" s="31"/>
      <c r="AI82" s="31"/>
    </row>
    <row r="83" spans="1:35" s="34" customFormat="1" ht="27.75" customHeight="1" x14ac:dyDescent="0.3">
      <c r="A83" s="38" t="s">
        <v>31</v>
      </c>
      <c r="B83" s="47">
        <f t="shared" si="80"/>
        <v>4000</v>
      </c>
      <c r="C83" s="47">
        <f t="shared" si="80"/>
        <v>0</v>
      </c>
      <c r="D83" s="47">
        <f t="shared" si="80"/>
        <v>0</v>
      </c>
      <c r="E83" s="47">
        <f t="shared" si="80"/>
        <v>0</v>
      </c>
      <c r="F83" s="40">
        <f t="shared" si="77"/>
        <v>0</v>
      </c>
      <c r="G83" s="40" t="e">
        <f t="shared" si="78"/>
        <v>#DIV/0!</v>
      </c>
      <c r="H83" s="47">
        <f t="shared" si="79"/>
        <v>0</v>
      </c>
      <c r="I83" s="47">
        <f t="shared" si="79"/>
        <v>0</v>
      </c>
      <c r="J83" s="47">
        <f t="shared" si="79"/>
        <v>0</v>
      </c>
      <c r="K83" s="47">
        <f t="shared" si="79"/>
        <v>0</v>
      </c>
      <c r="L83" s="47">
        <f t="shared" si="79"/>
        <v>0</v>
      </c>
      <c r="M83" s="47">
        <f t="shared" si="79"/>
        <v>0</v>
      </c>
      <c r="N83" s="47">
        <f t="shared" si="79"/>
        <v>0</v>
      </c>
      <c r="O83" s="47">
        <f t="shared" si="79"/>
        <v>0</v>
      </c>
      <c r="P83" s="47">
        <f t="shared" si="79"/>
        <v>0</v>
      </c>
      <c r="Q83" s="47">
        <f t="shared" si="79"/>
        <v>0</v>
      </c>
      <c r="R83" s="47">
        <f t="shared" si="79"/>
        <v>0</v>
      </c>
      <c r="S83" s="47">
        <f t="shared" si="79"/>
        <v>0</v>
      </c>
      <c r="T83" s="47">
        <f t="shared" si="79"/>
        <v>0</v>
      </c>
      <c r="U83" s="47">
        <f t="shared" si="79"/>
        <v>0</v>
      </c>
      <c r="V83" s="47">
        <f t="shared" si="79"/>
        <v>0</v>
      </c>
      <c r="W83" s="47">
        <f t="shared" si="79"/>
        <v>0</v>
      </c>
      <c r="X83" s="47">
        <f t="shared" si="79"/>
        <v>0</v>
      </c>
      <c r="Y83" s="47">
        <f t="shared" si="79"/>
        <v>0</v>
      </c>
      <c r="Z83" s="47">
        <f t="shared" si="79"/>
        <v>0</v>
      </c>
      <c r="AA83" s="47">
        <f t="shared" si="79"/>
        <v>0</v>
      </c>
      <c r="AB83" s="47">
        <f t="shared" si="79"/>
        <v>0</v>
      </c>
      <c r="AC83" s="47">
        <f t="shared" si="79"/>
        <v>0</v>
      </c>
      <c r="AD83" s="47">
        <f t="shared" si="79"/>
        <v>4000</v>
      </c>
      <c r="AE83" s="47">
        <f t="shared" si="79"/>
        <v>0</v>
      </c>
      <c r="AF83" s="57"/>
      <c r="AG83" s="31"/>
      <c r="AH83" s="31"/>
      <c r="AI83" s="31"/>
    </row>
    <row r="84" spans="1:35" s="34" customFormat="1" ht="65.25" customHeight="1" x14ac:dyDescent="0.25">
      <c r="A84" s="42" t="s">
        <v>50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4"/>
      <c r="AF84" s="50"/>
      <c r="AG84" s="31"/>
      <c r="AH84" s="31"/>
      <c r="AI84" s="31"/>
    </row>
    <row r="85" spans="1:35" s="34" customFormat="1" ht="23.25" customHeight="1" x14ac:dyDescent="0.3">
      <c r="A85" s="35" t="s">
        <v>27</v>
      </c>
      <c r="B85" s="46">
        <f>H85+J85+L85+N85+P85+R85+T85+V85+X85+Z85+AB85+AD85</f>
        <v>50445.3</v>
      </c>
      <c r="C85" s="29">
        <f t="shared" ref="C85:E85" si="81">C86+C87+C89+C90</f>
        <v>0</v>
      </c>
      <c r="D85" s="29">
        <f t="shared" si="81"/>
        <v>0</v>
      </c>
      <c r="E85" s="29">
        <f t="shared" si="81"/>
        <v>0</v>
      </c>
      <c r="F85" s="37">
        <f>E85/B85*100</f>
        <v>0</v>
      </c>
      <c r="G85" s="37" t="e">
        <f>E85/C85*100</f>
        <v>#DIV/0!</v>
      </c>
      <c r="H85" s="29">
        <f>H86+H87+H89+H90</f>
        <v>0</v>
      </c>
      <c r="I85" s="29">
        <f t="shared" ref="I85:AE85" si="82">I86+I87+I89+I90</f>
        <v>0</v>
      </c>
      <c r="J85" s="29">
        <f t="shared" si="82"/>
        <v>0</v>
      </c>
      <c r="K85" s="29">
        <f t="shared" si="82"/>
        <v>0</v>
      </c>
      <c r="L85" s="29">
        <f t="shared" si="82"/>
        <v>0</v>
      </c>
      <c r="M85" s="29">
        <f t="shared" si="82"/>
        <v>0</v>
      </c>
      <c r="N85" s="29">
        <f t="shared" si="82"/>
        <v>0</v>
      </c>
      <c r="O85" s="29">
        <f t="shared" si="82"/>
        <v>0</v>
      </c>
      <c r="P85" s="29">
        <f t="shared" si="82"/>
        <v>0</v>
      </c>
      <c r="Q85" s="29">
        <f t="shared" si="82"/>
        <v>0</v>
      </c>
      <c r="R85" s="29">
        <f t="shared" si="82"/>
        <v>9689</v>
      </c>
      <c r="S85" s="29">
        <f t="shared" si="82"/>
        <v>0</v>
      </c>
      <c r="T85" s="29">
        <f t="shared" si="82"/>
        <v>7086.9000000000005</v>
      </c>
      <c r="U85" s="29">
        <f t="shared" si="82"/>
        <v>0</v>
      </c>
      <c r="V85" s="29">
        <f t="shared" si="82"/>
        <v>2565.1</v>
      </c>
      <c r="W85" s="29">
        <f t="shared" si="82"/>
        <v>0</v>
      </c>
      <c r="X85" s="29">
        <f t="shared" si="82"/>
        <v>0</v>
      </c>
      <c r="Y85" s="29">
        <f t="shared" si="82"/>
        <v>0</v>
      </c>
      <c r="Z85" s="29">
        <f t="shared" si="82"/>
        <v>585.30000000000007</v>
      </c>
      <c r="AA85" s="29">
        <f t="shared" si="82"/>
        <v>0</v>
      </c>
      <c r="AB85" s="29">
        <f t="shared" si="82"/>
        <v>0</v>
      </c>
      <c r="AC85" s="29">
        <f t="shared" si="82"/>
        <v>0</v>
      </c>
      <c r="AD85" s="29">
        <f t="shared" si="82"/>
        <v>30519</v>
      </c>
      <c r="AE85" s="29">
        <f t="shared" si="82"/>
        <v>0</v>
      </c>
      <c r="AF85" s="51"/>
      <c r="AG85" s="31"/>
      <c r="AH85" s="31"/>
      <c r="AI85" s="31"/>
    </row>
    <row r="86" spans="1:35" s="34" customFormat="1" ht="23.25" customHeight="1" x14ac:dyDescent="0.3">
      <c r="A86" s="38" t="s">
        <v>28</v>
      </c>
      <c r="B86" s="47">
        <f>H86+J86+L86+N86+P86+R86+T86+V86+X86+Z86+AB86+AD86</f>
        <v>30051.800000000003</v>
      </c>
      <c r="C86" s="47">
        <f>H86</f>
        <v>0</v>
      </c>
      <c r="D86" s="48">
        <f>E86</f>
        <v>0</v>
      </c>
      <c r="E86" s="47">
        <f>I86+K86+M86+O86+Q86+S86+U86+W86+Y86+AA86+AC86+AE86</f>
        <v>0</v>
      </c>
      <c r="F86" s="40">
        <f>E86/B86*100</f>
        <v>0</v>
      </c>
      <c r="G86" s="40" t="e">
        <f>E86/C86*100</f>
        <v>#DIV/0!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>
        <v>7130.7</v>
      </c>
      <c r="S86" s="39"/>
      <c r="T86" s="39">
        <v>6542.8</v>
      </c>
      <c r="U86" s="39"/>
      <c r="V86" s="39">
        <v>2565.1</v>
      </c>
      <c r="W86" s="39"/>
      <c r="X86" s="39"/>
      <c r="Y86" s="39"/>
      <c r="Z86" s="39">
        <v>495.1</v>
      </c>
      <c r="AA86" s="39"/>
      <c r="AB86" s="39"/>
      <c r="AC86" s="39"/>
      <c r="AD86" s="39">
        <v>13318.1</v>
      </c>
      <c r="AE86" s="39"/>
      <c r="AF86" s="51"/>
      <c r="AG86" s="31"/>
      <c r="AH86" s="31"/>
      <c r="AI86" s="31"/>
    </row>
    <row r="87" spans="1:35" s="34" customFormat="1" ht="24.75" customHeight="1" x14ac:dyDescent="0.3">
      <c r="A87" s="38" t="s">
        <v>29</v>
      </c>
      <c r="B87" s="47">
        <f t="shared" ref="B87:B90" si="83">H87+J87+L87+N87+P87+R87+T87+V87+X87+Z87+AB87+AD87</f>
        <v>16393.5</v>
      </c>
      <c r="C87" s="47">
        <f t="shared" ref="C87:C90" si="84">H87</f>
        <v>0</v>
      </c>
      <c r="D87" s="48">
        <f>E87</f>
        <v>0</v>
      </c>
      <c r="E87" s="47">
        <f>I87+K87+M87+O87+Q87+S87+U87+W87+Y87+AA87+AC87+AE87</f>
        <v>0</v>
      </c>
      <c r="F87" s="40">
        <f t="shared" ref="F87:F90" si="85">E87/B87*100</f>
        <v>0</v>
      </c>
      <c r="G87" s="40" t="e">
        <f>E87/C87*100</f>
        <v>#DIV/0!</v>
      </c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>
        <v>2558.3000000000002</v>
      </c>
      <c r="S87" s="39"/>
      <c r="T87" s="39">
        <v>544.1</v>
      </c>
      <c r="U87" s="39"/>
      <c r="V87" s="39"/>
      <c r="W87" s="39"/>
      <c r="X87" s="39"/>
      <c r="Y87" s="39"/>
      <c r="Z87" s="39">
        <v>90.2</v>
      </c>
      <c r="AA87" s="39"/>
      <c r="AB87" s="39"/>
      <c r="AC87" s="39"/>
      <c r="AD87" s="39">
        <v>13200.9</v>
      </c>
      <c r="AE87" s="39"/>
      <c r="AF87" s="51"/>
      <c r="AG87" s="31"/>
      <c r="AH87" s="31"/>
      <c r="AI87" s="31"/>
    </row>
    <row r="88" spans="1:35" s="34" customFormat="1" ht="41.25" customHeight="1" x14ac:dyDescent="0.3">
      <c r="A88" s="66" t="s">
        <v>49</v>
      </c>
      <c r="B88" s="47">
        <f>H88+J88+L88+N88+P88+R88+T88+V88+X88+Z88+AB88+AD88</f>
        <v>4019</v>
      </c>
      <c r="C88" s="47">
        <f t="shared" si="84"/>
        <v>0</v>
      </c>
      <c r="D88" s="47">
        <f>E88</f>
        <v>0</v>
      </c>
      <c r="E88" s="47">
        <f t="shared" ref="E88:E90" si="86">I88+K88+M88+O88+Q88+S88+U88+W88+Y88+AA88+AC88+AE88</f>
        <v>0</v>
      </c>
      <c r="F88" s="40">
        <f t="shared" si="85"/>
        <v>0</v>
      </c>
      <c r="G88" s="40" t="e">
        <f t="shared" ref="G88:G90" si="87">E88/C88*100</f>
        <v>#DIV/0!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>
        <v>4019</v>
      </c>
      <c r="AE88" s="39"/>
      <c r="AF88" s="51"/>
      <c r="AG88" s="31"/>
      <c r="AH88" s="31"/>
      <c r="AI88" s="31"/>
    </row>
    <row r="89" spans="1:35" s="34" customFormat="1" ht="20.25" customHeight="1" x14ac:dyDescent="0.3">
      <c r="A89" s="38" t="s">
        <v>30</v>
      </c>
      <c r="B89" s="47">
        <f t="shared" si="83"/>
        <v>0</v>
      </c>
      <c r="C89" s="47">
        <f t="shared" si="84"/>
        <v>0</v>
      </c>
      <c r="D89" s="48"/>
      <c r="E89" s="47">
        <f t="shared" si="86"/>
        <v>0</v>
      </c>
      <c r="F89" s="40" t="e">
        <f t="shared" si="85"/>
        <v>#DIV/0!</v>
      </c>
      <c r="G89" s="40" t="e">
        <f t="shared" si="87"/>
        <v>#DIV/0!</v>
      </c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51"/>
      <c r="AG89" s="31"/>
      <c r="AH89" s="31"/>
      <c r="AI89" s="31"/>
    </row>
    <row r="90" spans="1:35" s="34" customFormat="1" ht="31.5" customHeight="1" x14ac:dyDescent="0.3">
      <c r="A90" s="38" t="s">
        <v>31</v>
      </c>
      <c r="B90" s="47">
        <f t="shared" si="83"/>
        <v>4000</v>
      </c>
      <c r="C90" s="47">
        <f t="shared" si="84"/>
        <v>0</v>
      </c>
      <c r="D90" s="48">
        <f>E90</f>
        <v>0</v>
      </c>
      <c r="E90" s="47">
        <f t="shared" si="86"/>
        <v>0</v>
      </c>
      <c r="F90" s="40">
        <f t="shared" si="85"/>
        <v>0</v>
      </c>
      <c r="G90" s="40" t="e">
        <f t="shared" si="87"/>
        <v>#DIV/0!</v>
      </c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>
        <v>4000</v>
      </c>
      <c r="AE90" s="29"/>
      <c r="AF90" s="51"/>
      <c r="AG90" s="31"/>
      <c r="AH90" s="31"/>
      <c r="AI90" s="31"/>
    </row>
    <row r="91" spans="1:35" s="34" customFormat="1" ht="71.25" customHeight="1" x14ac:dyDescent="0.25">
      <c r="A91" s="42" t="s">
        <v>51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4"/>
      <c r="AF91" s="61"/>
      <c r="AG91" s="31"/>
      <c r="AH91" s="31"/>
      <c r="AI91" s="31"/>
    </row>
    <row r="92" spans="1:35" s="34" customFormat="1" ht="24.75" customHeight="1" x14ac:dyDescent="0.3">
      <c r="A92" s="35" t="s">
        <v>27</v>
      </c>
      <c r="B92" s="46">
        <f>H92+J92+L92+N92+P92+R92+T92+V92+X92+Z92+AB92+AD92</f>
        <v>767.1</v>
      </c>
      <c r="C92" s="29">
        <f t="shared" ref="C92:E92" si="88">C93+C94+C96+C97</f>
        <v>4</v>
      </c>
      <c r="D92" s="29">
        <f t="shared" si="88"/>
        <v>4</v>
      </c>
      <c r="E92" s="29">
        <f t="shared" si="88"/>
        <v>4</v>
      </c>
      <c r="F92" s="37">
        <f>E92/B92*100</f>
        <v>0.52144440099074429</v>
      </c>
      <c r="G92" s="37">
        <f>E92/C92*100</f>
        <v>100</v>
      </c>
      <c r="H92" s="29">
        <f>H93+H94+H96+H97</f>
        <v>0</v>
      </c>
      <c r="I92" s="29">
        <f t="shared" ref="I92:AE92" si="89">I93+I94+I96+I97</f>
        <v>0</v>
      </c>
      <c r="J92" s="29">
        <f t="shared" si="89"/>
        <v>4</v>
      </c>
      <c r="K92" s="29">
        <f t="shared" si="89"/>
        <v>4</v>
      </c>
      <c r="L92" s="29">
        <f t="shared" si="89"/>
        <v>0</v>
      </c>
      <c r="M92" s="29">
        <f t="shared" si="89"/>
        <v>0</v>
      </c>
      <c r="N92" s="29">
        <f t="shared" si="89"/>
        <v>0</v>
      </c>
      <c r="O92" s="29">
        <f t="shared" si="89"/>
        <v>0</v>
      </c>
      <c r="P92" s="29">
        <f t="shared" si="89"/>
        <v>55.400000000000006</v>
      </c>
      <c r="Q92" s="29">
        <f t="shared" si="89"/>
        <v>0</v>
      </c>
      <c r="R92" s="29">
        <f t="shared" si="89"/>
        <v>190.8</v>
      </c>
      <c r="S92" s="29">
        <f t="shared" si="89"/>
        <v>0</v>
      </c>
      <c r="T92" s="29">
        <f t="shared" si="89"/>
        <v>516.9</v>
      </c>
      <c r="U92" s="29">
        <f t="shared" si="89"/>
        <v>0</v>
      </c>
      <c r="V92" s="29">
        <f t="shared" si="89"/>
        <v>0</v>
      </c>
      <c r="W92" s="29">
        <f t="shared" si="89"/>
        <v>0</v>
      </c>
      <c r="X92" s="29">
        <f t="shared" si="89"/>
        <v>0</v>
      </c>
      <c r="Y92" s="29">
        <f t="shared" si="89"/>
        <v>0</v>
      </c>
      <c r="Z92" s="29">
        <f t="shared" si="89"/>
        <v>0</v>
      </c>
      <c r="AA92" s="29">
        <f t="shared" si="89"/>
        <v>0</v>
      </c>
      <c r="AB92" s="29">
        <f t="shared" si="89"/>
        <v>0</v>
      </c>
      <c r="AC92" s="29">
        <f t="shared" si="89"/>
        <v>0</v>
      </c>
      <c r="AD92" s="29">
        <f t="shared" si="89"/>
        <v>0</v>
      </c>
      <c r="AE92" s="29">
        <f t="shared" si="89"/>
        <v>0</v>
      </c>
      <c r="AF92" s="67"/>
      <c r="AG92" s="31"/>
      <c r="AH92" s="31"/>
      <c r="AI92" s="31"/>
    </row>
    <row r="93" spans="1:35" s="34" customFormat="1" ht="24.75" customHeight="1" x14ac:dyDescent="0.3">
      <c r="A93" s="38" t="s">
        <v>28</v>
      </c>
      <c r="B93" s="47">
        <f>H93+J93+L93+N93+P93+R93+T93+V93+X93+Z93+AB93+AD93</f>
        <v>387.59999999999997</v>
      </c>
      <c r="C93" s="47">
        <f>H93</f>
        <v>0</v>
      </c>
      <c r="D93" s="48"/>
      <c r="E93" s="47">
        <f>I93+K93+M93+O93+Q93+S93+U93+W93+Y93+AA93+AC93+AE93</f>
        <v>0</v>
      </c>
      <c r="F93" s="40">
        <f>E93/B93*100</f>
        <v>0</v>
      </c>
      <c r="G93" s="40" t="e">
        <f>E93/C93*100</f>
        <v>#DIV/0!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>
        <f>286.9+100.7</f>
        <v>387.59999999999997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68"/>
      <c r="AG93" s="31"/>
      <c r="AH93" s="31"/>
      <c r="AI93" s="31"/>
    </row>
    <row r="94" spans="1:35" s="34" customFormat="1" ht="24.75" customHeight="1" x14ac:dyDescent="0.3">
      <c r="A94" s="38" t="s">
        <v>29</v>
      </c>
      <c r="B94" s="47">
        <f>H94+J94+L94+N94+P94+R94+T94+V94+X94+Z94+AB94+AD94</f>
        <v>379.5</v>
      </c>
      <c r="C94" s="47">
        <f>H94+J94</f>
        <v>4</v>
      </c>
      <c r="D94" s="48">
        <f>E94</f>
        <v>4</v>
      </c>
      <c r="E94" s="47">
        <f t="shared" ref="E94:E97" si="90">I94+K94+M94+O94+Q94+S94+U94+W94+Y94+AA94+AC94+AE94</f>
        <v>4</v>
      </c>
      <c r="F94" s="40">
        <f t="shared" ref="F94:F97" si="91">E94/B94*100</f>
        <v>1.0540184453227932</v>
      </c>
      <c r="G94" s="40">
        <f>E94/C94*100</f>
        <v>100</v>
      </c>
      <c r="H94" s="39"/>
      <c r="I94" s="39"/>
      <c r="J94" s="39">
        <v>4</v>
      </c>
      <c r="K94" s="39">
        <v>4</v>
      </c>
      <c r="L94" s="39"/>
      <c r="M94" s="39"/>
      <c r="N94" s="39"/>
      <c r="O94" s="39"/>
      <c r="P94" s="39">
        <f>47.7+7.7</f>
        <v>55.400000000000006</v>
      </c>
      <c r="Q94" s="39"/>
      <c r="R94" s="39">
        <f>75.6+115.2</f>
        <v>190.8</v>
      </c>
      <c r="S94" s="39"/>
      <c r="T94" s="39">
        <f>95.7+33.6</f>
        <v>129.30000000000001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68"/>
      <c r="AG94" s="31"/>
      <c r="AH94" s="31"/>
      <c r="AI94" s="31"/>
    </row>
    <row r="95" spans="1:35" s="34" customFormat="1" ht="38.25" customHeight="1" x14ac:dyDescent="0.3">
      <c r="A95" s="66" t="s">
        <v>49</v>
      </c>
      <c r="B95" s="47">
        <f>H95+J95+L95+N95+P95+R95+T95+V95+X95+Z95+AB95+AD95</f>
        <v>129.30000000000001</v>
      </c>
      <c r="C95" s="47">
        <f t="shared" ref="C95:C97" si="92">H95</f>
        <v>0</v>
      </c>
      <c r="D95" s="47"/>
      <c r="E95" s="47">
        <f t="shared" si="90"/>
        <v>0</v>
      </c>
      <c r="F95" s="40">
        <f t="shared" si="91"/>
        <v>0</v>
      </c>
      <c r="G95" s="40" t="e">
        <f t="shared" ref="G95:G97" si="93">E95/C95*100</f>
        <v>#DIV/0!</v>
      </c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>
        <v>129.30000000000001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68"/>
      <c r="AG95" s="31"/>
      <c r="AH95" s="31"/>
      <c r="AI95" s="31"/>
    </row>
    <row r="96" spans="1:35" s="34" customFormat="1" ht="23.25" customHeight="1" x14ac:dyDescent="0.3">
      <c r="A96" s="38" t="s">
        <v>30</v>
      </c>
      <c r="B96" s="47">
        <f t="shared" ref="B96:B97" si="94">H96+J96+L96+N96+P96+R96+T96+V96+X96+Z96+AB96+AD96</f>
        <v>0</v>
      </c>
      <c r="C96" s="47">
        <f t="shared" si="92"/>
        <v>0</v>
      </c>
      <c r="D96" s="48"/>
      <c r="E96" s="47">
        <f t="shared" si="90"/>
        <v>0</v>
      </c>
      <c r="F96" s="40" t="e">
        <f t="shared" si="91"/>
        <v>#DIV/0!</v>
      </c>
      <c r="G96" s="40" t="e">
        <f t="shared" si="93"/>
        <v>#DIV/0!</v>
      </c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68"/>
      <c r="AG96" s="31"/>
      <c r="AH96" s="31"/>
      <c r="AI96" s="31"/>
    </row>
    <row r="97" spans="1:35" s="34" customFormat="1" ht="23.25" customHeight="1" x14ac:dyDescent="0.3">
      <c r="A97" s="38" t="s">
        <v>31</v>
      </c>
      <c r="B97" s="47">
        <f t="shared" si="94"/>
        <v>0</v>
      </c>
      <c r="C97" s="47">
        <f t="shared" si="92"/>
        <v>0</v>
      </c>
      <c r="D97" s="48"/>
      <c r="E97" s="47">
        <f t="shared" si="90"/>
        <v>0</v>
      </c>
      <c r="F97" s="40" t="e">
        <f t="shared" si="91"/>
        <v>#DIV/0!</v>
      </c>
      <c r="G97" s="40" t="e">
        <f t="shared" si="93"/>
        <v>#DIV/0!</v>
      </c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69"/>
      <c r="AG97" s="31"/>
      <c r="AH97" s="31"/>
      <c r="AI97" s="31"/>
    </row>
    <row r="98" spans="1:35" s="34" customFormat="1" ht="51" customHeight="1" x14ac:dyDescent="0.25">
      <c r="A98" s="42" t="s">
        <v>52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4"/>
      <c r="AF98" s="61"/>
      <c r="AG98" s="31"/>
      <c r="AH98" s="31"/>
      <c r="AI98" s="31"/>
    </row>
    <row r="99" spans="1:35" s="34" customFormat="1" ht="23.25" customHeight="1" x14ac:dyDescent="0.3">
      <c r="A99" s="35" t="s">
        <v>27</v>
      </c>
      <c r="B99" s="46">
        <f>H99+J99+L99+N99+P99+R99+T99+V99+X99+Z99+AB99+AD99</f>
        <v>1769</v>
      </c>
      <c r="C99" s="36">
        <f>SUM(C100:C103)</f>
        <v>8.5</v>
      </c>
      <c r="D99" s="36">
        <f t="shared" ref="D99:E99" si="95">SUM(D100:D103)</f>
        <v>8.5</v>
      </c>
      <c r="E99" s="36">
        <f t="shared" si="95"/>
        <v>8.5</v>
      </c>
      <c r="F99" s="37">
        <f>E99/B99*100</f>
        <v>0.48049745618993778</v>
      </c>
      <c r="G99" s="37">
        <f>E99/C99*100</f>
        <v>100</v>
      </c>
      <c r="H99" s="29">
        <f t="shared" ref="H99:K99" si="96">H100+H101+H102+H103</f>
        <v>0</v>
      </c>
      <c r="I99" s="29">
        <f t="shared" si="96"/>
        <v>0</v>
      </c>
      <c r="J99" s="29">
        <f t="shared" si="96"/>
        <v>8.5</v>
      </c>
      <c r="K99" s="29">
        <f t="shared" si="96"/>
        <v>8.5</v>
      </c>
      <c r="L99" s="29">
        <f>L100+L101+L102+L103</f>
        <v>0</v>
      </c>
      <c r="M99" s="29">
        <f t="shared" ref="M99:AE99" si="97">M100+M101+M102+M103</f>
        <v>0</v>
      </c>
      <c r="N99" s="29">
        <f t="shared" si="97"/>
        <v>5.6</v>
      </c>
      <c r="O99" s="29">
        <f t="shared" si="97"/>
        <v>0</v>
      </c>
      <c r="P99" s="29">
        <f t="shared" si="97"/>
        <v>709.5</v>
      </c>
      <c r="Q99" s="29">
        <f t="shared" si="97"/>
        <v>0</v>
      </c>
      <c r="R99" s="29">
        <f t="shared" si="97"/>
        <v>450.6</v>
      </c>
      <c r="S99" s="29">
        <f t="shared" si="97"/>
        <v>0</v>
      </c>
      <c r="T99" s="29">
        <f t="shared" si="97"/>
        <v>307.7</v>
      </c>
      <c r="U99" s="29">
        <f t="shared" si="97"/>
        <v>0</v>
      </c>
      <c r="V99" s="29">
        <f t="shared" si="97"/>
        <v>287.09999999999997</v>
      </c>
      <c r="W99" s="29">
        <f t="shared" si="97"/>
        <v>0</v>
      </c>
      <c r="X99" s="29">
        <f t="shared" si="97"/>
        <v>0</v>
      </c>
      <c r="Y99" s="29">
        <f t="shared" si="97"/>
        <v>0</v>
      </c>
      <c r="Z99" s="29">
        <f t="shared" si="97"/>
        <v>0</v>
      </c>
      <c r="AA99" s="29">
        <f t="shared" si="97"/>
        <v>0</v>
      </c>
      <c r="AB99" s="29">
        <f t="shared" si="97"/>
        <v>0</v>
      </c>
      <c r="AC99" s="29">
        <f t="shared" si="97"/>
        <v>0</v>
      </c>
      <c r="AD99" s="29">
        <f t="shared" si="97"/>
        <v>0</v>
      </c>
      <c r="AE99" s="29">
        <f t="shared" si="97"/>
        <v>0</v>
      </c>
      <c r="AF99" s="61"/>
      <c r="AG99" s="31"/>
      <c r="AH99" s="31"/>
      <c r="AI99" s="31"/>
    </row>
    <row r="100" spans="1:35" s="34" customFormat="1" ht="23.25" customHeight="1" x14ac:dyDescent="0.3">
      <c r="A100" s="38" t="s">
        <v>28</v>
      </c>
      <c r="B100" s="64">
        <f>H100+J100+L100+N100+P100+R100+T100+V100+X100+Z100+AB100+AD100</f>
        <v>0</v>
      </c>
      <c r="C100" s="64">
        <f>H100</f>
        <v>0</v>
      </c>
      <c r="D100" s="64"/>
      <c r="E100" s="47">
        <f>I100+K100+M100+O100+Q100+S100+U100+W100+Y100+AA100+AC100+AE100</f>
        <v>0</v>
      </c>
      <c r="F100" s="40" t="e">
        <f>E100/B100*100</f>
        <v>#DIV/0!</v>
      </c>
      <c r="G100" s="40" t="e">
        <f>E100/C100*100</f>
        <v>#DIV/0!</v>
      </c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61"/>
      <c r="AG100" s="31"/>
      <c r="AH100" s="31"/>
      <c r="AI100" s="31"/>
    </row>
    <row r="101" spans="1:35" s="34" customFormat="1" ht="23.25" customHeight="1" x14ac:dyDescent="0.3">
      <c r="A101" s="38" t="s">
        <v>29</v>
      </c>
      <c r="B101" s="47">
        <f>H101+J101+L101+N101+P101+R101+T101+V101+X101+Z101+AB101+AD101</f>
        <v>1769</v>
      </c>
      <c r="C101" s="64">
        <f>H101+J101</f>
        <v>8.5</v>
      </c>
      <c r="D101" s="48">
        <f>E101</f>
        <v>8.5</v>
      </c>
      <c r="E101" s="47">
        <f>I101+K101+M101+O101+Q101+S101+U101+W101+Y101+AA101+AC101+AE101</f>
        <v>8.5</v>
      </c>
      <c r="F101" s="40">
        <f>E101/B101*100</f>
        <v>0.48049745618993778</v>
      </c>
      <c r="G101" s="40">
        <f>E101/C101*100</f>
        <v>100</v>
      </c>
      <c r="H101" s="39"/>
      <c r="I101" s="39"/>
      <c r="J101" s="39">
        <v>8.5</v>
      </c>
      <c r="K101" s="39">
        <v>8.5</v>
      </c>
      <c r="L101" s="39"/>
      <c r="M101" s="39"/>
      <c r="N101" s="39">
        <v>5.6</v>
      </c>
      <c r="O101" s="39"/>
      <c r="P101" s="39">
        <f>242.7+466.8</f>
        <v>709.5</v>
      </c>
      <c r="Q101" s="39"/>
      <c r="R101" s="39">
        <f>356.8+93.8</f>
        <v>450.6</v>
      </c>
      <c r="S101" s="39"/>
      <c r="T101" s="39">
        <f>243.8+63.9</f>
        <v>307.7</v>
      </c>
      <c r="U101" s="39"/>
      <c r="V101" s="39">
        <f>223.2+63.9</f>
        <v>287.09999999999997</v>
      </c>
      <c r="W101" s="39"/>
      <c r="X101" s="39"/>
      <c r="Y101" s="39"/>
      <c r="Z101" s="39"/>
      <c r="AA101" s="39"/>
      <c r="AB101" s="39"/>
      <c r="AC101" s="39"/>
      <c r="AD101" s="39"/>
      <c r="AE101" s="39"/>
      <c r="AF101" s="61"/>
      <c r="AG101" s="31"/>
      <c r="AH101" s="31"/>
      <c r="AI101" s="31"/>
    </row>
    <row r="102" spans="1:35" s="34" customFormat="1" ht="23.25" customHeight="1" x14ac:dyDescent="0.3">
      <c r="A102" s="38" t="s">
        <v>30</v>
      </c>
      <c r="B102" s="64">
        <f t="shared" ref="B102:B103" si="98">H102+J102+L102+N102+P102+R102+T102+V102+X102+Z102+AB102+AD102</f>
        <v>0</v>
      </c>
      <c r="C102" s="64">
        <f t="shared" ref="C102:C103" si="99">H102</f>
        <v>0</v>
      </c>
      <c r="D102" s="65"/>
      <c r="E102" s="47">
        <f t="shared" ref="E102:E103" si="100">I102+K102+M102+O102+Q102+S102+U102+W102+Y102+AA102+AC102+AE102</f>
        <v>0</v>
      </c>
      <c r="F102" s="40" t="e">
        <f t="shared" ref="F102:F103" si="101">E102/B102*100</f>
        <v>#DIV/0!</v>
      </c>
      <c r="G102" s="40" t="e">
        <f t="shared" ref="G102:G103" si="102">E102/C102*100</f>
        <v>#DIV/0!</v>
      </c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61"/>
      <c r="AG102" s="31"/>
      <c r="AH102" s="31"/>
      <c r="AI102" s="31"/>
    </row>
    <row r="103" spans="1:35" s="34" customFormat="1" ht="23.25" customHeight="1" x14ac:dyDescent="0.3">
      <c r="A103" s="38" t="s">
        <v>31</v>
      </c>
      <c r="B103" s="64">
        <f t="shared" si="98"/>
        <v>0</v>
      </c>
      <c r="C103" s="64">
        <f t="shared" si="99"/>
        <v>0</v>
      </c>
      <c r="D103" s="65"/>
      <c r="E103" s="47">
        <f t="shared" si="100"/>
        <v>0</v>
      </c>
      <c r="F103" s="40" t="e">
        <f t="shared" si="101"/>
        <v>#DIV/0!</v>
      </c>
      <c r="G103" s="40" t="e">
        <f t="shared" si="102"/>
        <v>#DIV/0!</v>
      </c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61"/>
      <c r="AG103" s="31"/>
      <c r="AH103" s="31"/>
      <c r="AI103" s="31"/>
    </row>
    <row r="104" spans="1:35" s="34" customFormat="1" ht="28.5" customHeight="1" x14ac:dyDescent="0.25">
      <c r="A104" s="26" t="s">
        <v>53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8"/>
      <c r="AF104" s="61"/>
      <c r="AG104" s="31"/>
      <c r="AH104" s="31"/>
      <c r="AI104" s="31"/>
    </row>
    <row r="105" spans="1:35" s="34" customFormat="1" ht="36.75" customHeight="1" x14ac:dyDescent="0.25">
      <c r="A105" s="70" t="s">
        <v>27</v>
      </c>
      <c r="B105" s="71">
        <f>H105+J105+L105+N105+P105+R105+T105+V105+X105+Z105+AB105+AD105</f>
        <v>59264.4</v>
      </c>
      <c r="C105" s="72">
        <f>SUM(C106:C109)</f>
        <v>6231.9</v>
      </c>
      <c r="D105" s="72">
        <f t="shared" ref="D105:E105" si="103">SUM(D106:D109)</f>
        <v>12472.3</v>
      </c>
      <c r="E105" s="72">
        <f t="shared" si="103"/>
        <v>12472.3</v>
      </c>
      <c r="F105" s="73">
        <f>E105/B105*100</f>
        <v>21.045180580584631</v>
      </c>
      <c r="G105" s="73">
        <f>E105/C105*100</f>
        <v>200.13639499991976</v>
      </c>
      <c r="H105" s="74">
        <f>SUM(H106:H109)</f>
        <v>6231.9</v>
      </c>
      <c r="I105" s="74">
        <f t="shared" ref="I105:AE105" si="104">SUM(I106:I109)</f>
        <v>6231.9</v>
      </c>
      <c r="J105" s="74">
        <f t="shared" si="104"/>
        <v>6240.4</v>
      </c>
      <c r="K105" s="74">
        <f t="shared" si="104"/>
        <v>6240.4</v>
      </c>
      <c r="L105" s="74">
        <f t="shared" si="104"/>
        <v>6231.9</v>
      </c>
      <c r="M105" s="74">
        <f t="shared" si="104"/>
        <v>0</v>
      </c>
      <c r="N105" s="74">
        <f t="shared" si="104"/>
        <v>6231.9</v>
      </c>
      <c r="O105" s="74">
        <f t="shared" si="104"/>
        <v>0</v>
      </c>
      <c r="P105" s="74">
        <f t="shared" si="104"/>
        <v>6231.9</v>
      </c>
      <c r="Q105" s="74">
        <f t="shared" si="104"/>
        <v>0</v>
      </c>
      <c r="R105" s="74">
        <f t="shared" si="104"/>
        <v>0</v>
      </c>
      <c r="S105" s="74">
        <f t="shared" si="104"/>
        <v>0</v>
      </c>
      <c r="T105" s="74">
        <f t="shared" si="104"/>
        <v>0</v>
      </c>
      <c r="U105" s="74">
        <f t="shared" si="104"/>
        <v>0</v>
      </c>
      <c r="V105" s="74">
        <f t="shared" si="104"/>
        <v>100</v>
      </c>
      <c r="W105" s="74">
        <f t="shared" si="104"/>
        <v>0</v>
      </c>
      <c r="X105" s="74">
        <f t="shared" si="104"/>
        <v>6231.9</v>
      </c>
      <c r="Y105" s="74">
        <f t="shared" si="104"/>
        <v>0</v>
      </c>
      <c r="Z105" s="74">
        <f t="shared" si="104"/>
        <v>9300.5</v>
      </c>
      <c r="AA105" s="74">
        <f t="shared" si="104"/>
        <v>0</v>
      </c>
      <c r="AB105" s="74">
        <f t="shared" si="104"/>
        <v>6232</v>
      </c>
      <c r="AC105" s="74">
        <f t="shared" si="104"/>
        <v>0</v>
      </c>
      <c r="AD105" s="74">
        <f t="shared" si="104"/>
        <v>6232</v>
      </c>
      <c r="AE105" s="74">
        <f t="shared" si="104"/>
        <v>0</v>
      </c>
      <c r="AF105" s="75"/>
      <c r="AG105" s="31"/>
      <c r="AH105" s="31"/>
      <c r="AI105" s="31"/>
    </row>
    <row r="106" spans="1:35" s="34" customFormat="1" ht="18.75" x14ac:dyDescent="0.3">
      <c r="A106" s="38" t="s">
        <v>28</v>
      </c>
      <c r="B106" s="47">
        <f>H106+J106+L106+N106+P106+R106+T106+V106+X106+Z106+AB106+AD106</f>
        <v>1600.8</v>
      </c>
      <c r="C106" s="48">
        <f>H106</f>
        <v>0</v>
      </c>
      <c r="D106" s="48">
        <f>D112+D118+D124</f>
        <v>0</v>
      </c>
      <c r="E106" s="47">
        <f>I106+K106+M106+O106+Q106+S106+U106+W106+Y106+AA106+AC106+AE106</f>
        <v>0</v>
      </c>
      <c r="F106" s="40">
        <f>E106/B106*100</f>
        <v>0</v>
      </c>
      <c r="G106" s="40" t="e">
        <f>E106/C106*100</f>
        <v>#DIV/0!</v>
      </c>
      <c r="H106" s="39">
        <f>H112+H118+H124</f>
        <v>0</v>
      </c>
      <c r="I106" s="39">
        <f t="shared" ref="I106:AE109" si="105">I112+I118+I124</f>
        <v>0</v>
      </c>
      <c r="J106" s="39">
        <f t="shared" si="105"/>
        <v>0</v>
      </c>
      <c r="K106" s="39">
        <f t="shared" si="105"/>
        <v>0</v>
      </c>
      <c r="L106" s="39">
        <f t="shared" si="105"/>
        <v>0</v>
      </c>
      <c r="M106" s="39">
        <f t="shared" si="105"/>
        <v>0</v>
      </c>
      <c r="N106" s="39">
        <f t="shared" si="105"/>
        <v>0</v>
      </c>
      <c r="O106" s="39">
        <f t="shared" si="105"/>
        <v>0</v>
      </c>
      <c r="P106" s="39">
        <f t="shared" si="105"/>
        <v>0</v>
      </c>
      <c r="Q106" s="39">
        <f t="shared" si="105"/>
        <v>0</v>
      </c>
      <c r="R106" s="39">
        <f t="shared" si="105"/>
        <v>0</v>
      </c>
      <c r="S106" s="39">
        <f t="shared" si="105"/>
        <v>0</v>
      </c>
      <c r="T106" s="39">
        <f t="shared" si="105"/>
        <v>0</v>
      </c>
      <c r="U106" s="39">
        <f t="shared" si="105"/>
        <v>0</v>
      </c>
      <c r="V106" s="39">
        <f t="shared" si="105"/>
        <v>0</v>
      </c>
      <c r="W106" s="39">
        <f t="shared" si="105"/>
        <v>0</v>
      </c>
      <c r="X106" s="39">
        <f t="shared" si="105"/>
        <v>0</v>
      </c>
      <c r="Y106" s="39">
        <f t="shared" si="105"/>
        <v>0</v>
      </c>
      <c r="Z106" s="39">
        <f t="shared" si="105"/>
        <v>1600.8</v>
      </c>
      <c r="AA106" s="39">
        <f t="shared" si="105"/>
        <v>0</v>
      </c>
      <c r="AB106" s="39">
        <f t="shared" si="105"/>
        <v>0</v>
      </c>
      <c r="AC106" s="39">
        <f t="shared" si="105"/>
        <v>0</v>
      </c>
      <c r="AD106" s="39">
        <f t="shared" si="105"/>
        <v>0</v>
      </c>
      <c r="AE106" s="39">
        <f t="shared" si="105"/>
        <v>0</v>
      </c>
      <c r="AF106" s="75"/>
      <c r="AG106" s="31"/>
      <c r="AH106" s="31"/>
      <c r="AI106" s="31"/>
    </row>
    <row r="107" spans="1:35" s="34" customFormat="1" ht="20.65" customHeight="1" x14ac:dyDescent="0.3">
      <c r="A107" s="38" t="s">
        <v>29</v>
      </c>
      <c r="B107" s="47">
        <f>B113+B119+B125</f>
        <v>56640.100000000006</v>
      </c>
      <c r="C107" s="48">
        <f t="shared" ref="C107:C109" si="106">H107</f>
        <v>6231.9</v>
      </c>
      <c r="D107" s="48">
        <f>D113+D119+D125</f>
        <v>12472.3</v>
      </c>
      <c r="E107" s="47">
        <f>I107+K107+M107+O107+Q107+S107+U107+W107+Y107+AA107+AC107+AE107</f>
        <v>12472.3</v>
      </c>
      <c r="F107" s="40">
        <f>E107/B107*100</f>
        <v>22.020264794730231</v>
      </c>
      <c r="G107" s="40">
        <f>E107/C107*100</f>
        <v>200.13639499991976</v>
      </c>
      <c r="H107" s="39">
        <f>H113+H119+H125</f>
        <v>6231.9</v>
      </c>
      <c r="I107" s="39">
        <f t="shared" si="105"/>
        <v>6231.9</v>
      </c>
      <c r="J107" s="39">
        <f t="shared" si="105"/>
        <v>6240.4</v>
      </c>
      <c r="K107" s="39">
        <f t="shared" si="105"/>
        <v>6240.4</v>
      </c>
      <c r="L107" s="39">
        <f t="shared" si="105"/>
        <v>6231.9</v>
      </c>
      <c r="M107" s="39">
        <f t="shared" si="105"/>
        <v>0</v>
      </c>
      <c r="N107" s="39">
        <f t="shared" si="105"/>
        <v>6231.9</v>
      </c>
      <c r="O107" s="39">
        <f t="shared" si="105"/>
        <v>0</v>
      </c>
      <c r="P107" s="39">
        <f t="shared" si="105"/>
        <v>6231.9</v>
      </c>
      <c r="Q107" s="39">
        <f t="shared" si="105"/>
        <v>0</v>
      </c>
      <c r="R107" s="39">
        <f t="shared" si="105"/>
        <v>0</v>
      </c>
      <c r="S107" s="39">
        <f t="shared" si="105"/>
        <v>0</v>
      </c>
      <c r="T107" s="39">
        <f t="shared" si="105"/>
        <v>0</v>
      </c>
      <c r="U107" s="39">
        <f t="shared" si="105"/>
        <v>0</v>
      </c>
      <c r="V107" s="39">
        <f t="shared" si="105"/>
        <v>100</v>
      </c>
      <c r="W107" s="39">
        <f t="shared" si="105"/>
        <v>0</v>
      </c>
      <c r="X107" s="39">
        <f t="shared" si="105"/>
        <v>6231.9</v>
      </c>
      <c r="Y107" s="39">
        <f t="shared" si="105"/>
        <v>0</v>
      </c>
      <c r="Z107" s="39">
        <f t="shared" si="105"/>
        <v>6676.2</v>
      </c>
      <c r="AA107" s="39">
        <f t="shared" si="105"/>
        <v>0</v>
      </c>
      <c r="AB107" s="39">
        <f t="shared" si="105"/>
        <v>6232</v>
      </c>
      <c r="AC107" s="39">
        <f t="shared" si="105"/>
        <v>0</v>
      </c>
      <c r="AD107" s="39">
        <f t="shared" si="105"/>
        <v>6232</v>
      </c>
      <c r="AE107" s="39">
        <f t="shared" si="105"/>
        <v>0</v>
      </c>
      <c r="AF107" s="75"/>
      <c r="AG107" s="31"/>
      <c r="AH107" s="31"/>
      <c r="AI107" s="31"/>
    </row>
    <row r="108" spans="1:35" s="34" customFormat="1" ht="21.6" customHeight="1" x14ac:dyDescent="0.3">
      <c r="A108" s="38" t="s">
        <v>30</v>
      </c>
      <c r="B108" s="47">
        <f t="shared" ref="B108:B109" si="107">H108+J108+L108+N108+P108+R108+T108+V108+X108+Z108+AB108+AD108</f>
        <v>1023.5</v>
      </c>
      <c r="C108" s="48">
        <f t="shared" si="106"/>
        <v>0</v>
      </c>
      <c r="D108" s="48">
        <f t="shared" ref="D108:D109" si="108">D114+D120+D126</f>
        <v>0</v>
      </c>
      <c r="E108" s="47">
        <f t="shared" ref="E108:E109" si="109">I108+K108+M108+O108+Q108+S108+U108+W108+Y108+AA108+AC108+AE108</f>
        <v>0</v>
      </c>
      <c r="F108" s="40">
        <f t="shared" ref="F108:F109" si="110">E108/B108*100</f>
        <v>0</v>
      </c>
      <c r="G108" s="40" t="e">
        <f t="shared" ref="G108:G109" si="111">E108/C108*100</f>
        <v>#DIV/0!</v>
      </c>
      <c r="H108" s="39">
        <f>H114+H120+H126</f>
        <v>0</v>
      </c>
      <c r="I108" s="39">
        <f t="shared" si="105"/>
        <v>0</v>
      </c>
      <c r="J108" s="39">
        <f t="shared" si="105"/>
        <v>0</v>
      </c>
      <c r="K108" s="39">
        <f t="shared" si="105"/>
        <v>0</v>
      </c>
      <c r="L108" s="39">
        <f t="shared" si="105"/>
        <v>0</v>
      </c>
      <c r="M108" s="39">
        <f t="shared" si="105"/>
        <v>0</v>
      </c>
      <c r="N108" s="39">
        <f t="shared" si="105"/>
        <v>0</v>
      </c>
      <c r="O108" s="39">
        <f t="shared" si="105"/>
        <v>0</v>
      </c>
      <c r="P108" s="39">
        <f t="shared" si="105"/>
        <v>0</v>
      </c>
      <c r="Q108" s="39">
        <f t="shared" si="105"/>
        <v>0</v>
      </c>
      <c r="R108" s="39">
        <f t="shared" si="105"/>
        <v>0</v>
      </c>
      <c r="S108" s="39">
        <f t="shared" si="105"/>
        <v>0</v>
      </c>
      <c r="T108" s="39">
        <f t="shared" si="105"/>
        <v>0</v>
      </c>
      <c r="U108" s="39">
        <f t="shared" si="105"/>
        <v>0</v>
      </c>
      <c r="V108" s="39">
        <f t="shared" si="105"/>
        <v>0</v>
      </c>
      <c r="W108" s="39">
        <f t="shared" si="105"/>
        <v>0</v>
      </c>
      <c r="X108" s="39">
        <f t="shared" si="105"/>
        <v>0</v>
      </c>
      <c r="Y108" s="39">
        <f t="shared" si="105"/>
        <v>0</v>
      </c>
      <c r="Z108" s="39">
        <f t="shared" si="105"/>
        <v>1023.5</v>
      </c>
      <c r="AA108" s="39">
        <f t="shared" si="105"/>
        <v>0</v>
      </c>
      <c r="AB108" s="39">
        <f t="shared" si="105"/>
        <v>0</v>
      </c>
      <c r="AC108" s="39">
        <f t="shared" si="105"/>
        <v>0</v>
      </c>
      <c r="AD108" s="39">
        <f t="shared" si="105"/>
        <v>0</v>
      </c>
      <c r="AE108" s="39">
        <f t="shared" si="105"/>
        <v>0</v>
      </c>
      <c r="AF108" s="75"/>
      <c r="AG108" s="31"/>
      <c r="AH108" s="31"/>
      <c r="AI108" s="31"/>
    </row>
    <row r="109" spans="1:35" s="34" customFormat="1" ht="23.65" customHeight="1" x14ac:dyDescent="0.3">
      <c r="A109" s="38" t="s">
        <v>31</v>
      </c>
      <c r="B109" s="47">
        <f t="shared" si="107"/>
        <v>0</v>
      </c>
      <c r="C109" s="48">
        <f t="shared" si="106"/>
        <v>0</v>
      </c>
      <c r="D109" s="48">
        <f t="shared" si="108"/>
        <v>0</v>
      </c>
      <c r="E109" s="47">
        <f t="shared" si="109"/>
        <v>0</v>
      </c>
      <c r="F109" s="40" t="e">
        <f t="shared" si="110"/>
        <v>#DIV/0!</v>
      </c>
      <c r="G109" s="40" t="e">
        <f t="shared" si="111"/>
        <v>#DIV/0!</v>
      </c>
      <c r="H109" s="39">
        <f>H115+H121+H127</f>
        <v>0</v>
      </c>
      <c r="I109" s="39">
        <f t="shared" si="105"/>
        <v>0</v>
      </c>
      <c r="J109" s="39">
        <f t="shared" si="105"/>
        <v>0</v>
      </c>
      <c r="K109" s="39">
        <f t="shared" si="105"/>
        <v>0</v>
      </c>
      <c r="L109" s="39">
        <f t="shared" si="105"/>
        <v>0</v>
      </c>
      <c r="M109" s="39">
        <f t="shared" si="105"/>
        <v>0</v>
      </c>
      <c r="N109" s="39">
        <f t="shared" si="105"/>
        <v>0</v>
      </c>
      <c r="O109" s="39">
        <f t="shared" si="105"/>
        <v>0</v>
      </c>
      <c r="P109" s="39">
        <f t="shared" si="105"/>
        <v>0</v>
      </c>
      <c r="Q109" s="39">
        <f t="shared" si="105"/>
        <v>0</v>
      </c>
      <c r="R109" s="39">
        <f t="shared" si="105"/>
        <v>0</v>
      </c>
      <c r="S109" s="39">
        <f t="shared" si="105"/>
        <v>0</v>
      </c>
      <c r="T109" s="39">
        <f t="shared" si="105"/>
        <v>0</v>
      </c>
      <c r="U109" s="39">
        <f t="shared" si="105"/>
        <v>0</v>
      </c>
      <c r="V109" s="39">
        <f t="shared" si="105"/>
        <v>0</v>
      </c>
      <c r="W109" s="39">
        <f t="shared" si="105"/>
        <v>0</v>
      </c>
      <c r="X109" s="39">
        <f t="shared" si="105"/>
        <v>0</v>
      </c>
      <c r="Y109" s="39">
        <f t="shared" si="105"/>
        <v>0</v>
      </c>
      <c r="Z109" s="39">
        <f t="shared" si="105"/>
        <v>0</v>
      </c>
      <c r="AA109" s="39">
        <f t="shared" si="105"/>
        <v>0</v>
      </c>
      <c r="AB109" s="39">
        <f t="shared" si="105"/>
        <v>0</v>
      </c>
      <c r="AC109" s="39">
        <f t="shared" si="105"/>
        <v>0</v>
      </c>
      <c r="AD109" s="39">
        <f t="shared" si="105"/>
        <v>0</v>
      </c>
      <c r="AE109" s="39">
        <f t="shared" si="105"/>
        <v>0</v>
      </c>
      <c r="AF109" s="75"/>
      <c r="AG109" s="31"/>
      <c r="AH109" s="31"/>
      <c r="AI109" s="31"/>
    </row>
    <row r="110" spans="1:35" s="34" customFormat="1" ht="42.75" customHeight="1" x14ac:dyDescent="0.25">
      <c r="A110" s="42" t="s">
        <v>54</v>
      </c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4"/>
      <c r="AF110" s="50" t="s">
        <v>55</v>
      </c>
      <c r="AG110" s="31"/>
      <c r="AH110" s="31"/>
      <c r="AI110" s="31"/>
    </row>
    <row r="111" spans="1:35" s="34" customFormat="1" ht="24.6" customHeight="1" x14ac:dyDescent="0.3">
      <c r="A111" s="35" t="s">
        <v>27</v>
      </c>
      <c r="B111" s="46">
        <f>H111+J111+L111+N111+P111+R111+T111+V111+X111+Z111+AB111+AD111</f>
        <v>340</v>
      </c>
      <c r="C111" s="36">
        <f>C112+C113+C114+C115</f>
        <v>8.5</v>
      </c>
      <c r="D111" s="36">
        <f>D112+D113+D114+D115</f>
        <v>8.5</v>
      </c>
      <c r="E111" s="36">
        <f>E112+E113+E114+E115</f>
        <v>8.5</v>
      </c>
      <c r="F111" s="37">
        <f>E111/B111*100</f>
        <v>2.5</v>
      </c>
      <c r="G111" s="37">
        <f>E111/C111*100</f>
        <v>100</v>
      </c>
      <c r="H111" s="29">
        <f>SUM(H112:H115)</f>
        <v>0</v>
      </c>
      <c r="I111" s="29">
        <f t="shared" ref="I111:AE111" si="112">SUM(I112:I115)</f>
        <v>0</v>
      </c>
      <c r="J111" s="29">
        <f t="shared" si="112"/>
        <v>8.5</v>
      </c>
      <c r="K111" s="29">
        <f t="shared" si="112"/>
        <v>8.5</v>
      </c>
      <c r="L111" s="29">
        <f t="shared" si="112"/>
        <v>0</v>
      </c>
      <c r="M111" s="29">
        <f t="shared" si="112"/>
        <v>0</v>
      </c>
      <c r="N111" s="29">
        <f t="shared" si="112"/>
        <v>0</v>
      </c>
      <c r="O111" s="29">
        <f t="shared" si="112"/>
        <v>0</v>
      </c>
      <c r="P111" s="29">
        <f t="shared" si="112"/>
        <v>0</v>
      </c>
      <c r="Q111" s="29">
        <f t="shared" si="112"/>
        <v>0</v>
      </c>
      <c r="R111" s="29">
        <f t="shared" si="112"/>
        <v>0</v>
      </c>
      <c r="S111" s="29">
        <f t="shared" si="112"/>
        <v>0</v>
      </c>
      <c r="T111" s="29">
        <f t="shared" si="112"/>
        <v>0</v>
      </c>
      <c r="U111" s="29">
        <f t="shared" si="112"/>
        <v>0</v>
      </c>
      <c r="V111" s="29">
        <f t="shared" si="112"/>
        <v>100</v>
      </c>
      <c r="W111" s="29">
        <f t="shared" si="112"/>
        <v>0</v>
      </c>
      <c r="X111" s="29">
        <f t="shared" si="112"/>
        <v>0</v>
      </c>
      <c r="Y111" s="29">
        <f t="shared" si="112"/>
        <v>0</v>
      </c>
      <c r="Z111" s="29">
        <f t="shared" si="112"/>
        <v>231.5</v>
      </c>
      <c r="AA111" s="29">
        <f t="shared" si="112"/>
        <v>0</v>
      </c>
      <c r="AB111" s="29">
        <f t="shared" si="112"/>
        <v>0</v>
      </c>
      <c r="AC111" s="29">
        <f t="shared" si="112"/>
        <v>0</v>
      </c>
      <c r="AD111" s="29">
        <f t="shared" si="112"/>
        <v>0</v>
      </c>
      <c r="AE111" s="29">
        <f t="shared" si="112"/>
        <v>0</v>
      </c>
      <c r="AF111" s="51"/>
      <c r="AG111" s="31"/>
      <c r="AH111" s="31"/>
      <c r="AI111" s="31"/>
    </row>
    <row r="112" spans="1:35" s="34" customFormat="1" ht="18.75" x14ac:dyDescent="0.3">
      <c r="A112" s="38" t="s">
        <v>28</v>
      </c>
      <c r="B112" s="47">
        <f>H112+J112+L112+N112+P112+R112+T112+V112+X112+Z112+AB112+AD112</f>
        <v>0</v>
      </c>
      <c r="C112" s="48">
        <f>H112</f>
        <v>0</v>
      </c>
      <c r="D112" s="48"/>
      <c r="E112" s="47">
        <f>I112+K112+M112+O112+Q112+S112+U112+W112+Y112+AA112+AC112+AE112</f>
        <v>0</v>
      </c>
      <c r="F112" s="40" t="e">
        <f>E112/B112*100</f>
        <v>#DIV/0!</v>
      </c>
      <c r="G112" s="40" t="e">
        <f>E112/C112*100</f>
        <v>#DIV/0!</v>
      </c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51"/>
      <c r="AG112" s="31"/>
      <c r="AH112" s="31"/>
      <c r="AI112" s="31"/>
    </row>
    <row r="113" spans="1:35" s="34" customFormat="1" ht="20.65" customHeight="1" x14ac:dyDescent="0.3">
      <c r="A113" s="38" t="s">
        <v>29</v>
      </c>
      <c r="B113" s="47">
        <f>H113+J113+L113+N113+P113+R113+T113+V113+X113+Z113+AB113+AD113</f>
        <v>340</v>
      </c>
      <c r="C113" s="48">
        <f>H113+J113</f>
        <v>8.5</v>
      </c>
      <c r="D113" s="48">
        <f>E113</f>
        <v>8.5</v>
      </c>
      <c r="E113" s="47">
        <f>I113+K113+M113+O113+Q113+S113+U113+W113+Y113+AA113+AC113+AE113</f>
        <v>8.5</v>
      </c>
      <c r="F113" s="41">
        <f>E113/B113*100</f>
        <v>2.5</v>
      </c>
      <c r="G113" s="41">
        <f>E113/C113*100</f>
        <v>100</v>
      </c>
      <c r="H113" s="39"/>
      <c r="I113" s="39"/>
      <c r="J113" s="39">
        <v>8.5</v>
      </c>
      <c r="K113" s="39">
        <v>8.5</v>
      </c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>
        <v>100</v>
      </c>
      <c r="W113" s="39"/>
      <c r="X113" s="39"/>
      <c r="Y113" s="39"/>
      <c r="Z113" s="39">
        <v>231.5</v>
      </c>
      <c r="AA113" s="39"/>
      <c r="AB113" s="39"/>
      <c r="AC113" s="39"/>
      <c r="AD113" s="39"/>
      <c r="AE113" s="39"/>
      <c r="AF113" s="51"/>
      <c r="AG113" s="31"/>
      <c r="AH113" s="31"/>
      <c r="AI113" s="31"/>
    </row>
    <row r="114" spans="1:35" s="34" customFormat="1" ht="21.6" customHeight="1" x14ac:dyDescent="0.3">
      <c r="A114" s="38" t="s">
        <v>30</v>
      </c>
      <c r="B114" s="47">
        <f t="shared" ref="B114:B115" si="113">H114+J114+L114+N114+P114+R114+T114+V114+X114+Z114+AB114+AD114</f>
        <v>0</v>
      </c>
      <c r="C114" s="48">
        <f t="shared" ref="C114:C115" si="114">H114</f>
        <v>0</v>
      </c>
      <c r="D114" s="48"/>
      <c r="E114" s="47">
        <f t="shared" ref="E114:E115" si="115">I114+K114+M114+O114+Q114+S114+U114+W114+Y114+AA114+AC114+AE114</f>
        <v>0</v>
      </c>
      <c r="F114" s="40" t="e">
        <f t="shared" ref="F114:F115" si="116">E114/B114*100</f>
        <v>#DIV/0!</v>
      </c>
      <c r="G114" s="40" t="e">
        <f t="shared" ref="G114:G115" si="117">E114/C114*100</f>
        <v>#DIV/0!</v>
      </c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51"/>
      <c r="AG114" s="31"/>
      <c r="AH114" s="31"/>
      <c r="AI114" s="31"/>
    </row>
    <row r="115" spans="1:35" s="34" customFormat="1" ht="23.65" customHeight="1" x14ac:dyDescent="0.3">
      <c r="A115" s="38" t="s">
        <v>31</v>
      </c>
      <c r="B115" s="47">
        <f t="shared" si="113"/>
        <v>0</v>
      </c>
      <c r="C115" s="48">
        <f t="shared" si="114"/>
        <v>0</v>
      </c>
      <c r="D115" s="48"/>
      <c r="E115" s="47">
        <f t="shared" si="115"/>
        <v>0</v>
      </c>
      <c r="F115" s="40" t="e">
        <f t="shared" si="116"/>
        <v>#DIV/0!</v>
      </c>
      <c r="G115" s="40" t="e">
        <f t="shared" si="117"/>
        <v>#DIV/0!</v>
      </c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52"/>
      <c r="AG115" s="31"/>
      <c r="AH115" s="31"/>
      <c r="AI115" s="31"/>
    </row>
    <row r="116" spans="1:35" s="34" customFormat="1" ht="42.75" customHeight="1" x14ac:dyDescent="0.25">
      <c r="A116" s="42" t="s">
        <v>56</v>
      </c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4"/>
      <c r="AF116" s="50" t="s">
        <v>57</v>
      </c>
      <c r="AG116" s="31"/>
      <c r="AH116" s="31"/>
      <c r="AI116" s="31"/>
    </row>
    <row r="117" spans="1:35" s="34" customFormat="1" ht="22.35" customHeight="1" x14ac:dyDescent="0.3">
      <c r="A117" s="35" t="s">
        <v>27</v>
      </c>
      <c r="B117" s="46">
        <f>H117+J117+L117+N117+P117+R117+T117+V117+X117+Z117+AB117+AD117</f>
        <v>56087.3</v>
      </c>
      <c r="C117" s="36">
        <f>C118+C119+C120+C121</f>
        <v>12463.8</v>
      </c>
      <c r="D117" s="36">
        <f>D118+D119+D120+D121</f>
        <v>12463.8</v>
      </c>
      <c r="E117" s="36">
        <f>E118+E119+E120+E121</f>
        <v>12463.8</v>
      </c>
      <c r="F117" s="37">
        <f>E117/B117*100</f>
        <v>22.222142980674768</v>
      </c>
      <c r="G117" s="37">
        <f>E117/C117*100</f>
        <v>100</v>
      </c>
      <c r="H117" s="29">
        <f>SUM(H118:H121)</f>
        <v>6231.9</v>
      </c>
      <c r="I117" s="29">
        <f t="shared" ref="I117:AE117" si="118">SUM(I118:I121)</f>
        <v>6231.9</v>
      </c>
      <c r="J117" s="29">
        <f t="shared" si="118"/>
        <v>6231.9</v>
      </c>
      <c r="K117" s="29">
        <f t="shared" si="118"/>
        <v>6231.9</v>
      </c>
      <c r="L117" s="29">
        <f t="shared" si="118"/>
        <v>6231.9</v>
      </c>
      <c r="M117" s="29">
        <f t="shared" si="118"/>
        <v>0</v>
      </c>
      <c r="N117" s="29">
        <f t="shared" si="118"/>
        <v>6231.9</v>
      </c>
      <c r="O117" s="29">
        <f t="shared" si="118"/>
        <v>0</v>
      </c>
      <c r="P117" s="29">
        <f t="shared" si="118"/>
        <v>6231.9</v>
      </c>
      <c r="Q117" s="29">
        <f t="shared" si="118"/>
        <v>0</v>
      </c>
      <c r="R117" s="29">
        <f t="shared" si="118"/>
        <v>0</v>
      </c>
      <c r="S117" s="29">
        <f t="shared" si="118"/>
        <v>0</v>
      </c>
      <c r="T117" s="29">
        <f t="shared" si="118"/>
        <v>0</v>
      </c>
      <c r="U117" s="29">
        <f t="shared" si="118"/>
        <v>0</v>
      </c>
      <c r="V117" s="29">
        <f t="shared" si="118"/>
        <v>0</v>
      </c>
      <c r="W117" s="29">
        <f t="shared" si="118"/>
        <v>0</v>
      </c>
      <c r="X117" s="29">
        <f t="shared" si="118"/>
        <v>6231.9</v>
      </c>
      <c r="Y117" s="29">
        <f t="shared" si="118"/>
        <v>0</v>
      </c>
      <c r="Z117" s="29">
        <f t="shared" si="118"/>
        <v>6231.9</v>
      </c>
      <c r="AA117" s="29">
        <f t="shared" si="118"/>
        <v>0</v>
      </c>
      <c r="AB117" s="29">
        <f t="shared" si="118"/>
        <v>6232</v>
      </c>
      <c r="AC117" s="29">
        <f t="shared" si="118"/>
        <v>0</v>
      </c>
      <c r="AD117" s="29">
        <f t="shared" si="118"/>
        <v>6232</v>
      </c>
      <c r="AE117" s="29">
        <f t="shared" si="118"/>
        <v>0</v>
      </c>
      <c r="AF117" s="51"/>
      <c r="AG117" s="31"/>
      <c r="AH117" s="31"/>
      <c r="AI117" s="31"/>
    </row>
    <row r="118" spans="1:35" s="34" customFormat="1" ht="18.75" x14ac:dyDescent="0.3">
      <c r="A118" s="38" t="s">
        <v>28</v>
      </c>
      <c r="B118" s="47">
        <f>H118+J118+L118+N118+P118+R118+T118+V118+X118+Z118+AB118+AD118</f>
        <v>0</v>
      </c>
      <c r="C118" s="48">
        <f>H118</f>
        <v>0</v>
      </c>
      <c r="D118" s="48"/>
      <c r="E118" s="47">
        <f>I118+K118+M118+O118+Q118+S118+U118+W118+Y118+AA118+AC118+AE118</f>
        <v>0</v>
      </c>
      <c r="F118" s="40" t="e">
        <f>E118/B118*100</f>
        <v>#DIV/0!</v>
      </c>
      <c r="G118" s="40" t="e">
        <f>E118/C118*100</f>
        <v>#DIV/0!</v>
      </c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51"/>
      <c r="AG118" s="31"/>
      <c r="AH118" s="31"/>
      <c r="AI118" s="31"/>
    </row>
    <row r="119" spans="1:35" s="34" customFormat="1" ht="21.6" customHeight="1" x14ac:dyDescent="0.3">
      <c r="A119" s="38" t="s">
        <v>29</v>
      </c>
      <c r="B119" s="47">
        <f>H119+J119+L119+N119+P119+R119+T119+V119+X119+Z119+AB119+AD119</f>
        <v>56087.3</v>
      </c>
      <c r="C119" s="48">
        <f>H119+J119</f>
        <v>12463.8</v>
      </c>
      <c r="D119" s="48">
        <f>E119</f>
        <v>12463.8</v>
      </c>
      <c r="E119" s="47">
        <f>I119+K119+M119+O119+Q119+S119+U119+W119+Y119+AA119+AC119+AE119</f>
        <v>12463.8</v>
      </c>
      <c r="F119" s="41">
        <f>E119/B119*100</f>
        <v>22.222142980674768</v>
      </c>
      <c r="G119" s="41">
        <f>E119/C119*100</f>
        <v>100</v>
      </c>
      <c r="H119" s="29">
        <v>6231.9</v>
      </c>
      <c r="I119" s="29">
        <v>6231.9</v>
      </c>
      <c r="J119" s="29">
        <v>6231.9</v>
      </c>
      <c r="K119" s="29">
        <v>6231.9</v>
      </c>
      <c r="L119" s="29">
        <v>6231.9</v>
      </c>
      <c r="M119" s="29"/>
      <c r="N119" s="29">
        <v>6231.9</v>
      </c>
      <c r="O119" s="29"/>
      <c r="P119" s="29">
        <v>6231.9</v>
      </c>
      <c r="Q119" s="29"/>
      <c r="R119" s="29"/>
      <c r="S119" s="29"/>
      <c r="T119" s="29"/>
      <c r="U119" s="29"/>
      <c r="V119" s="29"/>
      <c r="W119" s="29"/>
      <c r="X119" s="29">
        <v>6231.9</v>
      </c>
      <c r="Y119" s="29"/>
      <c r="Z119" s="29">
        <v>6231.9</v>
      </c>
      <c r="AA119" s="29"/>
      <c r="AB119" s="29">
        <v>6232</v>
      </c>
      <c r="AC119" s="29"/>
      <c r="AD119" s="29">
        <v>6232</v>
      </c>
      <c r="AE119" s="29"/>
      <c r="AF119" s="51"/>
      <c r="AG119" s="31"/>
      <c r="AH119" s="31"/>
      <c r="AI119" s="31"/>
    </row>
    <row r="120" spans="1:35" s="34" customFormat="1" ht="21.6" customHeight="1" x14ac:dyDescent="0.3">
      <c r="A120" s="38" t="s">
        <v>30</v>
      </c>
      <c r="B120" s="47">
        <f t="shared" ref="B120:B121" si="119">H120+J120+L120+N120+P120+R120+T120+V120+X120+Z120+AB120+AD120</f>
        <v>0</v>
      </c>
      <c r="C120" s="48">
        <f t="shared" ref="C120:C121" si="120">H120</f>
        <v>0</v>
      </c>
      <c r="D120" s="48"/>
      <c r="E120" s="47">
        <f t="shared" ref="E120:E121" si="121">I120+K120+M120+O120+Q120+S120+U120+W120+Y120+AA120+AC120+AE120</f>
        <v>0</v>
      </c>
      <c r="F120" s="40" t="e">
        <f t="shared" ref="F120:F121" si="122">E120/B120*100</f>
        <v>#DIV/0!</v>
      </c>
      <c r="G120" s="40" t="e">
        <f t="shared" ref="G120:G121" si="123">E120/C120*100</f>
        <v>#DIV/0!</v>
      </c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51"/>
      <c r="AG120" s="31"/>
      <c r="AH120" s="31"/>
      <c r="AI120" s="31"/>
    </row>
    <row r="121" spans="1:35" s="34" customFormat="1" ht="93" customHeight="1" x14ac:dyDescent="0.3">
      <c r="A121" s="38" t="s">
        <v>31</v>
      </c>
      <c r="B121" s="47">
        <f t="shared" si="119"/>
        <v>0</v>
      </c>
      <c r="C121" s="48">
        <f t="shared" si="120"/>
        <v>0</v>
      </c>
      <c r="D121" s="48"/>
      <c r="E121" s="47">
        <f t="shared" si="121"/>
        <v>0</v>
      </c>
      <c r="F121" s="40" t="e">
        <f t="shared" si="122"/>
        <v>#DIV/0!</v>
      </c>
      <c r="G121" s="40" t="e">
        <f t="shared" si="123"/>
        <v>#DIV/0!</v>
      </c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52"/>
      <c r="AG121" s="31"/>
      <c r="AH121" s="31"/>
      <c r="AI121" s="31"/>
    </row>
    <row r="122" spans="1:35" s="34" customFormat="1" ht="39.75" customHeight="1" x14ac:dyDescent="0.25">
      <c r="A122" s="42" t="s">
        <v>58</v>
      </c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4"/>
      <c r="AF122" s="50" t="s">
        <v>59</v>
      </c>
      <c r="AG122" s="31"/>
      <c r="AH122" s="31"/>
      <c r="AI122" s="31"/>
    </row>
    <row r="123" spans="1:35" s="34" customFormat="1" ht="21.75" customHeight="1" x14ac:dyDescent="0.3">
      <c r="A123" s="35" t="s">
        <v>27</v>
      </c>
      <c r="B123" s="46">
        <f>H123+J123+L123+N123+P123+R123+T123+V123+X123+Z123+AB123+AD123</f>
        <v>2837.1</v>
      </c>
      <c r="C123" s="36">
        <f>C124+C125+C126+C127</f>
        <v>0</v>
      </c>
      <c r="D123" s="36">
        <f>D124+D125+D126+D127</f>
        <v>0</v>
      </c>
      <c r="E123" s="36">
        <f>E124+E125+E126+E127</f>
        <v>0</v>
      </c>
      <c r="F123" s="37">
        <f>E123/B123*100</f>
        <v>0</v>
      </c>
      <c r="G123" s="37" t="e">
        <f>E123/C123*100</f>
        <v>#DIV/0!</v>
      </c>
      <c r="H123" s="29">
        <f>SUM(H124:H127)</f>
        <v>0</v>
      </c>
      <c r="I123" s="29">
        <f t="shared" ref="I123:AE123" si="124">SUM(I124:I127)</f>
        <v>0</v>
      </c>
      <c r="J123" s="29">
        <f t="shared" si="124"/>
        <v>0</v>
      </c>
      <c r="K123" s="29">
        <f t="shared" si="124"/>
        <v>0</v>
      </c>
      <c r="L123" s="29">
        <f t="shared" si="124"/>
        <v>0</v>
      </c>
      <c r="M123" s="29">
        <f t="shared" si="124"/>
        <v>0</v>
      </c>
      <c r="N123" s="29">
        <f t="shared" si="124"/>
        <v>0</v>
      </c>
      <c r="O123" s="29">
        <f t="shared" si="124"/>
        <v>0</v>
      </c>
      <c r="P123" s="29">
        <f t="shared" si="124"/>
        <v>0</v>
      </c>
      <c r="Q123" s="29">
        <f t="shared" si="124"/>
        <v>0</v>
      </c>
      <c r="R123" s="29">
        <f t="shared" si="124"/>
        <v>0</v>
      </c>
      <c r="S123" s="29">
        <f t="shared" si="124"/>
        <v>0</v>
      </c>
      <c r="T123" s="29">
        <f t="shared" si="124"/>
        <v>0</v>
      </c>
      <c r="U123" s="29">
        <f t="shared" si="124"/>
        <v>0</v>
      </c>
      <c r="V123" s="29">
        <f t="shared" si="124"/>
        <v>0</v>
      </c>
      <c r="W123" s="29">
        <f t="shared" si="124"/>
        <v>0</v>
      </c>
      <c r="X123" s="29">
        <f t="shared" si="124"/>
        <v>0</v>
      </c>
      <c r="Y123" s="29">
        <f t="shared" si="124"/>
        <v>0</v>
      </c>
      <c r="Z123" s="29">
        <f t="shared" si="124"/>
        <v>2837.1</v>
      </c>
      <c r="AA123" s="29">
        <f t="shared" si="124"/>
        <v>0</v>
      </c>
      <c r="AB123" s="29">
        <f t="shared" si="124"/>
        <v>0</v>
      </c>
      <c r="AC123" s="29">
        <f t="shared" si="124"/>
        <v>0</v>
      </c>
      <c r="AD123" s="29">
        <f t="shared" si="124"/>
        <v>0</v>
      </c>
      <c r="AE123" s="29">
        <f t="shared" si="124"/>
        <v>0</v>
      </c>
      <c r="AF123" s="51"/>
      <c r="AG123" s="31"/>
      <c r="AH123" s="31"/>
      <c r="AI123" s="31"/>
    </row>
    <row r="124" spans="1:35" s="34" customFormat="1" ht="29.25" customHeight="1" x14ac:dyDescent="0.3">
      <c r="A124" s="38" t="s">
        <v>28</v>
      </c>
      <c r="B124" s="47">
        <f>H124+J124+L124+N124+P124+R124+T124+V124+X124+Z124+AB124+AD124</f>
        <v>1600.8</v>
      </c>
      <c r="C124" s="48">
        <f>H124</f>
        <v>0</v>
      </c>
      <c r="D124" s="48"/>
      <c r="E124" s="47">
        <f>I124+K124+M124+O124+Q124+S124+U124+W124+Y124+AA124+AC124+AE124</f>
        <v>0</v>
      </c>
      <c r="F124" s="40">
        <f>E124/B124*100</f>
        <v>0</v>
      </c>
      <c r="G124" s="40" t="e">
        <f>E124/C124*100</f>
        <v>#DIV/0!</v>
      </c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>
        <v>1600.8</v>
      </c>
      <c r="AA124" s="29"/>
      <c r="AB124" s="29"/>
      <c r="AC124" s="29"/>
      <c r="AD124" s="29"/>
      <c r="AE124" s="29"/>
      <c r="AF124" s="51"/>
      <c r="AG124" s="31"/>
      <c r="AH124" s="31"/>
      <c r="AI124" s="31"/>
    </row>
    <row r="125" spans="1:35" s="59" customFormat="1" ht="27" customHeight="1" x14ac:dyDescent="0.3">
      <c r="A125" s="38" t="s">
        <v>29</v>
      </c>
      <c r="B125" s="47">
        <f>H125+J125+L125+N125+P125+R125+T125+V125+X125+Z125+AB125+AD125</f>
        <v>212.8</v>
      </c>
      <c r="C125" s="48">
        <f>H125</f>
        <v>0</v>
      </c>
      <c r="D125" s="48">
        <f>E125</f>
        <v>0</v>
      </c>
      <c r="E125" s="47">
        <f>I125+K125+M125+O125+Q125+S125+U125+W125+Y125+AA125+AC125+AE125</f>
        <v>0</v>
      </c>
      <c r="F125" s="41">
        <f>E125/B125*100</f>
        <v>0</v>
      </c>
      <c r="G125" s="41" t="e">
        <f>E125/C125*100</f>
        <v>#DIV/0!</v>
      </c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>
        <v>212.8</v>
      </c>
      <c r="AA125" s="39"/>
      <c r="AB125" s="39"/>
      <c r="AC125" s="39"/>
      <c r="AD125" s="39"/>
      <c r="AE125" s="39"/>
      <c r="AF125" s="51"/>
      <c r="AG125" s="31"/>
      <c r="AH125" s="58"/>
      <c r="AI125" s="58"/>
    </row>
    <row r="126" spans="1:35" s="34" customFormat="1" ht="27.75" customHeight="1" x14ac:dyDescent="0.3">
      <c r="A126" s="38" t="s">
        <v>30</v>
      </c>
      <c r="B126" s="47">
        <f t="shared" ref="B126:B127" si="125">H126+J126+L126+N126+P126+R126+T126+V126+X126+Z126+AB126+AD126</f>
        <v>1023.5</v>
      </c>
      <c r="C126" s="48">
        <f t="shared" ref="C126:C127" si="126">H126</f>
        <v>0</v>
      </c>
      <c r="D126" s="48"/>
      <c r="E126" s="47">
        <f t="shared" ref="E126:E127" si="127">I126+K126+M126+O126+Q126+S126+U126+W126+Y126+AA126+AC126+AE126</f>
        <v>0</v>
      </c>
      <c r="F126" s="40">
        <f t="shared" ref="F126:F127" si="128">E126/B126*100</f>
        <v>0</v>
      </c>
      <c r="G126" s="40" t="e">
        <f t="shared" ref="G126:G127" si="129">E126/C126*100</f>
        <v>#DIV/0!</v>
      </c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>
        <v>1023.5</v>
      </c>
      <c r="AA126" s="29"/>
      <c r="AB126" s="29"/>
      <c r="AC126" s="29"/>
      <c r="AD126" s="29"/>
      <c r="AE126" s="29"/>
      <c r="AF126" s="51"/>
      <c r="AG126" s="31"/>
      <c r="AH126" s="31"/>
      <c r="AI126" s="31"/>
    </row>
    <row r="127" spans="1:35" s="34" customFormat="1" ht="24.75" customHeight="1" x14ac:dyDescent="0.3">
      <c r="A127" s="38" t="s">
        <v>31</v>
      </c>
      <c r="B127" s="47">
        <f t="shared" si="125"/>
        <v>0</v>
      </c>
      <c r="C127" s="48">
        <f t="shared" si="126"/>
        <v>0</v>
      </c>
      <c r="D127" s="48"/>
      <c r="E127" s="47">
        <f t="shared" si="127"/>
        <v>0</v>
      </c>
      <c r="F127" s="40" t="e">
        <f t="shared" si="128"/>
        <v>#DIV/0!</v>
      </c>
      <c r="G127" s="40" t="e">
        <f t="shared" si="129"/>
        <v>#DIV/0!</v>
      </c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52"/>
      <c r="AG127" s="31"/>
      <c r="AH127" s="31"/>
      <c r="AI127" s="31"/>
    </row>
    <row r="128" spans="1:35" s="34" customFormat="1" ht="68.25" customHeight="1" x14ac:dyDescent="0.3">
      <c r="A128" s="76" t="s">
        <v>60</v>
      </c>
      <c r="B128" s="36">
        <f>H128+J128+L128+N128+P128+R128+T128+V128+X128+Z128+AB128+AD128</f>
        <v>2229385.1</v>
      </c>
      <c r="C128" s="29">
        <f>C129+C130+C132+C133</f>
        <v>416402.6</v>
      </c>
      <c r="D128" s="29">
        <f t="shared" ref="D128:E128" si="130">D129+D130+D132+D133</f>
        <v>405084.6</v>
      </c>
      <c r="E128" s="29">
        <f t="shared" si="130"/>
        <v>405084.6</v>
      </c>
      <c r="F128" s="37">
        <f>E128/B128*100</f>
        <v>18.170238959612671</v>
      </c>
      <c r="G128" s="37">
        <f>E128/C128*100</f>
        <v>97.281957413330261</v>
      </c>
      <c r="H128" s="29">
        <f>H129+H130+H132+H133</f>
        <v>157113.69999999998</v>
      </c>
      <c r="I128" s="29">
        <f t="shared" ref="I128:AE128" si="131">I129+I130+I132+I133</f>
        <v>151408.4</v>
      </c>
      <c r="J128" s="29">
        <f t="shared" si="131"/>
        <v>265529.3</v>
      </c>
      <c r="K128" s="29">
        <f t="shared" si="131"/>
        <v>253676.2</v>
      </c>
      <c r="L128" s="29">
        <f t="shared" si="131"/>
        <v>204801.09999999998</v>
      </c>
      <c r="M128" s="29">
        <f t="shared" si="131"/>
        <v>0</v>
      </c>
      <c r="N128" s="29">
        <f t="shared" si="131"/>
        <v>200410.3</v>
      </c>
      <c r="O128" s="29">
        <f t="shared" si="131"/>
        <v>0</v>
      </c>
      <c r="P128" s="29">
        <f t="shared" si="131"/>
        <v>385454.30000000005</v>
      </c>
      <c r="Q128" s="29">
        <f t="shared" si="131"/>
        <v>0</v>
      </c>
      <c r="R128" s="29">
        <f t="shared" si="131"/>
        <v>194738.2</v>
      </c>
      <c r="S128" s="29">
        <f t="shared" si="131"/>
        <v>0</v>
      </c>
      <c r="T128" s="29">
        <f t="shared" si="131"/>
        <v>130349.09999999999</v>
      </c>
      <c r="U128" s="29">
        <f t="shared" si="131"/>
        <v>0</v>
      </c>
      <c r="V128" s="29">
        <f t="shared" si="131"/>
        <v>88641.5</v>
      </c>
      <c r="W128" s="29">
        <f t="shared" si="131"/>
        <v>0</v>
      </c>
      <c r="X128" s="29">
        <f t="shared" si="131"/>
        <v>128758.20000000001</v>
      </c>
      <c r="Y128" s="29">
        <f t="shared" si="131"/>
        <v>0</v>
      </c>
      <c r="Z128" s="29">
        <f t="shared" si="131"/>
        <v>148447.70000000001</v>
      </c>
      <c r="AA128" s="29">
        <f t="shared" si="131"/>
        <v>0</v>
      </c>
      <c r="AB128" s="29">
        <f t="shared" si="131"/>
        <v>129477.2</v>
      </c>
      <c r="AC128" s="29">
        <f t="shared" si="131"/>
        <v>0</v>
      </c>
      <c r="AD128" s="29">
        <f t="shared" si="131"/>
        <v>195664.50000000003</v>
      </c>
      <c r="AE128" s="29">
        <f t="shared" si="131"/>
        <v>0</v>
      </c>
      <c r="AF128" s="77"/>
      <c r="AG128" s="31"/>
      <c r="AH128" s="31"/>
      <c r="AI128" s="31"/>
    </row>
    <row r="129" spans="1:35" s="34" customFormat="1" ht="18.75" x14ac:dyDescent="0.3">
      <c r="A129" s="35" t="s">
        <v>28</v>
      </c>
      <c r="B129" s="36">
        <f>H129+J129+L129+N129+P129+R129+T129+V129+X129+Z129+AB129+AD129</f>
        <v>1643629.9000000001</v>
      </c>
      <c r="C129" s="46">
        <f>C106+C79+C55+C43+C13</f>
        <v>277619.3</v>
      </c>
      <c r="D129" s="46">
        <f t="shared" ref="C129:F130" si="132">D106+D79+D55+D43+D13</f>
        <v>266411.40000000002</v>
      </c>
      <c r="E129" s="46">
        <f t="shared" si="132"/>
        <v>266411.40000000002</v>
      </c>
      <c r="F129" s="37">
        <f>E129/B129*100</f>
        <v>16.208721926998283</v>
      </c>
      <c r="G129" s="37">
        <f>E129/C129*100</f>
        <v>95.962852726737665</v>
      </c>
      <c r="H129" s="46">
        <f t="shared" ref="H129:AE130" si="133">H106+H79+H55+H43+H13</f>
        <v>99100.7</v>
      </c>
      <c r="I129" s="46">
        <f t="shared" si="133"/>
        <v>97670.7</v>
      </c>
      <c r="J129" s="46">
        <f t="shared" si="133"/>
        <v>178518.6</v>
      </c>
      <c r="K129" s="46">
        <f t="shared" si="133"/>
        <v>168740.7</v>
      </c>
      <c r="L129" s="46">
        <f t="shared" si="133"/>
        <v>156797.5</v>
      </c>
      <c r="M129" s="46">
        <f t="shared" si="133"/>
        <v>0</v>
      </c>
      <c r="N129" s="46">
        <f t="shared" si="133"/>
        <v>149279.6</v>
      </c>
      <c r="O129" s="46">
        <f t="shared" si="133"/>
        <v>0</v>
      </c>
      <c r="P129" s="46">
        <f t="shared" si="133"/>
        <v>330720.40000000002</v>
      </c>
      <c r="Q129" s="46">
        <f t="shared" si="133"/>
        <v>0</v>
      </c>
      <c r="R129" s="46">
        <f t="shared" si="133"/>
        <v>161601</v>
      </c>
      <c r="S129" s="46">
        <f t="shared" si="133"/>
        <v>0</v>
      </c>
      <c r="T129" s="46">
        <f t="shared" si="133"/>
        <v>102682.2</v>
      </c>
      <c r="U129" s="46">
        <f t="shared" si="133"/>
        <v>0</v>
      </c>
      <c r="V129" s="46">
        <f t="shared" si="133"/>
        <v>68142.3</v>
      </c>
      <c r="W129" s="46">
        <f t="shared" si="133"/>
        <v>0</v>
      </c>
      <c r="X129" s="46">
        <f t="shared" si="133"/>
        <v>99812.6</v>
      </c>
      <c r="Y129" s="46">
        <f t="shared" si="133"/>
        <v>0</v>
      </c>
      <c r="Z129" s="46">
        <f t="shared" si="133"/>
        <v>109970.59999999999</v>
      </c>
      <c r="AA129" s="46">
        <f t="shared" si="133"/>
        <v>0</v>
      </c>
      <c r="AB129" s="46">
        <f t="shared" si="133"/>
        <v>95399.4</v>
      </c>
      <c r="AC129" s="46">
        <f t="shared" si="133"/>
        <v>0</v>
      </c>
      <c r="AD129" s="46">
        <f t="shared" si="133"/>
        <v>91605.000000000015</v>
      </c>
      <c r="AE129" s="46">
        <f t="shared" si="133"/>
        <v>0</v>
      </c>
      <c r="AF129" s="77"/>
      <c r="AG129" s="31"/>
      <c r="AH129" s="31"/>
      <c r="AI129" s="31"/>
    </row>
    <row r="130" spans="1:35" s="34" customFormat="1" ht="18.75" x14ac:dyDescent="0.3">
      <c r="A130" s="35" t="s">
        <v>29</v>
      </c>
      <c r="B130" s="36">
        <f>B107+B80+B56+B44+B14</f>
        <v>525803</v>
      </c>
      <c r="C130" s="46">
        <f t="shared" si="132"/>
        <v>124607.70000000001</v>
      </c>
      <c r="D130" s="46">
        <f t="shared" si="132"/>
        <v>128681.59999999999</v>
      </c>
      <c r="E130" s="46">
        <f t="shared" si="132"/>
        <v>128681.59999999999</v>
      </c>
      <c r="F130" s="37">
        <f>E130/B130*100</f>
        <v>24.473348383329878</v>
      </c>
      <c r="G130" s="37">
        <f>E130/C130*100</f>
        <v>103.26938062415081</v>
      </c>
      <c r="H130" s="46">
        <f t="shared" si="133"/>
        <v>53937.700000000004</v>
      </c>
      <c r="I130" s="46">
        <f t="shared" si="133"/>
        <v>53737.700000000004</v>
      </c>
      <c r="J130" s="46">
        <f t="shared" si="133"/>
        <v>76910.399999999994</v>
      </c>
      <c r="K130" s="46">
        <f t="shared" si="133"/>
        <v>74943.900000000009</v>
      </c>
      <c r="L130" s="46">
        <f t="shared" si="133"/>
        <v>43928.299999999996</v>
      </c>
      <c r="M130" s="46">
        <f t="shared" si="133"/>
        <v>0</v>
      </c>
      <c r="N130" s="46">
        <f t="shared" si="133"/>
        <v>47055.4</v>
      </c>
      <c r="O130" s="46">
        <f t="shared" si="133"/>
        <v>0</v>
      </c>
      <c r="P130" s="46">
        <f t="shared" si="133"/>
        <v>38432.9</v>
      </c>
      <c r="Q130" s="46">
        <f t="shared" si="133"/>
        <v>0</v>
      </c>
      <c r="R130" s="46">
        <f t="shared" si="133"/>
        <v>33137.200000000004</v>
      </c>
      <c r="S130" s="46">
        <f t="shared" si="133"/>
        <v>0</v>
      </c>
      <c r="T130" s="46">
        <f t="shared" si="133"/>
        <v>27666.899999999998</v>
      </c>
      <c r="U130" s="46">
        <f t="shared" si="133"/>
        <v>0</v>
      </c>
      <c r="V130" s="46">
        <f t="shared" si="133"/>
        <v>20499.2</v>
      </c>
      <c r="W130" s="46">
        <f t="shared" si="133"/>
        <v>0</v>
      </c>
      <c r="X130" s="46">
        <f t="shared" si="133"/>
        <v>24870.300000000003</v>
      </c>
      <c r="Y130" s="46">
        <f t="shared" si="133"/>
        <v>0</v>
      </c>
      <c r="Z130" s="46">
        <f t="shared" si="133"/>
        <v>33378.400000000001</v>
      </c>
      <c r="AA130" s="46">
        <f t="shared" si="133"/>
        <v>0</v>
      </c>
      <c r="AB130" s="46">
        <f t="shared" si="133"/>
        <v>30002.6</v>
      </c>
      <c r="AC130" s="46">
        <f t="shared" si="133"/>
        <v>0</v>
      </c>
      <c r="AD130" s="46">
        <f t="shared" si="133"/>
        <v>95983.699999999983</v>
      </c>
      <c r="AE130" s="46">
        <f t="shared" si="133"/>
        <v>0</v>
      </c>
      <c r="AF130" s="77"/>
      <c r="AG130" s="31"/>
      <c r="AH130" s="31"/>
      <c r="AI130" s="31"/>
    </row>
    <row r="131" spans="1:35" s="34" customFormat="1" ht="37.5" x14ac:dyDescent="0.3">
      <c r="A131" s="35" t="s">
        <v>49</v>
      </c>
      <c r="B131" s="36">
        <f>B81</f>
        <v>4148.3</v>
      </c>
      <c r="C131" s="46">
        <f>C81</f>
        <v>0</v>
      </c>
      <c r="D131" s="46">
        <f>D81</f>
        <v>0</v>
      </c>
      <c r="E131" s="46">
        <f>E81</f>
        <v>0</v>
      </c>
      <c r="F131" s="37">
        <f t="shared" ref="F131:F133" si="134">E131/B131*100</f>
        <v>0</v>
      </c>
      <c r="G131" s="37" t="e">
        <f t="shared" ref="G131:G133" si="135">E131/C131*100</f>
        <v>#DIV/0!</v>
      </c>
      <c r="H131" s="46">
        <f>H81</f>
        <v>0</v>
      </c>
      <c r="I131" s="46">
        <f t="shared" ref="I131:AE131" si="136">I81</f>
        <v>0</v>
      </c>
      <c r="J131" s="46">
        <f t="shared" si="136"/>
        <v>0</v>
      </c>
      <c r="K131" s="46">
        <f t="shared" si="136"/>
        <v>0</v>
      </c>
      <c r="L131" s="46">
        <f t="shared" si="136"/>
        <v>0</v>
      </c>
      <c r="M131" s="46">
        <f t="shared" si="136"/>
        <v>0</v>
      </c>
      <c r="N131" s="46">
        <f t="shared" si="136"/>
        <v>0</v>
      </c>
      <c r="O131" s="46">
        <f t="shared" si="136"/>
        <v>0</v>
      </c>
      <c r="P131" s="46">
        <f t="shared" si="136"/>
        <v>0</v>
      </c>
      <c r="Q131" s="46">
        <f t="shared" si="136"/>
        <v>0</v>
      </c>
      <c r="R131" s="46">
        <f t="shared" si="136"/>
        <v>0</v>
      </c>
      <c r="S131" s="46">
        <f t="shared" si="136"/>
        <v>0</v>
      </c>
      <c r="T131" s="46">
        <f t="shared" si="136"/>
        <v>129.30000000000001</v>
      </c>
      <c r="U131" s="46">
        <f t="shared" si="136"/>
        <v>0</v>
      </c>
      <c r="V131" s="46">
        <f t="shared" si="136"/>
        <v>0</v>
      </c>
      <c r="W131" s="46">
        <f t="shared" si="136"/>
        <v>0</v>
      </c>
      <c r="X131" s="46">
        <f t="shared" si="136"/>
        <v>0</v>
      </c>
      <c r="Y131" s="46">
        <f t="shared" si="136"/>
        <v>0</v>
      </c>
      <c r="Z131" s="46">
        <f t="shared" si="136"/>
        <v>0</v>
      </c>
      <c r="AA131" s="46">
        <f t="shared" si="136"/>
        <v>0</v>
      </c>
      <c r="AB131" s="46">
        <f t="shared" si="136"/>
        <v>0</v>
      </c>
      <c r="AC131" s="46">
        <f t="shared" si="136"/>
        <v>0</v>
      </c>
      <c r="AD131" s="46">
        <f t="shared" si="136"/>
        <v>4019</v>
      </c>
      <c r="AE131" s="46">
        <f t="shared" si="136"/>
        <v>0</v>
      </c>
      <c r="AF131" s="77"/>
      <c r="AG131" s="31"/>
      <c r="AH131" s="31"/>
      <c r="AI131" s="31"/>
    </row>
    <row r="132" spans="1:35" s="34" customFormat="1" ht="18.75" x14ac:dyDescent="0.3">
      <c r="A132" s="35" t="s">
        <v>30</v>
      </c>
      <c r="B132" s="36">
        <f t="shared" ref="B132:B133" si="137">H132+J132+L132+N132+P132+R132+T132+V132+X132+Z132+AB132+AD132</f>
        <v>49926.599999999991</v>
      </c>
      <c r="C132" s="46">
        <f t="shared" ref="C132:E133" si="138">C15+C45+C57+C82+C108</f>
        <v>8150.6</v>
      </c>
      <c r="D132" s="46">
        <f t="shared" si="138"/>
        <v>7689.8</v>
      </c>
      <c r="E132" s="46">
        <f t="shared" si="138"/>
        <v>7689.8</v>
      </c>
      <c r="F132" s="37">
        <f t="shared" si="134"/>
        <v>15.402210444933164</v>
      </c>
      <c r="G132" s="37">
        <f t="shared" si="135"/>
        <v>94.346428483792593</v>
      </c>
      <c r="H132" s="46">
        <f t="shared" ref="H132:AE133" si="139">H15+H45+H57+H82+H108</f>
        <v>4075.3</v>
      </c>
      <c r="I132" s="46">
        <f t="shared" si="139"/>
        <v>0</v>
      </c>
      <c r="J132" s="46">
        <f t="shared" si="139"/>
        <v>4075.3</v>
      </c>
      <c r="K132" s="46">
        <f t="shared" si="139"/>
        <v>7689.8</v>
      </c>
      <c r="L132" s="46">
        <f t="shared" si="139"/>
        <v>4075.3</v>
      </c>
      <c r="M132" s="46">
        <f t="shared" si="139"/>
        <v>0</v>
      </c>
      <c r="N132" s="46">
        <f t="shared" si="139"/>
        <v>4075.3</v>
      </c>
      <c r="O132" s="46">
        <f t="shared" si="139"/>
        <v>0</v>
      </c>
      <c r="P132" s="46">
        <f t="shared" si="139"/>
        <v>16301</v>
      </c>
      <c r="Q132" s="46">
        <f t="shared" si="139"/>
        <v>0</v>
      </c>
      <c r="R132" s="46">
        <f t="shared" si="139"/>
        <v>0</v>
      </c>
      <c r="S132" s="46">
        <f t="shared" si="139"/>
        <v>0</v>
      </c>
      <c r="T132" s="46">
        <f t="shared" si="139"/>
        <v>0</v>
      </c>
      <c r="U132" s="46">
        <f t="shared" si="139"/>
        <v>0</v>
      </c>
      <c r="V132" s="46">
        <f t="shared" si="139"/>
        <v>0</v>
      </c>
      <c r="W132" s="46">
        <f t="shared" si="139"/>
        <v>0</v>
      </c>
      <c r="X132" s="46">
        <f t="shared" si="139"/>
        <v>4075.3</v>
      </c>
      <c r="Y132" s="46">
        <f t="shared" si="139"/>
        <v>0</v>
      </c>
      <c r="Z132" s="46">
        <f t="shared" si="139"/>
        <v>5098.7</v>
      </c>
      <c r="AA132" s="46">
        <f t="shared" si="139"/>
        <v>0</v>
      </c>
      <c r="AB132" s="46">
        <f t="shared" si="139"/>
        <v>4075.2</v>
      </c>
      <c r="AC132" s="46">
        <f t="shared" si="139"/>
        <v>0</v>
      </c>
      <c r="AD132" s="46">
        <f t="shared" si="139"/>
        <v>4075.2</v>
      </c>
      <c r="AE132" s="46">
        <f t="shared" si="139"/>
        <v>0</v>
      </c>
      <c r="AF132" s="77"/>
      <c r="AG132" s="31"/>
      <c r="AH132" s="31"/>
      <c r="AI132" s="31"/>
    </row>
    <row r="133" spans="1:35" s="34" customFormat="1" ht="18.75" x14ac:dyDescent="0.3">
      <c r="A133" s="35" t="s">
        <v>31</v>
      </c>
      <c r="B133" s="36">
        <f t="shared" si="137"/>
        <v>10025.6</v>
      </c>
      <c r="C133" s="46">
        <f t="shared" si="138"/>
        <v>6025</v>
      </c>
      <c r="D133" s="46">
        <f t="shared" si="138"/>
        <v>2301.8000000000002</v>
      </c>
      <c r="E133" s="46">
        <f t="shared" si="138"/>
        <v>2301.8000000000002</v>
      </c>
      <c r="F133" s="37">
        <f t="shared" si="134"/>
        <v>22.959224385572934</v>
      </c>
      <c r="G133" s="37">
        <f t="shared" si="135"/>
        <v>38.204149377593367</v>
      </c>
      <c r="H133" s="46">
        <f t="shared" si="139"/>
        <v>0</v>
      </c>
      <c r="I133" s="46">
        <f t="shared" si="139"/>
        <v>0</v>
      </c>
      <c r="J133" s="46">
        <f t="shared" si="139"/>
        <v>6025</v>
      </c>
      <c r="K133" s="46">
        <f t="shared" si="139"/>
        <v>2301.8000000000002</v>
      </c>
      <c r="L133" s="46">
        <f t="shared" si="139"/>
        <v>0</v>
      </c>
      <c r="M133" s="46">
        <f t="shared" si="139"/>
        <v>0</v>
      </c>
      <c r="N133" s="46">
        <f t="shared" si="139"/>
        <v>0</v>
      </c>
      <c r="O133" s="46">
        <f t="shared" si="139"/>
        <v>0</v>
      </c>
      <c r="P133" s="46">
        <f t="shared" si="139"/>
        <v>0</v>
      </c>
      <c r="Q133" s="46">
        <f t="shared" si="139"/>
        <v>0</v>
      </c>
      <c r="R133" s="46">
        <f t="shared" si="139"/>
        <v>0</v>
      </c>
      <c r="S133" s="46">
        <f t="shared" si="139"/>
        <v>0</v>
      </c>
      <c r="T133" s="46">
        <f t="shared" si="139"/>
        <v>0</v>
      </c>
      <c r="U133" s="46">
        <f t="shared" si="139"/>
        <v>0</v>
      </c>
      <c r="V133" s="46">
        <f t="shared" si="139"/>
        <v>0</v>
      </c>
      <c r="W133" s="46">
        <f t="shared" si="139"/>
        <v>0</v>
      </c>
      <c r="X133" s="46">
        <f t="shared" si="139"/>
        <v>0</v>
      </c>
      <c r="Y133" s="46">
        <f t="shared" si="139"/>
        <v>0</v>
      </c>
      <c r="Z133" s="46">
        <f t="shared" si="139"/>
        <v>0</v>
      </c>
      <c r="AA133" s="46">
        <f t="shared" si="139"/>
        <v>0</v>
      </c>
      <c r="AB133" s="46">
        <f t="shared" si="139"/>
        <v>0</v>
      </c>
      <c r="AC133" s="46">
        <f t="shared" si="139"/>
        <v>0</v>
      </c>
      <c r="AD133" s="46">
        <f t="shared" si="139"/>
        <v>4000.6</v>
      </c>
      <c r="AE133" s="46">
        <f t="shared" si="139"/>
        <v>0</v>
      </c>
      <c r="AF133" s="77"/>
      <c r="AG133" s="31"/>
      <c r="AH133" s="31"/>
      <c r="AI133" s="31"/>
    </row>
    <row r="134" spans="1:35" s="34" customFormat="1" ht="46.5" customHeight="1" x14ac:dyDescent="0.25">
      <c r="A134" s="26" t="s">
        <v>61</v>
      </c>
      <c r="B134" s="27">
        <f>H134+J134+L134+N134+P134+R134+T134+V134+X134+Z134+AB134+AD134</f>
        <v>0</v>
      </c>
      <c r="C134" s="27">
        <f>C136</f>
        <v>0</v>
      </c>
      <c r="D134" s="27">
        <f>D136</f>
        <v>0</v>
      </c>
      <c r="E134" s="27">
        <f>E136</f>
        <v>0</v>
      </c>
      <c r="F134" s="27"/>
      <c r="G134" s="27"/>
      <c r="H134" s="27">
        <f>H136</f>
        <v>0</v>
      </c>
      <c r="I134" s="27">
        <f>I136</f>
        <v>0</v>
      </c>
      <c r="J134" s="27">
        <f t="shared" ref="J134:AD134" si="140">J136</f>
        <v>0</v>
      </c>
      <c r="K134" s="27">
        <f>K136</f>
        <v>0</v>
      </c>
      <c r="L134" s="27">
        <f t="shared" si="140"/>
        <v>0</v>
      </c>
      <c r="M134" s="27">
        <f>M136</f>
        <v>0</v>
      </c>
      <c r="N134" s="27">
        <f t="shared" si="140"/>
        <v>0</v>
      </c>
      <c r="O134" s="27">
        <f>O136</f>
        <v>0</v>
      </c>
      <c r="P134" s="27">
        <f t="shared" si="140"/>
        <v>0</v>
      </c>
      <c r="Q134" s="27">
        <f>Q136</f>
        <v>0</v>
      </c>
      <c r="R134" s="27">
        <f t="shared" si="140"/>
        <v>0</v>
      </c>
      <c r="S134" s="27">
        <f>S136</f>
        <v>0</v>
      </c>
      <c r="T134" s="27">
        <f t="shared" si="140"/>
        <v>0</v>
      </c>
      <c r="U134" s="27">
        <f>U136</f>
        <v>0</v>
      </c>
      <c r="V134" s="27">
        <f t="shared" si="140"/>
        <v>0</v>
      </c>
      <c r="W134" s="27">
        <f>W136</f>
        <v>0</v>
      </c>
      <c r="X134" s="27">
        <f t="shared" si="140"/>
        <v>0</v>
      </c>
      <c r="Y134" s="27">
        <f>Y136</f>
        <v>0</v>
      </c>
      <c r="Z134" s="27">
        <f t="shared" si="140"/>
        <v>0</v>
      </c>
      <c r="AA134" s="27">
        <f>AA136</f>
        <v>0</v>
      </c>
      <c r="AB134" s="27">
        <f t="shared" si="140"/>
        <v>0</v>
      </c>
      <c r="AC134" s="27">
        <f>AC136</f>
        <v>0</v>
      </c>
      <c r="AD134" s="28">
        <f t="shared" si="140"/>
        <v>0</v>
      </c>
      <c r="AE134" s="29">
        <f>AE136</f>
        <v>0</v>
      </c>
      <c r="AF134" s="63"/>
      <c r="AG134" s="31"/>
      <c r="AH134" s="31"/>
      <c r="AI134" s="31"/>
    </row>
    <row r="135" spans="1:35" s="34" customFormat="1" ht="54" customHeight="1" x14ac:dyDescent="0.25">
      <c r="A135" s="26" t="s">
        <v>62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8"/>
      <c r="AF135" s="63"/>
      <c r="AG135" s="31"/>
      <c r="AH135" s="31"/>
      <c r="AI135" s="31"/>
    </row>
    <row r="136" spans="1:35" s="34" customFormat="1" ht="18.75" x14ac:dyDescent="0.3">
      <c r="A136" s="35" t="s">
        <v>27</v>
      </c>
      <c r="B136" s="29">
        <f>H136+J136+L136+N136+P136+R136+T136+V136+X136+Z136+AB136+AD136</f>
        <v>0</v>
      </c>
      <c r="C136" s="29">
        <f>SUM(C137:C140)</f>
        <v>0</v>
      </c>
      <c r="D136" s="29">
        <f t="shared" ref="D136:E136" si="141">SUM(D137:D140)</f>
        <v>0</v>
      </c>
      <c r="E136" s="29">
        <f t="shared" si="141"/>
        <v>0</v>
      </c>
      <c r="F136" s="37" t="e">
        <f>E136/B136*100</f>
        <v>#DIV/0!</v>
      </c>
      <c r="G136" s="37" t="e">
        <f>E136/C136*100</f>
        <v>#DIV/0!</v>
      </c>
      <c r="H136" s="29">
        <f>SUM(H137:H140)</f>
        <v>0</v>
      </c>
      <c r="I136" s="29">
        <f t="shared" ref="I136:AE136" si="142">SUM(I137:I140)</f>
        <v>0</v>
      </c>
      <c r="J136" s="29">
        <f t="shared" si="142"/>
        <v>0</v>
      </c>
      <c r="K136" s="29">
        <f t="shared" si="142"/>
        <v>0</v>
      </c>
      <c r="L136" s="29">
        <f t="shared" si="142"/>
        <v>0</v>
      </c>
      <c r="M136" s="29">
        <f t="shared" si="142"/>
        <v>0</v>
      </c>
      <c r="N136" s="29">
        <f t="shared" si="142"/>
        <v>0</v>
      </c>
      <c r="O136" s="29">
        <f t="shared" si="142"/>
        <v>0</v>
      </c>
      <c r="P136" s="29">
        <f t="shared" si="142"/>
        <v>0</v>
      </c>
      <c r="Q136" s="29">
        <f t="shared" si="142"/>
        <v>0</v>
      </c>
      <c r="R136" s="29">
        <f t="shared" si="142"/>
        <v>0</v>
      </c>
      <c r="S136" s="29">
        <f t="shared" si="142"/>
        <v>0</v>
      </c>
      <c r="T136" s="29">
        <f t="shared" si="142"/>
        <v>0</v>
      </c>
      <c r="U136" s="29">
        <f t="shared" si="142"/>
        <v>0</v>
      </c>
      <c r="V136" s="29">
        <f t="shared" si="142"/>
        <v>0</v>
      </c>
      <c r="W136" s="29">
        <f t="shared" si="142"/>
        <v>0</v>
      </c>
      <c r="X136" s="29">
        <f t="shared" si="142"/>
        <v>0</v>
      </c>
      <c r="Y136" s="29">
        <f t="shared" si="142"/>
        <v>0</v>
      </c>
      <c r="Z136" s="29">
        <f t="shared" si="142"/>
        <v>0</v>
      </c>
      <c r="AA136" s="29">
        <f t="shared" si="142"/>
        <v>0</v>
      </c>
      <c r="AB136" s="29">
        <f t="shared" si="142"/>
        <v>0</v>
      </c>
      <c r="AC136" s="29">
        <f t="shared" si="142"/>
        <v>0</v>
      </c>
      <c r="AD136" s="29">
        <f t="shared" si="142"/>
        <v>0</v>
      </c>
      <c r="AE136" s="29">
        <f t="shared" si="142"/>
        <v>0</v>
      </c>
      <c r="AF136" s="63"/>
      <c r="AG136" s="31"/>
      <c r="AH136" s="31"/>
      <c r="AI136" s="31"/>
    </row>
    <row r="137" spans="1:35" s="34" customFormat="1" ht="18.75" x14ac:dyDescent="0.3">
      <c r="A137" s="38" t="s">
        <v>28</v>
      </c>
      <c r="B137" s="39">
        <f t="shared" ref="B137:B140" si="143">H137+J137+L137+N137+P137+R137+T137+V137+X137+Z137+AB137+AD137</f>
        <v>0</v>
      </c>
      <c r="C137" s="39">
        <f>H137</f>
        <v>0</v>
      </c>
      <c r="D137" s="39">
        <f>D143</f>
        <v>0</v>
      </c>
      <c r="E137" s="39">
        <f>I137+K137+M137+O137+Q137+S137+U137+W137+Y137+AA137+AC137+AE137</f>
        <v>0</v>
      </c>
      <c r="F137" s="40" t="e">
        <f t="shared" ref="F137:F140" si="144">E137/B137*100</f>
        <v>#DIV/0!</v>
      </c>
      <c r="G137" s="40" t="e">
        <f t="shared" ref="G137:G140" si="145">E137/C137*100</f>
        <v>#DIV/0!</v>
      </c>
      <c r="H137" s="39">
        <f>H143</f>
        <v>0</v>
      </c>
      <c r="I137" s="39">
        <f t="shared" ref="I137:AE140" si="146">I143</f>
        <v>0</v>
      </c>
      <c r="J137" s="39">
        <f t="shared" si="146"/>
        <v>0</v>
      </c>
      <c r="K137" s="39">
        <f t="shared" si="146"/>
        <v>0</v>
      </c>
      <c r="L137" s="39">
        <f t="shared" si="146"/>
        <v>0</v>
      </c>
      <c r="M137" s="39">
        <f t="shared" si="146"/>
        <v>0</v>
      </c>
      <c r="N137" s="39">
        <f t="shared" si="146"/>
        <v>0</v>
      </c>
      <c r="O137" s="39">
        <f t="shared" si="146"/>
        <v>0</v>
      </c>
      <c r="P137" s="39">
        <f t="shared" si="146"/>
        <v>0</v>
      </c>
      <c r="Q137" s="39">
        <f t="shared" si="146"/>
        <v>0</v>
      </c>
      <c r="R137" s="39">
        <f t="shared" si="146"/>
        <v>0</v>
      </c>
      <c r="S137" s="39">
        <f t="shared" si="146"/>
        <v>0</v>
      </c>
      <c r="T137" s="39">
        <f t="shared" si="146"/>
        <v>0</v>
      </c>
      <c r="U137" s="39">
        <f t="shared" si="146"/>
        <v>0</v>
      </c>
      <c r="V137" s="39">
        <f t="shared" si="146"/>
        <v>0</v>
      </c>
      <c r="W137" s="39">
        <f t="shared" si="146"/>
        <v>0</v>
      </c>
      <c r="X137" s="39">
        <f t="shared" si="146"/>
        <v>0</v>
      </c>
      <c r="Y137" s="39">
        <f t="shared" si="146"/>
        <v>0</v>
      </c>
      <c r="Z137" s="39">
        <f t="shared" si="146"/>
        <v>0</v>
      </c>
      <c r="AA137" s="39">
        <f t="shared" si="146"/>
        <v>0</v>
      </c>
      <c r="AB137" s="39">
        <f t="shared" si="146"/>
        <v>0</v>
      </c>
      <c r="AC137" s="39">
        <f t="shared" si="146"/>
        <v>0</v>
      </c>
      <c r="AD137" s="39">
        <f t="shared" si="146"/>
        <v>0</v>
      </c>
      <c r="AE137" s="39">
        <f t="shared" si="146"/>
        <v>0</v>
      </c>
      <c r="AF137" s="63"/>
      <c r="AG137" s="31"/>
      <c r="AH137" s="31"/>
      <c r="AI137" s="31"/>
    </row>
    <row r="138" spans="1:35" s="34" customFormat="1" ht="18.75" x14ac:dyDescent="0.3">
      <c r="A138" s="38" t="s">
        <v>29</v>
      </c>
      <c r="B138" s="39">
        <f t="shared" si="143"/>
        <v>0</v>
      </c>
      <c r="C138" s="39">
        <f t="shared" ref="C138:C140" si="147">H138</f>
        <v>0</v>
      </c>
      <c r="D138" s="39">
        <f t="shared" ref="D138:D140" si="148">D144</f>
        <v>0</v>
      </c>
      <c r="E138" s="39">
        <f t="shared" ref="E138:E140" si="149">I138+K138+M138+O138+Q138+S138+U138+W138+Y138+AA138+AC138+AE138</f>
        <v>0</v>
      </c>
      <c r="F138" s="40" t="e">
        <f t="shared" si="144"/>
        <v>#DIV/0!</v>
      </c>
      <c r="G138" s="40" t="e">
        <f t="shared" si="145"/>
        <v>#DIV/0!</v>
      </c>
      <c r="H138" s="39">
        <f t="shared" ref="H138:W140" si="150">H144</f>
        <v>0</v>
      </c>
      <c r="I138" s="39">
        <f t="shared" si="150"/>
        <v>0</v>
      </c>
      <c r="J138" s="39">
        <f t="shared" si="150"/>
        <v>0</v>
      </c>
      <c r="K138" s="39">
        <f t="shared" si="150"/>
        <v>0</v>
      </c>
      <c r="L138" s="39">
        <f t="shared" si="150"/>
        <v>0</v>
      </c>
      <c r="M138" s="39">
        <f t="shared" si="150"/>
        <v>0</v>
      </c>
      <c r="N138" s="39">
        <f t="shared" si="150"/>
        <v>0</v>
      </c>
      <c r="O138" s="39">
        <f t="shared" si="150"/>
        <v>0</v>
      </c>
      <c r="P138" s="39">
        <f t="shared" si="150"/>
        <v>0</v>
      </c>
      <c r="Q138" s="39">
        <f t="shared" si="150"/>
        <v>0</v>
      </c>
      <c r="R138" s="39">
        <f t="shared" si="150"/>
        <v>0</v>
      </c>
      <c r="S138" s="39">
        <f t="shared" si="150"/>
        <v>0</v>
      </c>
      <c r="T138" s="39">
        <f t="shared" si="150"/>
        <v>0</v>
      </c>
      <c r="U138" s="39">
        <f t="shared" si="150"/>
        <v>0</v>
      </c>
      <c r="V138" s="39">
        <f t="shared" si="150"/>
        <v>0</v>
      </c>
      <c r="W138" s="39">
        <f t="shared" si="150"/>
        <v>0</v>
      </c>
      <c r="X138" s="39">
        <f t="shared" si="146"/>
        <v>0</v>
      </c>
      <c r="Y138" s="39">
        <f t="shared" si="146"/>
        <v>0</v>
      </c>
      <c r="Z138" s="39">
        <f t="shared" si="146"/>
        <v>0</v>
      </c>
      <c r="AA138" s="39">
        <f t="shared" si="146"/>
        <v>0</v>
      </c>
      <c r="AB138" s="39">
        <f t="shared" si="146"/>
        <v>0</v>
      </c>
      <c r="AC138" s="39">
        <f t="shared" si="146"/>
        <v>0</v>
      </c>
      <c r="AD138" s="39">
        <f t="shared" si="146"/>
        <v>0</v>
      </c>
      <c r="AE138" s="39">
        <f t="shared" si="146"/>
        <v>0</v>
      </c>
      <c r="AF138" s="63"/>
      <c r="AG138" s="31"/>
      <c r="AH138" s="31"/>
      <c r="AI138" s="31"/>
    </row>
    <row r="139" spans="1:35" s="34" customFormat="1" ht="18.75" x14ac:dyDescent="0.3">
      <c r="A139" s="38" t="s">
        <v>30</v>
      </c>
      <c r="B139" s="39">
        <f t="shared" si="143"/>
        <v>0</v>
      </c>
      <c r="C139" s="39">
        <f t="shared" si="147"/>
        <v>0</v>
      </c>
      <c r="D139" s="39">
        <f t="shared" si="148"/>
        <v>0</v>
      </c>
      <c r="E139" s="39">
        <f t="shared" si="149"/>
        <v>0</v>
      </c>
      <c r="F139" s="40" t="e">
        <f t="shared" si="144"/>
        <v>#DIV/0!</v>
      </c>
      <c r="G139" s="40" t="e">
        <f t="shared" si="145"/>
        <v>#DIV/0!</v>
      </c>
      <c r="H139" s="39">
        <f t="shared" si="150"/>
        <v>0</v>
      </c>
      <c r="I139" s="39">
        <f t="shared" si="146"/>
        <v>0</v>
      </c>
      <c r="J139" s="39">
        <f t="shared" si="146"/>
        <v>0</v>
      </c>
      <c r="K139" s="39">
        <f t="shared" si="146"/>
        <v>0</v>
      </c>
      <c r="L139" s="39">
        <f t="shared" si="146"/>
        <v>0</v>
      </c>
      <c r="M139" s="39">
        <f t="shared" si="146"/>
        <v>0</v>
      </c>
      <c r="N139" s="39">
        <f t="shared" si="146"/>
        <v>0</v>
      </c>
      <c r="O139" s="39">
        <f t="shared" si="146"/>
        <v>0</v>
      </c>
      <c r="P139" s="39">
        <f t="shared" si="146"/>
        <v>0</v>
      </c>
      <c r="Q139" s="39">
        <f t="shared" si="146"/>
        <v>0</v>
      </c>
      <c r="R139" s="39">
        <f t="shared" si="146"/>
        <v>0</v>
      </c>
      <c r="S139" s="39">
        <f t="shared" si="146"/>
        <v>0</v>
      </c>
      <c r="T139" s="39">
        <f t="shared" si="146"/>
        <v>0</v>
      </c>
      <c r="U139" s="39">
        <f t="shared" si="146"/>
        <v>0</v>
      </c>
      <c r="V139" s="39">
        <f t="shared" si="146"/>
        <v>0</v>
      </c>
      <c r="W139" s="39">
        <f t="shared" si="146"/>
        <v>0</v>
      </c>
      <c r="X139" s="39">
        <f t="shared" si="146"/>
        <v>0</v>
      </c>
      <c r="Y139" s="39">
        <f t="shared" si="146"/>
        <v>0</v>
      </c>
      <c r="Z139" s="39">
        <f t="shared" si="146"/>
        <v>0</v>
      </c>
      <c r="AA139" s="39">
        <f t="shared" si="146"/>
        <v>0</v>
      </c>
      <c r="AB139" s="39">
        <f t="shared" si="146"/>
        <v>0</v>
      </c>
      <c r="AC139" s="39">
        <f t="shared" si="146"/>
        <v>0</v>
      </c>
      <c r="AD139" s="39">
        <f t="shared" si="146"/>
        <v>0</v>
      </c>
      <c r="AE139" s="39">
        <f t="shared" si="146"/>
        <v>0</v>
      </c>
      <c r="AF139" s="63"/>
      <c r="AG139" s="31"/>
      <c r="AH139" s="31"/>
      <c r="AI139" s="31"/>
    </row>
    <row r="140" spans="1:35" s="34" customFormat="1" ht="18.75" x14ac:dyDescent="0.3">
      <c r="A140" s="38" t="s">
        <v>31</v>
      </c>
      <c r="B140" s="39">
        <f t="shared" si="143"/>
        <v>0</v>
      </c>
      <c r="C140" s="39">
        <f t="shared" si="147"/>
        <v>0</v>
      </c>
      <c r="D140" s="39">
        <f t="shared" si="148"/>
        <v>0</v>
      </c>
      <c r="E140" s="39">
        <f t="shared" si="149"/>
        <v>0</v>
      </c>
      <c r="F140" s="40" t="e">
        <f t="shared" si="144"/>
        <v>#DIV/0!</v>
      </c>
      <c r="G140" s="40" t="e">
        <f t="shared" si="145"/>
        <v>#DIV/0!</v>
      </c>
      <c r="H140" s="39">
        <f t="shared" si="150"/>
        <v>0</v>
      </c>
      <c r="I140" s="39">
        <f t="shared" si="146"/>
        <v>0</v>
      </c>
      <c r="J140" s="39">
        <f t="shared" si="146"/>
        <v>0</v>
      </c>
      <c r="K140" s="39">
        <f t="shared" si="146"/>
        <v>0</v>
      </c>
      <c r="L140" s="39">
        <f t="shared" si="146"/>
        <v>0</v>
      </c>
      <c r="M140" s="39">
        <f t="shared" si="146"/>
        <v>0</v>
      </c>
      <c r="N140" s="39">
        <f t="shared" si="146"/>
        <v>0</v>
      </c>
      <c r="O140" s="39">
        <f t="shared" si="146"/>
        <v>0</v>
      </c>
      <c r="P140" s="39">
        <f t="shared" si="146"/>
        <v>0</v>
      </c>
      <c r="Q140" s="39">
        <f t="shared" si="146"/>
        <v>0</v>
      </c>
      <c r="R140" s="39">
        <f t="shared" si="146"/>
        <v>0</v>
      </c>
      <c r="S140" s="39">
        <f t="shared" si="146"/>
        <v>0</v>
      </c>
      <c r="T140" s="39">
        <f t="shared" si="146"/>
        <v>0</v>
      </c>
      <c r="U140" s="39">
        <f t="shared" si="146"/>
        <v>0</v>
      </c>
      <c r="V140" s="39">
        <f t="shared" si="146"/>
        <v>0</v>
      </c>
      <c r="W140" s="39">
        <f t="shared" si="146"/>
        <v>0</v>
      </c>
      <c r="X140" s="39">
        <f t="shared" si="146"/>
        <v>0</v>
      </c>
      <c r="Y140" s="39">
        <f t="shared" si="146"/>
        <v>0</v>
      </c>
      <c r="Z140" s="39">
        <f t="shared" si="146"/>
        <v>0</v>
      </c>
      <c r="AA140" s="39">
        <f t="shared" si="146"/>
        <v>0</v>
      </c>
      <c r="AB140" s="39">
        <f t="shared" si="146"/>
        <v>0</v>
      </c>
      <c r="AC140" s="39">
        <f t="shared" si="146"/>
        <v>0</v>
      </c>
      <c r="AD140" s="39">
        <f t="shared" si="146"/>
        <v>0</v>
      </c>
      <c r="AE140" s="39">
        <f t="shared" si="146"/>
        <v>0</v>
      </c>
      <c r="AF140" s="63"/>
      <c r="AG140" s="31"/>
      <c r="AH140" s="31"/>
      <c r="AI140" s="31"/>
    </row>
    <row r="141" spans="1:35" s="34" customFormat="1" ht="32.25" customHeight="1" x14ac:dyDescent="0.25">
      <c r="A141" s="42" t="s">
        <v>63</v>
      </c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4"/>
      <c r="AF141" s="63"/>
      <c r="AG141" s="31"/>
      <c r="AH141" s="31"/>
      <c r="AI141" s="31"/>
    </row>
    <row r="142" spans="1:35" s="34" customFormat="1" ht="18.75" x14ac:dyDescent="0.3">
      <c r="A142" s="35" t="s">
        <v>27</v>
      </c>
      <c r="B142" s="46">
        <f>H142+J142+L142+N142+P142+R142+T142+V142+X142+Z142+AB142+AD142</f>
        <v>0</v>
      </c>
      <c r="C142" s="36">
        <f>SUM(C143:C146)</f>
        <v>0</v>
      </c>
      <c r="D142" s="36">
        <f t="shared" ref="D142:E142" si="151">SUM(D143:D146)</f>
        <v>0</v>
      </c>
      <c r="E142" s="36">
        <f t="shared" si="151"/>
        <v>0</v>
      </c>
      <c r="F142" s="37" t="e">
        <f>E142/B142*100</f>
        <v>#DIV/0!</v>
      </c>
      <c r="G142" s="37" t="e">
        <f>E142/C142*100</f>
        <v>#DIV/0!</v>
      </c>
      <c r="H142" s="29">
        <f t="shared" ref="H142:AE142" si="152">H143+H144+H145+H146</f>
        <v>0</v>
      </c>
      <c r="I142" s="29">
        <f t="shared" si="152"/>
        <v>0</v>
      </c>
      <c r="J142" s="29">
        <f t="shared" si="152"/>
        <v>0</v>
      </c>
      <c r="K142" s="29">
        <f t="shared" si="152"/>
        <v>0</v>
      </c>
      <c r="L142" s="29">
        <f t="shared" si="152"/>
        <v>0</v>
      </c>
      <c r="M142" s="29">
        <f t="shared" si="152"/>
        <v>0</v>
      </c>
      <c r="N142" s="29">
        <f t="shared" si="152"/>
        <v>0</v>
      </c>
      <c r="O142" s="29">
        <f t="shared" si="152"/>
        <v>0</v>
      </c>
      <c r="P142" s="29">
        <f t="shared" si="152"/>
        <v>0</v>
      </c>
      <c r="Q142" s="29">
        <f t="shared" si="152"/>
        <v>0</v>
      </c>
      <c r="R142" s="29">
        <f t="shared" si="152"/>
        <v>0</v>
      </c>
      <c r="S142" s="29">
        <f t="shared" si="152"/>
        <v>0</v>
      </c>
      <c r="T142" s="29">
        <f t="shared" si="152"/>
        <v>0</v>
      </c>
      <c r="U142" s="29">
        <f t="shared" si="152"/>
        <v>0</v>
      </c>
      <c r="V142" s="29">
        <f t="shared" si="152"/>
        <v>0</v>
      </c>
      <c r="W142" s="29">
        <f t="shared" si="152"/>
        <v>0</v>
      </c>
      <c r="X142" s="29">
        <f t="shared" si="152"/>
        <v>0</v>
      </c>
      <c r="Y142" s="29">
        <f t="shared" si="152"/>
        <v>0</v>
      </c>
      <c r="Z142" s="29">
        <f t="shared" si="152"/>
        <v>0</v>
      </c>
      <c r="AA142" s="29">
        <f t="shared" si="152"/>
        <v>0</v>
      </c>
      <c r="AB142" s="29">
        <f t="shared" si="152"/>
        <v>0</v>
      </c>
      <c r="AC142" s="29">
        <f t="shared" si="152"/>
        <v>0</v>
      </c>
      <c r="AD142" s="29">
        <f t="shared" si="152"/>
        <v>0</v>
      </c>
      <c r="AE142" s="29">
        <f t="shared" si="152"/>
        <v>0</v>
      </c>
      <c r="AF142" s="63"/>
      <c r="AG142" s="31"/>
      <c r="AH142" s="31"/>
      <c r="AI142" s="31"/>
    </row>
    <row r="143" spans="1:35" s="34" customFormat="1" ht="24.75" customHeight="1" x14ac:dyDescent="0.3">
      <c r="A143" s="38" t="s">
        <v>28</v>
      </c>
      <c r="B143" s="47">
        <f>H143+J143+L143+N143+P143+R143+T143+V143+X143+Z143+AB143+AD143</f>
        <v>0</v>
      </c>
      <c r="C143" s="47">
        <f>H143</f>
        <v>0</v>
      </c>
      <c r="D143" s="48"/>
      <c r="E143" s="48">
        <f>I143+K143+M143+O143+Q143+S143+U143+W143+Y143+AA143+AC143+AE143</f>
        <v>0</v>
      </c>
      <c r="F143" s="40" t="e">
        <f t="shared" ref="F143:F146" si="153">E143/B143*100</f>
        <v>#DIV/0!</v>
      </c>
      <c r="G143" s="40" t="e">
        <f t="shared" ref="G143:G146" si="154">E143/C143*100</f>
        <v>#DIV/0!</v>
      </c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63"/>
      <c r="AG143" s="31"/>
      <c r="AH143" s="31"/>
      <c r="AI143" s="31"/>
    </row>
    <row r="144" spans="1:35" s="34" customFormat="1" ht="18.75" x14ac:dyDescent="0.3">
      <c r="A144" s="38" t="s">
        <v>29</v>
      </c>
      <c r="B144" s="47">
        <f t="shared" ref="B144:B146" si="155">H144+J144+L144+N144+P144+R144+T144+V144+X144+Z144+AB144+AD144</f>
        <v>0</v>
      </c>
      <c r="C144" s="47">
        <f t="shared" ref="C144:C146" si="156">H144</f>
        <v>0</v>
      </c>
      <c r="D144" s="47"/>
      <c r="E144" s="48">
        <f t="shared" ref="E144:E146" si="157">I144+K144+M144+O144+Q144+S144+U144+W144+Y144+AA144+AC144+AE144</f>
        <v>0</v>
      </c>
      <c r="F144" s="40" t="e">
        <f t="shared" si="153"/>
        <v>#DIV/0!</v>
      </c>
      <c r="G144" s="40" t="e">
        <f t="shared" si="154"/>
        <v>#DIV/0!</v>
      </c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63"/>
      <c r="AG144" s="31"/>
      <c r="AH144" s="31"/>
      <c r="AI144" s="31"/>
    </row>
    <row r="145" spans="1:35" s="34" customFormat="1" ht="18.75" x14ac:dyDescent="0.3">
      <c r="A145" s="38" t="s">
        <v>30</v>
      </c>
      <c r="B145" s="47">
        <f t="shared" si="155"/>
        <v>0</v>
      </c>
      <c r="C145" s="47">
        <f t="shared" si="156"/>
        <v>0</v>
      </c>
      <c r="D145" s="48"/>
      <c r="E145" s="48">
        <f t="shared" si="157"/>
        <v>0</v>
      </c>
      <c r="F145" s="40" t="e">
        <f t="shared" si="153"/>
        <v>#DIV/0!</v>
      </c>
      <c r="G145" s="40" t="e">
        <f t="shared" si="154"/>
        <v>#DIV/0!</v>
      </c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63"/>
      <c r="AG145" s="31"/>
      <c r="AH145" s="31"/>
      <c r="AI145" s="31"/>
    </row>
    <row r="146" spans="1:35" s="34" customFormat="1" ht="18.75" x14ac:dyDescent="0.3">
      <c r="A146" s="38" t="s">
        <v>31</v>
      </c>
      <c r="B146" s="47">
        <f t="shared" si="155"/>
        <v>0</v>
      </c>
      <c r="C146" s="47">
        <f t="shared" si="156"/>
        <v>0</v>
      </c>
      <c r="D146" s="48"/>
      <c r="E146" s="48">
        <f t="shared" si="157"/>
        <v>0</v>
      </c>
      <c r="F146" s="40" t="e">
        <f t="shared" si="153"/>
        <v>#DIV/0!</v>
      </c>
      <c r="G146" s="40" t="e">
        <f t="shared" si="154"/>
        <v>#DIV/0!</v>
      </c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63"/>
      <c r="AG146" s="31"/>
      <c r="AH146" s="31"/>
      <c r="AI146" s="31"/>
    </row>
    <row r="147" spans="1:35" s="34" customFormat="1" ht="20.25" x14ac:dyDescent="0.25">
      <c r="A147" s="26" t="s">
        <v>64</v>
      </c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8"/>
      <c r="AE147" s="29"/>
      <c r="AF147" s="63"/>
      <c r="AG147" s="31"/>
      <c r="AH147" s="31"/>
      <c r="AI147" s="31"/>
    </row>
    <row r="148" spans="1:35" s="34" customFormat="1" ht="44.25" customHeight="1" x14ac:dyDescent="0.25">
      <c r="A148" s="26" t="s">
        <v>65</v>
      </c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8"/>
      <c r="AF148" s="63"/>
      <c r="AG148" s="31"/>
      <c r="AH148" s="31"/>
      <c r="AI148" s="31"/>
    </row>
    <row r="149" spans="1:35" s="34" customFormat="1" ht="18.75" x14ac:dyDescent="0.3">
      <c r="A149" s="35" t="s">
        <v>27</v>
      </c>
      <c r="B149" s="46">
        <f>H149+J149+L149+N149+P149+R149+T149+V149+X149+Z149+AB149+AD149</f>
        <v>2174.8000000000002</v>
      </c>
      <c r="C149" s="46">
        <f>SUM(C150:C153)</f>
        <v>174</v>
      </c>
      <c r="D149" s="46">
        <f t="shared" ref="D149:E149" si="158">SUM(D150:D153)</f>
        <v>77.3</v>
      </c>
      <c r="E149" s="46">
        <f t="shared" si="158"/>
        <v>77.3</v>
      </c>
      <c r="F149" s="37">
        <f>E149/B149*100</f>
        <v>3.5543498252712893</v>
      </c>
      <c r="G149" s="37">
        <f>E149/C149*100</f>
        <v>44.425287356321839</v>
      </c>
      <c r="H149" s="29">
        <f>SUM(H150:H153)</f>
        <v>0</v>
      </c>
      <c r="I149" s="29">
        <f t="shared" ref="I149:AE149" si="159">SUM(I150:I153)</f>
        <v>0</v>
      </c>
      <c r="J149" s="29">
        <f t="shared" si="159"/>
        <v>174</v>
      </c>
      <c r="K149" s="29">
        <f t="shared" si="159"/>
        <v>77.3</v>
      </c>
      <c r="L149" s="29">
        <f t="shared" si="159"/>
        <v>634.29999999999995</v>
      </c>
      <c r="M149" s="29">
        <f t="shared" si="159"/>
        <v>0</v>
      </c>
      <c r="N149" s="29">
        <f t="shared" si="159"/>
        <v>11.7</v>
      </c>
      <c r="O149" s="29">
        <f t="shared" si="159"/>
        <v>0</v>
      </c>
      <c r="P149" s="29">
        <f t="shared" si="159"/>
        <v>164.6</v>
      </c>
      <c r="Q149" s="29">
        <f t="shared" si="159"/>
        <v>0</v>
      </c>
      <c r="R149" s="29">
        <f t="shared" si="159"/>
        <v>0</v>
      </c>
      <c r="S149" s="29">
        <f t="shared" si="159"/>
        <v>0</v>
      </c>
      <c r="T149" s="29">
        <f t="shared" si="159"/>
        <v>227.7</v>
      </c>
      <c r="U149" s="29">
        <f t="shared" si="159"/>
        <v>0</v>
      </c>
      <c r="V149" s="29">
        <f t="shared" si="159"/>
        <v>0</v>
      </c>
      <c r="W149" s="29">
        <f t="shared" si="159"/>
        <v>0</v>
      </c>
      <c r="X149" s="29">
        <f t="shared" si="159"/>
        <v>59.5</v>
      </c>
      <c r="Y149" s="29">
        <f t="shared" si="159"/>
        <v>0</v>
      </c>
      <c r="Z149" s="29">
        <f t="shared" si="159"/>
        <v>858</v>
      </c>
      <c r="AA149" s="29">
        <f t="shared" si="159"/>
        <v>0</v>
      </c>
      <c r="AB149" s="29">
        <f t="shared" si="159"/>
        <v>45</v>
      </c>
      <c r="AC149" s="29">
        <f t="shared" si="159"/>
        <v>0</v>
      </c>
      <c r="AD149" s="29">
        <f t="shared" si="159"/>
        <v>0</v>
      </c>
      <c r="AE149" s="29">
        <f t="shared" si="159"/>
        <v>0</v>
      </c>
      <c r="AF149" s="63"/>
      <c r="AG149" s="31"/>
      <c r="AH149" s="31"/>
      <c r="AI149" s="31"/>
    </row>
    <row r="150" spans="1:35" s="34" customFormat="1" ht="18.75" x14ac:dyDescent="0.3">
      <c r="A150" s="38" t="s">
        <v>28</v>
      </c>
      <c r="B150" s="47">
        <f>H150+J150+L150+N150+P150+R150+T150+V150+X150+Z150+AB150+AD150</f>
        <v>0</v>
      </c>
      <c r="C150" s="48">
        <f t="shared" ref="C150:E150" si="160">C156+C162</f>
        <v>0</v>
      </c>
      <c r="D150" s="48">
        <f t="shared" si="160"/>
        <v>0</v>
      </c>
      <c r="E150" s="48">
        <f t="shared" si="160"/>
        <v>0</v>
      </c>
      <c r="F150" s="40" t="e">
        <f>E150/B150*100</f>
        <v>#DIV/0!</v>
      </c>
      <c r="G150" s="40" t="e">
        <f>E150/C150*100</f>
        <v>#DIV/0!</v>
      </c>
      <c r="H150" s="39">
        <f>H156+H162</f>
        <v>0</v>
      </c>
      <c r="I150" s="39">
        <f t="shared" ref="I150:AE153" si="161">I156+I162</f>
        <v>0</v>
      </c>
      <c r="J150" s="39">
        <f t="shared" si="161"/>
        <v>0</v>
      </c>
      <c r="K150" s="39">
        <f t="shared" si="161"/>
        <v>0</v>
      </c>
      <c r="L150" s="39">
        <f t="shared" si="161"/>
        <v>0</v>
      </c>
      <c r="M150" s="39">
        <f t="shared" si="161"/>
        <v>0</v>
      </c>
      <c r="N150" s="39">
        <f t="shared" si="161"/>
        <v>0</v>
      </c>
      <c r="O150" s="39">
        <f t="shared" si="161"/>
        <v>0</v>
      </c>
      <c r="P150" s="39">
        <f t="shared" si="161"/>
        <v>0</v>
      </c>
      <c r="Q150" s="39">
        <f t="shared" si="161"/>
        <v>0</v>
      </c>
      <c r="R150" s="39">
        <f t="shared" si="161"/>
        <v>0</v>
      </c>
      <c r="S150" s="39">
        <f t="shared" si="161"/>
        <v>0</v>
      </c>
      <c r="T150" s="39">
        <f t="shared" si="161"/>
        <v>0</v>
      </c>
      <c r="U150" s="39">
        <f t="shared" si="161"/>
        <v>0</v>
      </c>
      <c r="V150" s="39">
        <f t="shared" si="161"/>
        <v>0</v>
      </c>
      <c r="W150" s="39">
        <f t="shared" si="161"/>
        <v>0</v>
      </c>
      <c r="X150" s="39">
        <f t="shared" si="161"/>
        <v>0</v>
      </c>
      <c r="Y150" s="39">
        <f t="shared" si="161"/>
        <v>0</v>
      </c>
      <c r="Z150" s="39">
        <f t="shared" si="161"/>
        <v>0</v>
      </c>
      <c r="AA150" s="39">
        <f t="shared" si="161"/>
        <v>0</v>
      </c>
      <c r="AB150" s="39">
        <f t="shared" si="161"/>
        <v>0</v>
      </c>
      <c r="AC150" s="39">
        <f t="shared" si="161"/>
        <v>0</v>
      </c>
      <c r="AD150" s="39">
        <f t="shared" si="161"/>
        <v>0</v>
      </c>
      <c r="AE150" s="39">
        <f t="shared" si="161"/>
        <v>0</v>
      </c>
      <c r="AF150" s="63"/>
      <c r="AG150" s="31"/>
      <c r="AH150" s="31"/>
      <c r="AI150" s="31"/>
    </row>
    <row r="151" spans="1:35" s="34" customFormat="1" ht="18.75" x14ac:dyDescent="0.3">
      <c r="A151" s="38" t="s">
        <v>29</v>
      </c>
      <c r="B151" s="47">
        <f>H151+J151+L151+N151+P151+R151+T151+V151+X151+Z151+AB151+AD151</f>
        <v>2174.8000000000002</v>
      </c>
      <c r="C151" s="48">
        <f>C157+C163</f>
        <v>174</v>
      </c>
      <c r="D151" s="48">
        <f>D157+D163</f>
        <v>77.3</v>
      </c>
      <c r="E151" s="48">
        <f>E157+E163</f>
        <v>77.3</v>
      </c>
      <c r="F151" s="40">
        <f>E151/B151*100</f>
        <v>3.5543498252712893</v>
      </c>
      <c r="G151" s="40">
        <f>E151/C151*100</f>
        <v>44.425287356321839</v>
      </c>
      <c r="H151" s="39">
        <f>H157+H163</f>
        <v>0</v>
      </c>
      <c r="I151" s="39">
        <f t="shared" si="161"/>
        <v>0</v>
      </c>
      <c r="J151" s="39">
        <f t="shared" si="161"/>
        <v>174</v>
      </c>
      <c r="K151" s="39">
        <f t="shared" si="161"/>
        <v>77.3</v>
      </c>
      <c r="L151" s="39">
        <f t="shared" si="161"/>
        <v>634.29999999999995</v>
      </c>
      <c r="M151" s="39">
        <f t="shared" si="161"/>
        <v>0</v>
      </c>
      <c r="N151" s="39">
        <f t="shared" si="161"/>
        <v>11.7</v>
      </c>
      <c r="O151" s="39">
        <f t="shared" si="161"/>
        <v>0</v>
      </c>
      <c r="P151" s="39">
        <f t="shared" si="161"/>
        <v>164.6</v>
      </c>
      <c r="Q151" s="39">
        <f t="shared" si="161"/>
        <v>0</v>
      </c>
      <c r="R151" s="39">
        <f t="shared" si="161"/>
        <v>0</v>
      </c>
      <c r="S151" s="39">
        <f t="shared" si="161"/>
        <v>0</v>
      </c>
      <c r="T151" s="39">
        <f t="shared" si="161"/>
        <v>227.7</v>
      </c>
      <c r="U151" s="39">
        <f t="shared" si="161"/>
        <v>0</v>
      </c>
      <c r="V151" s="39">
        <f t="shared" si="161"/>
        <v>0</v>
      </c>
      <c r="W151" s="39">
        <f t="shared" si="161"/>
        <v>0</v>
      </c>
      <c r="X151" s="39">
        <f t="shared" si="161"/>
        <v>59.5</v>
      </c>
      <c r="Y151" s="39">
        <f t="shared" si="161"/>
        <v>0</v>
      </c>
      <c r="Z151" s="39">
        <f t="shared" si="161"/>
        <v>858</v>
      </c>
      <c r="AA151" s="39">
        <f t="shared" si="161"/>
        <v>0</v>
      </c>
      <c r="AB151" s="39">
        <f t="shared" si="161"/>
        <v>45</v>
      </c>
      <c r="AC151" s="39">
        <f t="shared" si="161"/>
        <v>0</v>
      </c>
      <c r="AD151" s="39">
        <f t="shared" si="161"/>
        <v>0</v>
      </c>
      <c r="AE151" s="39">
        <f t="shared" si="161"/>
        <v>0</v>
      </c>
      <c r="AF151" s="63"/>
      <c r="AG151" s="31"/>
      <c r="AH151" s="31"/>
      <c r="AI151" s="31"/>
    </row>
    <row r="152" spans="1:35" s="34" customFormat="1" ht="18.75" x14ac:dyDescent="0.3">
      <c r="A152" s="38" t="s">
        <v>30</v>
      </c>
      <c r="B152" s="47">
        <f t="shared" ref="B152:B153" si="162">H152+J152+L152+N152+P152+R152+T152+V152+X152+Z152+AB152+AD152</f>
        <v>0</v>
      </c>
      <c r="C152" s="48">
        <f t="shared" ref="C152:E153" si="163">C158+C164</f>
        <v>0</v>
      </c>
      <c r="D152" s="48">
        <f t="shared" si="163"/>
        <v>0</v>
      </c>
      <c r="E152" s="48">
        <f t="shared" si="163"/>
        <v>0</v>
      </c>
      <c r="F152" s="40" t="e">
        <f t="shared" ref="F152:F153" si="164">E152/B152*100</f>
        <v>#DIV/0!</v>
      </c>
      <c r="G152" s="40" t="e">
        <f t="shared" ref="G152:G153" si="165">E152/C152*100</f>
        <v>#DIV/0!</v>
      </c>
      <c r="H152" s="39">
        <f t="shared" ref="H152:W153" si="166">H158+H164</f>
        <v>0</v>
      </c>
      <c r="I152" s="39">
        <f t="shared" si="166"/>
        <v>0</v>
      </c>
      <c r="J152" s="39">
        <f t="shared" si="166"/>
        <v>0</v>
      </c>
      <c r="K152" s="39">
        <f t="shared" si="166"/>
        <v>0</v>
      </c>
      <c r="L152" s="39">
        <f t="shared" si="166"/>
        <v>0</v>
      </c>
      <c r="M152" s="39">
        <f t="shared" si="166"/>
        <v>0</v>
      </c>
      <c r="N152" s="39">
        <f t="shared" si="166"/>
        <v>0</v>
      </c>
      <c r="O152" s="39">
        <f t="shared" si="166"/>
        <v>0</v>
      </c>
      <c r="P152" s="39">
        <f t="shared" si="166"/>
        <v>0</v>
      </c>
      <c r="Q152" s="39">
        <f t="shared" si="166"/>
        <v>0</v>
      </c>
      <c r="R152" s="39">
        <f t="shared" si="166"/>
        <v>0</v>
      </c>
      <c r="S152" s="39">
        <f t="shared" si="166"/>
        <v>0</v>
      </c>
      <c r="T152" s="39">
        <f t="shared" si="166"/>
        <v>0</v>
      </c>
      <c r="U152" s="39">
        <f t="shared" si="166"/>
        <v>0</v>
      </c>
      <c r="V152" s="39">
        <f t="shared" si="166"/>
        <v>0</v>
      </c>
      <c r="W152" s="39">
        <f t="shared" si="166"/>
        <v>0</v>
      </c>
      <c r="X152" s="39">
        <f t="shared" si="161"/>
        <v>0</v>
      </c>
      <c r="Y152" s="39">
        <f t="shared" si="161"/>
        <v>0</v>
      </c>
      <c r="Z152" s="39">
        <f t="shared" si="161"/>
        <v>0</v>
      </c>
      <c r="AA152" s="39">
        <f t="shared" si="161"/>
        <v>0</v>
      </c>
      <c r="AB152" s="39">
        <f t="shared" si="161"/>
        <v>0</v>
      </c>
      <c r="AC152" s="39">
        <f t="shared" si="161"/>
        <v>0</v>
      </c>
      <c r="AD152" s="39">
        <f t="shared" si="161"/>
        <v>0</v>
      </c>
      <c r="AE152" s="39">
        <f t="shared" si="161"/>
        <v>0</v>
      </c>
      <c r="AF152" s="63"/>
      <c r="AG152" s="31"/>
      <c r="AH152" s="31"/>
      <c r="AI152" s="31"/>
    </row>
    <row r="153" spans="1:35" s="34" customFormat="1" ht="18.75" x14ac:dyDescent="0.3">
      <c r="A153" s="38" t="s">
        <v>31</v>
      </c>
      <c r="B153" s="47">
        <f t="shared" si="162"/>
        <v>0</v>
      </c>
      <c r="C153" s="48">
        <f t="shared" si="163"/>
        <v>0</v>
      </c>
      <c r="D153" s="48">
        <f t="shared" si="163"/>
        <v>0</v>
      </c>
      <c r="E153" s="48">
        <f t="shared" si="163"/>
        <v>0</v>
      </c>
      <c r="F153" s="40" t="e">
        <f t="shared" si="164"/>
        <v>#DIV/0!</v>
      </c>
      <c r="G153" s="40" t="e">
        <f t="shared" si="165"/>
        <v>#DIV/0!</v>
      </c>
      <c r="H153" s="39">
        <f t="shared" si="166"/>
        <v>0</v>
      </c>
      <c r="I153" s="39">
        <f t="shared" si="161"/>
        <v>0</v>
      </c>
      <c r="J153" s="39">
        <f t="shared" si="161"/>
        <v>0</v>
      </c>
      <c r="K153" s="39">
        <f t="shared" si="161"/>
        <v>0</v>
      </c>
      <c r="L153" s="39">
        <f t="shared" si="161"/>
        <v>0</v>
      </c>
      <c r="M153" s="39">
        <f t="shared" si="161"/>
        <v>0</v>
      </c>
      <c r="N153" s="39">
        <f t="shared" si="161"/>
        <v>0</v>
      </c>
      <c r="O153" s="39">
        <f t="shared" si="161"/>
        <v>0</v>
      </c>
      <c r="P153" s="39">
        <f t="shared" si="161"/>
        <v>0</v>
      </c>
      <c r="Q153" s="39">
        <f t="shared" si="161"/>
        <v>0</v>
      </c>
      <c r="R153" s="39">
        <f t="shared" si="161"/>
        <v>0</v>
      </c>
      <c r="S153" s="39">
        <f t="shared" si="161"/>
        <v>0</v>
      </c>
      <c r="T153" s="39">
        <f t="shared" si="161"/>
        <v>0</v>
      </c>
      <c r="U153" s="39">
        <f t="shared" si="161"/>
        <v>0</v>
      </c>
      <c r="V153" s="39">
        <f t="shared" si="161"/>
        <v>0</v>
      </c>
      <c r="W153" s="39">
        <f t="shared" si="161"/>
        <v>0</v>
      </c>
      <c r="X153" s="39">
        <f t="shared" si="161"/>
        <v>0</v>
      </c>
      <c r="Y153" s="39">
        <f t="shared" si="161"/>
        <v>0</v>
      </c>
      <c r="Z153" s="39">
        <f t="shared" si="161"/>
        <v>0</v>
      </c>
      <c r="AA153" s="39">
        <f t="shared" si="161"/>
        <v>0</v>
      </c>
      <c r="AB153" s="39">
        <f t="shared" si="161"/>
        <v>0</v>
      </c>
      <c r="AC153" s="39">
        <f t="shared" si="161"/>
        <v>0</v>
      </c>
      <c r="AD153" s="39">
        <f t="shared" si="161"/>
        <v>0</v>
      </c>
      <c r="AE153" s="39">
        <f t="shared" si="161"/>
        <v>0</v>
      </c>
      <c r="AF153" s="63"/>
      <c r="AG153" s="31"/>
      <c r="AH153" s="31"/>
      <c r="AI153" s="31"/>
    </row>
    <row r="154" spans="1:35" s="34" customFormat="1" ht="47.25" customHeight="1" x14ac:dyDescent="0.25">
      <c r="A154" s="42" t="s">
        <v>66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4"/>
      <c r="AF154" s="50" t="s">
        <v>67</v>
      </c>
      <c r="AG154" s="31"/>
      <c r="AH154" s="31"/>
      <c r="AI154" s="31"/>
    </row>
    <row r="155" spans="1:35" s="34" customFormat="1" ht="22.5" customHeight="1" x14ac:dyDescent="0.3">
      <c r="A155" s="35" t="s">
        <v>27</v>
      </c>
      <c r="B155" s="46">
        <f>H155+J155+L155+N155+P155+R155+T155+V155+X155+Z155+AB155+AD155</f>
        <v>2074.8000000000002</v>
      </c>
      <c r="C155" s="46">
        <f>C156+C157+C158+C159</f>
        <v>74</v>
      </c>
      <c r="D155" s="46">
        <f>D156+D157+D158+D159</f>
        <v>12.3</v>
      </c>
      <c r="E155" s="46">
        <f>E156+E157+E158+E159</f>
        <v>12.3</v>
      </c>
      <c r="F155" s="37">
        <f>E155/B155*100</f>
        <v>0.59282822440717176</v>
      </c>
      <c r="G155" s="37">
        <f>E155/C155*100</f>
        <v>16.621621621621625</v>
      </c>
      <c r="H155" s="29">
        <f>SUM(H156:H159)</f>
        <v>0</v>
      </c>
      <c r="I155" s="29">
        <f t="shared" ref="I155:AE155" si="167">SUM(I156:I159)</f>
        <v>0</v>
      </c>
      <c r="J155" s="29">
        <f t="shared" si="167"/>
        <v>74</v>
      </c>
      <c r="K155" s="29">
        <f t="shared" si="167"/>
        <v>12.3</v>
      </c>
      <c r="L155" s="29">
        <f t="shared" si="167"/>
        <v>634.29999999999995</v>
      </c>
      <c r="M155" s="29">
        <f t="shared" si="167"/>
        <v>0</v>
      </c>
      <c r="N155" s="29">
        <f t="shared" si="167"/>
        <v>11.7</v>
      </c>
      <c r="O155" s="29">
        <f t="shared" si="167"/>
        <v>0</v>
      </c>
      <c r="P155" s="29">
        <f t="shared" si="167"/>
        <v>164.6</v>
      </c>
      <c r="Q155" s="29">
        <f t="shared" si="167"/>
        <v>0</v>
      </c>
      <c r="R155" s="29">
        <f t="shared" si="167"/>
        <v>0</v>
      </c>
      <c r="S155" s="29">
        <f t="shared" si="167"/>
        <v>0</v>
      </c>
      <c r="T155" s="29">
        <f t="shared" si="167"/>
        <v>227.7</v>
      </c>
      <c r="U155" s="29">
        <f t="shared" si="167"/>
        <v>0</v>
      </c>
      <c r="V155" s="29">
        <f t="shared" si="167"/>
        <v>0</v>
      </c>
      <c r="W155" s="29">
        <f t="shared" si="167"/>
        <v>0</v>
      </c>
      <c r="X155" s="29">
        <f t="shared" si="167"/>
        <v>59.5</v>
      </c>
      <c r="Y155" s="29">
        <f t="shared" si="167"/>
        <v>0</v>
      </c>
      <c r="Z155" s="29">
        <f t="shared" si="167"/>
        <v>858</v>
      </c>
      <c r="AA155" s="29">
        <f t="shared" si="167"/>
        <v>0</v>
      </c>
      <c r="AB155" s="29">
        <f t="shared" si="167"/>
        <v>45</v>
      </c>
      <c r="AC155" s="29">
        <f t="shared" si="167"/>
        <v>0</v>
      </c>
      <c r="AD155" s="29">
        <f t="shared" si="167"/>
        <v>0</v>
      </c>
      <c r="AE155" s="29">
        <f t="shared" si="167"/>
        <v>0</v>
      </c>
      <c r="AF155" s="51"/>
      <c r="AG155" s="31"/>
      <c r="AH155" s="31"/>
      <c r="AI155" s="31"/>
    </row>
    <row r="156" spans="1:35" s="34" customFormat="1" ht="22.5" customHeight="1" x14ac:dyDescent="0.3">
      <c r="A156" s="38" t="s">
        <v>28</v>
      </c>
      <c r="B156" s="47">
        <f>H156+J156+L156+N156+P156+R156+T156+V156+X156+Z156+AB156+AD156</f>
        <v>0</v>
      </c>
      <c r="C156" s="48">
        <f>H156</f>
        <v>0</v>
      </c>
      <c r="D156" s="48"/>
      <c r="E156" s="47">
        <f>I156+K156+M156+O156+Q156+S156+U156+W156+Y156+AA156+AC156+AE156</f>
        <v>0</v>
      </c>
      <c r="F156" s="40" t="e">
        <f>E156/B156*100</f>
        <v>#DIV/0!</v>
      </c>
      <c r="G156" s="40" t="e">
        <f>E156/C156*100</f>
        <v>#DIV/0!</v>
      </c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51"/>
      <c r="AG156" s="31"/>
      <c r="AH156" s="31"/>
      <c r="AI156" s="31"/>
    </row>
    <row r="157" spans="1:35" s="34" customFormat="1" ht="22.5" customHeight="1" x14ac:dyDescent="0.3">
      <c r="A157" s="38" t="s">
        <v>29</v>
      </c>
      <c r="B157" s="47">
        <f>H157+J157+L157+N157+P157+R157+T157+V157+X157+Z157+AB157+AD157</f>
        <v>2074.8000000000002</v>
      </c>
      <c r="C157" s="48">
        <f>H157+J157</f>
        <v>74</v>
      </c>
      <c r="D157" s="48">
        <f>E157</f>
        <v>12.3</v>
      </c>
      <c r="E157" s="47">
        <f>I157+K157+M157+O157+Q157+S157+U157+W157+Y157+AA157+AC157+AE157</f>
        <v>12.3</v>
      </c>
      <c r="F157" s="40">
        <f>E157/B157*100</f>
        <v>0.59282822440717176</v>
      </c>
      <c r="G157" s="40">
        <f>E157/C157*100</f>
        <v>16.621621621621625</v>
      </c>
      <c r="H157" s="29"/>
      <c r="I157" s="29"/>
      <c r="J157" s="29">
        <v>74</v>
      </c>
      <c r="K157" s="29">
        <v>12.3</v>
      </c>
      <c r="L157" s="29">
        <v>634.29999999999995</v>
      </c>
      <c r="M157" s="29"/>
      <c r="N157" s="29">
        <v>11.7</v>
      </c>
      <c r="O157" s="29"/>
      <c r="P157" s="29">
        <v>164.6</v>
      </c>
      <c r="Q157" s="29"/>
      <c r="R157" s="29"/>
      <c r="S157" s="29"/>
      <c r="T157" s="29">
        <v>227.7</v>
      </c>
      <c r="U157" s="29"/>
      <c r="V157" s="29"/>
      <c r="W157" s="29"/>
      <c r="X157" s="29">
        <v>59.5</v>
      </c>
      <c r="Y157" s="29"/>
      <c r="Z157" s="29">
        <f>680+178</f>
        <v>858</v>
      </c>
      <c r="AA157" s="29"/>
      <c r="AB157" s="29">
        <v>45</v>
      </c>
      <c r="AC157" s="29"/>
      <c r="AD157" s="29"/>
      <c r="AE157" s="29"/>
      <c r="AF157" s="51"/>
      <c r="AG157" s="31"/>
      <c r="AH157" s="31"/>
      <c r="AI157" s="31"/>
    </row>
    <row r="158" spans="1:35" s="34" customFormat="1" ht="22.5" customHeight="1" x14ac:dyDescent="0.3">
      <c r="A158" s="38" t="s">
        <v>30</v>
      </c>
      <c r="B158" s="47">
        <f t="shared" ref="B158:B159" si="168">H158+J158+L158+N158+P158+R158+T158+V158+X158+Z158+AB158+AD158</f>
        <v>0</v>
      </c>
      <c r="C158" s="48">
        <f t="shared" ref="C158:C159" si="169">H158</f>
        <v>0</v>
      </c>
      <c r="D158" s="48"/>
      <c r="E158" s="47">
        <f t="shared" ref="E158:E159" si="170">I158+K158+M158+O158+Q158+S158+U158+W158+Y158+AA158+AC158+AE158</f>
        <v>0</v>
      </c>
      <c r="F158" s="40" t="e">
        <f t="shared" ref="F158:F159" si="171">E158/B158*100</f>
        <v>#DIV/0!</v>
      </c>
      <c r="G158" s="40" t="e">
        <f t="shared" ref="G158:G159" si="172">E158/C158*100</f>
        <v>#DIV/0!</v>
      </c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51"/>
      <c r="AG158" s="31"/>
      <c r="AH158" s="31"/>
      <c r="AI158" s="31"/>
    </row>
    <row r="159" spans="1:35" s="34" customFormat="1" ht="22.5" customHeight="1" x14ac:dyDescent="0.3">
      <c r="A159" s="38" t="s">
        <v>31</v>
      </c>
      <c r="B159" s="47">
        <f t="shared" si="168"/>
        <v>0</v>
      </c>
      <c r="C159" s="48">
        <f t="shared" si="169"/>
        <v>0</v>
      </c>
      <c r="D159" s="48"/>
      <c r="E159" s="47">
        <f t="shared" si="170"/>
        <v>0</v>
      </c>
      <c r="F159" s="40" t="e">
        <f t="shared" si="171"/>
        <v>#DIV/0!</v>
      </c>
      <c r="G159" s="40" t="e">
        <f t="shared" si="172"/>
        <v>#DIV/0!</v>
      </c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52"/>
      <c r="AG159" s="31"/>
      <c r="AH159" s="31"/>
      <c r="AI159" s="31"/>
    </row>
    <row r="160" spans="1:35" s="34" customFormat="1" ht="42.75" customHeight="1" x14ac:dyDescent="0.25">
      <c r="A160" s="42" t="s">
        <v>68</v>
      </c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4"/>
      <c r="AF160" s="50" t="s">
        <v>69</v>
      </c>
      <c r="AG160" s="31"/>
      <c r="AH160" s="31"/>
      <c r="AI160" s="31"/>
    </row>
    <row r="161" spans="1:35" s="34" customFormat="1" ht="18.75" x14ac:dyDescent="0.3">
      <c r="A161" s="35" t="s">
        <v>27</v>
      </c>
      <c r="B161" s="46">
        <f>H161+J161+L161+N161+P161+R161+T161+V161+X161+Z161+AB161+AD161</f>
        <v>100</v>
      </c>
      <c r="C161" s="46">
        <f>C162+C163+C164+C165</f>
        <v>100</v>
      </c>
      <c r="D161" s="46">
        <f>D162+D163+D164+D165</f>
        <v>65</v>
      </c>
      <c r="E161" s="46">
        <f>E162+E163+E164+E165</f>
        <v>65</v>
      </c>
      <c r="F161" s="37">
        <f>E161/B161*100</f>
        <v>65</v>
      </c>
      <c r="G161" s="37">
        <f>E161/C161*100</f>
        <v>65</v>
      </c>
      <c r="H161" s="29">
        <f>SUM(H162:H165)</f>
        <v>0</v>
      </c>
      <c r="I161" s="29">
        <f t="shared" ref="I161:AE161" si="173">SUM(I162:I165)</f>
        <v>0</v>
      </c>
      <c r="J161" s="29">
        <f t="shared" si="173"/>
        <v>100</v>
      </c>
      <c r="K161" s="29">
        <f t="shared" si="173"/>
        <v>65</v>
      </c>
      <c r="L161" s="29">
        <f t="shared" si="173"/>
        <v>0</v>
      </c>
      <c r="M161" s="29">
        <f t="shared" si="173"/>
        <v>0</v>
      </c>
      <c r="N161" s="29">
        <f t="shared" si="173"/>
        <v>0</v>
      </c>
      <c r="O161" s="29">
        <f t="shared" si="173"/>
        <v>0</v>
      </c>
      <c r="P161" s="29">
        <f t="shared" si="173"/>
        <v>0</v>
      </c>
      <c r="Q161" s="29">
        <f t="shared" si="173"/>
        <v>0</v>
      </c>
      <c r="R161" s="29">
        <f t="shared" si="173"/>
        <v>0</v>
      </c>
      <c r="S161" s="29">
        <f t="shared" si="173"/>
        <v>0</v>
      </c>
      <c r="T161" s="29">
        <f t="shared" si="173"/>
        <v>0</v>
      </c>
      <c r="U161" s="29">
        <f t="shared" si="173"/>
        <v>0</v>
      </c>
      <c r="V161" s="29">
        <f t="shared" si="173"/>
        <v>0</v>
      </c>
      <c r="W161" s="29">
        <f t="shared" si="173"/>
        <v>0</v>
      </c>
      <c r="X161" s="29">
        <f t="shared" si="173"/>
        <v>0</v>
      </c>
      <c r="Y161" s="29">
        <f t="shared" si="173"/>
        <v>0</v>
      </c>
      <c r="Z161" s="29">
        <f t="shared" si="173"/>
        <v>0</v>
      </c>
      <c r="AA161" s="29">
        <f t="shared" si="173"/>
        <v>0</v>
      </c>
      <c r="AB161" s="29">
        <f t="shared" si="173"/>
        <v>0</v>
      </c>
      <c r="AC161" s="29">
        <f t="shared" si="173"/>
        <v>0</v>
      </c>
      <c r="AD161" s="29">
        <f t="shared" si="173"/>
        <v>0</v>
      </c>
      <c r="AE161" s="29">
        <f t="shared" si="173"/>
        <v>0</v>
      </c>
      <c r="AF161" s="51"/>
      <c r="AG161" s="31"/>
      <c r="AH161" s="31"/>
      <c r="AI161" s="31"/>
    </row>
    <row r="162" spans="1:35" s="34" customFormat="1" ht="18.75" x14ac:dyDescent="0.3">
      <c r="A162" s="38" t="s">
        <v>28</v>
      </c>
      <c r="B162" s="47">
        <f>H162+J162+L162+N162+P162+R162+T162+V162+X162+Z162+AB162+AD162</f>
        <v>0</v>
      </c>
      <c r="C162" s="48">
        <f>H162</f>
        <v>0</v>
      </c>
      <c r="D162" s="48"/>
      <c r="E162" s="47">
        <f>I162+K162+M162+O162+Q162+S162+U162+W162+Y162+AA162+AC162+AE162</f>
        <v>0</v>
      </c>
      <c r="F162" s="40" t="e">
        <f>E162/B162*100</f>
        <v>#DIV/0!</v>
      </c>
      <c r="G162" s="40" t="e">
        <f>E162/C162*100</f>
        <v>#DIV/0!</v>
      </c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51"/>
      <c r="AG162" s="31"/>
      <c r="AH162" s="31"/>
      <c r="AI162" s="31"/>
    </row>
    <row r="163" spans="1:35" s="34" customFormat="1" ht="22.5" customHeight="1" x14ac:dyDescent="0.3">
      <c r="A163" s="38" t="s">
        <v>29</v>
      </c>
      <c r="B163" s="47">
        <f>H163+J163+L163+N163+P163+R163+T163+V163+X163+Z163+AB163+AD163</f>
        <v>100</v>
      </c>
      <c r="C163" s="48">
        <f>H163+J163</f>
        <v>100</v>
      </c>
      <c r="D163" s="48">
        <f>E163</f>
        <v>65</v>
      </c>
      <c r="E163" s="47">
        <f>I163+K163+M163+O163+Q163+S163+U163+W163+Y163+AA163+AC163+AE163</f>
        <v>65</v>
      </c>
      <c r="F163" s="40">
        <f>E163/B163*100</f>
        <v>65</v>
      </c>
      <c r="G163" s="40">
        <f>E163/C163*100</f>
        <v>65</v>
      </c>
      <c r="H163" s="29"/>
      <c r="I163" s="29"/>
      <c r="J163" s="39">
        <v>100</v>
      </c>
      <c r="K163" s="39">
        <v>65</v>
      </c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52"/>
      <c r="AG163" s="31"/>
      <c r="AH163" s="31"/>
      <c r="AI163" s="31"/>
    </row>
    <row r="164" spans="1:35" s="34" customFormat="1" ht="18.75" x14ac:dyDescent="0.3">
      <c r="A164" s="38" t="s">
        <v>30</v>
      </c>
      <c r="B164" s="47">
        <f t="shared" ref="B164:B165" si="174">H164+J164+L164+N164+P164+R164+T164+V164+X164+Z164+AB164+AD164</f>
        <v>0</v>
      </c>
      <c r="C164" s="48">
        <f t="shared" ref="C164:C165" si="175">H164</f>
        <v>0</v>
      </c>
      <c r="D164" s="48"/>
      <c r="E164" s="47">
        <f t="shared" ref="E164:E165" si="176">I164+K164+M164+O164+Q164+S164+U164+W164+Y164+AA164+AC164+AE164</f>
        <v>0</v>
      </c>
      <c r="F164" s="40" t="e">
        <f t="shared" ref="F164:F165" si="177">E164/B164*100</f>
        <v>#DIV/0!</v>
      </c>
      <c r="G164" s="40" t="e">
        <f t="shared" ref="G164:G165" si="178">E164/C164*100</f>
        <v>#DIV/0!</v>
      </c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63"/>
      <c r="AG164" s="31"/>
      <c r="AH164" s="31"/>
      <c r="AI164" s="31"/>
    </row>
    <row r="165" spans="1:35" s="34" customFormat="1" ht="18.75" x14ac:dyDescent="0.3">
      <c r="A165" s="38" t="s">
        <v>31</v>
      </c>
      <c r="B165" s="47">
        <f t="shared" si="174"/>
        <v>0</v>
      </c>
      <c r="C165" s="48">
        <f t="shared" si="175"/>
        <v>0</v>
      </c>
      <c r="D165" s="48"/>
      <c r="E165" s="47">
        <f t="shared" si="176"/>
        <v>0</v>
      </c>
      <c r="F165" s="40" t="e">
        <f t="shared" si="177"/>
        <v>#DIV/0!</v>
      </c>
      <c r="G165" s="40" t="e">
        <f t="shared" si="178"/>
        <v>#DIV/0!</v>
      </c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63"/>
      <c r="AG165" s="31"/>
      <c r="AH165" s="31"/>
      <c r="AI165" s="31"/>
    </row>
    <row r="166" spans="1:35" s="34" customFormat="1" ht="40.5" customHeight="1" x14ac:dyDescent="0.25">
      <c r="A166" s="26" t="s">
        <v>70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8"/>
      <c r="AF166" s="63"/>
      <c r="AG166" s="31"/>
      <c r="AH166" s="31"/>
      <c r="AI166" s="31"/>
    </row>
    <row r="167" spans="1:35" s="34" customFormat="1" ht="18.75" x14ac:dyDescent="0.3">
      <c r="A167" s="35" t="s">
        <v>27</v>
      </c>
      <c r="B167" s="29">
        <f>H167+J167+L167+N167+P167+R167+T167+V167+X167+Z167+AB167+AD167</f>
        <v>1898.2999999999997</v>
      </c>
      <c r="C167" s="29">
        <f>C168+C169+C170+C171</f>
        <v>296.2</v>
      </c>
      <c r="D167" s="29">
        <f>D168+D169+D170+D171</f>
        <v>269.8</v>
      </c>
      <c r="E167" s="29">
        <f>E168+E169+E170+E171</f>
        <v>269.8</v>
      </c>
      <c r="F167" s="37">
        <f>E167/B167*100</f>
        <v>14.212716641205292</v>
      </c>
      <c r="G167" s="37">
        <f>E167/C167*100</f>
        <v>91.087103308575294</v>
      </c>
      <c r="H167" s="29">
        <f>H168+H169+H170+H171</f>
        <v>0</v>
      </c>
      <c r="I167" s="29">
        <f t="shared" ref="I167:AE167" si="179">I168+I169+I170+I171</f>
        <v>0</v>
      </c>
      <c r="J167" s="29">
        <f t="shared" si="179"/>
        <v>296.2</v>
      </c>
      <c r="K167" s="29">
        <f t="shared" si="179"/>
        <v>269.8</v>
      </c>
      <c r="L167" s="29">
        <f t="shared" si="179"/>
        <v>128.80000000000001</v>
      </c>
      <c r="M167" s="29">
        <f t="shared" si="179"/>
        <v>0</v>
      </c>
      <c r="N167" s="29">
        <f t="shared" si="179"/>
        <v>135</v>
      </c>
      <c r="O167" s="29">
        <f t="shared" si="179"/>
        <v>0</v>
      </c>
      <c r="P167" s="29">
        <f t="shared" si="179"/>
        <v>471.5</v>
      </c>
      <c r="Q167" s="29">
        <f t="shared" si="179"/>
        <v>0</v>
      </c>
      <c r="R167" s="29">
        <f t="shared" si="179"/>
        <v>122</v>
      </c>
      <c r="S167" s="29">
        <f t="shared" si="179"/>
        <v>0</v>
      </c>
      <c r="T167" s="29">
        <f t="shared" si="179"/>
        <v>0</v>
      </c>
      <c r="U167" s="29">
        <f t="shared" si="179"/>
        <v>0</v>
      </c>
      <c r="V167" s="29">
        <f t="shared" si="179"/>
        <v>0</v>
      </c>
      <c r="W167" s="29">
        <f t="shared" si="179"/>
        <v>0</v>
      </c>
      <c r="X167" s="29">
        <f t="shared" si="179"/>
        <v>123.8</v>
      </c>
      <c r="Y167" s="29">
        <f t="shared" si="179"/>
        <v>0</v>
      </c>
      <c r="Z167" s="29">
        <f t="shared" si="179"/>
        <v>172.1</v>
      </c>
      <c r="AA167" s="29">
        <f t="shared" si="179"/>
        <v>0</v>
      </c>
      <c r="AB167" s="29">
        <f t="shared" si="179"/>
        <v>298.89999999999998</v>
      </c>
      <c r="AC167" s="29">
        <f t="shared" si="179"/>
        <v>0</v>
      </c>
      <c r="AD167" s="29">
        <f t="shared" si="179"/>
        <v>150</v>
      </c>
      <c r="AE167" s="29">
        <f t="shared" si="179"/>
        <v>0</v>
      </c>
      <c r="AF167" s="63"/>
      <c r="AG167" s="31"/>
      <c r="AH167" s="31"/>
      <c r="AI167" s="31"/>
    </row>
    <row r="168" spans="1:35" s="34" customFormat="1" ht="18.75" x14ac:dyDescent="0.3">
      <c r="A168" s="38" t="s">
        <v>28</v>
      </c>
      <c r="B168" s="48">
        <f t="shared" ref="B168:E168" si="180">B174+B180</f>
        <v>0</v>
      </c>
      <c r="C168" s="48">
        <f>C174+C180</f>
        <v>0</v>
      </c>
      <c r="D168" s="48">
        <f t="shared" si="180"/>
        <v>0</v>
      </c>
      <c r="E168" s="48">
        <f t="shared" si="180"/>
        <v>0</v>
      </c>
      <c r="F168" s="78"/>
      <c r="G168" s="78"/>
      <c r="H168" s="48">
        <f t="shared" ref="H168:AE171" si="181">H174+H180</f>
        <v>0</v>
      </c>
      <c r="I168" s="48">
        <f t="shared" si="181"/>
        <v>0</v>
      </c>
      <c r="J168" s="48">
        <f t="shared" si="181"/>
        <v>0</v>
      </c>
      <c r="K168" s="48">
        <f t="shared" si="181"/>
        <v>0</v>
      </c>
      <c r="L168" s="48">
        <f t="shared" si="181"/>
        <v>0</v>
      </c>
      <c r="M168" s="48">
        <f t="shared" si="181"/>
        <v>0</v>
      </c>
      <c r="N168" s="48">
        <f t="shared" si="181"/>
        <v>0</v>
      </c>
      <c r="O168" s="48">
        <f t="shared" si="181"/>
        <v>0</v>
      </c>
      <c r="P168" s="48">
        <f t="shared" si="181"/>
        <v>0</v>
      </c>
      <c r="Q168" s="48">
        <f t="shared" si="181"/>
        <v>0</v>
      </c>
      <c r="R168" s="48">
        <f t="shared" si="181"/>
        <v>0</v>
      </c>
      <c r="S168" s="48">
        <f t="shared" si="181"/>
        <v>0</v>
      </c>
      <c r="T168" s="48">
        <f t="shared" si="181"/>
        <v>0</v>
      </c>
      <c r="U168" s="48">
        <f t="shared" si="181"/>
        <v>0</v>
      </c>
      <c r="V168" s="48">
        <f t="shared" si="181"/>
        <v>0</v>
      </c>
      <c r="W168" s="48">
        <f t="shared" si="181"/>
        <v>0</v>
      </c>
      <c r="X168" s="48">
        <f t="shared" si="181"/>
        <v>0</v>
      </c>
      <c r="Y168" s="48">
        <f t="shared" si="181"/>
        <v>0</v>
      </c>
      <c r="Z168" s="48">
        <f t="shared" si="181"/>
        <v>0</v>
      </c>
      <c r="AA168" s="48">
        <f t="shared" si="181"/>
        <v>0</v>
      </c>
      <c r="AB168" s="48">
        <f t="shared" si="181"/>
        <v>0</v>
      </c>
      <c r="AC168" s="48">
        <f t="shared" si="181"/>
        <v>0</v>
      </c>
      <c r="AD168" s="48">
        <f t="shared" si="181"/>
        <v>0</v>
      </c>
      <c r="AE168" s="48">
        <f t="shared" si="181"/>
        <v>0</v>
      </c>
      <c r="AF168" s="63"/>
      <c r="AG168" s="31"/>
      <c r="AH168" s="31"/>
      <c r="AI168" s="31"/>
    </row>
    <row r="169" spans="1:35" s="34" customFormat="1" ht="18.75" x14ac:dyDescent="0.3">
      <c r="A169" s="38" t="s">
        <v>29</v>
      </c>
      <c r="B169" s="48">
        <f>B175+B181+B187</f>
        <v>1898.3</v>
      </c>
      <c r="C169" s="48">
        <f>C175+C181+C187</f>
        <v>296.2</v>
      </c>
      <c r="D169" s="48">
        <f>D175+D181+D187</f>
        <v>269.8</v>
      </c>
      <c r="E169" s="48">
        <f>E175+E181+E187</f>
        <v>269.8</v>
      </c>
      <c r="F169" s="40">
        <f>E169/B169*100</f>
        <v>14.212716641205288</v>
      </c>
      <c r="G169" s="40">
        <f>E169/C169*100</f>
        <v>91.087103308575294</v>
      </c>
      <c r="H169" s="48">
        <f>H175+H181+H187</f>
        <v>0</v>
      </c>
      <c r="I169" s="48">
        <f t="shared" ref="I169:AE169" si="182">I175+I181+I187</f>
        <v>0</v>
      </c>
      <c r="J169" s="48">
        <f t="shared" si="182"/>
        <v>296.2</v>
      </c>
      <c r="K169" s="48">
        <f t="shared" si="182"/>
        <v>269.8</v>
      </c>
      <c r="L169" s="48">
        <f t="shared" si="182"/>
        <v>128.80000000000001</v>
      </c>
      <c r="M169" s="48">
        <f t="shared" si="182"/>
        <v>0</v>
      </c>
      <c r="N169" s="48">
        <f t="shared" si="182"/>
        <v>135</v>
      </c>
      <c r="O169" s="48">
        <f t="shared" si="182"/>
        <v>0</v>
      </c>
      <c r="P169" s="48">
        <f t="shared" si="182"/>
        <v>471.5</v>
      </c>
      <c r="Q169" s="48">
        <f t="shared" si="182"/>
        <v>0</v>
      </c>
      <c r="R169" s="48">
        <f t="shared" si="182"/>
        <v>122</v>
      </c>
      <c r="S169" s="48">
        <f t="shared" si="182"/>
        <v>0</v>
      </c>
      <c r="T169" s="48">
        <f t="shared" si="182"/>
        <v>0</v>
      </c>
      <c r="U169" s="48">
        <f t="shared" si="182"/>
        <v>0</v>
      </c>
      <c r="V169" s="48">
        <f t="shared" si="182"/>
        <v>0</v>
      </c>
      <c r="W169" s="48">
        <f t="shared" si="182"/>
        <v>0</v>
      </c>
      <c r="X169" s="48">
        <f t="shared" si="182"/>
        <v>123.8</v>
      </c>
      <c r="Y169" s="48">
        <f t="shared" si="182"/>
        <v>0</v>
      </c>
      <c r="Z169" s="48">
        <f t="shared" si="182"/>
        <v>172.1</v>
      </c>
      <c r="AA169" s="48">
        <f t="shared" si="182"/>
        <v>0</v>
      </c>
      <c r="AB169" s="48">
        <f t="shared" si="182"/>
        <v>298.89999999999998</v>
      </c>
      <c r="AC169" s="48">
        <f t="shared" si="182"/>
        <v>0</v>
      </c>
      <c r="AD169" s="48">
        <f t="shared" si="182"/>
        <v>150</v>
      </c>
      <c r="AE169" s="48">
        <f t="shared" si="182"/>
        <v>0</v>
      </c>
      <c r="AF169" s="63"/>
      <c r="AG169" s="31"/>
      <c r="AH169" s="31"/>
      <c r="AI169" s="31"/>
    </row>
    <row r="170" spans="1:35" s="34" customFormat="1" ht="18.75" x14ac:dyDescent="0.3">
      <c r="A170" s="38" t="s">
        <v>30</v>
      </c>
      <c r="B170" s="48">
        <f t="shared" ref="B170:E171" si="183">B176+B182</f>
        <v>0</v>
      </c>
      <c r="C170" s="48">
        <f t="shared" si="183"/>
        <v>0</v>
      </c>
      <c r="D170" s="48">
        <f t="shared" si="183"/>
        <v>0</v>
      </c>
      <c r="E170" s="48">
        <f t="shared" si="183"/>
        <v>0</v>
      </c>
      <c r="F170" s="78"/>
      <c r="G170" s="78"/>
      <c r="H170" s="48">
        <f t="shared" si="181"/>
        <v>0</v>
      </c>
      <c r="I170" s="48">
        <f t="shared" si="181"/>
        <v>0</v>
      </c>
      <c r="J170" s="48">
        <f t="shared" si="181"/>
        <v>0</v>
      </c>
      <c r="K170" s="48">
        <f t="shared" si="181"/>
        <v>0</v>
      </c>
      <c r="L170" s="48">
        <f t="shared" si="181"/>
        <v>0</v>
      </c>
      <c r="M170" s="48">
        <f t="shared" si="181"/>
        <v>0</v>
      </c>
      <c r="N170" s="48">
        <f t="shared" si="181"/>
        <v>0</v>
      </c>
      <c r="O170" s="48">
        <f t="shared" si="181"/>
        <v>0</v>
      </c>
      <c r="P170" s="48">
        <f t="shared" si="181"/>
        <v>0</v>
      </c>
      <c r="Q170" s="48">
        <f t="shared" si="181"/>
        <v>0</v>
      </c>
      <c r="R170" s="48">
        <f t="shared" si="181"/>
        <v>0</v>
      </c>
      <c r="S170" s="48">
        <f t="shared" si="181"/>
        <v>0</v>
      </c>
      <c r="T170" s="48">
        <f t="shared" si="181"/>
        <v>0</v>
      </c>
      <c r="U170" s="48">
        <f t="shared" si="181"/>
        <v>0</v>
      </c>
      <c r="V170" s="48">
        <f t="shared" si="181"/>
        <v>0</v>
      </c>
      <c r="W170" s="48">
        <f t="shared" si="181"/>
        <v>0</v>
      </c>
      <c r="X170" s="48">
        <f t="shared" si="181"/>
        <v>0</v>
      </c>
      <c r="Y170" s="48">
        <f t="shared" si="181"/>
        <v>0</v>
      </c>
      <c r="Z170" s="48">
        <f t="shared" si="181"/>
        <v>0</v>
      </c>
      <c r="AA170" s="48">
        <f t="shared" si="181"/>
        <v>0</v>
      </c>
      <c r="AB170" s="48">
        <f t="shared" si="181"/>
        <v>0</v>
      </c>
      <c r="AC170" s="48">
        <f t="shared" si="181"/>
        <v>0</v>
      </c>
      <c r="AD170" s="48">
        <f t="shared" si="181"/>
        <v>0</v>
      </c>
      <c r="AE170" s="48">
        <f t="shared" si="181"/>
        <v>0</v>
      </c>
      <c r="AF170" s="63"/>
      <c r="AG170" s="31"/>
      <c r="AH170" s="31"/>
      <c r="AI170" s="31"/>
    </row>
    <row r="171" spans="1:35" s="34" customFormat="1" ht="18.75" x14ac:dyDescent="0.3">
      <c r="A171" s="38" t="s">
        <v>31</v>
      </c>
      <c r="B171" s="48">
        <f t="shared" si="183"/>
        <v>0</v>
      </c>
      <c r="C171" s="48">
        <f t="shared" si="183"/>
        <v>0</v>
      </c>
      <c r="D171" s="48">
        <f t="shared" si="183"/>
        <v>0</v>
      </c>
      <c r="E171" s="48">
        <f t="shared" si="183"/>
        <v>0</v>
      </c>
      <c r="F171" s="78"/>
      <c r="G171" s="78"/>
      <c r="H171" s="48">
        <f t="shared" si="181"/>
        <v>0</v>
      </c>
      <c r="I171" s="48">
        <f t="shared" si="181"/>
        <v>0</v>
      </c>
      <c r="J171" s="48">
        <f t="shared" si="181"/>
        <v>0</v>
      </c>
      <c r="K171" s="48">
        <f t="shared" si="181"/>
        <v>0</v>
      </c>
      <c r="L171" s="48">
        <f t="shared" si="181"/>
        <v>0</v>
      </c>
      <c r="M171" s="48">
        <f t="shared" si="181"/>
        <v>0</v>
      </c>
      <c r="N171" s="48">
        <f t="shared" si="181"/>
        <v>0</v>
      </c>
      <c r="O171" s="48">
        <f t="shared" si="181"/>
        <v>0</v>
      </c>
      <c r="P171" s="48">
        <f t="shared" si="181"/>
        <v>0</v>
      </c>
      <c r="Q171" s="48">
        <f t="shared" si="181"/>
        <v>0</v>
      </c>
      <c r="R171" s="48">
        <f t="shared" si="181"/>
        <v>0</v>
      </c>
      <c r="S171" s="48">
        <f t="shared" si="181"/>
        <v>0</v>
      </c>
      <c r="T171" s="48">
        <f t="shared" si="181"/>
        <v>0</v>
      </c>
      <c r="U171" s="48">
        <f t="shared" si="181"/>
        <v>0</v>
      </c>
      <c r="V171" s="48">
        <f t="shared" si="181"/>
        <v>0</v>
      </c>
      <c r="W171" s="48">
        <f t="shared" si="181"/>
        <v>0</v>
      </c>
      <c r="X171" s="48">
        <f t="shared" si="181"/>
        <v>0</v>
      </c>
      <c r="Y171" s="48">
        <f t="shared" si="181"/>
        <v>0</v>
      </c>
      <c r="Z171" s="48">
        <f t="shared" si="181"/>
        <v>0</v>
      </c>
      <c r="AA171" s="48">
        <f t="shared" si="181"/>
        <v>0</v>
      </c>
      <c r="AB171" s="48">
        <f t="shared" si="181"/>
        <v>0</v>
      </c>
      <c r="AC171" s="48">
        <f t="shared" si="181"/>
        <v>0</v>
      </c>
      <c r="AD171" s="48">
        <f t="shared" si="181"/>
        <v>0</v>
      </c>
      <c r="AE171" s="48">
        <f t="shared" si="181"/>
        <v>0</v>
      </c>
      <c r="AF171" s="63"/>
      <c r="AG171" s="31"/>
      <c r="AH171" s="31"/>
      <c r="AI171" s="31"/>
    </row>
    <row r="172" spans="1:35" s="34" customFormat="1" ht="39" customHeight="1" x14ac:dyDescent="0.25">
      <c r="A172" s="42" t="s">
        <v>71</v>
      </c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4"/>
      <c r="AF172" s="50" t="s">
        <v>72</v>
      </c>
      <c r="AG172" s="31"/>
      <c r="AH172" s="31"/>
      <c r="AI172" s="31"/>
    </row>
    <row r="173" spans="1:35" s="34" customFormat="1" ht="24.75" customHeight="1" x14ac:dyDescent="0.3">
      <c r="A173" s="35" t="s">
        <v>27</v>
      </c>
      <c r="B173" s="46">
        <f>H173+J173+L173+N173+P173+R173+T173+V173+X173+Z173+AB173+AD173</f>
        <v>1430</v>
      </c>
      <c r="C173" s="46">
        <f>C174+C175+C176+C177</f>
        <v>292.89999999999998</v>
      </c>
      <c r="D173" s="46">
        <f>D174+D175+D176+D177</f>
        <v>266.5</v>
      </c>
      <c r="E173" s="46">
        <f>E174+E175+E176+E177</f>
        <v>266.5</v>
      </c>
      <c r="F173" s="37">
        <f>E173/B173*100</f>
        <v>18.636363636363637</v>
      </c>
      <c r="G173" s="37">
        <f>E173/C173*100</f>
        <v>90.9866848753841</v>
      </c>
      <c r="H173" s="29">
        <f t="shared" ref="H173:AE173" si="184">H174+H175+H176+H177</f>
        <v>0</v>
      </c>
      <c r="I173" s="29">
        <f t="shared" si="184"/>
        <v>0</v>
      </c>
      <c r="J173" s="29">
        <f t="shared" si="184"/>
        <v>292.89999999999998</v>
      </c>
      <c r="K173" s="29">
        <f t="shared" si="184"/>
        <v>266.5</v>
      </c>
      <c r="L173" s="29">
        <f t="shared" si="184"/>
        <v>61.1</v>
      </c>
      <c r="M173" s="29">
        <f t="shared" si="184"/>
        <v>0</v>
      </c>
      <c r="N173" s="29">
        <f t="shared" si="184"/>
        <v>8</v>
      </c>
      <c r="O173" s="29">
        <f t="shared" si="184"/>
        <v>0</v>
      </c>
      <c r="P173" s="29">
        <f t="shared" si="184"/>
        <v>471.5</v>
      </c>
      <c r="Q173" s="29">
        <f t="shared" si="184"/>
        <v>0</v>
      </c>
      <c r="R173" s="29">
        <f t="shared" si="184"/>
        <v>122</v>
      </c>
      <c r="S173" s="29">
        <f t="shared" si="184"/>
        <v>0</v>
      </c>
      <c r="T173" s="29">
        <f t="shared" si="184"/>
        <v>0</v>
      </c>
      <c r="U173" s="29">
        <f t="shared" si="184"/>
        <v>0</v>
      </c>
      <c r="V173" s="29">
        <f t="shared" si="184"/>
        <v>0</v>
      </c>
      <c r="W173" s="29">
        <f t="shared" si="184"/>
        <v>0</v>
      </c>
      <c r="X173" s="29">
        <f t="shared" si="184"/>
        <v>123.8</v>
      </c>
      <c r="Y173" s="29">
        <f t="shared" si="184"/>
        <v>0</v>
      </c>
      <c r="Z173" s="29">
        <f t="shared" si="184"/>
        <v>51.8</v>
      </c>
      <c r="AA173" s="29">
        <f t="shared" si="184"/>
        <v>0</v>
      </c>
      <c r="AB173" s="29">
        <f t="shared" si="184"/>
        <v>298.89999999999998</v>
      </c>
      <c r="AC173" s="29">
        <f t="shared" si="184"/>
        <v>0</v>
      </c>
      <c r="AD173" s="29">
        <f t="shared" si="184"/>
        <v>0</v>
      </c>
      <c r="AE173" s="29">
        <f t="shared" si="184"/>
        <v>0</v>
      </c>
      <c r="AF173" s="51"/>
      <c r="AG173" s="31"/>
      <c r="AH173" s="31"/>
      <c r="AI173" s="31"/>
    </row>
    <row r="174" spans="1:35" s="34" customFormat="1" ht="20.100000000000001" customHeight="1" x14ac:dyDescent="0.3">
      <c r="A174" s="38" t="s">
        <v>28</v>
      </c>
      <c r="B174" s="47">
        <f>H174+J174+L174+N174+P174+R174+T174+V174+X174+Z174+AB174+AD174</f>
        <v>0</v>
      </c>
      <c r="C174" s="48">
        <f>H174</f>
        <v>0</v>
      </c>
      <c r="D174" s="48"/>
      <c r="E174" s="47">
        <f>I174+K174+M174+O174+Q174+S174+U174+W174+Y174+AA174+AC174+AE174</f>
        <v>0</v>
      </c>
      <c r="F174" s="40" t="e">
        <f>E174/B174*100</f>
        <v>#DIV/0!</v>
      </c>
      <c r="G174" s="40" t="e">
        <f>E174/C174*100</f>
        <v>#DIV/0!</v>
      </c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51"/>
      <c r="AG174" s="31"/>
      <c r="AH174" s="31"/>
      <c r="AI174" s="31"/>
    </row>
    <row r="175" spans="1:35" s="34" customFormat="1" ht="20.65" customHeight="1" x14ac:dyDescent="0.3">
      <c r="A175" s="38" t="s">
        <v>29</v>
      </c>
      <c r="B175" s="47">
        <f>H175+J175+L175+N175+P175+R175+T175+V175+X175+Z175+AB175+AD175</f>
        <v>1430</v>
      </c>
      <c r="C175" s="48">
        <f>H175+J175</f>
        <v>292.89999999999998</v>
      </c>
      <c r="D175" s="48">
        <f>E175</f>
        <v>266.5</v>
      </c>
      <c r="E175" s="47">
        <f>I175+K175+M175+O175+Q175+S175+U175+W175+Y175+AA175+AC175+AE175</f>
        <v>266.5</v>
      </c>
      <c r="F175" s="40">
        <f>E175/B175*100</f>
        <v>18.636363636363637</v>
      </c>
      <c r="G175" s="40">
        <f>E175/C175*100</f>
        <v>90.9866848753841</v>
      </c>
      <c r="H175" s="29"/>
      <c r="I175" s="29"/>
      <c r="J175" s="39">
        <v>292.89999999999998</v>
      </c>
      <c r="K175" s="39">
        <v>266.5</v>
      </c>
      <c r="L175" s="39">
        <v>61.1</v>
      </c>
      <c r="M175" s="39"/>
      <c r="N175" s="39">
        <v>8</v>
      </c>
      <c r="O175" s="39"/>
      <c r="P175" s="39">
        <v>471.5</v>
      </c>
      <c r="Q175" s="39"/>
      <c r="R175" s="39">
        <v>122</v>
      </c>
      <c r="S175" s="39"/>
      <c r="T175" s="39"/>
      <c r="U175" s="39"/>
      <c r="V175" s="39"/>
      <c r="W175" s="39"/>
      <c r="X175" s="39">
        <v>123.8</v>
      </c>
      <c r="Y175" s="39"/>
      <c r="Z175" s="39">
        <v>51.8</v>
      </c>
      <c r="AA175" s="39"/>
      <c r="AB175" s="39">
        <v>298.89999999999998</v>
      </c>
      <c r="AC175" s="39"/>
      <c r="AD175" s="39"/>
      <c r="AE175" s="39"/>
      <c r="AF175" s="51"/>
      <c r="AG175" s="31"/>
      <c r="AH175" s="31"/>
      <c r="AI175" s="31"/>
    </row>
    <row r="176" spans="1:35" s="34" customFormat="1" ht="17.100000000000001" customHeight="1" x14ac:dyDescent="0.3">
      <c r="A176" s="38" t="s">
        <v>30</v>
      </c>
      <c r="B176" s="47">
        <f t="shared" ref="B176:B177" si="185">H176+J176+L176+N176+P176+R176+T176+V176+X176+Z176+AB176+AD176</f>
        <v>0</v>
      </c>
      <c r="C176" s="48">
        <f t="shared" ref="C176:C177" si="186">H176</f>
        <v>0</v>
      </c>
      <c r="D176" s="48"/>
      <c r="E176" s="47">
        <f t="shared" ref="E176:E177" si="187">I176+K176+M176+O176+Q176+S176+U176+W176+Y176+AA176+AC176+AE176</f>
        <v>0</v>
      </c>
      <c r="F176" s="40" t="e">
        <f t="shared" ref="F176:F177" si="188">E176/B176*100</f>
        <v>#DIV/0!</v>
      </c>
      <c r="G176" s="40" t="e">
        <f t="shared" ref="G176:G177" si="189">E176/C176*100</f>
        <v>#DIV/0!</v>
      </c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51"/>
      <c r="AG176" s="31"/>
      <c r="AH176" s="31"/>
      <c r="AI176" s="31"/>
    </row>
    <row r="177" spans="1:35" s="34" customFormat="1" ht="20.100000000000001" customHeight="1" x14ac:dyDescent="0.3">
      <c r="A177" s="38" t="s">
        <v>31</v>
      </c>
      <c r="B177" s="47">
        <f t="shared" si="185"/>
        <v>0</v>
      </c>
      <c r="C177" s="48">
        <f t="shared" si="186"/>
        <v>0</v>
      </c>
      <c r="D177" s="48"/>
      <c r="E177" s="47">
        <f t="shared" si="187"/>
        <v>0</v>
      </c>
      <c r="F177" s="40" t="e">
        <f t="shared" si="188"/>
        <v>#DIV/0!</v>
      </c>
      <c r="G177" s="40" t="e">
        <f t="shared" si="189"/>
        <v>#DIV/0!</v>
      </c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52"/>
      <c r="AG177" s="31"/>
      <c r="AH177" s="31"/>
      <c r="AI177" s="31"/>
    </row>
    <row r="178" spans="1:35" s="34" customFormat="1" ht="37.5" customHeight="1" x14ac:dyDescent="0.25">
      <c r="A178" s="42" t="s">
        <v>73</v>
      </c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4"/>
      <c r="AF178" s="63"/>
      <c r="AG178" s="31"/>
      <c r="AH178" s="31"/>
      <c r="AI178" s="31"/>
    </row>
    <row r="179" spans="1:35" s="34" customFormat="1" ht="18.75" x14ac:dyDescent="0.3">
      <c r="A179" s="35" t="s">
        <v>27</v>
      </c>
      <c r="B179" s="46">
        <f>H179+J179+L179+N179+P179+R179+T179+V179+X179+Z179+AB179+AD179</f>
        <v>318.3</v>
      </c>
      <c r="C179" s="46">
        <f>C180+C181+C182+C183</f>
        <v>3.3</v>
      </c>
      <c r="D179" s="46">
        <f>D180+D181+D182+D183</f>
        <v>3.3</v>
      </c>
      <c r="E179" s="46">
        <f>E180+E181+E182+E183</f>
        <v>3.3</v>
      </c>
      <c r="F179" s="37">
        <f>E179/B179*100</f>
        <v>1.0367577756833175</v>
      </c>
      <c r="G179" s="37">
        <f>E179/C179*100</f>
        <v>100</v>
      </c>
      <c r="H179" s="29">
        <f>H180+H181+H182+H183</f>
        <v>0</v>
      </c>
      <c r="I179" s="29">
        <f t="shared" ref="I179:AE179" si="190">I180+I181+I182+I183</f>
        <v>0</v>
      </c>
      <c r="J179" s="29">
        <f t="shared" si="190"/>
        <v>3.3</v>
      </c>
      <c r="K179" s="29">
        <f t="shared" si="190"/>
        <v>3.3</v>
      </c>
      <c r="L179" s="29">
        <f t="shared" si="190"/>
        <v>67.7</v>
      </c>
      <c r="M179" s="29">
        <f t="shared" si="190"/>
        <v>0</v>
      </c>
      <c r="N179" s="29">
        <f t="shared" si="190"/>
        <v>127</v>
      </c>
      <c r="O179" s="29">
        <f t="shared" si="190"/>
        <v>0</v>
      </c>
      <c r="P179" s="29">
        <f t="shared" si="190"/>
        <v>0</v>
      </c>
      <c r="Q179" s="29">
        <f t="shared" si="190"/>
        <v>0</v>
      </c>
      <c r="R179" s="29">
        <f t="shared" si="190"/>
        <v>0</v>
      </c>
      <c r="S179" s="29">
        <f t="shared" si="190"/>
        <v>0</v>
      </c>
      <c r="T179" s="29">
        <f t="shared" si="190"/>
        <v>0</v>
      </c>
      <c r="U179" s="29">
        <f t="shared" si="190"/>
        <v>0</v>
      </c>
      <c r="V179" s="29">
        <f t="shared" si="190"/>
        <v>0</v>
      </c>
      <c r="W179" s="29">
        <f t="shared" si="190"/>
        <v>0</v>
      </c>
      <c r="X179" s="29">
        <f t="shared" si="190"/>
        <v>0</v>
      </c>
      <c r="Y179" s="29">
        <f t="shared" si="190"/>
        <v>0</v>
      </c>
      <c r="Z179" s="29">
        <f t="shared" si="190"/>
        <v>120.3</v>
      </c>
      <c r="AA179" s="29">
        <f t="shared" si="190"/>
        <v>0</v>
      </c>
      <c r="AB179" s="29">
        <f t="shared" si="190"/>
        <v>0</v>
      </c>
      <c r="AC179" s="29">
        <f t="shared" si="190"/>
        <v>0</v>
      </c>
      <c r="AD179" s="29">
        <f t="shared" si="190"/>
        <v>0</v>
      </c>
      <c r="AE179" s="29">
        <f t="shared" si="190"/>
        <v>0</v>
      </c>
      <c r="AF179" s="63"/>
      <c r="AG179" s="31"/>
      <c r="AH179" s="31"/>
      <c r="AI179" s="31"/>
    </row>
    <row r="180" spans="1:35" s="34" customFormat="1" ht="75.75" customHeight="1" x14ac:dyDescent="0.3">
      <c r="A180" s="38" t="s">
        <v>28</v>
      </c>
      <c r="B180" s="47">
        <f>H180+J180+L180+N180+P180+R180+T180+V180+X180+Z180+AB180+AD180</f>
        <v>0</v>
      </c>
      <c r="C180" s="48">
        <f>H180</f>
        <v>0</v>
      </c>
      <c r="D180" s="48"/>
      <c r="E180" s="47">
        <f>I180+K180+M180+O180+Q180+S180+U180+W180+Y180+AA180+AC180+AE180</f>
        <v>0</v>
      </c>
      <c r="F180" s="40" t="e">
        <f>E180/B180*100</f>
        <v>#DIV/0!</v>
      </c>
      <c r="G180" s="40" t="e">
        <f>E180/C180*100</f>
        <v>#DIV/0!</v>
      </c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63" t="s">
        <v>74</v>
      </c>
      <c r="AG180" s="31"/>
      <c r="AH180" s="31"/>
      <c r="AI180" s="31"/>
    </row>
    <row r="181" spans="1:35" s="34" customFormat="1" ht="18.75" x14ac:dyDescent="0.3">
      <c r="A181" s="38" t="s">
        <v>29</v>
      </c>
      <c r="B181" s="47">
        <f>H181+J181+L181+N181+P181+R181+T181+V181+X181+Z181+AB181+AD181</f>
        <v>318.3</v>
      </c>
      <c r="C181" s="48">
        <f>H181+J181</f>
        <v>3.3</v>
      </c>
      <c r="D181" s="48">
        <f>E181</f>
        <v>3.3</v>
      </c>
      <c r="E181" s="47">
        <f>I181+K181+M181+O181+Q181+S181+U181+W181+Y181+AA181+AC181+AE181</f>
        <v>3.3</v>
      </c>
      <c r="F181" s="40">
        <f>E181/B181*100</f>
        <v>1.0367577756833175</v>
      </c>
      <c r="G181" s="40">
        <f>E181/C181*100</f>
        <v>100</v>
      </c>
      <c r="H181" s="29"/>
      <c r="I181" s="29"/>
      <c r="J181" s="29">
        <v>3.3</v>
      </c>
      <c r="K181" s="29">
        <v>3.3</v>
      </c>
      <c r="L181" s="39">
        <v>67.7</v>
      </c>
      <c r="M181" s="29"/>
      <c r="N181" s="29">
        <v>127</v>
      </c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>
        <v>120.3</v>
      </c>
      <c r="AA181" s="29"/>
      <c r="AB181" s="39"/>
      <c r="AC181" s="29"/>
      <c r="AD181" s="29"/>
      <c r="AE181" s="29"/>
      <c r="AF181" s="63"/>
      <c r="AG181" s="31"/>
      <c r="AH181" s="31"/>
      <c r="AI181" s="31"/>
    </row>
    <row r="182" spans="1:35" s="34" customFormat="1" ht="18.75" x14ac:dyDescent="0.3">
      <c r="A182" s="38" t="s">
        <v>30</v>
      </c>
      <c r="B182" s="47">
        <f t="shared" ref="B182:B183" si="191">H182+J182+L182+N182+P182+R182+T182+V182+X182+Z182+AB182+AD182</f>
        <v>0</v>
      </c>
      <c r="C182" s="48">
        <f t="shared" ref="C182:C183" si="192">H182</f>
        <v>0</v>
      </c>
      <c r="D182" s="48"/>
      <c r="E182" s="47">
        <f t="shared" ref="E182:E183" si="193">I182+K182+M182+O182+Q182+S182+U182+W182+Y182+AA182+AC182+AE182</f>
        <v>0</v>
      </c>
      <c r="F182" s="40" t="e">
        <f t="shared" ref="F182:F183" si="194">E182/B182*100</f>
        <v>#DIV/0!</v>
      </c>
      <c r="G182" s="40" t="e">
        <f t="shared" ref="G182:G183" si="195">E182/C182*100</f>
        <v>#DIV/0!</v>
      </c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63"/>
      <c r="AG182" s="31"/>
      <c r="AH182" s="31"/>
      <c r="AI182" s="31"/>
    </row>
    <row r="183" spans="1:35" s="34" customFormat="1" ht="18.75" x14ac:dyDescent="0.3">
      <c r="A183" s="38" t="s">
        <v>31</v>
      </c>
      <c r="B183" s="47">
        <f t="shared" si="191"/>
        <v>0</v>
      </c>
      <c r="C183" s="48">
        <f t="shared" si="192"/>
        <v>0</v>
      </c>
      <c r="D183" s="48"/>
      <c r="E183" s="47">
        <f t="shared" si="193"/>
        <v>0</v>
      </c>
      <c r="F183" s="40" t="e">
        <f t="shared" si="194"/>
        <v>#DIV/0!</v>
      </c>
      <c r="G183" s="40" t="e">
        <f t="shared" si="195"/>
        <v>#DIV/0!</v>
      </c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63"/>
      <c r="AG183" s="31"/>
      <c r="AH183" s="31"/>
      <c r="AI183" s="31"/>
    </row>
    <row r="184" spans="1:35" s="34" customFormat="1" ht="38.25" customHeight="1" x14ac:dyDescent="0.25">
      <c r="A184" s="42" t="s">
        <v>75</v>
      </c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4"/>
      <c r="AF184" s="63"/>
      <c r="AG184" s="31"/>
      <c r="AH184" s="31"/>
      <c r="AI184" s="31"/>
    </row>
    <row r="185" spans="1:35" s="34" customFormat="1" ht="18.75" x14ac:dyDescent="0.3">
      <c r="A185" s="35" t="s">
        <v>27</v>
      </c>
      <c r="B185" s="46">
        <f>H185+J185+L185+N185+P185+R185+T185+V185+X185+Z185+AB185+AD185</f>
        <v>150</v>
      </c>
      <c r="C185" s="46">
        <f>C186+C187+C188+C189</f>
        <v>0</v>
      </c>
      <c r="D185" s="46">
        <f>D186+D187+D188+D189</f>
        <v>0</v>
      </c>
      <c r="E185" s="46">
        <f>E186+E187+E188+E189</f>
        <v>0</v>
      </c>
      <c r="F185" s="37">
        <f>E185/B185*100</f>
        <v>0</v>
      </c>
      <c r="G185" s="37" t="e">
        <f>E185/C185*100</f>
        <v>#DIV/0!</v>
      </c>
      <c r="H185" s="29">
        <f>H186+H187+H188+H189</f>
        <v>0</v>
      </c>
      <c r="I185" s="29">
        <f t="shared" ref="I185:AE185" si="196">I186+I187+I188+I189</f>
        <v>0</v>
      </c>
      <c r="J185" s="29">
        <f t="shared" si="196"/>
        <v>0</v>
      </c>
      <c r="K185" s="29">
        <f t="shared" si="196"/>
        <v>0</v>
      </c>
      <c r="L185" s="29">
        <f t="shared" si="196"/>
        <v>0</v>
      </c>
      <c r="M185" s="29">
        <f t="shared" si="196"/>
        <v>0</v>
      </c>
      <c r="N185" s="29">
        <f t="shared" si="196"/>
        <v>0</v>
      </c>
      <c r="O185" s="29">
        <f t="shared" si="196"/>
        <v>0</v>
      </c>
      <c r="P185" s="29">
        <f t="shared" si="196"/>
        <v>0</v>
      </c>
      <c r="Q185" s="29">
        <f t="shared" si="196"/>
        <v>0</v>
      </c>
      <c r="R185" s="29">
        <f t="shared" si="196"/>
        <v>0</v>
      </c>
      <c r="S185" s="29">
        <f t="shared" si="196"/>
        <v>0</v>
      </c>
      <c r="T185" s="29">
        <f t="shared" si="196"/>
        <v>0</v>
      </c>
      <c r="U185" s="29">
        <f t="shared" si="196"/>
        <v>0</v>
      </c>
      <c r="V185" s="29">
        <f t="shared" si="196"/>
        <v>0</v>
      </c>
      <c r="W185" s="29">
        <f t="shared" si="196"/>
        <v>0</v>
      </c>
      <c r="X185" s="29">
        <f t="shared" si="196"/>
        <v>0</v>
      </c>
      <c r="Y185" s="29">
        <f t="shared" si="196"/>
        <v>0</v>
      </c>
      <c r="Z185" s="29">
        <f t="shared" si="196"/>
        <v>0</v>
      </c>
      <c r="AA185" s="29">
        <f t="shared" si="196"/>
        <v>0</v>
      </c>
      <c r="AB185" s="29">
        <f t="shared" si="196"/>
        <v>0</v>
      </c>
      <c r="AC185" s="29">
        <f t="shared" si="196"/>
        <v>0</v>
      </c>
      <c r="AD185" s="29">
        <f t="shared" si="196"/>
        <v>150</v>
      </c>
      <c r="AE185" s="29">
        <f t="shared" si="196"/>
        <v>0</v>
      </c>
      <c r="AF185" s="63"/>
      <c r="AG185" s="31"/>
      <c r="AH185" s="31"/>
      <c r="AI185" s="31"/>
    </row>
    <row r="186" spans="1:35" s="34" customFormat="1" ht="18.75" x14ac:dyDescent="0.3">
      <c r="A186" s="38" t="s">
        <v>28</v>
      </c>
      <c r="B186" s="47">
        <f>H186+J186+L186+N186+P186+R186+T186+V186+X186+Z186+AB186+AD186</f>
        <v>0</v>
      </c>
      <c r="C186" s="48">
        <f>H186</f>
        <v>0</v>
      </c>
      <c r="D186" s="48"/>
      <c r="E186" s="47">
        <f>I186+K186+M186+O186+Q186+S186+U186+W186+Y186+AA186+AC186+AE186</f>
        <v>0</v>
      </c>
      <c r="F186" s="40" t="e">
        <f>E186/B186*100</f>
        <v>#DIV/0!</v>
      </c>
      <c r="G186" s="40" t="e">
        <f>E186/C186*100</f>
        <v>#DIV/0!</v>
      </c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63"/>
      <c r="AG186" s="31"/>
      <c r="AH186" s="31"/>
      <c r="AI186" s="31"/>
    </row>
    <row r="187" spans="1:35" s="34" customFormat="1" ht="18.75" x14ac:dyDescent="0.3">
      <c r="A187" s="38" t="s">
        <v>29</v>
      </c>
      <c r="B187" s="47">
        <f>H187+J187+L187+N187+P187+R187+T187+V187+X187+Z187+AB187+AD187</f>
        <v>150</v>
      </c>
      <c r="C187" s="48">
        <f>H187</f>
        <v>0</v>
      </c>
      <c r="D187" s="48">
        <f>E187</f>
        <v>0</v>
      </c>
      <c r="E187" s="47">
        <f>I187+K187+M187+O187+Q187+S187+U187+W187+Y187+AA187+AC187+AE187</f>
        <v>0</v>
      </c>
      <c r="F187" s="40">
        <f>E187/B187*100</f>
        <v>0</v>
      </c>
      <c r="G187" s="40" t="e">
        <f>E187/C187*100</f>
        <v>#DIV/0!</v>
      </c>
      <c r="H187" s="29"/>
      <c r="I187" s="29"/>
      <c r="J187" s="29"/>
      <c r="K187" s="29"/>
      <c r="L187" s="3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39"/>
      <c r="AC187" s="29"/>
      <c r="AD187" s="29">
        <v>150</v>
      </c>
      <c r="AE187" s="29"/>
      <c r="AF187" s="63"/>
      <c r="AG187" s="31"/>
      <c r="AH187" s="31"/>
      <c r="AI187" s="31"/>
    </row>
    <row r="188" spans="1:35" s="34" customFormat="1" ht="18.75" x14ac:dyDescent="0.3">
      <c r="A188" s="38" t="s">
        <v>30</v>
      </c>
      <c r="B188" s="47">
        <f t="shared" ref="B188:B189" si="197">H188+J188+L188+N188+P188+R188+T188+V188+X188+Z188+AB188+AD188</f>
        <v>0</v>
      </c>
      <c r="C188" s="48">
        <f t="shared" ref="C188:C189" si="198">H188</f>
        <v>0</v>
      </c>
      <c r="D188" s="48"/>
      <c r="E188" s="47">
        <f t="shared" ref="E188:E189" si="199">I188+K188+M188+O188+Q188+S188+U188+W188+Y188+AA188+AC188+AE188</f>
        <v>0</v>
      </c>
      <c r="F188" s="40" t="e">
        <f t="shared" ref="F188:F189" si="200">E188/B188*100</f>
        <v>#DIV/0!</v>
      </c>
      <c r="G188" s="40" t="e">
        <f t="shared" ref="G188:G189" si="201">E188/C188*100</f>
        <v>#DIV/0!</v>
      </c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63"/>
      <c r="AG188" s="31"/>
      <c r="AH188" s="31"/>
      <c r="AI188" s="31"/>
    </row>
    <row r="189" spans="1:35" s="34" customFormat="1" ht="18.75" x14ac:dyDescent="0.3">
      <c r="A189" s="38" t="s">
        <v>31</v>
      </c>
      <c r="B189" s="47">
        <f t="shared" si="197"/>
        <v>0</v>
      </c>
      <c r="C189" s="48">
        <f t="shared" si="198"/>
        <v>0</v>
      </c>
      <c r="D189" s="48"/>
      <c r="E189" s="47">
        <f t="shared" si="199"/>
        <v>0</v>
      </c>
      <c r="F189" s="40" t="e">
        <f t="shared" si="200"/>
        <v>#DIV/0!</v>
      </c>
      <c r="G189" s="40" t="e">
        <f t="shared" si="201"/>
        <v>#DIV/0!</v>
      </c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63"/>
      <c r="AG189" s="31"/>
      <c r="AH189" s="31"/>
      <c r="AI189" s="31"/>
    </row>
    <row r="190" spans="1:35" s="34" customFormat="1" ht="42.75" customHeight="1" x14ac:dyDescent="0.25">
      <c r="A190" s="26" t="s">
        <v>76</v>
      </c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8"/>
      <c r="AF190" s="63"/>
      <c r="AG190" s="31"/>
      <c r="AH190" s="31"/>
      <c r="AI190" s="31"/>
    </row>
    <row r="191" spans="1:35" s="34" customFormat="1" ht="18.75" x14ac:dyDescent="0.3">
      <c r="A191" s="35" t="s">
        <v>27</v>
      </c>
      <c r="B191" s="20">
        <f>B192+B193+B194+B195</f>
        <v>34419.599999999999</v>
      </c>
      <c r="C191" s="20">
        <f t="shared" ref="C191:E191" si="202">C192+C193+C194+C195</f>
        <v>6058.9</v>
      </c>
      <c r="D191" s="20">
        <f t="shared" si="202"/>
        <v>5303.9</v>
      </c>
      <c r="E191" s="20">
        <f t="shared" si="202"/>
        <v>5303.9</v>
      </c>
      <c r="F191" s="37">
        <f>E191/B191*100</f>
        <v>15.409534102662438</v>
      </c>
      <c r="G191" s="37">
        <f>E191/C191*100</f>
        <v>87.538992226311706</v>
      </c>
      <c r="H191" s="29">
        <f t="shared" ref="H191:AD191" si="203">H192+H193+H194+H195</f>
        <v>2945.3</v>
      </c>
      <c r="I191" s="29">
        <f>I192+I193+I194+I195</f>
        <v>1558.4</v>
      </c>
      <c r="J191" s="29">
        <f t="shared" si="203"/>
        <v>3113.6</v>
      </c>
      <c r="K191" s="29">
        <f>K192+K193+K194+K195</f>
        <v>3745.5</v>
      </c>
      <c r="L191" s="29">
        <f t="shared" si="203"/>
        <v>2503.1999999999998</v>
      </c>
      <c r="M191" s="29">
        <f>M192+M193+M194+M195</f>
        <v>0</v>
      </c>
      <c r="N191" s="29">
        <f t="shared" si="203"/>
        <v>3425.2</v>
      </c>
      <c r="O191" s="29">
        <f>O192+O193+O194+O195</f>
        <v>0</v>
      </c>
      <c r="P191" s="29">
        <f t="shared" si="203"/>
        <v>3126.2</v>
      </c>
      <c r="Q191" s="29">
        <f>Q192+Q193+Q194+Q195</f>
        <v>0</v>
      </c>
      <c r="R191" s="29">
        <f t="shared" si="203"/>
        <v>3347.2</v>
      </c>
      <c r="S191" s="29">
        <f>S192+S193+S194+S195</f>
        <v>0</v>
      </c>
      <c r="T191" s="29">
        <f t="shared" si="203"/>
        <v>3671.8</v>
      </c>
      <c r="U191" s="29">
        <f>U192+U193+U194+U195</f>
        <v>0</v>
      </c>
      <c r="V191" s="29">
        <f t="shared" si="203"/>
        <v>2124.1999999999998</v>
      </c>
      <c r="W191" s="29">
        <f>W192+W193+W194+W195</f>
        <v>0</v>
      </c>
      <c r="X191" s="29">
        <f t="shared" si="203"/>
        <v>2133.3000000000002</v>
      </c>
      <c r="Y191" s="29">
        <f>Y192+Y193+Y194+Y195</f>
        <v>0</v>
      </c>
      <c r="Z191" s="29">
        <f t="shared" si="203"/>
        <v>3123.5</v>
      </c>
      <c r="AA191" s="29">
        <f>AA192+AA193+AA194+AA195</f>
        <v>0</v>
      </c>
      <c r="AB191" s="29">
        <f t="shared" si="203"/>
        <v>2402.3000000000002</v>
      </c>
      <c r="AC191" s="29">
        <f>AC192+AC193+AC194+AC195</f>
        <v>0</v>
      </c>
      <c r="AD191" s="29">
        <f t="shared" si="203"/>
        <v>2503.8000000000002</v>
      </c>
      <c r="AE191" s="29">
        <f>AE192+AE193+AE194+AE195</f>
        <v>0</v>
      </c>
      <c r="AF191" s="50" t="s">
        <v>77</v>
      </c>
      <c r="AG191" s="31"/>
      <c r="AH191" s="31"/>
      <c r="AI191" s="31"/>
    </row>
    <row r="192" spans="1:35" s="34" customFormat="1" ht="18.75" x14ac:dyDescent="0.3">
      <c r="A192" s="38" t="s">
        <v>28</v>
      </c>
      <c r="B192" s="78"/>
      <c r="C192" s="29"/>
      <c r="D192" s="78"/>
      <c r="E192" s="78"/>
      <c r="F192" s="78"/>
      <c r="G192" s="78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51"/>
      <c r="AG192" s="31"/>
      <c r="AH192" s="31"/>
      <c r="AI192" s="31"/>
    </row>
    <row r="193" spans="1:35" s="34" customFormat="1" ht="18.75" x14ac:dyDescent="0.3">
      <c r="A193" s="38" t="s">
        <v>29</v>
      </c>
      <c r="B193" s="49">
        <f>B199</f>
        <v>34419.599999999999</v>
      </c>
      <c r="C193" s="49">
        <f>C199</f>
        <v>6058.9</v>
      </c>
      <c r="D193" s="49">
        <f t="shared" ref="D193:E193" si="204">D199</f>
        <v>5303.9</v>
      </c>
      <c r="E193" s="49">
        <f t="shared" si="204"/>
        <v>5303.9</v>
      </c>
      <c r="F193" s="40">
        <f>E193/B193*100</f>
        <v>15.409534102662438</v>
      </c>
      <c r="G193" s="40">
        <f>E193/C193*100</f>
        <v>87.538992226311706</v>
      </c>
      <c r="H193" s="39">
        <f>H199</f>
        <v>2945.3</v>
      </c>
      <c r="I193" s="39">
        <f>I199</f>
        <v>1558.4</v>
      </c>
      <c r="J193" s="39">
        <f t="shared" ref="J193:AD193" si="205">J199</f>
        <v>3113.6</v>
      </c>
      <c r="K193" s="39">
        <f>K199</f>
        <v>3745.5</v>
      </c>
      <c r="L193" s="39">
        <f t="shared" si="205"/>
        <v>2503.1999999999998</v>
      </c>
      <c r="M193" s="39">
        <f>M199</f>
        <v>0</v>
      </c>
      <c r="N193" s="39">
        <f t="shared" si="205"/>
        <v>3425.2</v>
      </c>
      <c r="O193" s="39">
        <f>O199</f>
        <v>0</v>
      </c>
      <c r="P193" s="39">
        <f t="shared" si="205"/>
        <v>3126.2</v>
      </c>
      <c r="Q193" s="39">
        <f>Q199</f>
        <v>0</v>
      </c>
      <c r="R193" s="39">
        <f t="shared" si="205"/>
        <v>3347.2</v>
      </c>
      <c r="S193" s="39">
        <f>S199</f>
        <v>0</v>
      </c>
      <c r="T193" s="39">
        <f t="shared" si="205"/>
        <v>3671.8</v>
      </c>
      <c r="U193" s="39">
        <f>U199</f>
        <v>0</v>
      </c>
      <c r="V193" s="39">
        <f t="shared" si="205"/>
        <v>2124.1999999999998</v>
      </c>
      <c r="W193" s="39">
        <f>W199</f>
        <v>0</v>
      </c>
      <c r="X193" s="39">
        <f t="shared" si="205"/>
        <v>2133.3000000000002</v>
      </c>
      <c r="Y193" s="39">
        <f>Y199</f>
        <v>0</v>
      </c>
      <c r="Z193" s="39">
        <f t="shared" si="205"/>
        <v>3123.5</v>
      </c>
      <c r="AA193" s="39">
        <f>AA199</f>
        <v>0</v>
      </c>
      <c r="AB193" s="39">
        <f t="shared" si="205"/>
        <v>2402.3000000000002</v>
      </c>
      <c r="AC193" s="39">
        <f>AC199</f>
        <v>0</v>
      </c>
      <c r="AD193" s="39">
        <f t="shared" si="205"/>
        <v>2503.8000000000002</v>
      </c>
      <c r="AE193" s="39">
        <f>AE199</f>
        <v>0</v>
      </c>
      <c r="AF193" s="51"/>
      <c r="AG193" s="31"/>
      <c r="AH193" s="31"/>
      <c r="AI193" s="31"/>
    </row>
    <row r="194" spans="1:35" s="34" customFormat="1" ht="18.75" x14ac:dyDescent="0.3">
      <c r="A194" s="38" t="s">
        <v>30</v>
      </c>
      <c r="B194" s="78"/>
      <c r="C194" s="78"/>
      <c r="D194" s="78"/>
      <c r="E194" s="78"/>
      <c r="F194" s="78"/>
      <c r="G194" s="78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51"/>
      <c r="AG194" s="31"/>
      <c r="AH194" s="31"/>
      <c r="AI194" s="31"/>
    </row>
    <row r="195" spans="1:35" s="34" customFormat="1" ht="18.75" x14ac:dyDescent="0.3">
      <c r="A195" s="38" t="s">
        <v>31</v>
      </c>
      <c r="B195" s="78"/>
      <c r="C195" s="78"/>
      <c r="D195" s="78"/>
      <c r="E195" s="78"/>
      <c r="F195" s="78"/>
      <c r="G195" s="78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51"/>
      <c r="AG195" s="31"/>
      <c r="AH195" s="31"/>
      <c r="AI195" s="31"/>
    </row>
    <row r="196" spans="1:35" s="34" customFormat="1" ht="40.5" customHeight="1" x14ac:dyDescent="0.25">
      <c r="A196" s="42" t="s">
        <v>78</v>
      </c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4"/>
      <c r="AF196" s="51"/>
      <c r="AG196" s="31"/>
      <c r="AH196" s="31"/>
      <c r="AI196" s="31"/>
    </row>
    <row r="197" spans="1:35" s="34" customFormat="1" ht="18.75" x14ac:dyDescent="0.3">
      <c r="A197" s="35" t="s">
        <v>27</v>
      </c>
      <c r="B197" s="29">
        <f>H197+J197+L197+N197+P197+R197+T197+V197+X197+Z197+AB197+AD197</f>
        <v>34419.599999999999</v>
      </c>
      <c r="C197" s="29">
        <f>C198+C199+C200+C201</f>
        <v>6058.9</v>
      </c>
      <c r="D197" s="29">
        <f>D198+D199+D200+D201</f>
        <v>5303.9</v>
      </c>
      <c r="E197" s="29">
        <f>E198+E199+E200+E201</f>
        <v>5303.9</v>
      </c>
      <c r="F197" s="37">
        <f>E197/B197*100</f>
        <v>15.409534102662438</v>
      </c>
      <c r="G197" s="37">
        <f>E197/C197*100</f>
        <v>87.538992226311706</v>
      </c>
      <c r="H197" s="29">
        <f t="shared" ref="H197:AE197" si="206">H198+H199+H200+H201</f>
        <v>2945.3</v>
      </c>
      <c r="I197" s="29">
        <f t="shared" si="206"/>
        <v>1558.4</v>
      </c>
      <c r="J197" s="29">
        <f t="shared" si="206"/>
        <v>3113.6</v>
      </c>
      <c r="K197" s="29">
        <f t="shared" si="206"/>
        <v>3745.5</v>
      </c>
      <c r="L197" s="29">
        <f t="shared" si="206"/>
        <v>2503.1999999999998</v>
      </c>
      <c r="M197" s="29">
        <f t="shared" si="206"/>
        <v>0</v>
      </c>
      <c r="N197" s="29">
        <f t="shared" si="206"/>
        <v>3425.2</v>
      </c>
      <c r="O197" s="29">
        <f t="shared" si="206"/>
        <v>0</v>
      </c>
      <c r="P197" s="29">
        <f t="shared" si="206"/>
        <v>3126.2</v>
      </c>
      <c r="Q197" s="29">
        <f t="shared" si="206"/>
        <v>0</v>
      </c>
      <c r="R197" s="29">
        <f t="shared" si="206"/>
        <v>3347.2</v>
      </c>
      <c r="S197" s="29">
        <f t="shared" si="206"/>
        <v>0</v>
      </c>
      <c r="T197" s="29">
        <f t="shared" si="206"/>
        <v>3671.8</v>
      </c>
      <c r="U197" s="29">
        <f t="shared" si="206"/>
        <v>0</v>
      </c>
      <c r="V197" s="29">
        <f t="shared" si="206"/>
        <v>2124.1999999999998</v>
      </c>
      <c r="W197" s="29">
        <f t="shared" si="206"/>
        <v>0</v>
      </c>
      <c r="X197" s="29">
        <f t="shared" si="206"/>
        <v>2133.3000000000002</v>
      </c>
      <c r="Y197" s="29">
        <f t="shared" si="206"/>
        <v>0</v>
      </c>
      <c r="Z197" s="29">
        <f t="shared" si="206"/>
        <v>3123.5</v>
      </c>
      <c r="AA197" s="29">
        <f t="shared" si="206"/>
        <v>0</v>
      </c>
      <c r="AB197" s="29">
        <f t="shared" si="206"/>
        <v>2402.3000000000002</v>
      </c>
      <c r="AC197" s="29">
        <f t="shared" si="206"/>
        <v>0</v>
      </c>
      <c r="AD197" s="29">
        <f t="shared" si="206"/>
        <v>2503.8000000000002</v>
      </c>
      <c r="AE197" s="29">
        <f t="shared" si="206"/>
        <v>0</v>
      </c>
      <c r="AF197" s="51"/>
      <c r="AG197" s="31"/>
      <c r="AH197" s="31"/>
      <c r="AI197" s="31"/>
    </row>
    <row r="198" spans="1:35" s="34" customFormat="1" ht="18.75" x14ac:dyDescent="0.3">
      <c r="A198" s="38" t="s">
        <v>28</v>
      </c>
      <c r="B198" s="78"/>
      <c r="C198" s="78"/>
      <c r="D198" s="78"/>
      <c r="E198" s="78"/>
      <c r="F198" s="78"/>
      <c r="G198" s="78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51"/>
      <c r="AG198" s="31"/>
      <c r="AH198" s="31"/>
      <c r="AI198" s="31"/>
    </row>
    <row r="199" spans="1:35" s="80" customFormat="1" ht="33.75" customHeight="1" x14ac:dyDescent="0.3">
      <c r="A199" s="79" t="s">
        <v>29</v>
      </c>
      <c r="B199" s="49">
        <f>H199+J199+L199+N199+P199+R199+T199+V199+X199+Z199+AB199+AD199</f>
        <v>34419.599999999999</v>
      </c>
      <c r="C199" s="49">
        <f>H199+J199</f>
        <v>6058.9</v>
      </c>
      <c r="D199" s="39">
        <f>E199</f>
        <v>5303.9</v>
      </c>
      <c r="E199" s="49">
        <f>I199+K199+M199+O199+Q199+S199+U199+W199+Y199+AA199+AC199+AE199</f>
        <v>5303.9</v>
      </c>
      <c r="F199" s="40">
        <f>E199/B199*100</f>
        <v>15.409534102662438</v>
      </c>
      <c r="G199" s="40">
        <f>E199/C199*100</f>
        <v>87.538992226311706</v>
      </c>
      <c r="H199" s="49">
        <v>2945.3</v>
      </c>
      <c r="I199" s="49">
        <v>1558.4</v>
      </c>
      <c r="J199" s="49">
        <v>3113.6</v>
      </c>
      <c r="K199" s="49">
        <v>3745.5</v>
      </c>
      <c r="L199" s="49">
        <v>2503.1999999999998</v>
      </c>
      <c r="M199" s="49"/>
      <c r="N199" s="49">
        <v>3425.2</v>
      </c>
      <c r="O199" s="49"/>
      <c r="P199" s="49">
        <v>3126.2</v>
      </c>
      <c r="Q199" s="49"/>
      <c r="R199" s="49">
        <v>3347.2</v>
      </c>
      <c r="S199" s="49"/>
      <c r="T199" s="49">
        <v>3671.8</v>
      </c>
      <c r="U199" s="49"/>
      <c r="V199" s="49">
        <v>2124.1999999999998</v>
      </c>
      <c r="W199" s="49"/>
      <c r="X199" s="49">
        <v>2133.3000000000002</v>
      </c>
      <c r="Y199" s="49"/>
      <c r="Z199" s="49">
        <v>3123.5</v>
      </c>
      <c r="AA199" s="49"/>
      <c r="AB199" s="49">
        <v>2402.3000000000002</v>
      </c>
      <c r="AC199" s="49"/>
      <c r="AD199" s="49">
        <v>2503.8000000000002</v>
      </c>
      <c r="AE199" s="49"/>
      <c r="AF199" s="52"/>
      <c r="AG199" s="31"/>
      <c r="AH199" s="31"/>
      <c r="AI199" s="31"/>
    </row>
    <row r="200" spans="1:35" s="34" customFormat="1" ht="18.75" x14ac:dyDescent="0.3">
      <c r="A200" s="38" t="s">
        <v>30</v>
      </c>
      <c r="B200" s="78"/>
      <c r="C200" s="78"/>
      <c r="D200" s="78"/>
      <c r="E200" s="78"/>
      <c r="F200" s="78"/>
      <c r="G200" s="78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63"/>
      <c r="AG200" s="31"/>
      <c r="AH200" s="31"/>
      <c r="AI200" s="31"/>
    </row>
    <row r="201" spans="1:35" s="34" customFormat="1" ht="18.75" x14ac:dyDescent="0.3">
      <c r="A201" s="38" t="s">
        <v>31</v>
      </c>
      <c r="B201" s="78"/>
      <c r="C201" s="78"/>
      <c r="D201" s="78"/>
      <c r="E201" s="78"/>
      <c r="F201" s="78"/>
      <c r="G201" s="78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63"/>
      <c r="AG201" s="31"/>
      <c r="AH201" s="31"/>
      <c r="AI201" s="31"/>
    </row>
    <row r="202" spans="1:35" s="34" customFormat="1" ht="35.25" customHeight="1" x14ac:dyDescent="0.25">
      <c r="A202" s="26" t="s">
        <v>79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8"/>
      <c r="AF202" s="63"/>
      <c r="AG202" s="31"/>
      <c r="AH202" s="31"/>
      <c r="AI202" s="31"/>
    </row>
    <row r="203" spans="1:35" s="34" customFormat="1" ht="27.75" customHeight="1" x14ac:dyDescent="0.3">
      <c r="A203" s="35" t="s">
        <v>27</v>
      </c>
      <c r="B203" s="81">
        <f>B204</f>
        <v>11</v>
      </c>
      <c r="C203" s="81">
        <f t="shared" ref="C203:AE203" si="207">C204</f>
        <v>2</v>
      </c>
      <c r="D203" s="81">
        <f t="shared" si="207"/>
        <v>0</v>
      </c>
      <c r="E203" s="81">
        <f t="shared" si="207"/>
        <v>0</v>
      </c>
      <c r="F203" s="82">
        <f>E203/B203*100</f>
        <v>0</v>
      </c>
      <c r="G203" s="82">
        <f>E203/C203*100</f>
        <v>0</v>
      </c>
      <c r="H203" s="83">
        <f t="shared" si="207"/>
        <v>2</v>
      </c>
      <c r="I203" s="83">
        <f t="shared" si="207"/>
        <v>0</v>
      </c>
      <c r="J203" s="83">
        <f t="shared" si="207"/>
        <v>2</v>
      </c>
      <c r="K203" s="83">
        <f t="shared" si="207"/>
        <v>0</v>
      </c>
      <c r="L203" s="83">
        <f t="shared" si="207"/>
        <v>0</v>
      </c>
      <c r="M203" s="83">
        <f t="shared" si="207"/>
        <v>0</v>
      </c>
      <c r="N203" s="83">
        <f t="shared" si="207"/>
        <v>3</v>
      </c>
      <c r="O203" s="83">
        <f t="shared" si="207"/>
        <v>0</v>
      </c>
      <c r="P203" s="83">
        <f t="shared" si="207"/>
        <v>0</v>
      </c>
      <c r="Q203" s="83">
        <f t="shared" si="207"/>
        <v>0</v>
      </c>
      <c r="R203" s="83">
        <f t="shared" si="207"/>
        <v>0</v>
      </c>
      <c r="S203" s="83">
        <f t="shared" si="207"/>
        <v>0</v>
      </c>
      <c r="T203" s="83">
        <f t="shared" si="207"/>
        <v>0</v>
      </c>
      <c r="U203" s="83">
        <f t="shared" si="207"/>
        <v>0</v>
      </c>
      <c r="V203" s="83">
        <f t="shared" si="207"/>
        <v>2</v>
      </c>
      <c r="W203" s="83">
        <f t="shared" si="207"/>
        <v>0</v>
      </c>
      <c r="X203" s="83">
        <f t="shared" si="207"/>
        <v>0</v>
      </c>
      <c r="Y203" s="83">
        <f t="shared" si="207"/>
        <v>0</v>
      </c>
      <c r="Z203" s="83">
        <f t="shared" si="207"/>
        <v>0</v>
      </c>
      <c r="AA203" s="83">
        <f t="shared" si="207"/>
        <v>0</v>
      </c>
      <c r="AB203" s="83">
        <f t="shared" si="207"/>
        <v>2</v>
      </c>
      <c r="AC203" s="83">
        <f t="shared" si="207"/>
        <v>0</v>
      </c>
      <c r="AD203" s="83">
        <f t="shared" si="207"/>
        <v>0</v>
      </c>
      <c r="AE203" s="83">
        <f t="shared" si="207"/>
        <v>0</v>
      </c>
      <c r="AF203" s="84"/>
      <c r="AG203" s="31"/>
      <c r="AH203" s="31"/>
      <c r="AI203" s="31"/>
    </row>
    <row r="204" spans="1:35" s="34" customFormat="1" ht="26.25" customHeight="1" x14ac:dyDescent="0.3">
      <c r="A204" s="38" t="s">
        <v>29</v>
      </c>
      <c r="B204" s="39">
        <f t="shared" ref="B204:E204" si="208">B207</f>
        <v>11</v>
      </c>
      <c r="C204" s="39">
        <f>H204</f>
        <v>2</v>
      </c>
      <c r="D204" s="39">
        <f t="shared" si="208"/>
        <v>0</v>
      </c>
      <c r="E204" s="39">
        <f t="shared" si="208"/>
        <v>0</v>
      </c>
      <c r="F204" s="85">
        <f>E204/B204*100</f>
        <v>0</v>
      </c>
      <c r="G204" s="85">
        <f>E204/C204*100</f>
        <v>0</v>
      </c>
      <c r="H204" s="39">
        <f>H207</f>
        <v>2</v>
      </c>
      <c r="I204" s="39">
        <f t="shared" ref="I204:AE204" si="209">I207</f>
        <v>0</v>
      </c>
      <c r="J204" s="39">
        <f t="shared" si="209"/>
        <v>2</v>
      </c>
      <c r="K204" s="39">
        <f t="shared" si="209"/>
        <v>0</v>
      </c>
      <c r="L204" s="39">
        <f t="shared" si="209"/>
        <v>0</v>
      </c>
      <c r="M204" s="39">
        <f t="shared" si="209"/>
        <v>0</v>
      </c>
      <c r="N204" s="39">
        <f t="shared" si="209"/>
        <v>3</v>
      </c>
      <c r="O204" s="39">
        <f t="shared" si="209"/>
        <v>0</v>
      </c>
      <c r="P204" s="39">
        <f t="shared" si="209"/>
        <v>0</v>
      </c>
      <c r="Q204" s="39">
        <f t="shared" si="209"/>
        <v>0</v>
      </c>
      <c r="R204" s="39">
        <f t="shared" si="209"/>
        <v>0</v>
      </c>
      <c r="S204" s="39">
        <f t="shared" si="209"/>
        <v>0</v>
      </c>
      <c r="T204" s="39">
        <f t="shared" si="209"/>
        <v>0</v>
      </c>
      <c r="U204" s="39">
        <f t="shared" si="209"/>
        <v>0</v>
      </c>
      <c r="V204" s="39">
        <f t="shared" si="209"/>
        <v>2</v>
      </c>
      <c r="W204" s="39">
        <f t="shared" si="209"/>
        <v>0</v>
      </c>
      <c r="X204" s="39">
        <f t="shared" si="209"/>
        <v>0</v>
      </c>
      <c r="Y204" s="39">
        <f t="shared" si="209"/>
        <v>0</v>
      </c>
      <c r="Z204" s="39">
        <f t="shared" si="209"/>
        <v>0</v>
      </c>
      <c r="AA204" s="39">
        <f t="shared" si="209"/>
        <v>0</v>
      </c>
      <c r="AB204" s="39">
        <f t="shared" si="209"/>
        <v>2</v>
      </c>
      <c r="AC204" s="39">
        <f t="shared" si="209"/>
        <v>0</v>
      </c>
      <c r="AD204" s="39">
        <f t="shared" si="209"/>
        <v>0</v>
      </c>
      <c r="AE204" s="39">
        <f t="shared" si="209"/>
        <v>0</v>
      </c>
      <c r="AF204" s="63"/>
      <c r="AG204" s="31"/>
      <c r="AH204" s="31"/>
      <c r="AI204" s="31"/>
    </row>
    <row r="205" spans="1:35" s="34" customFormat="1" ht="40.5" customHeight="1" x14ac:dyDescent="0.25">
      <c r="A205" s="42" t="s">
        <v>80</v>
      </c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4"/>
      <c r="AF205" s="63"/>
      <c r="AG205" s="31"/>
      <c r="AH205" s="31"/>
      <c r="AI205" s="31"/>
    </row>
    <row r="206" spans="1:35" s="34" customFormat="1" ht="23.25" customHeight="1" x14ac:dyDescent="0.3">
      <c r="A206" s="35" t="s">
        <v>27</v>
      </c>
      <c r="B206" s="81">
        <f>B207</f>
        <v>11</v>
      </c>
      <c r="C206" s="81">
        <f t="shared" ref="C206:AE206" si="210">C207</f>
        <v>4</v>
      </c>
      <c r="D206" s="81">
        <f t="shared" si="210"/>
        <v>0</v>
      </c>
      <c r="E206" s="81">
        <f t="shared" si="210"/>
        <v>0</v>
      </c>
      <c r="F206" s="81">
        <f>E206/B206*100</f>
        <v>0</v>
      </c>
      <c r="G206" s="81">
        <f>E206/C206*100</f>
        <v>0</v>
      </c>
      <c r="H206" s="83">
        <f t="shared" si="210"/>
        <v>2</v>
      </c>
      <c r="I206" s="83">
        <f t="shared" si="210"/>
        <v>0</v>
      </c>
      <c r="J206" s="83">
        <f t="shared" si="210"/>
        <v>2</v>
      </c>
      <c r="K206" s="83">
        <f t="shared" si="210"/>
        <v>0</v>
      </c>
      <c r="L206" s="83">
        <f t="shared" si="210"/>
        <v>0</v>
      </c>
      <c r="M206" s="83">
        <f t="shared" si="210"/>
        <v>0</v>
      </c>
      <c r="N206" s="83">
        <f t="shared" si="210"/>
        <v>3</v>
      </c>
      <c r="O206" s="83">
        <f t="shared" si="210"/>
        <v>0</v>
      </c>
      <c r="P206" s="83">
        <f t="shared" si="210"/>
        <v>0</v>
      </c>
      <c r="Q206" s="83">
        <f t="shared" si="210"/>
        <v>0</v>
      </c>
      <c r="R206" s="83">
        <f t="shared" si="210"/>
        <v>0</v>
      </c>
      <c r="S206" s="83">
        <f t="shared" si="210"/>
        <v>0</v>
      </c>
      <c r="T206" s="83">
        <f t="shared" si="210"/>
        <v>0</v>
      </c>
      <c r="U206" s="83">
        <f t="shared" si="210"/>
        <v>0</v>
      </c>
      <c r="V206" s="83">
        <f t="shared" si="210"/>
        <v>2</v>
      </c>
      <c r="W206" s="83">
        <f t="shared" si="210"/>
        <v>0</v>
      </c>
      <c r="X206" s="83">
        <f t="shared" si="210"/>
        <v>0</v>
      </c>
      <c r="Y206" s="83">
        <f t="shared" si="210"/>
        <v>0</v>
      </c>
      <c r="Z206" s="83">
        <f t="shared" si="210"/>
        <v>0</v>
      </c>
      <c r="AA206" s="83">
        <f t="shared" si="210"/>
        <v>0</v>
      </c>
      <c r="AB206" s="83">
        <f t="shared" si="210"/>
        <v>2</v>
      </c>
      <c r="AC206" s="83">
        <f t="shared" si="210"/>
        <v>0</v>
      </c>
      <c r="AD206" s="83">
        <f t="shared" si="210"/>
        <v>0</v>
      </c>
      <c r="AE206" s="83">
        <f t="shared" si="210"/>
        <v>0</v>
      </c>
      <c r="AF206" s="84"/>
      <c r="AG206" s="31"/>
      <c r="AH206" s="31"/>
      <c r="AI206" s="31"/>
    </row>
    <row r="207" spans="1:35" s="34" customFormat="1" ht="95.25" customHeight="1" x14ac:dyDescent="0.3">
      <c r="A207" s="38" t="s">
        <v>29</v>
      </c>
      <c r="B207" s="39">
        <f>H207+J207+L207+N207+P207+R207+T207+V207+X207+Z207+AB207+AD207</f>
        <v>11</v>
      </c>
      <c r="C207" s="39">
        <f>H207+J207</f>
        <v>4</v>
      </c>
      <c r="D207" s="39">
        <f>E207</f>
        <v>0</v>
      </c>
      <c r="E207" s="39">
        <f>I207+K207+M207+O207+Q207+S207+U207+W207+Y207+AA207+AC207+AE207</f>
        <v>0</v>
      </c>
      <c r="F207" s="86">
        <f>E207/B207*100</f>
        <v>0</v>
      </c>
      <c r="G207" s="86">
        <f>E207/C207*100</f>
        <v>0</v>
      </c>
      <c r="H207" s="29">
        <v>2</v>
      </c>
      <c r="I207" s="29"/>
      <c r="J207" s="29">
        <v>2</v>
      </c>
      <c r="K207" s="29"/>
      <c r="L207" s="29"/>
      <c r="M207" s="29"/>
      <c r="N207" s="29">
        <v>3</v>
      </c>
      <c r="O207" s="29"/>
      <c r="P207" s="29"/>
      <c r="Q207" s="29"/>
      <c r="R207" s="29"/>
      <c r="S207" s="29"/>
      <c r="T207" s="29"/>
      <c r="U207" s="29"/>
      <c r="V207" s="29">
        <v>2</v>
      </c>
      <c r="W207" s="29"/>
      <c r="X207" s="29"/>
      <c r="Y207" s="29"/>
      <c r="Z207" s="29"/>
      <c r="AA207" s="29"/>
      <c r="AB207" s="29">
        <v>2</v>
      </c>
      <c r="AC207" s="29"/>
      <c r="AD207" s="29"/>
      <c r="AE207" s="29"/>
      <c r="AF207" s="63" t="s">
        <v>81</v>
      </c>
      <c r="AG207" s="31"/>
      <c r="AH207" s="31"/>
      <c r="AI207" s="31"/>
    </row>
    <row r="208" spans="1:35" s="34" customFormat="1" ht="37.5" x14ac:dyDescent="0.3">
      <c r="A208" s="35" t="s">
        <v>82</v>
      </c>
      <c r="B208" s="87">
        <f>H208+J208+L208+N208+P208+R208+T208+V208+X208+Z208+AB208+AD208</f>
        <v>38503.699999999997</v>
      </c>
      <c r="C208" s="29">
        <f t="shared" ref="C208:E208" si="211">C209+C210+C211+C212</f>
        <v>6529.0999999999995</v>
      </c>
      <c r="D208" s="29">
        <f t="shared" si="211"/>
        <v>5651</v>
      </c>
      <c r="E208" s="29">
        <f t="shared" si="211"/>
        <v>5651</v>
      </c>
      <c r="F208" s="37">
        <f>E208/B208*100</f>
        <v>14.676511607975337</v>
      </c>
      <c r="G208" s="37">
        <f>E208/C208*100</f>
        <v>86.550979461181484</v>
      </c>
      <c r="H208" s="29">
        <f>H209+H210+H211+H212</f>
        <v>2947.3</v>
      </c>
      <c r="I208" s="29">
        <f t="shared" ref="I208:AE208" si="212">I209+I210+I211+I212</f>
        <v>1558.4</v>
      </c>
      <c r="J208" s="29">
        <f t="shared" si="212"/>
        <v>3585.7999999999997</v>
      </c>
      <c r="K208" s="29">
        <f t="shared" si="212"/>
        <v>4092.6</v>
      </c>
      <c r="L208" s="29">
        <f t="shared" si="212"/>
        <v>3266.2999999999997</v>
      </c>
      <c r="M208" s="29">
        <f t="shared" si="212"/>
        <v>0</v>
      </c>
      <c r="N208" s="29">
        <f t="shared" si="212"/>
        <v>3574.8999999999996</v>
      </c>
      <c r="O208" s="29">
        <f t="shared" si="212"/>
        <v>0</v>
      </c>
      <c r="P208" s="29">
        <f t="shared" si="212"/>
        <v>3762.2999999999997</v>
      </c>
      <c r="Q208" s="29">
        <f t="shared" si="212"/>
        <v>0</v>
      </c>
      <c r="R208" s="29">
        <f t="shared" si="212"/>
        <v>3469.2</v>
      </c>
      <c r="S208" s="29">
        <f t="shared" si="212"/>
        <v>0</v>
      </c>
      <c r="T208" s="29">
        <f t="shared" si="212"/>
        <v>3899.5</v>
      </c>
      <c r="U208" s="29">
        <f t="shared" si="212"/>
        <v>0</v>
      </c>
      <c r="V208" s="29">
        <f t="shared" si="212"/>
        <v>2126.1999999999998</v>
      </c>
      <c r="W208" s="29">
        <f t="shared" si="212"/>
        <v>0</v>
      </c>
      <c r="X208" s="29">
        <f t="shared" si="212"/>
        <v>2316.6000000000004</v>
      </c>
      <c r="Y208" s="29">
        <f t="shared" si="212"/>
        <v>0</v>
      </c>
      <c r="Z208" s="29">
        <f t="shared" si="212"/>
        <v>4153.6000000000004</v>
      </c>
      <c r="AA208" s="29">
        <f t="shared" si="212"/>
        <v>0</v>
      </c>
      <c r="AB208" s="29">
        <f t="shared" si="212"/>
        <v>2748.2000000000003</v>
      </c>
      <c r="AC208" s="29">
        <f t="shared" si="212"/>
        <v>0</v>
      </c>
      <c r="AD208" s="29">
        <f t="shared" si="212"/>
        <v>2653.8</v>
      </c>
      <c r="AE208" s="29">
        <f t="shared" si="212"/>
        <v>0</v>
      </c>
      <c r="AF208" s="77"/>
      <c r="AG208" s="31"/>
      <c r="AH208" s="31"/>
      <c r="AI208" s="31"/>
    </row>
    <row r="209" spans="1:35" s="34" customFormat="1" ht="18.75" x14ac:dyDescent="0.3">
      <c r="A209" s="35" t="s">
        <v>28</v>
      </c>
      <c r="B209" s="87">
        <f t="shared" ref="B209" si="213">H209+J209+L209+N209+P209+R209+T209+V209+X209+Z209+AB209+AD209</f>
        <v>0</v>
      </c>
      <c r="C209" s="29">
        <f t="shared" ref="C209:E210" si="214">C192+C168+C150</f>
        <v>0</v>
      </c>
      <c r="D209" s="29">
        <f t="shared" si="214"/>
        <v>0</v>
      </c>
      <c r="E209" s="29">
        <f t="shared" si="214"/>
        <v>0</v>
      </c>
      <c r="F209" s="83"/>
      <c r="G209" s="83"/>
      <c r="H209" s="29">
        <f t="shared" ref="H209:AE209" si="215">H150+H168+H192</f>
        <v>0</v>
      </c>
      <c r="I209" s="29">
        <f t="shared" si="215"/>
        <v>0</v>
      </c>
      <c r="J209" s="29">
        <f t="shared" si="215"/>
        <v>0</v>
      </c>
      <c r="K209" s="29">
        <f t="shared" si="215"/>
        <v>0</v>
      </c>
      <c r="L209" s="29">
        <f t="shared" si="215"/>
        <v>0</v>
      </c>
      <c r="M209" s="29">
        <f t="shared" si="215"/>
        <v>0</v>
      </c>
      <c r="N209" s="29">
        <f t="shared" si="215"/>
        <v>0</v>
      </c>
      <c r="O209" s="29">
        <f t="shared" si="215"/>
        <v>0</v>
      </c>
      <c r="P209" s="29">
        <f t="shared" si="215"/>
        <v>0</v>
      </c>
      <c r="Q209" s="29">
        <f t="shared" si="215"/>
        <v>0</v>
      </c>
      <c r="R209" s="29">
        <f t="shared" si="215"/>
        <v>0</v>
      </c>
      <c r="S209" s="29">
        <f t="shared" si="215"/>
        <v>0</v>
      </c>
      <c r="T209" s="29">
        <f t="shared" si="215"/>
        <v>0</v>
      </c>
      <c r="U209" s="29">
        <f t="shared" si="215"/>
        <v>0</v>
      </c>
      <c r="V209" s="29">
        <f t="shared" si="215"/>
        <v>0</v>
      </c>
      <c r="W209" s="29">
        <f t="shared" si="215"/>
        <v>0</v>
      </c>
      <c r="X209" s="29">
        <f t="shared" si="215"/>
        <v>0</v>
      </c>
      <c r="Y209" s="29">
        <f t="shared" si="215"/>
        <v>0</v>
      </c>
      <c r="Z209" s="29">
        <f t="shared" si="215"/>
        <v>0</v>
      </c>
      <c r="AA209" s="29">
        <f t="shared" si="215"/>
        <v>0</v>
      </c>
      <c r="AB209" s="29">
        <f t="shared" si="215"/>
        <v>0</v>
      </c>
      <c r="AC209" s="29">
        <f t="shared" si="215"/>
        <v>0</v>
      </c>
      <c r="AD209" s="29">
        <f t="shared" si="215"/>
        <v>0</v>
      </c>
      <c r="AE209" s="29">
        <f t="shared" si="215"/>
        <v>0</v>
      </c>
      <c r="AF209" s="77"/>
      <c r="AG209" s="31"/>
      <c r="AH209" s="31"/>
      <c r="AI209" s="31"/>
    </row>
    <row r="210" spans="1:35" s="34" customFormat="1" ht="18.75" x14ac:dyDescent="0.3">
      <c r="A210" s="35" t="s">
        <v>29</v>
      </c>
      <c r="B210" s="87">
        <f>H210+J210+L210+N210+P210+R210+T210+V210+X210+Z210+AB210+AD210</f>
        <v>38503.699999999997</v>
      </c>
      <c r="C210" s="29">
        <f>C193+C169+C151</f>
        <v>6529.0999999999995</v>
      </c>
      <c r="D210" s="29">
        <f t="shared" si="214"/>
        <v>5651</v>
      </c>
      <c r="E210" s="29">
        <f t="shared" si="214"/>
        <v>5651</v>
      </c>
      <c r="F210" s="37">
        <f>E210/B210*100</f>
        <v>14.676511607975337</v>
      </c>
      <c r="G210" s="37">
        <f>E210/C210*100</f>
        <v>86.550979461181484</v>
      </c>
      <c r="H210" s="29">
        <f t="shared" ref="H210:AE210" si="216">H151+H169+H193+H204</f>
        <v>2947.3</v>
      </c>
      <c r="I210" s="29">
        <f t="shared" si="216"/>
        <v>1558.4</v>
      </c>
      <c r="J210" s="29">
        <f t="shared" si="216"/>
        <v>3585.7999999999997</v>
      </c>
      <c r="K210" s="29">
        <f t="shared" si="216"/>
        <v>4092.6</v>
      </c>
      <c r="L210" s="29">
        <f t="shared" si="216"/>
        <v>3266.2999999999997</v>
      </c>
      <c r="M210" s="29">
        <f t="shared" si="216"/>
        <v>0</v>
      </c>
      <c r="N210" s="29">
        <f t="shared" si="216"/>
        <v>3574.8999999999996</v>
      </c>
      <c r="O210" s="29">
        <f t="shared" si="216"/>
        <v>0</v>
      </c>
      <c r="P210" s="29">
        <f t="shared" si="216"/>
        <v>3762.2999999999997</v>
      </c>
      <c r="Q210" s="29">
        <f t="shared" si="216"/>
        <v>0</v>
      </c>
      <c r="R210" s="29">
        <f t="shared" si="216"/>
        <v>3469.2</v>
      </c>
      <c r="S210" s="29">
        <f t="shared" si="216"/>
        <v>0</v>
      </c>
      <c r="T210" s="29">
        <f t="shared" si="216"/>
        <v>3899.5</v>
      </c>
      <c r="U210" s="29">
        <f t="shared" si="216"/>
        <v>0</v>
      </c>
      <c r="V210" s="29">
        <f t="shared" si="216"/>
        <v>2126.1999999999998</v>
      </c>
      <c r="W210" s="29">
        <f t="shared" si="216"/>
        <v>0</v>
      </c>
      <c r="X210" s="29">
        <f t="shared" si="216"/>
        <v>2316.6000000000004</v>
      </c>
      <c r="Y210" s="29">
        <f t="shared" si="216"/>
        <v>0</v>
      </c>
      <c r="Z210" s="29">
        <f t="shared" si="216"/>
        <v>4153.6000000000004</v>
      </c>
      <c r="AA210" s="29">
        <f t="shared" si="216"/>
        <v>0</v>
      </c>
      <c r="AB210" s="29">
        <f t="shared" si="216"/>
        <v>2748.2000000000003</v>
      </c>
      <c r="AC210" s="29">
        <f t="shared" si="216"/>
        <v>0</v>
      </c>
      <c r="AD210" s="29">
        <f t="shared" si="216"/>
        <v>2653.8</v>
      </c>
      <c r="AE210" s="29">
        <f t="shared" si="216"/>
        <v>0</v>
      </c>
      <c r="AF210" s="77"/>
      <c r="AG210" s="31"/>
      <c r="AH210" s="31"/>
      <c r="AI210" s="31"/>
    </row>
    <row r="211" spans="1:35" s="34" customFormat="1" ht="18.75" x14ac:dyDescent="0.3">
      <c r="A211" s="35" t="s">
        <v>30</v>
      </c>
      <c r="B211" s="87">
        <f t="shared" ref="B211" si="217">H211+J211+L211+N211+P211+R211+T211+V211+X211+Z211+AB211+AD211</f>
        <v>0</v>
      </c>
      <c r="C211" s="29"/>
      <c r="D211" s="29"/>
      <c r="E211" s="29"/>
      <c r="F211" s="83"/>
      <c r="G211" s="83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77"/>
      <c r="AG211" s="31"/>
      <c r="AH211" s="31"/>
      <c r="AI211" s="31"/>
    </row>
    <row r="212" spans="1:35" s="34" customFormat="1" ht="18.75" x14ac:dyDescent="0.3">
      <c r="A212" s="35" t="s">
        <v>31</v>
      </c>
      <c r="B212" s="87">
        <f>H212+J212+L212+N212+P212+R212+T212+V212+X212+Z212+AB212+AD212</f>
        <v>0</v>
      </c>
      <c r="C212" s="29">
        <f>C153+C171+C195</f>
        <v>0</v>
      </c>
      <c r="D212" s="29">
        <f>D153+D171+D195</f>
        <v>0</v>
      </c>
      <c r="E212" s="29">
        <f>E153+E171+E195</f>
        <v>0</v>
      </c>
      <c r="F212" s="37"/>
      <c r="G212" s="37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77"/>
      <c r="AG212" s="31"/>
      <c r="AH212" s="31"/>
      <c r="AI212" s="31"/>
    </row>
    <row r="213" spans="1:35" s="34" customFormat="1" ht="36.75" customHeight="1" x14ac:dyDescent="0.25">
      <c r="A213" s="26" t="s">
        <v>83</v>
      </c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8"/>
      <c r="AE213" s="29"/>
      <c r="AF213" s="63"/>
      <c r="AG213" s="31"/>
      <c r="AH213" s="31"/>
      <c r="AI213" s="31"/>
    </row>
    <row r="214" spans="1:35" s="34" customFormat="1" ht="40.5" customHeight="1" x14ac:dyDescent="0.25">
      <c r="A214" s="26" t="s">
        <v>84</v>
      </c>
      <c r="B214" s="27" t="s">
        <v>85</v>
      </c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9"/>
      <c r="AF214" s="63"/>
      <c r="AG214" s="31"/>
      <c r="AH214" s="31"/>
      <c r="AI214" s="31"/>
    </row>
    <row r="215" spans="1:35" s="34" customFormat="1" ht="18.75" x14ac:dyDescent="0.3">
      <c r="A215" s="35" t="s">
        <v>27</v>
      </c>
      <c r="B215" s="29">
        <f>H215+J215+L215+N215+P215+R215+T215+V215+X215+Z215+AB215+AD215</f>
        <v>54815.7</v>
      </c>
      <c r="C215" s="29">
        <f>C216+C217+C218+C219</f>
        <v>8847</v>
      </c>
      <c r="D215" s="29">
        <f>D216+D217+D218+D219</f>
        <v>8293.9</v>
      </c>
      <c r="E215" s="29">
        <f>E216+E217+E218+E219</f>
        <v>8293.9</v>
      </c>
      <c r="F215" s="37">
        <f>E215/B215*100</f>
        <v>15.130519176075468</v>
      </c>
      <c r="G215" s="37">
        <f>E215/C215*100</f>
        <v>93.748163219170337</v>
      </c>
      <c r="H215" s="29">
        <f t="shared" ref="H215:AD215" si="218">H216+H217+H218+H219</f>
        <v>4702.2</v>
      </c>
      <c r="I215" s="29">
        <f>I216+I217+I218+I219</f>
        <v>4702.2</v>
      </c>
      <c r="J215" s="29">
        <f t="shared" si="218"/>
        <v>4184.8</v>
      </c>
      <c r="K215" s="29">
        <f>K216+K217+K218+K219</f>
        <v>3591.7</v>
      </c>
      <c r="L215" s="29">
        <f t="shared" si="218"/>
        <v>4072.6</v>
      </c>
      <c r="M215" s="29">
        <f>M216+M217+M218+M219</f>
        <v>0</v>
      </c>
      <c r="N215" s="29">
        <f t="shared" si="218"/>
        <v>4895.2</v>
      </c>
      <c r="O215" s="29">
        <f>O216+O217+O218+O219</f>
        <v>0</v>
      </c>
      <c r="P215" s="29">
        <f t="shared" si="218"/>
        <v>8375.2999999999993</v>
      </c>
      <c r="Q215" s="29">
        <f>Q216+Q217+Q218+Q219</f>
        <v>0</v>
      </c>
      <c r="R215" s="29">
        <f t="shared" si="218"/>
        <v>7492.3</v>
      </c>
      <c r="S215" s="29">
        <f>S216+S217+S218+S219</f>
        <v>0</v>
      </c>
      <c r="T215" s="29">
        <f t="shared" si="218"/>
        <v>4333.2</v>
      </c>
      <c r="U215" s="29">
        <f>U216+U217+U218+U219</f>
        <v>0</v>
      </c>
      <c r="V215" s="29">
        <f t="shared" si="218"/>
        <v>1475</v>
      </c>
      <c r="W215" s="29">
        <f>W216+W217+W218+W219</f>
        <v>0</v>
      </c>
      <c r="X215" s="29">
        <f t="shared" si="218"/>
        <v>2543.1999999999998</v>
      </c>
      <c r="Y215" s="29">
        <f>Y216+Y217+Y218+Y219</f>
        <v>0</v>
      </c>
      <c r="Z215" s="29">
        <f>Z216+Z217+Z218+Z219</f>
        <v>4778.3999999999996</v>
      </c>
      <c r="AA215" s="29">
        <f>AA216+AA217+AA218+AA219</f>
        <v>0</v>
      </c>
      <c r="AB215" s="29">
        <f t="shared" si="218"/>
        <v>3461.9</v>
      </c>
      <c r="AC215" s="29">
        <f>AC216+AC217+AC218+AC219</f>
        <v>0</v>
      </c>
      <c r="AD215" s="29">
        <f t="shared" si="218"/>
        <v>4501.6000000000004</v>
      </c>
      <c r="AE215" s="29">
        <f>AE216+AE217+AE218+AE219</f>
        <v>0</v>
      </c>
      <c r="AF215" s="63"/>
      <c r="AG215" s="31"/>
      <c r="AH215" s="31"/>
      <c r="AI215" s="31"/>
    </row>
    <row r="216" spans="1:35" s="34" customFormat="1" ht="18.75" x14ac:dyDescent="0.3">
      <c r="A216" s="38" t="s">
        <v>28</v>
      </c>
      <c r="B216" s="78"/>
      <c r="C216" s="29"/>
      <c r="D216" s="29"/>
      <c r="E216" s="29"/>
      <c r="F216" s="78"/>
      <c r="G216" s="78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63"/>
      <c r="AG216" s="31"/>
      <c r="AH216" s="31"/>
      <c r="AI216" s="31"/>
    </row>
    <row r="217" spans="1:35" s="34" customFormat="1" ht="18.75" x14ac:dyDescent="0.3">
      <c r="A217" s="38" t="s">
        <v>29</v>
      </c>
      <c r="B217" s="39">
        <f>B223+B229+B235</f>
        <v>54815.700000000004</v>
      </c>
      <c r="C217" s="39">
        <f>C223+C229+C235</f>
        <v>8847</v>
      </c>
      <c r="D217" s="39">
        <f t="shared" ref="D217:E217" si="219">D223+D229+D235</f>
        <v>8293.9</v>
      </c>
      <c r="E217" s="39">
        <f t="shared" si="219"/>
        <v>8293.9</v>
      </c>
      <c r="F217" s="40">
        <f>E217/B217*100</f>
        <v>15.130519176075467</v>
      </c>
      <c r="G217" s="40">
        <f>E217/C217*100</f>
        <v>93.748163219170337</v>
      </c>
      <c r="H217" s="39">
        <f>H223+H229+H235</f>
        <v>4702.2</v>
      </c>
      <c r="I217" s="39">
        <f t="shared" ref="I217:AE217" si="220">I223+I229+I235</f>
        <v>4702.2</v>
      </c>
      <c r="J217" s="39">
        <f t="shared" si="220"/>
        <v>4184.8</v>
      </c>
      <c r="K217" s="39">
        <f t="shared" si="220"/>
        <v>3591.7</v>
      </c>
      <c r="L217" s="39">
        <f t="shared" si="220"/>
        <v>4072.6</v>
      </c>
      <c r="M217" s="39">
        <f t="shared" si="220"/>
        <v>0</v>
      </c>
      <c r="N217" s="39">
        <f t="shared" si="220"/>
        <v>4895.2</v>
      </c>
      <c r="O217" s="39">
        <f t="shared" si="220"/>
        <v>0</v>
      </c>
      <c r="P217" s="39">
        <f t="shared" si="220"/>
        <v>8375.2999999999993</v>
      </c>
      <c r="Q217" s="39">
        <f t="shared" si="220"/>
        <v>0</v>
      </c>
      <c r="R217" s="39">
        <f t="shared" si="220"/>
        <v>7492.3</v>
      </c>
      <c r="S217" s="39">
        <f t="shared" si="220"/>
        <v>0</v>
      </c>
      <c r="T217" s="39">
        <f t="shared" si="220"/>
        <v>4333.2</v>
      </c>
      <c r="U217" s="39">
        <f t="shared" si="220"/>
        <v>0</v>
      </c>
      <c r="V217" s="39">
        <f t="shared" si="220"/>
        <v>1475</v>
      </c>
      <c r="W217" s="39">
        <f t="shared" si="220"/>
        <v>0</v>
      </c>
      <c r="X217" s="39">
        <f t="shared" si="220"/>
        <v>2543.1999999999998</v>
      </c>
      <c r="Y217" s="39">
        <f t="shared" si="220"/>
        <v>0</v>
      </c>
      <c r="Z217" s="39">
        <f t="shared" si="220"/>
        <v>4778.3999999999996</v>
      </c>
      <c r="AA217" s="39">
        <f t="shared" si="220"/>
        <v>0</v>
      </c>
      <c r="AB217" s="39">
        <f t="shared" si="220"/>
        <v>3461.9</v>
      </c>
      <c r="AC217" s="39">
        <f t="shared" si="220"/>
        <v>0</v>
      </c>
      <c r="AD217" s="39">
        <f t="shared" si="220"/>
        <v>4501.6000000000004</v>
      </c>
      <c r="AE217" s="39">
        <f t="shared" si="220"/>
        <v>0</v>
      </c>
      <c r="AF217" s="39"/>
      <c r="AG217" s="31"/>
      <c r="AH217" s="31"/>
      <c r="AI217" s="31"/>
    </row>
    <row r="218" spans="1:35" s="34" customFormat="1" ht="18.75" x14ac:dyDescent="0.3">
      <c r="A218" s="38" t="s">
        <v>30</v>
      </c>
      <c r="B218" s="78"/>
      <c r="C218" s="78"/>
      <c r="D218" s="78"/>
      <c r="E218" s="78"/>
      <c r="F218" s="78"/>
      <c r="G218" s="78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63"/>
      <c r="AG218" s="31"/>
      <c r="AH218" s="31"/>
      <c r="AI218" s="31"/>
    </row>
    <row r="219" spans="1:35" s="34" customFormat="1" ht="18.75" x14ac:dyDescent="0.3">
      <c r="A219" s="38" t="s">
        <v>31</v>
      </c>
      <c r="B219" s="39">
        <f>B231</f>
        <v>0</v>
      </c>
      <c r="C219" s="39">
        <f>C231</f>
        <v>0</v>
      </c>
      <c r="D219" s="39">
        <f>D231</f>
        <v>0</v>
      </c>
      <c r="E219" s="39">
        <f>E231</f>
        <v>0</v>
      </c>
      <c r="F219" s="88" t="e">
        <f>E219/B219*100</f>
        <v>#DIV/0!</v>
      </c>
      <c r="G219" s="88" t="e">
        <f>E219/C219*100</f>
        <v>#DIV/0!</v>
      </c>
      <c r="H219" s="39">
        <f t="shared" ref="H219:AE219" si="221">H231</f>
        <v>0</v>
      </c>
      <c r="I219" s="39">
        <f t="shared" si="221"/>
        <v>0</v>
      </c>
      <c r="J219" s="39">
        <f t="shared" si="221"/>
        <v>0</v>
      </c>
      <c r="K219" s="39">
        <f t="shared" si="221"/>
        <v>0</v>
      </c>
      <c r="L219" s="39">
        <f t="shared" si="221"/>
        <v>0</v>
      </c>
      <c r="M219" s="39">
        <f t="shared" si="221"/>
        <v>0</v>
      </c>
      <c r="N219" s="39">
        <f t="shared" si="221"/>
        <v>0</v>
      </c>
      <c r="O219" s="39">
        <f t="shared" si="221"/>
        <v>0</v>
      </c>
      <c r="P219" s="39">
        <f t="shared" si="221"/>
        <v>0</v>
      </c>
      <c r="Q219" s="39">
        <f t="shared" si="221"/>
        <v>0</v>
      </c>
      <c r="R219" s="39">
        <f t="shared" si="221"/>
        <v>0</v>
      </c>
      <c r="S219" s="39">
        <f t="shared" si="221"/>
        <v>0</v>
      </c>
      <c r="T219" s="39">
        <f t="shared" si="221"/>
        <v>0</v>
      </c>
      <c r="U219" s="39">
        <f t="shared" si="221"/>
        <v>0</v>
      </c>
      <c r="V219" s="39">
        <f t="shared" si="221"/>
        <v>0</v>
      </c>
      <c r="W219" s="39">
        <f t="shared" si="221"/>
        <v>0</v>
      </c>
      <c r="X219" s="39">
        <f t="shared" si="221"/>
        <v>0</v>
      </c>
      <c r="Y219" s="39">
        <f t="shared" si="221"/>
        <v>0</v>
      </c>
      <c r="Z219" s="39">
        <f t="shared" si="221"/>
        <v>0</v>
      </c>
      <c r="AA219" s="39">
        <f t="shared" si="221"/>
        <v>0</v>
      </c>
      <c r="AB219" s="39">
        <f t="shared" si="221"/>
        <v>0</v>
      </c>
      <c r="AC219" s="39">
        <f t="shared" si="221"/>
        <v>0</v>
      </c>
      <c r="AD219" s="39">
        <f t="shared" si="221"/>
        <v>0</v>
      </c>
      <c r="AE219" s="39">
        <f t="shared" si="221"/>
        <v>0</v>
      </c>
      <c r="AF219" s="63"/>
      <c r="AG219" s="31"/>
      <c r="AH219" s="31"/>
      <c r="AI219" s="31"/>
    </row>
    <row r="220" spans="1:35" s="34" customFormat="1" ht="54" customHeight="1" x14ac:dyDescent="0.25">
      <c r="A220" s="42" t="s">
        <v>86</v>
      </c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4"/>
      <c r="AF220" s="63"/>
      <c r="AG220" s="31"/>
      <c r="AH220" s="31"/>
      <c r="AI220" s="31"/>
    </row>
    <row r="221" spans="1:35" s="34" customFormat="1" ht="18.75" x14ac:dyDescent="0.3">
      <c r="A221" s="35" t="s">
        <v>27</v>
      </c>
      <c r="B221" s="29">
        <f>B222+B223+B224+B225</f>
        <v>39423.4</v>
      </c>
      <c r="C221" s="29">
        <f>C222+C223+C224+C225</f>
        <v>6725.4</v>
      </c>
      <c r="D221" s="29">
        <f>D222+D223+D224+D225</f>
        <v>6172.3</v>
      </c>
      <c r="E221" s="29">
        <f>E222+E223+E224+E225</f>
        <v>6172.3</v>
      </c>
      <c r="F221" s="37">
        <f>E221/B221*100</f>
        <v>15.656437547243515</v>
      </c>
      <c r="G221" s="37">
        <f>E221/C221*100</f>
        <v>91.775953846611358</v>
      </c>
      <c r="H221" s="29">
        <f t="shared" ref="H221:AE221" si="222">H222+H223+H224+H225</f>
        <v>3920.4</v>
      </c>
      <c r="I221" s="29">
        <f t="shared" si="222"/>
        <v>3920.4</v>
      </c>
      <c r="J221" s="29">
        <f t="shared" si="222"/>
        <v>2805</v>
      </c>
      <c r="K221" s="29">
        <f t="shared" si="222"/>
        <v>2251.9</v>
      </c>
      <c r="L221" s="29">
        <f t="shared" si="222"/>
        <v>2810</v>
      </c>
      <c r="M221" s="29">
        <f t="shared" si="222"/>
        <v>0</v>
      </c>
      <c r="N221" s="29">
        <f t="shared" si="222"/>
        <v>3671</v>
      </c>
      <c r="O221" s="29">
        <f t="shared" si="222"/>
        <v>0</v>
      </c>
      <c r="P221" s="29">
        <f t="shared" si="222"/>
        <v>6316</v>
      </c>
      <c r="Q221" s="29">
        <f t="shared" si="222"/>
        <v>0</v>
      </c>
      <c r="R221" s="29">
        <f t="shared" si="222"/>
        <v>5772</v>
      </c>
      <c r="S221" s="29">
        <f t="shared" si="222"/>
        <v>0</v>
      </c>
      <c r="T221" s="29">
        <f t="shared" si="222"/>
        <v>3417</v>
      </c>
      <c r="U221" s="29">
        <f t="shared" si="222"/>
        <v>0</v>
      </c>
      <c r="V221" s="29">
        <f t="shared" si="222"/>
        <v>756.6</v>
      </c>
      <c r="W221" s="29">
        <f t="shared" si="222"/>
        <v>0</v>
      </c>
      <c r="X221" s="29">
        <f t="shared" si="222"/>
        <v>1628</v>
      </c>
      <c r="Y221" s="29">
        <f t="shared" si="222"/>
        <v>0</v>
      </c>
      <c r="Z221" s="29">
        <f t="shared" si="222"/>
        <v>3463.3</v>
      </c>
      <c r="AA221" s="29">
        <f t="shared" si="222"/>
        <v>0</v>
      </c>
      <c r="AB221" s="29">
        <f t="shared" si="222"/>
        <v>2159</v>
      </c>
      <c r="AC221" s="29">
        <f t="shared" si="222"/>
        <v>0</v>
      </c>
      <c r="AD221" s="29">
        <f t="shared" si="222"/>
        <v>2705.1</v>
      </c>
      <c r="AE221" s="29">
        <f t="shared" si="222"/>
        <v>0</v>
      </c>
      <c r="AF221" s="63"/>
      <c r="AG221" s="31"/>
      <c r="AH221" s="31"/>
      <c r="AI221" s="31"/>
    </row>
    <row r="222" spans="1:35" s="34" customFormat="1" ht="18.75" x14ac:dyDescent="0.3">
      <c r="A222" s="38" t="s">
        <v>28</v>
      </c>
      <c r="B222" s="78"/>
      <c r="C222" s="78"/>
      <c r="D222" s="78"/>
      <c r="E222" s="78"/>
      <c r="F222" s="78"/>
      <c r="G222" s="78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63"/>
      <c r="AG222" s="31"/>
      <c r="AH222" s="31"/>
      <c r="AI222" s="31"/>
    </row>
    <row r="223" spans="1:35" s="34" customFormat="1" ht="69.75" customHeight="1" x14ac:dyDescent="0.3">
      <c r="A223" s="38" t="s">
        <v>29</v>
      </c>
      <c r="B223" s="39">
        <f>H223+J223+L223+N223+P223+R223+T223+V223+X223+Z223+AB223+AD223</f>
        <v>39423.4</v>
      </c>
      <c r="C223" s="49">
        <f>H223+J223</f>
        <v>6725.4</v>
      </c>
      <c r="D223" s="39">
        <f>E223</f>
        <v>6172.3</v>
      </c>
      <c r="E223" s="49">
        <f>I223+K223+M223+O223+Q223+S223+U223+W223+Y223+AA223+AC223+AE223</f>
        <v>6172.3</v>
      </c>
      <c r="F223" s="40">
        <f>E223/B223*100</f>
        <v>15.656437547243515</v>
      </c>
      <c r="G223" s="40">
        <f>E223/C223*100</f>
        <v>91.775953846611358</v>
      </c>
      <c r="H223" s="39">
        <v>3920.4</v>
      </c>
      <c r="I223" s="39">
        <v>3920.4</v>
      </c>
      <c r="J223" s="39">
        <v>2805</v>
      </c>
      <c r="K223" s="39">
        <v>2251.9</v>
      </c>
      <c r="L223" s="39">
        <v>2810</v>
      </c>
      <c r="M223" s="39"/>
      <c r="N223" s="39">
        <v>3671</v>
      </c>
      <c r="O223" s="39"/>
      <c r="P223" s="39">
        <v>6316</v>
      </c>
      <c r="Q223" s="39"/>
      <c r="R223" s="39">
        <v>5772</v>
      </c>
      <c r="S223" s="39"/>
      <c r="T223" s="39">
        <v>3417</v>
      </c>
      <c r="U223" s="39"/>
      <c r="V223" s="39">
        <v>756.6</v>
      </c>
      <c r="W223" s="39"/>
      <c r="X223" s="39">
        <v>1628</v>
      </c>
      <c r="Y223" s="39"/>
      <c r="Z223" s="39">
        <v>3463.3</v>
      </c>
      <c r="AA223" s="39"/>
      <c r="AB223" s="39">
        <v>2159</v>
      </c>
      <c r="AC223" s="39"/>
      <c r="AD223" s="39">
        <v>2705.1</v>
      </c>
      <c r="AE223" s="39"/>
      <c r="AF223" s="63" t="s">
        <v>87</v>
      </c>
      <c r="AG223" s="31"/>
      <c r="AH223" s="31"/>
      <c r="AI223" s="31"/>
    </row>
    <row r="224" spans="1:35" s="34" customFormat="1" ht="18.75" x14ac:dyDescent="0.3">
      <c r="A224" s="38" t="s">
        <v>30</v>
      </c>
      <c r="B224" s="78"/>
      <c r="C224" s="78"/>
      <c r="D224" s="78"/>
      <c r="E224" s="78"/>
      <c r="F224" s="78"/>
      <c r="G224" s="78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63"/>
      <c r="AG224" s="31"/>
      <c r="AH224" s="31"/>
      <c r="AI224" s="31"/>
    </row>
    <row r="225" spans="1:35" s="34" customFormat="1" ht="18.75" x14ac:dyDescent="0.3">
      <c r="A225" s="38" t="s">
        <v>31</v>
      </c>
      <c r="B225" s="78"/>
      <c r="C225" s="78"/>
      <c r="D225" s="78"/>
      <c r="E225" s="78"/>
      <c r="F225" s="78"/>
      <c r="G225" s="78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63"/>
      <c r="AG225" s="31"/>
      <c r="AH225" s="31"/>
      <c r="AI225" s="31"/>
    </row>
    <row r="226" spans="1:35" s="34" customFormat="1" ht="36.75" customHeight="1" x14ac:dyDescent="0.25">
      <c r="A226" s="42" t="s">
        <v>88</v>
      </c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4"/>
      <c r="AF226" s="63"/>
      <c r="AG226" s="31"/>
      <c r="AH226" s="31"/>
      <c r="AI226" s="31"/>
    </row>
    <row r="227" spans="1:35" s="34" customFormat="1" ht="18.75" x14ac:dyDescent="0.3">
      <c r="A227" s="35" t="s">
        <v>27</v>
      </c>
      <c r="B227" s="29">
        <f>B228+B229+B230+B231</f>
        <v>100</v>
      </c>
      <c r="C227" s="29">
        <f>C228+C229+C230+C231</f>
        <v>0</v>
      </c>
      <c r="D227" s="29">
        <f>D228+D229+D230+D231</f>
        <v>0</v>
      </c>
      <c r="E227" s="29">
        <f>E228+E229+E230+E231</f>
        <v>0</v>
      </c>
      <c r="F227" s="37">
        <f>E227/B227*100</f>
        <v>0</v>
      </c>
      <c r="G227" s="37" t="e">
        <f>E227/C227*100</f>
        <v>#DIV/0!</v>
      </c>
      <c r="H227" s="29">
        <f>H228+H229+H230+H231</f>
        <v>0</v>
      </c>
      <c r="I227" s="29">
        <f t="shared" ref="I227:AE227" si="223">I228+I229+I230+I231</f>
        <v>0</v>
      </c>
      <c r="J227" s="29">
        <f t="shared" si="223"/>
        <v>40</v>
      </c>
      <c r="K227" s="29">
        <f t="shared" si="223"/>
        <v>0</v>
      </c>
      <c r="L227" s="29">
        <f t="shared" si="223"/>
        <v>0</v>
      </c>
      <c r="M227" s="29">
        <f t="shared" si="223"/>
        <v>0</v>
      </c>
      <c r="N227" s="29">
        <f t="shared" si="223"/>
        <v>0</v>
      </c>
      <c r="O227" s="29">
        <f t="shared" si="223"/>
        <v>0</v>
      </c>
      <c r="P227" s="29">
        <f t="shared" si="223"/>
        <v>0</v>
      </c>
      <c r="Q227" s="29">
        <f t="shared" si="223"/>
        <v>0</v>
      </c>
      <c r="R227" s="29">
        <f t="shared" si="223"/>
        <v>0</v>
      </c>
      <c r="S227" s="29">
        <f t="shared" si="223"/>
        <v>0</v>
      </c>
      <c r="T227" s="29">
        <f t="shared" si="223"/>
        <v>0</v>
      </c>
      <c r="U227" s="29">
        <f t="shared" si="223"/>
        <v>0</v>
      </c>
      <c r="V227" s="29">
        <f t="shared" si="223"/>
        <v>40</v>
      </c>
      <c r="W227" s="29">
        <f t="shared" si="223"/>
        <v>0</v>
      </c>
      <c r="X227" s="29">
        <f t="shared" si="223"/>
        <v>0</v>
      </c>
      <c r="Y227" s="29">
        <f t="shared" si="223"/>
        <v>0</v>
      </c>
      <c r="Z227" s="29">
        <f t="shared" si="223"/>
        <v>0</v>
      </c>
      <c r="AA227" s="29">
        <f t="shared" si="223"/>
        <v>0</v>
      </c>
      <c r="AB227" s="29">
        <f t="shared" si="223"/>
        <v>20</v>
      </c>
      <c r="AC227" s="29">
        <f t="shared" si="223"/>
        <v>0</v>
      </c>
      <c r="AD227" s="29">
        <f t="shared" si="223"/>
        <v>0</v>
      </c>
      <c r="AE227" s="29">
        <f t="shared" si="223"/>
        <v>0</v>
      </c>
      <c r="AF227" s="50"/>
      <c r="AG227" s="31"/>
      <c r="AH227" s="31"/>
      <c r="AI227" s="31"/>
    </row>
    <row r="228" spans="1:35" s="34" customFormat="1" ht="18.75" x14ac:dyDescent="0.3">
      <c r="A228" s="38" t="s">
        <v>28</v>
      </c>
      <c r="B228" s="78"/>
      <c r="C228" s="78"/>
      <c r="D228" s="78"/>
      <c r="E228" s="78"/>
      <c r="F228" s="78"/>
      <c r="G228" s="78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51"/>
      <c r="AG228" s="31"/>
      <c r="AH228" s="31"/>
      <c r="AI228" s="31"/>
    </row>
    <row r="229" spans="1:35" s="34" customFormat="1" ht="20.65" customHeight="1" x14ac:dyDescent="0.3">
      <c r="A229" s="38" t="s">
        <v>29</v>
      </c>
      <c r="B229" s="39">
        <f>H229+J229+L229+N229+P229+R229+T229+V229+X229+Z229+AB229+AD229</f>
        <v>100</v>
      </c>
      <c r="C229" s="49">
        <f>H229</f>
        <v>0</v>
      </c>
      <c r="D229" s="39">
        <f>E229</f>
        <v>0</v>
      </c>
      <c r="E229" s="49">
        <f>I229+K229+M229+O229+Q229+S229+U229+W229+Y229+AA229+AC229+AE229</f>
        <v>0</v>
      </c>
      <c r="F229" s="40">
        <f>E229/B229*100</f>
        <v>0</v>
      </c>
      <c r="G229" s="40" t="e">
        <f>E229/C229*100</f>
        <v>#DIV/0!</v>
      </c>
      <c r="H229" s="39"/>
      <c r="I229" s="39"/>
      <c r="J229" s="39">
        <v>40</v>
      </c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>
        <v>40</v>
      </c>
      <c r="W229" s="39"/>
      <c r="X229" s="39"/>
      <c r="Y229" s="39"/>
      <c r="Z229" s="39"/>
      <c r="AA229" s="39"/>
      <c r="AB229" s="39">
        <v>20</v>
      </c>
      <c r="AC229" s="39"/>
      <c r="AD229" s="39"/>
      <c r="AE229" s="39"/>
      <c r="AF229" s="51"/>
      <c r="AG229" s="31"/>
      <c r="AH229" s="31"/>
      <c r="AI229" s="31"/>
    </row>
    <row r="230" spans="1:35" s="34" customFormat="1" ht="18.75" x14ac:dyDescent="0.3">
      <c r="A230" s="38" t="s">
        <v>30</v>
      </c>
      <c r="B230" s="78"/>
      <c r="C230" s="78"/>
      <c r="D230" s="78"/>
      <c r="E230" s="78"/>
      <c r="F230" s="78"/>
      <c r="G230" s="78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51"/>
      <c r="AG230" s="31"/>
      <c r="AH230" s="31"/>
      <c r="AI230" s="31"/>
    </row>
    <row r="231" spans="1:35" s="34" customFormat="1" ht="21.75" customHeight="1" x14ac:dyDescent="0.3">
      <c r="A231" s="38" t="s">
        <v>31</v>
      </c>
      <c r="B231" s="39">
        <f>H231+J231+L231+N231+P231+R231+T231+V231+X231+Z231+AB231+AD231</f>
        <v>0</v>
      </c>
      <c r="C231" s="89">
        <f>H231+J231+L231+V231+X231</f>
        <v>0</v>
      </c>
      <c r="D231" s="39">
        <f>E231</f>
        <v>0</v>
      </c>
      <c r="E231" s="89">
        <f>I231+K231+M231+O231+Q231+S231+U231+W231+Y231+AA231+AC231+AE231</f>
        <v>0</v>
      </c>
      <c r="F231" s="88" t="e">
        <f>E231/B231*100</f>
        <v>#DIV/0!</v>
      </c>
      <c r="G231" s="88" t="e">
        <f>E231/C231*100</f>
        <v>#DIV/0!</v>
      </c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52"/>
      <c r="AG231" s="31"/>
      <c r="AH231" s="31"/>
      <c r="AI231" s="31"/>
    </row>
    <row r="232" spans="1:35" s="34" customFormat="1" ht="44.25" customHeight="1" x14ac:dyDescent="0.25">
      <c r="A232" s="42" t="s">
        <v>89</v>
      </c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4"/>
      <c r="AF232" s="63"/>
      <c r="AG232" s="31"/>
      <c r="AH232" s="31"/>
      <c r="AI232" s="31"/>
    </row>
    <row r="233" spans="1:35" s="34" customFormat="1" ht="18.75" x14ac:dyDescent="0.3">
      <c r="A233" s="35" t="s">
        <v>27</v>
      </c>
      <c r="B233" s="29">
        <f>B234+B235+B236+B237</f>
        <v>15292.300000000001</v>
      </c>
      <c r="C233" s="29">
        <f>C234+C235+C236+C237</f>
        <v>2121.6</v>
      </c>
      <c r="D233" s="29">
        <f>D234+D235+D236+D237</f>
        <v>2121.6</v>
      </c>
      <c r="E233" s="29">
        <f>E234+E235+E236+E237</f>
        <v>2121.6</v>
      </c>
      <c r="F233" s="37">
        <f>E233/B233*100</f>
        <v>13.873648829803233</v>
      </c>
      <c r="G233" s="37">
        <f>E233/C233*100</f>
        <v>100</v>
      </c>
      <c r="H233" s="29">
        <f>H234+H235+H236+H237</f>
        <v>781.8</v>
      </c>
      <c r="I233" s="29">
        <f t="shared" ref="I233:AE233" si="224">I234+I235+I236+I237</f>
        <v>781.8</v>
      </c>
      <c r="J233" s="29">
        <f t="shared" si="224"/>
        <v>1339.8</v>
      </c>
      <c r="K233" s="29">
        <f t="shared" si="224"/>
        <v>1339.8</v>
      </c>
      <c r="L233" s="29">
        <f t="shared" si="224"/>
        <v>1262.5999999999999</v>
      </c>
      <c r="M233" s="29">
        <f t="shared" si="224"/>
        <v>0</v>
      </c>
      <c r="N233" s="29">
        <f t="shared" si="224"/>
        <v>1224.2</v>
      </c>
      <c r="O233" s="29">
        <f t="shared" si="224"/>
        <v>0</v>
      </c>
      <c r="P233" s="29">
        <f t="shared" si="224"/>
        <v>2059.3000000000002</v>
      </c>
      <c r="Q233" s="29">
        <f t="shared" si="224"/>
        <v>0</v>
      </c>
      <c r="R233" s="29">
        <f t="shared" si="224"/>
        <v>1720.3</v>
      </c>
      <c r="S233" s="29">
        <f t="shared" si="224"/>
        <v>0</v>
      </c>
      <c r="T233" s="29">
        <f t="shared" si="224"/>
        <v>916.2</v>
      </c>
      <c r="U233" s="29">
        <f t="shared" si="224"/>
        <v>0</v>
      </c>
      <c r="V233" s="29">
        <f t="shared" si="224"/>
        <v>678.4</v>
      </c>
      <c r="W233" s="29">
        <f t="shared" si="224"/>
        <v>0</v>
      </c>
      <c r="X233" s="29">
        <f t="shared" si="224"/>
        <v>915.2</v>
      </c>
      <c r="Y233" s="29">
        <f t="shared" si="224"/>
        <v>0</v>
      </c>
      <c r="Z233" s="29">
        <f t="shared" si="224"/>
        <v>1315.1</v>
      </c>
      <c r="AA233" s="29">
        <f t="shared" si="224"/>
        <v>0</v>
      </c>
      <c r="AB233" s="29">
        <f t="shared" si="224"/>
        <v>1282.9000000000001</v>
      </c>
      <c r="AC233" s="29">
        <f t="shared" si="224"/>
        <v>0</v>
      </c>
      <c r="AD233" s="29">
        <f t="shared" si="224"/>
        <v>1796.5</v>
      </c>
      <c r="AE233" s="29">
        <f t="shared" si="224"/>
        <v>0</v>
      </c>
      <c r="AF233" s="50" t="s">
        <v>90</v>
      </c>
      <c r="AG233" s="31"/>
      <c r="AH233" s="31"/>
      <c r="AI233" s="31"/>
    </row>
    <row r="234" spans="1:35" s="34" customFormat="1" ht="18.75" x14ac:dyDescent="0.3">
      <c r="A234" s="38" t="s">
        <v>28</v>
      </c>
      <c r="B234" s="78"/>
      <c r="C234" s="78"/>
      <c r="D234" s="78"/>
      <c r="E234" s="78"/>
      <c r="F234" s="78"/>
      <c r="G234" s="78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51"/>
      <c r="AG234" s="31"/>
      <c r="AH234" s="31"/>
      <c r="AI234" s="31"/>
    </row>
    <row r="235" spans="1:35" s="34" customFormat="1" ht="23.65" customHeight="1" x14ac:dyDescent="0.3">
      <c r="A235" s="38" t="s">
        <v>29</v>
      </c>
      <c r="B235" s="39">
        <f>H235+J235+L235+N235+P235+R235+T235+V235+X235+Z235+AB235+AD235</f>
        <v>15292.300000000001</v>
      </c>
      <c r="C235" s="49">
        <f>H235+J235</f>
        <v>2121.6</v>
      </c>
      <c r="D235" s="39">
        <f>E235</f>
        <v>2121.6</v>
      </c>
      <c r="E235" s="49">
        <f>I235+K235+M235+O235+Q235+S235+U235+W235+Y235+AA235+AC235+AE235</f>
        <v>2121.6</v>
      </c>
      <c r="F235" s="40">
        <f>E235/B235*100</f>
        <v>13.873648829803233</v>
      </c>
      <c r="G235" s="40">
        <f>E235/C235*100</f>
        <v>100</v>
      </c>
      <c r="H235" s="39">
        <v>781.8</v>
      </c>
      <c r="I235" s="39">
        <v>781.8</v>
      </c>
      <c r="J235" s="39">
        <v>1339.8</v>
      </c>
      <c r="K235" s="39">
        <v>1339.8</v>
      </c>
      <c r="L235" s="39">
        <v>1262.5999999999999</v>
      </c>
      <c r="M235" s="39"/>
      <c r="N235" s="39">
        <v>1224.2</v>
      </c>
      <c r="O235" s="39"/>
      <c r="P235" s="39">
        <v>2059.3000000000002</v>
      </c>
      <c r="Q235" s="39"/>
      <c r="R235" s="39">
        <v>1720.3</v>
      </c>
      <c r="S235" s="39"/>
      <c r="T235" s="39">
        <v>916.2</v>
      </c>
      <c r="U235" s="39"/>
      <c r="V235" s="39">
        <v>678.4</v>
      </c>
      <c r="W235" s="39"/>
      <c r="X235" s="39">
        <v>915.2</v>
      </c>
      <c r="Y235" s="39"/>
      <c r="Z235" s="39">
        <v>1315.1</v>
      </c>
      <c r="AA235" s="39"/>
      <c r="AB235" s="39">
        <v>1282.9000000000001</v>
      </c>
      <c r="AC235" s="39"/>
      <c r="AD235" s="39">
        <f>1749.9+46.6</f>
        <v>1796.5</v>
      </c>
      <c r="AE235" s="39"/>
      <c r="AF235" s="51"/>
      <c r="AG235" s="31"/>
      <c r="AH235" s="31"/>
      <c r="AI235" s="31"/>
    </row>
    <row r="236" spans="1:35" s="34" customFormat="1" ht="18.75" x14ac:dyDescent="0.3">
      <c r="A236" s="38" t="s">
        <v>30</v>
      </c>
      <c r="B236" s="78"/>
      <c r="C236" s="78"/>
      <c r="D236" s="78"/>
      <c r="E236" s="78"/>
      <c r="F236" s="78"/>
      <c r="G236" s="78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51"/>
      <c r="AG236" s="31"/>
      <c r="AH236" s="31"/>
      <c r="AI236" s="31"/>
    </row>
    <row r="237" spans="1:35" s="34" customFormat="1" ht="21.75" customHeight="1" x14ac:dyDescent="0.3">
      <c r="A237" s="38" t="s">
        <v>31</v>
      </c>
      <c r="B237" s="78"/>
      <c r="C237" s="78"/>
      <c r="D237" s="78"/>
      <c r="E237" s="78"/>
      <c r="F237" s="78"/>
      <c r="G237" s="78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52"/>
      <c r="AG237" s="31"/>
      <c r="AH237" s="31"/>
      <c r="AI237" s="31"/>
    </row>
    <row r="238" spans="1:35" s="34" customFormat="1" ht="57.75" customHeight="1" x14ac:dyDescent="0.25">
      <c r="A238" s="26" t="s">
        <v>91</v>
      </c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9"/>
      <c r="AF238" s="63"/>
      <c r="AG238" s="31"/>
      <c r="AH238" s="31"/>
      <c r="AI238" s="31"/>
    </row>
    <row r="239" spans="1:35" s="34" customFormat="1" ht="26.25" customHeight="1" x14ac:dyDescent="0.25">
      <c r="A239" s="90" t="s">
        <v>27</v>
      </c>
      <c r="B239" s="29">
        <f>B240+B241+B243+B244</f>
        <v>254876.6</v>
      </c>
      <c r="C239" s="29">
        <f>C240+C241+C243+C244</f>
        <v>38863.100000000006</v>
      </c>
      <c r="D239" s="29">
        <f>D240+D241+D243+D244</f>
        <v>15768.4</v>
      </c>
      <c r="E239" s="29">
        <f>E240+E241+E243+E244</f>
        <v>15768.4</v>
      </c>
      <c r="F239" s="37">
        <f>E239/B239*100</f>
        <v>6.1866801424689433</v>
      </c>
      <c r="G239" s="37">
        <f>E239/C239*100</f>
        <v>40.57422079041558</v>
      </c>
      <c r="H239" s="29">
        <f t="shared" ref="H239:AE239" si="225">H240+H241+H243+H244</f>
        <v>15942.6</v>
      </c>
      <c r="I239" s="29">
        <f t="shared" si="225"/>
        <v>7178.5999999999995</v>
      </c>
      <c r="J239" s="29">
        <f t="shared" si="225"/>
        <v>22920.5</v>
      </c>
      <c r="K239" s="29">
        <f t="shared" si="225"/>
        <v>8589.7999999999993</v>
      </c>
      <c r="L239" s="29">
        <f>L240+L241+L243+L244</f>
        <v>23315.7</v>
      </c>
      <c r="M239" s="29">
        <f t="shared" si="225"/>
        <v>0</v>
      </c>
      <c r="N239" s="29">
        <f>N240+N241+N243+N244</f>
        <v>22711.7</v>
      </c>
      <c r="O239" s="29">
        <f t="shared" si="225"/>
        <v>0</v>
      </c>
      <c r="P239" s="29">
        <f t="shared" si="225"/>
        <v>21553.499999999996</v>
      </c>
      <c r="Q239" s="29">
        <f t="shared" si="225"/>
        <v>0</v>
      </c>
      <c r="R239" s="29">
        <f t="shared" si="225"/>
        <v>13532.699999999999</v>
      </c>
      <c r="S239" s="29">
        <f t="shared" si="225"/>
        <v>0</v>
      </c>
      <c r="T239" s="29">
        <f t="shared" si="225"/>
        <v>0</v>
      </c>
      <c r="U239" s="29">
        <f t="shared" si="225"/>
        <v>0</v>
      </c>
      <c r="V239" s="29">
        <f t="shared" si="225"/>
        <v>56002.2</v>
      </c>
      <c r="W239" s="29">
        <f t="shared" si="225"/>
        <v>0</v>
      </c>
      <c r="X239" s="29">
        <f t="shared" si="225"/>
        <v>14895.6</v>
      </c>
      <c r="Y239" s="29">
        <f t="shared" si="225"/>
        <v>0</v>
      </c>
      <c r="Z239" s="29">
        <f t="shared" si="225"/>
        <v>22171.100000000002</v>
      </c>
      <c r="AA239" s="29">
        <f t="shared" si="225"/>
        <v>0</v>
      </c>
      <c r="AB239" s="29">
        <f t="shared" si="225"/>
        <v>19830.2</v>
      </c>
      <c r="AC239" s="29">
        <f t="shared" si="225"/>
        <v>0</v>
      </c>
      <c r="AD239" s="29">
        <f t="shared" si="225"/>
        <v>22000.799999999999</v>
      </c>
      <c r="AE239" s="29">
        <f t="shared" si="225"/>
        <v>0</v>
      </c>
      <c r="AF239" s="63"/>
      <c r="AG239" s="31"/>
      <c r="AH239" s="31"/>
      <c r="AI239" s="31"/>
    </row>
    <row r="240" spans="1:35" s="34" customFormat="1" ht="18.75" x14ac:dyDescent="0.3">
      <c r="A240" s="38" t="s">
        <v>28</v>
      </c>
      <c r="B240" s="39">
        <f>B247+B253</f>
        <v>143653.29999999999</v>
      </c>
      <c r="C240" s="39">
        <f>C247+C253</f>
        <v>28081.5</v>
      </c>
      <c r="D240" s="39">
        <f>D247+D253</f>
        <v>11199.9</v>
      </c>
      <c r="E240" s="39">
        <f>E247+E253</f>
        <v>11199.9</v>
      </c>
      <c r="F240" s="40">
        <f>E240/B240*100</f>
        <v>7.7964794404305371</v>
      </c>
      <c r="G240" s="40">
        <f>E240/C240*100</f>
        <v>39.883553228994181</v>
      </c>
      <c r="H240" s="39">
        <f>H247+H253</f>
        <v>11764</v>
      </c>
      <c r="I240" s="39">
        <f>I247+I253</f>
        <v>3000</v>
      </c>
      <c r="J240" s="39">
        <f t="shared" ref="J240:AD241" si="226">J247+J253</f>
        <v>16317.5</v>
      </c>
      <c r="K240" s="39">
        <f>K247+K253</f>
        <v>8199.9</v>
      </c>
      <c r="L240" s="39">
        <f t="shared" si="226"/>
        <v>15931.5</v>
      </c>
      <c r="M240" s="39">
        <f>M247+M253</f>
        <v>0</v>
      </c>
      <c r="N240" s="39">
        <f t="shared" si="226"/>
        <v>15927.5</v>
      </c>
      <c r="O240" s="39">
        <f>O247+O253</f>
        <v>0</v>
      </c>
      <c r="P240" s="39">
        <f t="shared" si="226"/>
        <v>15236.3</v>
      </c>
      <c r="Q240" s="39">
        <f>Q247+Q253</f>
        <v>0</v>
      </c>
      <c r="R240" s="39">
        <f t="shared" si="226"/>
        <v>9553.9</v>
      </c>
      <c r="S240" s="39">
        <f>S247+S253</f>
        <v>0</v>
      </c>
      <c r="T240" s="39">
        <f t="shared" si="226"/>
        <v>0</v>
      </c>
      <c r="U240" s="39">
        <f>U247+U253</f>
        <v>0</v>
      </c>
      <c r="V240" s="39">
        <f t="shared" si="226"/>
        <v>0</v>
      </c>
      <c r="W240" s="39">
        <f>W247+W253</f>
        <v>0</v>
      </c>
      <c r="X240" s="39">
        <f t="shared" si="226"/>
        <v>10995.9</v>
      </c>
      <c r="Y240" s="39">
        <f>Y247+Y253</f>
        <v>0</v>
      </c>
      <c r="Z240" s="39">
        <f t="shared" si="226"/>
        <v>16120</v>
      </c>
      <c r="AA240" s="39">
        <f>AA247+AA253</f>
        <v>0</v>
      </c>
      <c r="AB240" s="39">
        <f t="shared" si="226"/>
        <v>15442.9</v>
      </c>
      <c r="AC240" s="39">
        <f>AC247+AC253</f>
        <v>0</v>
      </c>
      <c r="AD240" s="39">
        <f t="shared" si="226"/>
        <v>16363.8</v>
      </c>
      <c r="AE240" s="39">
        <f>AE247+AE253</f>
        <v>0</v>
      </c>
      <c r="AF240" s="63"/>
      <c r="AG240" s="31"/>
      <c r="AH240" s="31"/>
      <c r="AI240" s="31"/>
    </row>
    <row r="241" spans="1:35" s="34" customFormat="1" ht="18.75" x14ac:dyDescent="0.3">
      <c r="A241" s="38" t="s">
        <v>29</v>
      </c>
      <c r="B241" s="39">
        <f>B248+B254</f>
        <v>95737.600000000006</v>
      </c>
      <c r="C241" s="39">
        <f t="shared" ref="C241:E241" si="227">C248+C254</f>
        <v>7974.8</v>
      </c>
      <c r="D241" s="39">
        <f t="shared" si="227"/>
        <v>3544.2999999999997</v>
      </c>
      <c r="E241" s="39">
        <f t="shared" si="227"/>
        <v>3544.2999999999997</v>
      </c>
      <c r="F241" s="40">
        <f>E241/B241*100</f>
        <v>3.7020982351761473</v>
      </c>
      <c r="G241" s="40">
        <f>E241/C241*100</f>
        <v>44.443747805587599</v>
      </c>
      <c r="H241" s="39">
        <f>H248+H254</f>
        <v>3210.7</v>
      </c>
      <c r="I241" s="39">
        <f>I248+I254</f>
        <v>3210.7</v>
      </c>
      <c r="J241" s="39">
        <f>J248+J254</f>
        <v>4764.1000000000004</v>
      </c>
      <c r="K241" s="39">
        <f>K248+K254</f>
        <v>333.6</v>
      </c>
      <c r="L241" s="39">
        <f t="shared" si="226"/>
        <v>5545.3</v>
      </c>
      <c r="M241" s="39">
        <f>M248+M254</f>
        <v>0</v>
      </c>
      <c r="N241" s="39">
        <f t="shared" si="226"/>
        <v>4945.3</v>
      </c>
      <c r="O241" s="39">
        <f>O248+O254</f>
        <v>0</v>
      </c>
      <c r="P241" s="39">
        <f t="shared" si="226"/>
        <v>4865.3999999999996</v>
      </c>
      <c r="Q241" s="39">
        <f>Q248+Q254</f>
        <v>0</v>
      </c>
      <c r="R241" s="39">
        <f>R248+R254</f>
        <v>3494.9</v>
      </c>
      <c r="S241" s="39">
        <f>S248+S254</f>
        <v>0</v>
      </c>
      <c r="T241" s="39">
        <f t="shared" si="226"/>
        <v>0</v>
      </c>
      <c r="U241" s="39">
        <f>U248+U254</f>
        <v>0</v>
      </c>
      <c r="V241" s="39">
        <f t="shared" si="226"/>
        <v>56002.2</v>
      </c>
      <c r="W241" s="39">
        <f>W248+W254</f>
        <v>0</v>
      </c>
      <c r="X241" s="39">
        <f t="shared" si="226"/>
        <v>2835.1</v>
      </c>
      <c r="Y241" s="39">
        <f>Y248+Y254</f>
        <v>0</v>
      </c>
      <c r="Z241" s="39">
        <f t="shared" si="226"/>
        <v>4212.2</v>
      </c>
      <c r="AA241" s="39">
        <f>AA248+AA254</f>
        <v>0</v>
      </c>
      <c r="AB241" s="39">
        <f t="shared" si="226"/>
        <v>2741.9</v>
      </c>
      <c r="AC241" s="39">
        <f>AC248+AC254</f>
        <v>0</v>
      </c>
      <c r="AD241" s="39">
        <f>AE248+AD254</f>
        <v>3120.5</v>
      </c>
      <c r="AE241" s="39">
        <f>AE248+AE254</f>
        <v>0</v>
      </c>
      <c r="AF241" s="63"/>
      <c r="AG241" s="31"/>
      <c r="AH241" s="31"/>
      <c r="AI241" s="31"/>
    </row>
    <row r="242" spans="1:35" s="34" customFormat="1" ht="37.5" x14ac:dyDescent="0.3">
      <c r="A242" s="38" t="s">
        <v>49</v>
      </c>
      <c r="B242" s="39">
        <f>B255</f>
        <v>1872.2000000000003</v>
      </c>
      <c r="C242" s="39">
        <f>C255</f>
        <v>339.3</v>
      </c>
      <c r="D242" s="39">
        <f>D255</f>
        <v>123.8</v>
      </c>
      <c r="E242" s="39">
        <f>E255</f>
        <v>123.8</v>
      </c>
      <c r="F242" s="40">
        <f>E242/B242*100</f>
        <v>6.6125413951500898</v>
      </c>
      <c r="G242" s="40">
        <f>E242/C242*100</f>
        <v>36.486884762746833</v>
      </c>
      <c r="H242" s="39">
        <f t="shared" ref="H242:AE242" si="228">H255</f>
        <v>117</v>
      </c>
      <c r="I242" s="39">
        <f t="shared" si="228"/>
        <v>117</v>
      </c>
      <c r="J242" s="39">
        <f t="shared" si="228"/>
        <v>222.3</v>
      </c>
      <c r="K242" s="39">
        <f t="shared" si="228"/>
        <v>6.8</v>
      </c>
      <c r="L242" s="39">
        <f t="shared" si="228"/>
        <v>222.3</v>
      </c>
      <c r="M242" s="39">
        <f t="shared" si="228"/>
        <v>0</v>
      </c>
      <c r="N242" s="39">
        <f t="shared" si="228"/>
        <v>222.3</v>
      </c>
      <c r="O242" s="39">
        <f t="shared" si="228"/>
        <v>0</v>
      </c>
      <c r="P242" s="39">
        <f t="shared" si="228"/>
        <v>175.5</v>
      </c>
      <c r="Q242" s="39">
        <f t="shared" si="228"/>
        <v>0</v>
      </c>
      <c r="R242" s="39">
        <f t="shared" si="228"/>
        <v>58.5</v>
      </c>
      <c r="S242" s="39">
        <f t="shared" si="228"/>
        <v>0</v>
      </c>
      <c r="T242" s="39">
        <f t="shared" si="228"/>
        <v>0</v>
      </c>
      <c r="U242" s="39">
        <f t="shared" si="228"/>
        <v>0</v>
      </c>
      <c r="V242" s="39">
        <f t="shared" si="228"/>
        <v>0</v>
      </c>
      <c r="W242" s="39">
        <f t="shared" si="228"/>
        <v>0</v>
      </c>
      <c r="X242" s="39">
        <f t="shared" si="228"/>
        <v>128.69999999999999</v>
      </c>
      <c r="Y242" s="39">
        <f t="shared" si="228"/>
        <v>0</v>
      </c>
      <c r="Z242" s="39">
        <f t="shared" si="228"/>
        <v>222.4</v>
      </c>
      <c r="AA242" s="39">
        <f t="shared" si="228"/>
        <v>0</v>
      </c>
      <c r="AB242" s="39">
        <f t="shared" si="228"/>
        <v>198.9</v>
      </c>
      <c r="AC242" s="39">
        <f t="shared" si="228"/>
        <v>0</v>
      </c>
      <c r="AD242" s="39">
        <f t="shared" si="228"/>
        <v>304.3</v>
      </c>
      <c r="AE242" s="39">
        <f t="shared" si="228"/>
        <v>0</v>
      </c>
      <c r="AF242" s="63"/>
      <c r="AG242" s="31"/>
      <c r="AH242" s="31"/>
      <c r="AI242" s="31"/>
    </row>
    <row r="243" spans="1:35" s="34" customFormat="1" ht="18.75" x14ac:dyDescent="0.3">
      <c r="A243" s="38" t="s">
        <v>30</v>
      </c>
      <c r="B243" s="48">
        <f t="shared" ref="B243:E244" si="229">B249+B256</f>
        <v>15485.7</v>
      </c>
      <c r="C243" s="48">
        <f t="shared" si="229"/>
        <v>2806.8</v>
      </c>
      <c r="D243" s="48">
        <f t="shared" si="229"/>
        <v>1024.2</v>
      </c>
      <c r="E243" s="48">
        <f t="shared" si="229"/>
        <v>1024.2</v>
      </c>
      <c r="F243" s="40">
        <f>E243/B243*100</f>
        <v>6.6138437397082477</v>
      </c>
      <c r="G243" s="40">
        <f>E243/C243*100</f>
        <v>36.489952971355279</v>
      </c>
      <c r="H243" s="48">
        <f t="shared" ref="H243:AE243" si="230">H249+H256</f>
        <v>967.9</v>
      </c>
      <c r="I243" s="48">
        <f t="shared" si="230"/>
        <v>967.9</v>
      </c>
      <c r="J243" s="48">
        <f t="shared" si="230"/>
        <v>1838.9</v>
      </c>
      <c r="K243" s="48">
        <f t="shared" si="230"/>
        <v>56.3</v>
      </c>
      <c r="L243" s="48">
        <f t="shared" si="230"/>
        <v>1838.9</v>
      </c>
      <c r="M243" s="48">
        <f t="shared" si="230"/>
        <v>0</v>
      </c>
      <c r="N243" s="48">
        <f t="shared" si="230"/>
        <v>1838.9</v>
      </c>
      <c r="O243" s="48">
        <f t="shared" si="230"/>
        <v>0</v>
      </c>
      <c r="P243" s="48">
        <f t="shared" si="230"/>
        <v>1451.8</v>
      </c>
      <c r="Q243" s="48">
        <f t="shared" si="230"/>
        <v>0</v>
      </c>
      <c r="R243" s="48">
        <f t="shared" si="230"/>
        <v>483.9</v>
      </c>
      <c r="S243" s="48">
        <f t="shared" si="230"/>
        <v>0</v>
      </c>
      <c r="T243" s="48">
        <f t="shared" si="230"/>
        <v>0</v>
      </c>
      <c r="U243" s="48">
        <f t="shared" si="230"/>
        <v>0</v>
      </c>
      <c r="V243" s="48">
        <f t="shared" si="230"/>
        <v>0</v>
      </c>
      <c r="W243" s="48">
        <f t="shared" si="230"/>
        <v>0</v>
      </c>
      <c r="X243" s="48">
        <f t="shared" si="230"/>
        <v>1064.5999999999999</v>
      </c>
      <c r="Y243" s="48">
        <f t="shared" si="230"/>
        <v>0</v>
      </c>
      <c r="Z243" s="48">
        <f t="shared" si="230"/>
        <v>1838.9</v>
      </c>
      <c r="AA243" s="48">
        <f t="shared" si="230"/>
        <v>0</v>
      </c>
      <c r="AB243" s="48">
        <f t="shared" si="230"/>
        <v>1645.4</v>
      </c>
      <c r="AC243" s="48">
        <f t="shared" si="230"/>
        <v>0</v>
      </c>
      <c r="AD243" s="48">
        <f t="shared" si="230"/>
        <v>2516.5</v>
      </c>
      <c r="AE243" s="48">
        <f t="shared" si="230"/>
        <v>0</v>
      </c>
      <c r="AF243" s="63"/>
      <c r="AG243" s="31"/>
      <c r="AH243" s="31"/>
      <c r="AI243" s="31"/>
    </row>
    <row r="244" spans="1:35" s="34" customFormat="1" ht="18.75" x14ac:dyDescent="0.3">
      <c r="A244" s="38" t="s">
        <v>31</v>
      </c>
      <c r="B244" s="39">
        <f t="shared" si="229"/>
        <v>0</v>
      </c>
      <c r="C244" s="39">
        <f t="shared" si="229"/>
        <v>0</v>
      </c>
      <c r="D244" s="39">
        <f t="shared" si="229"/>
        <v>0</v>
      </c>
      <c r="E244" s="39">
        <f t="shared" si="229"/>
        <v>0</v>
      </c>
      <c r="F244" s="40" t="e">
        <f t="shared" ref="F244:F248" si="231">E244/B244*100</f>
        <v>#DIV/0!</v>
      </c>
      <c r="G244" s="40" t="e">
        <f t="shared" ref="G244:G248" si="232">E244/C244*100</f>
        <v>#DIV/0!</v>
      </c>
      <c r="H244" s="39">
        <f>H250</f>
        <v>0</v>
      </c>
      <c r="I244" s="39">
        <f t="shared" ref="I244:AE244" si="233">I250</f>
        <v>0</v>
      </c>
      <c r="J244" s="39">
        <f t="shared" si="233"/>
        <v>0</v>
      </c>
      <c r="K244" s="39">
        <f t="shared" si="233"/>
        <v>0</v>
      </c>
      <c r="L244" s="39">
        <f t="shared" si="233"/>
        <v>0</v>
      </c>
      <c r="M244" s="39">
        <f t="shared" si="233"/>
        <v>0</v>
      </c>
      <c r="N244" s="39">
        <f t="shared" si="233"/>
        <v>0</v>
      </c>
      <c r="O244" s="39">
        <f t="shared" si="233"/>
        <v>0</v>
      </c>
      <c r="P244" s="39">
        <f t="shared" si="233"/>
        <v>0</v>
      </c>
      <c r="Q244" s="39">
        <f t="shared" si="233"/>
        <v>0</v>
      </c>
      <c r="R244" s="39">
        <f>R250</f>
        <v>0</v>
      </c>
      <c r="S244" s="39">
        <f t="shared" si="233"/>
        <v>0</v>
      </c>
      <c r="T244" s="39">
        <f t="shared" si="233"/>
        <v>0</v>
      </c>
      <c r="U244" s="39">
        <f t="shared" si="233"/>
        <v>0</v>
      </c>
      <c r="V244" s="39">
        <f t="shared" si="233"/>
        <v>0</v>
      </c>
      <c r="W244" s="39">
        <f t="shared" si="233"/>
        <v>0</v>
      </c>
      <c r="X244" s="39">
        <f t="shared" si="233"/>
        <v>0</v>
      </c>
      <c r="Y244" s="39">
        <f t="shared" si="233"/>
        <v>0</v>
      </c>
      <c r="Z244" s="39">
        <f t="shared" si="233"/>
        <v>0</v>
      </c>
      <c r="AA244" s="39">
        <f t="shared" si="233"/>
        <v>0</v>
      </c>
      <c r="AB244" s="39">
        <f t="shared" si="233"/>
        <v>0</v>
      </c>
      <c r="AC244" s="39">
        <f t="shared" si="233"/>
        <v>0</v>
      </c>
      <c r="AD244" s="39">
        <f t="shared" si="233"/>
        <v>0</v>
      </c>
      <c r="AE244" s="39">
        <f t="shared" si="233"/>
        <v>0</v>
      </c>
      <c r="AF244" s="63"/>
      <c r="AG244" s="31"/>
      <c r="AH244" s="31"/>
      <c r="AI244" s="31"/>
    </row>
    <row r="245" spans="1:35" s="34" customFormat="1" ht="47.25" customHeight="1" x14ac:dyDescent="0.25">
      <c r="A245" s="42" t="s">
        <v>92</v>
      </c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4"/>
      <c r="AF245" s="63"/>
      <c r="AG245" s="31"/>
      <c r="AH245" s="31"/>
      <c r="AI245" s="31"/>
    </row>
    <row r="246" spans="1:35" s="32" customFormat="1" ht="18.75" x14ac:dyDescent="0.25">
      <c r="A246" s="90" t="s">
        <v>27</v>
      </c>
      <c r="B246" s="29">
        <f>B247+B248+B250+B251</f>
        <v>56602.2</v>
      </c>
      <c r="C246" s="29">
        <f>C247+C248+C250+C251</f>
        <v>0</v>
      </c>
      <c r="D246" s="29">
        <f>D247+D248+D250+D251</f>
        <v>0</v>
      </c>
      <c r="E246" s="29">
        <f>E247+E248+E250+E251</f>
        <v>0</v>
      </c>
      <c r="F246" s="37">
        <f t="shared" si="231"/>
        <v>0</v>
      </c>
      <c r="G246" s="37" t="e">
        <f t="shared" si="232"/>
        <v>#DIV/0!</v>
      </c>
      <c r="H246" s="29"/>
      <c r="I246" s="29"/>
      <c r="J246" s="29">
        <f>J247+J248+J249+J250</f>
        <v>0</v>
      </c>
      <c r="K246" s="29">
        <f t="shared" ref="K246:AB246" si="234">K247+K248+K249+K250</f>
        <v>0</v>
      </c>
      <c r="L246" s="29">
        <f t="shared" si="234"/>
        <v>600</v>
      </c>
      <c r="M246" s="29">
        <f t="shared" si="234"/>
        <v>0</v>
      </c>
      <c r="N246" s="29">
        <f t="shared" si="234"/>
        <v>0</v>
      </c>
      <c r="O246" s="29">
        <f t="shared" si="234"/>
        <v>0</v>
      </c>
      <c r="P246" s="29">
        <f t="shared" si="234"/>
        <v>0</v>
      </c>
      <c r="Q246" s="29">
        <f t="shared" si="234"/>
        <v>0</v>
      </c>
      <c r="R246" s="29">
        <f t="shared" si="234"/>
        <v>0</v>
      </c>
      <c r="S246" s="29">
        <f t="shared" si="234"/>
        <v>0</v>
      </c>
      <c r="T246" s="29">
        <f t="shared" si="234"/>
        <v>0</v>
      </c>
      <c r="U246" s="29">
        <f t="shared" si="234"/>
        <v>0</v>
      </c>
      <c r="V246" s="29">
        <f t="shared" si="234"/>
        <v>56002.2</v>
      </c>
      <c r="W246" s="29">
        <f t="shared" si="234"/>
        <v>0</v>
      </c>
      <c r="X246" s="29">
        <f t="shared" si="234"/>
        <v>0</v>
      </c>
      <c r="Y246" s="29">
        <f t="shared" si="234"/>
        <v>0</v>
      </c>
      <c r="Z246" s="29">
        <f t="shared" si="234"/>
        <v>0</v>
      </c>
      <c r="AA246" s="29">
        <f t="shared" si="234"/>
        <v>0</v>
      </c>
      <c r="AB246" s="29">
        <f t="shared" si="234"/>
        <v>0</v>
      </c>
      <c r="AC246" s="29">
        <f>AC247+AC248+AC249+AC250</f>
        <v>0</v>
      </c>
      <c r="AD246" s="29">
        <f>AD247+AE248+AD249+AD250</f>
        <v>0</v>
      </c>
      <c r="AE246" s="29">
        <f>AE247+AE248+AE249+AE250</f>
        <v>0</v>
      </c>
      <c r="AF246" s="63"/>
      <c r="AG246" s="31"/>
      <c r="AH246" s="31"/>
      <c r="AI246" s="31"/>
    </row>
    <row r="247" spans="1:35" s="32" customFormat="1" ht="18.75" x14ac:dyDescent="0.25">
      <c r="A247" s="91" t="s">
        <v>28</v>
      </c>
      <c r="B247" s="39">
        <f>H247+J247+L247+N247+P247+R247+T247+V247+X247+Z247+AB247+AD247</f>
        <v>0</v>
      </c>
      <c r="C247" s="39"/>
      <c r="D247" s="39"/>
      <c r="E247" s="39"/>
      <c r="F247" s="40"/>
      <c r="G247" s="40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63"/>
      <c r="AG247" s="31"/>
      <c r="AH247" s="31"/>
      <c r="AI247" s="31"/>
    </row>
    <row r="248" spans="1:35" s="32" customFormat="1" ht="92.25" customHeight="1" x14ac:dyDescent="0.25">
      <c r="A248" s="91" t="s">
        <v>93</v>
      </c>
      <c r="B248" s="39">
        <f>H248+J248+L248+N248+P248+R248+T248+V248+X248+Z248+AB248+AD248</f>
        <v>56602.2</v>
      </c>
      <c r="C248" s="49">
        <f>H248</f>
        <v>0</v>
      </c>
      <c r="D248" s="39">
        <f>E248</f>
        <v>0</v>
      </c>
      <c r="E248" s="49">
        <f>I248+K248+M248+O248+Q248+S248+U248+W248+Y248+AA248+AC248+AE248</f>
        <v>0</v>
      </c>
      <c r="F248" s="40">
        <f t="shared" si="231"/>
        <v>0</v>
      </c>
      <c r="G248" s="40" t="e">
        <f t="shared" si="232"/>
        <v>#DIV/0!</v>
      </c>
      <c r="H248" s="29"/>
      <c r="I248" s="29"/>
      <c r="J248" s="39"/>
      <c r="K248" s="39"/>
      <c r="L248" s="39">
        <v>600</v>
      </c>
      <c r="M248" s="39"/>
      <c r="N248" s="39"/>
      <c r="O248" s="39"/>
      <c r="P248" s="39"/>
      <c r="Q248" s="39"/>
      <c r="R248" s="39"/>
      <c r="S248" s="39"/>
      <c r="T248" s="39"/>
      <c r="U248" s="39"/>
      <c r="V248" s="39">
        <f>44274.1+11728.1</f>
        <v>56002.2</v>
      </c>
      <c r="W248" s="39"/>
      <c r="X248" s="39"/>
      <c r="Y248" s="39"/>
      <c r="Z248" s="39"/>
      <c r="AA248" s="39"/>
      <c r="AB248" s="39"/>
      <c r="AC248" s="39"/>
      <c r="AD248" s="39"/>
      <c r="AE248" s="39"/>
      <c r="AF248" s="63" t="s">
        <v>107</v>
      </c>
      <c r="AG248" s="31"/>
      <c r="AH248" s="31"/>
      <c r="AI248" s="31"/>
    </row>
    <row r="249" spans="1:35" s="34" customFormat="1" ht="18.75" x14ac:dyDescent="0.3">
      <c r="A249" s="38" t="s">
        <v>30</v>
      </c>
      <c r="B249" s="78"/>
      <c r="C249" s="78"/>
      <c r="D249" s="78"/>
      <c r="E249" s="78"/>
      <c r="F249" s="78"/>
      <c r="G249" s="78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63"/>
      <c r="AG249" s="31"/>
      <c r="AH249" s="31"/>
      <c r="AI249" s="31"/>
    </row>
    <row r="250" spans="1:35" s="34" customFormat="1" ht="19.350000000000001" customHeight="1" x14ac:dyDescent="0.3">
      <c r="A250" s="38" t="s">
        <v>31</v>
      </c>
      <c r="B250" s="39">
        <f>R250+X250+Z250+T250+V250</f>
        <v>0</v>
      </c>
      <c r="C250" s="49"/>
      <c r="D250" s="39"/>
      <c r="E250" s="49">
        <f>I250+K250+M250+O250+Q250+S250+U250+W250+Y250+AA250+AC250+AE250</f>
        <v>0</v>
      </c>
      <c r="F250" s="40" t="e">
        <f>E250/B250*100</f>
        <v>#DIV/0!</v>
      </c>
      <c r="G250" s="40" t="e">
        <f>E250/C250*100</f>
        <v>#DIV/0!</v>
      </c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63"/>
      <c r="AG250" s="31"/>
      <c r="AH250" s="31"/>
      <c r="AI250" s="31"/>
    </row>
    <row r="251" spans="1:35" s="34" customFormat="1" ht="38.25" customHeight="1" x14ac:dyDescent="0.25">
      <c r="A251" s="42" t="s">
        <v>94</v>
      </c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4"/>
      <c r="AF251" s="50" t="s">
        <v>95</v>
      </c>
      <c r="AG251" s="31"/>
      <c r="AH251" s="31"/>
      <c r="AI251" s="31"/>
    </row>
    <row r="252" spans="1:35" s="34" customFormat="1" ht="18.75" x14ac:dyDescent="0.3">
      <c r="A252" s="35" t="s">
        <v>27</v>
      </c>
      <c r="B252" s="29">
        <f>B253+B254+B256+B257</f>
        <v>198274.4</v>
      </c>
      <c r="C252" s="29">
        <f>C253+C254+C256+C257</f>
        <v>38863.100000000006</v>
      </c>
      <c r="D252" s="29">
        <f>D253+D254+D256+D257</f>
        <v>15768.4</v>
      </c>
      <c r="E252" s="29">
        <f>E253+E254+E256+E257</f>
        <v>15768.4</v>
      </c>
      <c r="F252" s="37">
        <f>E252/B252*100</f>
        <v>7.9528169042498682</v>
      </c>
      <c r="G252" s="37">
        <f>E252/C252*100</f>
        <v>40.57422079041558</v>
      </c>
      <c r="H252" s="29">
        <f t="shared" ref="H252:AE252" si="235">H253+H254+H256+H257</f>
        <v>15942.6</v>
      </c>
      <c r="I252" s="29">
        <f t="shared" si="235"/>
        <v>7178.5999999999995</v>
      </c>
      <c r="J252" s="29">
        <f t="shared" si="235"/>
        <v>22920.5</v>
      </c>
      <c r="K252" s="29">
        <f t="shared" si="235"/>
        <v>8589.7999999999993</v>
      </c>
      <c r="L252" s="29">
        <f>L253+L254+L256+L257</f>
        <v>22715.7</v>
      </c>
      <c r="M252" s="29">
        <f t="shared" si="235"/>
        <v>0</v>
      </c>
      <c r="N252" s="29">
        <f t="shared" si="235"/>
        <v>22711.7</v>
      </c>
      <c r="O252" s="29">
        <f t="shared" si="235"/>
        <v>0</v>
      </c>
      <c r="P252" s="29">
        <f t="shared" si="235"/>
        <v>21553.499999999996</v>
      </c>
      <c r="Q252" s="29">
        <f t="shared" si="235"/>
        <v>0</v>
      </c>
      <c r="R252" s="29">
        <f t="shared" si="235"/>
        <v>13532.699999999999</v>
      </c>
      <c r="S252" s="29">
        <f t="shared" si="235"/>
        <v>0</v>
      </c>
      <c r="T252" s="29">
        <f t="shared" si="235"/>
        <v>0</v>
      </c>
      <c r="U252" s="29">
        <f t="shared" si="235"/>
        <v>0</v>
      </c>
      <c r="V252" s="29">
        <f t="shared" si="235"/>
        <v>0</v>
      </c>
      <c r="W252" s="29">
        <f t="shared" si="235"/>
        <v>0</v>
      </c>
      <c r="X252" s="29">
        <f t="shared" si="235"/>
        <v>14895.6</v>
      </c>
      <c r="Y252" s="29">
        <f t="shared" si="235"/>
        <v>0</v>
      </c>
      <c r="Z252" s="29">
        <f t="shared" si="235"/>
        <v>22171.100000000002</v>
      </c>
      <c r="AA252" s="29">
        <f t="shared" si="235"/>
        <v>0</v>
      </c>
      <c r="AB252" s="29">
        <f t="shared" si="235"/>
        <v>19830.2</v>
      </c>
      <c r="AC252" s="29">
        <f t="shared" si="235"/>
        <v>0</v>
      </c>
      <c r="AD252" s="29">
        <f t="shared" si="235"/>
        <v>22000.799999999999</v>
      </c>
      <c r="AE252" s="29">
        <f t="shared" si="235"/>
        <v>0</v>
      </c>
      <c r="AF252" s="51"/>
      <c r="AG252" s="31"/>
      <c r="AH252" s="31"/>
      <c r="AI252" s="31"/>
    </row>
    <row r="253" spans="1:35" s="34" customFormat="1" ht="29.25" customHeight="1" x14ac:dyDescent="0.3">
      <c r="A253" s="38" t="s">
        <v>28</v>
      </c>
      <c r="B253" s="39">
        <f>H253+J253+L253+N253+P253+R253+T253+V253+X253+Z253+AB253+AD253</f>
        <v>143653.29999999999</v>
      </c>
      <c r="C253" s="49">
        <f>H253+J253</f>
        <v>28081.5</v>
      </c>
      <c r="D253" s="39">
        <f>E253</f>
        <v>11199.9</v>
      </c>
      <c r="E253" s="49">
        <f>I253+K253+M253+O253+Q253+S253+U253+W253+Y253+AA253+AC253+AE253</f>
        <v>11199.9</v>
      </c>
      <c r="F253" s="40">
        <f>E253/B253*100</f>
        <v>7.7964794404305371</v>
      </c>
      <c r="G253" s="40">
        <f>E253/C253*100</f>
        <v>39.883553228994181</v>
      </c>
      <c r="H253" s="39">
        <v>11764</v>
      </c>
      <c r="I253" s="92">
        <v>3000</v>
      </c>
      <c r="J253" s="39">
        <v>16317.5</v>
      </c>
      <c r="K253" s="39">
        <v>8199.9</v>
      </c>
      <c r="L253" s="39">
        <v>15931.5</v>
      </c>
      <c r="M253" s="39"/>
      <c r="N253" s="39">
        <v>15927.5</v>
      </c>
      <c r="O253" s="39"/>
      <c r="P253" s="39">
        <v>15236.3</v>
      </c>
      <c r="Q253" s="39"/>
      <c r="R253" s="39">
        <v>9553.9</v>
      </c>
      <c r="S253" s="39"/>
      <c r="T253" s="39"/>
      <c r="U253" s="39"/>
      <c r="V253" s="39"/>
      <c r="W253" s="39"/>
      <c r="X253" s="39">
        <v>10995.9</v>
      </c>
      <c r="Y253" s="39"/>
      <c r="Z253" s="39">
        <v>16120</v>
      </c>
      <c r="AA253" s="39"/>
      <c r="AB253" s="39">
        <v>15442.9</v>
      </c>
      <c r="AC253" s="39"/>
      <c r="AD253" s="39">
        <v>16363.8</v>
      </c>
      <c r="AE253" s="39"/>
      <c r="AF253" s="51"/>
      <c r="AG253" s="31"/>
      <c r="AH253" s="31"/>
      <c r="AI253" s="31"/>
    </row>
    <row r="254" spans="1:35" s="34" customFormat="1" ht="111.75" customHeight="1" x14ac:dyDescent="0.3">
      <c r="A254" s="38" t="s">
        <v>29</v>
      </c>
      <c r="B254" s="39">
        <f>H254+J254+L254+N254+P254+R254+T254+V254+X254+Z254+AB254+AD254</f>
        <v>39135.4</v>
      </c>
      <c r="C254" s="49">
        <f t="shared" ref="C254:C256" si="236">H254+J254</f>
        <v>7974.8</v>
      </c>
      <c r="D254" s="39">
        <f>E254</f>
        <v>3544.2999999999997</v>
      </c>
      <c r="E254" s="49">
        <f>I254+K254+M254+O254+Q254+S254+U254+W254+Y254+AA254+AC254+AE254</f>
        <v>3544.2999999999997</v>
      </c>
      <c r="F254" s="40">
        <f>E254/B254*100</f>
        <v>9.0565063855230807</v>
      </c>
      <c r="G254" s="40">
        <f>E254/C254*100</f>
        <v>44.443747805587599</v>
      </c>
      <c r="H254" s="39">
        <v>3210.7</v>
      </c>
      <c r="I254" s="92">
        <v>3210.7</v>
      </c>
      <c r="J254" s="39">
        <v>4764.1000000000004</v>
      </c>
      <c r="K254" s="39">
        <v>333.6</v>
      </c>
      <c r="L254" s="39">
        <v>4945.3</v>
      </c>
      <c r="M254" s="39"/>
      <c r="N254" s="39">
        <v>4945.3</v>
      </c>
      <c r="O254" s="39"/>
      <c r="P254" s="39">
        <v>4865.3999999999996</v>
      </c>
      <c r="Q254" s="39"/>
      <c r="R254" s="39">
        <v>3494.9</v>
      </c>
      <c r="S254" s="39"/>
      <c r="T254" s="39"/>
      <c r="U254" s="39"/>
      <c r="V254" s="39"/>
      <c r="W254" s="39"/>
      <c r="X254" s="39">
        <v>2835.1</v>
      </c>
      <c r="Y254" s="39"/>
      <c r="Z254" s="39">
        <v>4212.2</v>
      </c>
      <c r="AA254" s="39"/>
      <c r="AB254" s="39">
        <v>2741.9</v>
      </c>
      <c r="AC254" s="39"/>
      <c r="AD254" s="39">
        <v>3120.5</v>
      </c>
      <c r="AE254" s="39"/>
      <c r="AF254" s="51"/>
      <c r="AG254" s="31"/>
      <c r="AH254" s="31"/>
      <c r="AI254" s="31"/>
    </row>
    <row r="255" spans="1:35" s="34" customFormat="1" ht="47.25" customHeight="1" x14ac:dyDescent="0.3">
      <c r="A255" s="66" t="s">
        <v>49</v>
      </c>
      <c r="B255" s="48">
        <f>H255+J255+L255+N255+P255+R255+T255+V255+X255+Z255+AB255+AD255</f>
        <v>1872.2000000000003</v>
      </c>
      <c r="C255" s="49">
        <f t="shared" si="236"/>
        <v>339.3</v>
      </c>
      <c r="D255" s="39">
        <f>E255</f>
        <v>123.8</v>
      </c>
      <c r="E255" s="49">
        <f>I255+K255+M255+O255+Q255+S255+U255+W255+Y255+AA255+AC255+AE255</f>
        <v>123.8</v>
      </c>
      <c r="F255" s="40">
        <f>E255/B255*100</f>
        <v>6.6125413951500898</v>
      </c>
      <c r="G255" s="40">
        <f>E255/C255*100</f>
        <v>36.486884762746833</v>
      </c>
      <c r="H255" s="39">
        <v>117</v>
      </c>
      <c r="I255" s="92">
        <v>117</v>
      </c>
      <c r="J255" s="39">
        <v>222.3</v>
      </c>
      <c r="K255" s="39">
        <v>6.8</v>
      </c>
      <c r="L255" s="39">
        <v>222.3</v>
      </c>
      <c r="M255" s="39"/>
      <c r="N255" s="39">
        <v>222.3</v>
      </c>
      <c r="O255" s="39"/>
      <c r="P255" s="39">
        <v>175.5</v>
      </c>
      <c r="Q255" s="39"/>
      <c r="R255" s="39">
        <v>58.5</v>
      </c>
      <c r="S255" s="39"/>
      <c r="T255" s="39"/>
      <c r="U255" s="39"/>
      <c r="V255" s="39"/>
      <c r="W255" s="39"/>
      <c r="X255" s="39">
        <v>128.69999999999999</v>
      </c>
      <c r="Y255" s="39"/>
      <c r="Z255" s="39">
        <v>222.4</v>
      </c>
      <c r="AA255" s="39"/>
      <c r="AB255" s="39">
        <v>198.9</v>
      </c>
      <c r="AC255" s="39"/>
      <c r="AD255" s="39">
        <v>304.3</v>
      </c>
      <c r="AE255" s="39"/>
      <c r="AF255" s="61"/>
      <c r="AG255" s="31"/>
      <c r="AH255" s="31"/>
      <c r="AI255" s="31"/>
    </row>
    <row r="256" spans="1:35" s="59" customFormat="1" ht="27" customHeight="1" x14ac:dyDescent="0.3">
      <c r="A256" s="38" t="s">
        <v>30</v>
      </c>
      <c r="B256" s="48">
        <f>H256+J256+L256+N256+P256+R256+T256+V256+X256+Z256+AB256+AD256</f>
        <v>15485.7</v>
      </c>
      <c r="C256" s="49">
        <f t="shared" si="236"/>
        <v>2806.8</v>
      </c>
      <c r="D256" s="39">
        <f>E256</f>
        <v>1024.2</v>
      </c>
      <c r="E256" s="89">
        <f>I256+K256+M256+O256+Q256+S256+U256+W256+Y256+AA256+AC256+AE256</f>
        <v>1024.2</v>
      </c>
      <c r="F256" s="88">
        <f>E256/B256*100</f>
        <v>6.6138437397082477</v>
      </c>
      <c r="G256" s="88">
        <f>E256/C256*100</f>
        <v>36.489952971355279</v>
      </c>
      <c r="H256" s="39">
        <v>967.9</v>
      </c>
      <c r="I256" s="39">
        <v>967.9</v>
      </c>
      <c r="J256" s="39">
        <v>1838.9</v>
      </c>
      <c r="K256" s="39">
        <v>56.3</v>
      </c>
      <c r="L256" s="39">
        <v>1838.9</v>
      </c>
      <c r="M256" s="39"/>
      <c r="N256" s="39">
        <v>1838.9</v>
      </c>
      <c r="O256" s="39"/>
      <c r="P256" s="39">
        <v>1451.8</v>
      </c>
      <c r="Q256" s="39"/>
      <c r="R256" s="39">
        <v>483.9</v>
      </c>
      <c r="S256" s="39"/>
      <c r="T256" s="39"/>
      <c r="U256" s="39"/>
      <c r="V256" s="39"/>
      <c r="W256" s="39"/>
      <c r="X256" s="39">
        <v>1064.5999999999999</v>
      </c>
      <c r="Y256" s="39"/>
      <c r="Z256" s="39">
        <v>1838.9</v>
      </c>
      <c r="AA256" s="39"/>
      <c r="AB256" s="39">
        <v>1645.4</v>
      </c>
      <c r="AC256" s="39"/>
      <c r="AD256" s="39">
        <v>2516.5</v>
      </c>
      <c r="AE256" s="39"/>
      <c r="AF256" s="63"/>
      <c r="AG256" s="58"/>
      <c r="AH256" s="58"/>
      <c r="AI256" s="58"/>
    </row>
    <row r="257" spans="1:16384" s="34" customFormat="1" ht="27" customHeight="1" x14ac:dyDescent="0.3">
      <c r="A257" s="38" t="s">
        <v>31</v>
      </c>
      <c r="B257" s="78"/>
      <c r="C257" s="78"/>
      <c r="D257" s="78"/>
      <c r="E257" s="78"/>
      <c r="F257" s="78"/>
      <c r="G257" s="78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63"/>
      <c r="AG257" s="31"/>
      <c r="AH257" s="31"/>
      <c r="AI257" s="31"/>
    </row>
    <row r="258" spans="1:16384" s="34" customFormat="1" ht="39.75" customHeight="1" x14ac:dyDescent="0.25">
      <c r="A258" s="26" t="s">
        <v>96</v>
      </c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9"/>
      <c r="AF258" s="63"/>
      <c r="AG258" s="31"/>
      <c r="AH258" s="31"/>
      <c r="AI258" s="31"/>
    </row>
    <row r="259" spans="1:16384" s="34" customFormat="1" ht="36.75" customHeight="1" x14ac:dyDescent="0.3">
      <c r="A259" s="35" t="s">
        <v>27</v>
      </c>
      <c r="B259" s="29">
        <f>B260+B261+B264+B263</f>
        <v>5605.8</v>
      </c>
      <c r="C259" s="29">
        <f>C260+C261+C264+C263</f>
        <v>0</v>
      </c>
      <c r="D259" s="29">
        <f t="shared" ref="D259:E259" si="237">D260+D261+D264+D263</f>
        <v>0</v>
      </c>
      <c r="E259" s="29">
        <f t="shared" si="237"/>
        <v>0</v>
      </c>
      <c r="F259" s="37">
        <f>E259/B259*100</f>
        <v>0</v>
      </c>
      <c r="G259" s="37" t="e">
        <f>E259/C259*100</f>
        <v>#DIV/0!</v>
      </c>
      <c r="H259" s="29">
        <f t="shared" ref="H259:AE259" si="238">H260+H261+H264+H263</f>
        <v>0</v>
      </c>
      <c r="I259" s="29">
        <f t="shared" si="238"/>
        <v>0</v>
      </c>
      <c r="J259" s="29">
        <f t="shared" si="238"/>
        <v>0</v>
      </c>
      <c r="K259" s="29">
        <f t="shared" si="238"/>
        <v>0</v>
      </c>
      <c r="L259" s="29">
        <f>L260+L261+L264+L263</f>
        <v>0</v>
      </c>
      <c r="M259" s="29">
        <f t="shared" si="238"/>
        <v>0</v>
      </c>
      <c r="N259" s="29">
        <f t="shared" si="238"/>
        <v>0</v>
      </c>
      <c r="O259" s="29">
        <f t="shared" si="238"/>
        <v>0</v>
      </c>
      <c r="P259" s="29">
        <f t="shared" si="238"/>
        <v>0</v>
      </c>
      <c r="Q259" s="29">
        <f t="shared" si="238"/>
        <v>0</v>
      </c>
      <c r="R259" s="29">
        <f t="shared" si="238"/>
        <v>0</v>
      </c>
      <c r="S259" s="29">
        <f t="shared" si="238"/>
        <v>0</v>
      </c>
      <c r="T259" s="29">
        <f t="shared" si="238"/>
        <v>5605.8</v>
      </c>
      <c r="U259" s="29">
        <f t="shared" si="238"/>
        <v>0</v>
      </c>
      <c r="V259" s="29">
        <f t="shared" si="238"/>
        <v>0</v>
      </c>
      <c r="W259" s="29">
        <f t="shared" si="238"/>
        <v>0</v>
      </c>
      <c r="X259" s="29">
        <f t="shared" si="238"/>
        <v>0</v>
      </c>
      <c r="Y259" s="29">
        <f t="shared" si="238"/>
        <v>0</v>
      </c>
      <c r="Z259" s="29">
        <f t="shared" si="238"/>
        <v>0</v>
      </c>
      <c r="AA259" s="29">
        <f t="shared" si="238"/>
        <v>0</v>
      </c>
      <c r="AB259" s="29">
        <f t="shared" si="238"/>
        <v>0</v>
      </c>
      <c r="AC259" s="29">
        <f t="shared" si="238"/>
        <v>0</v>
      </c>
      <c r="AD259" s="29">
        <f t="shared" si="238"/>
        <v>0</v>
      </c>
      <c r="AE259" s="29">
        <f t="shared" si="238"/>
        <v>0</v>
      </c>
      <c r="AF259" s="93"/>
      <c r="AG259" s="31"/>
      <c r="AH259" s="31"/>
      <c r="AI259" s="31"/>
    </row>
    <row r="260" spans="1:16384" s="34" customFormat="1" ht="27" customHeight="1" x14ac:dyDescent="0.3">
      <c r="A260" s="38" t="s">
        <v>28</v>
      </c>
      <c r="B260" s="39">
        <f t="shared" ref="B260:E264" si="239">B267+B274</f>
        <v>0</v>
      </c>
      <c r="C260" s="39">
        <f t="shared" si="239"/>
        <v>0</v>
      </c>
      <c r="D260" s="39">
        <f t="shared" si="239"/>
        <v>0</v>
      </c>
      <c r="E260" s="39">
        <f t="shared" si="239"/>
        <v>0</v>
      </c>
      <c r="F260" s="40" t="e">
        <f>E260/B260*100</f>
        <v>#DIV/0!</v>
      </c>
      <c r="G260" s="40" t="e">
        <f>E260/C260*100</f>
        <v>#DIV/0!</v>
      </c>
      <c r="H260" s="39">
        <f>H267+H274</f>
        <v>0</v>
      </c>
      <c r="I260" s="39">
        <f t="shared" ref="I260:AE264" si="240">I267+I274</f>
        <v>0</v>
      </c>
      <c r="J260" s="39">
        <f t="shared" si="240"/>
        <v>0</v>
      </c>
      <c r="K260" s="39">
        <f t="shared" si="240"/>
        <v>0</v>
      </c>
      <c r="L260" s="39">
        <f t="shared" si="240"/>
        <v>0</v>
      </c>
      <c r="M260" s="39">
        <f t="shared" si="240"/>
        <v>0</v>
      </c>
      <c r="N260" s="39">
        <f t="shared" si="240"/>
        <v>0</v>
      </c>
      <c r="O260" s="39">
        <f t="shared" si="240"/>
        <v>0</v>
      </c>
      <c r="P260" s="39">
        <f t="shared" si="240"/>
        <v>0</v>
      </c>
      <c r="Q260" s="39">
        <f t="shared" si="240"/>
        <v>0</v>
      </c>
      <c r="R260" s="39">
        <f t="shared" si="240"/>
        <v>0</v>
      </c>
      <c r="S260" s="39">
        <f t="shared" si="240"/>
        <v>0</v>
      </c>
      <c r="T260" s="39">
        <f t="shared" si="240"/>
        <v>0</v>
      </c>
      <c r="U260" s="39">
        <f t="shared" si="240"/>
        <v>0</v>
      </c>
      <c r="V260" s="39">
        <f t="shared" si="240"/>
        <v>0</v>
      </c>
      <c r="W260" s="39">
        <f t="shared" si="240"/>
        <v>0</v>
      </c>
      <c r="X260" s="39">
        <f t="shared" si="240"/>
        <v>0</v>
      </c>
      <c r="Y260" s="39">
        <f t="shared" si="240"/>
        <v>0</v>
      </c>
      <c r="Z260" s="39">
        <f t="shared" si="240"/>
        <v>0</v>
      </c>
      <c r="AA260" s="39">
        <f t="shared" si="240"/>
        <v>0</v>
      </c>
      <c r="AB260" s="39">
        <f t="shared" si="240"/>
        <v>0</v>
      </c>
      <c r="AC260" s="39">
        <f t="shared" si="240"/>
        <v>0</v>
      </c>
      <c r="AD260" s="39">
        <f t="shared" si="240"/>
        <v>0</v>
      </c>
      <c r="AE260" s="39">
        <f t="shared" si="240"/>
        <v>0</v>
      </c>
      <c r="AF260" s="94"/>
      <c r="AG260" s="31"/>
      <c r="AH260" s="31"/>
      <c r="AI260" s="31"/>
    </row>
    <row r="261" spans="1:16384" s="34" customFormat="1" ht="27" customHeight="1" x14ac:dyDescent="0.3">
      <c r="A261" s="38" t="s">
        <v>29</v>
      </c>
      <c r="B261" s="39">
        <f t="shared" si="239"/>
        <v>5605.8</v>
      </c>
      <c r="C261" s="39">
        <f t="shared" si="239"/>
        <v>0</v>
      </c>
      <c r="D261" s="39">
        <f t="shared" si="239"/>
        <v>0</v>
      </c>
      <c r="E261" s="39">
        <f t="shared" si="239"/>
        <v>0</v>
      </c>
      <c r="F261" s="40">
        <f>E261/B261*100</f>
        <v>0</v>
      </c>
      <c r="G261" s="40" t="e">
        <f>E261/C261*100</f>
        <v>#DIV/0!</v>
      </c>
      <c r="H261" s="39">
        <f t="shared" ref="H261:W264" si="241">H268+H275</f>
        <v>0</v>
      </c>
      <c r="I261" s="39">
        <f t="shared" si="241"/>
        <v>0</v>
      </c>
      <c r="J261" s="39">
        <f t="shared" si="241"/>
        <v>0</v>
      </c>
      <c r="K261" s="39">
        <f t="shared" si="241"/>
        <v>0</v>
      </c>
      <c r="L261" s="39">
        <f t="shared" si="241"/>
        <v>0</v>
      </c>
      <c r="M261" s="39">
        <f t="shared" si="241"/>
        <v>0</v>
      </c>
      <c r="N261" s="39">
        <f t="shared" si="241"/>
        <v>0</v>
      </c>
      <c r="O261" s="39">
        <f t="shared" si="241"/>
        <v>0</v>
      </c>
      <c r="P261" s="39">
        <f t="shared" si="241"/>
        <v>0</v>
      </c>
      <c r="Q261" s="39">
        <f t="shared" si="241"/>
        <v>0</v>
      </c>
      <c r="R261" s="39">
        <f t="shared" si="241"/>
        <v>0</v>
      </c>
      <c r="S261" s="39">
        <f t="shared" si="241"/>
        <v>0</v>
      </c>
      <c r="T261" s="39">
        <f t="shared" si="241"/>
        <v>5605.8</v>
      </c>
      <c r="U261" s="39">
        <f t="shared" si="241"/>
        <v>0</v>
      </c>
      <c r="V261" s="39">
        <f t="shared" si="241"/>
        <v>0</v>
      </c>
      <c r="W261" s="39">
        <f t="shared" si="241"/>
        <v>0</v>
      </c>
      <c r="X261" s="39">
        <f t="shared" si="240"/>
        <v>0</v>
      </c>
      <c r="Y261" s="39">
        <f t="shared" si="240"/>
        <v>0</v>
      </c>
      <c r="Z261" s="39">
        <f t="shared" si="240"/>
        <v>0</v>
      </c>
      <c r="AA261" s="39">
        <f t="shared" si="240"/>
        <v>0</v>
      </c>
      <c r="AB261" s="39">
        <f t="shared" si="240"/>
        <v>0</v>
      </c>
      <c r="AC261" s="39">
        <f t="shared" si="240"/>
        <v>0</v>
      </c>
      <c r="AD261" s="39">
        <f t="shared" si="240"/>
        <v>0</v>
      </c>
      <c r="AE261" s="39">
        <f t="shared" si="240"/>
        <v>0</v>
      </c>
      <c r="AF261" s="94"/>
      <c r="AG261" s="31"/>
      <c r="AH261" s="31"/>
      <c r="AI261" s="31"/>
    </row>
    <row r="262" spans="1:16384" s="34" customFormat="1" ht="36.75" customHeight="1" x14ac:dyDescent="0.3">
      <c r="A262" s="38" t="s">
        <v>49</v>
      </c>
      <c r="B262" s="39">
        <f t="shared" si="239"/>
        <v>0</v>
      </c>
      <c r="C262" s="39">
        <f t="shared" si="239"/>
        <v>0</v>
      </c>
      <c r="D262" s="39">
        <f t="shared" si="239"/>
        <v>0</v>
      </c>
      <c r="E262" s="39">
        <f t="shared" si="239"/>
        <v>0</v>
      </c>
      <c r="F262" s="40" t="e">
        <f>E262/B262*100</f>
        <v>#DIV/0!</v>
      </c>
      <c r="G262" s="40" t="e">
        <f>E262/C262*100</f>
        <v>#DIV/0!</v>
      </c>
      <c r="H262" s="39">
        <f t="shared" si="241"/>
        <v>0</v>
      </c>
      <c r="I262" s="39">
        <f t="shared" si="240"/>
        <v>0</v>
      </c>
      <c r="J262" s="39">
        <f t="shared" si="240"/>
        <v>0</v>
      </c>
      <c r="K262" s="39">
        <f t="shared" si="240"/>
        <v>0</v>
      </c>
      <c r="L262" s="39">
        <f t="shared" si="240"/>
        <v>0</v>
      </c>
      <c r="M262" s="39">
        <f t="shared" si="240"/>
        <v>0</v>
      </c>
      <c r="N262" s="39">
        <f t="shared" si="240"/>
        <v>0</v>
      </c>
      <c r="O262" s="39">
        <f t="shared" si="240"/>
        <v>0</v>
      </c>
      <c r="P262" s="39">
        <f t="shared" si="240"/>
        <v>0</v>
      </c>
      <c r="Q262" s="39">
        <f t="shared" si="240"/>
        <v>0</v>
      </c>
      <c r="R262" s="39">
        <f t="shared" si="240"/>
        <v>0</v>
      </c>
      <c r="S262" s="39">
        <f t="shared" si="240"/>
        <v>0</v>
      </c>
      <c r="T262" s="39">
        <f t="shared" si="240"/>
        <v>0</v>
      </c>
      <c r="U262" s="39">
        <f t="shared" si="240"/>
        <v>0</v>
      </c>
      <c r="V262" s="39">
        <f t="shared" si="240"/>
        <v>0</v>
      </c>
      <c r="W262" s="39">
        <f t="shared" si="240"/>
        <v>0</v>
      </c>
      <c r="X262" s="39">
        <f t="shared" si="240"/>
        <v>0</v>
      </c>
      <c r="Y262" s="39">
        <f t="shared" si="240"/>
        <v>0</v>
      </c>
      <c r="Z262" s="39">
        <f t="shared" si="240"/>
        <v>0</v>
      </c>
      <c r="AA262" s="39">
        <f t="shared" si="240"/>
        <v>0</v>
      </c>
      <c r="AB262" s="39">
        <f t="shared" si="240"/>
        <v>0</v>
      </c>
      <c r="AC262" s="39">
        <f t="shared" si="240"/>
        <v>0</v>
      </c>
      <c r="AD262" s="39">
        <f t="shared" si="240"/>
        <v>0</v>
      </c>
      <c r="AE262" s="39">
        <f t="shared" si="240"/>
        <v>0</v>
      </c>
      <c r="AF262" s="94"/>
      <c r="AG262" s="31"/>
      <c r="AH262" s="31"/>
      <c r="AI262" s="31"/>
    </row>
    <row r="263" spans="1:16384" s="34" customFormat="1" ht="25.5" customHeight="1" x14ac:dyDescent="0.3">
      <c r="A263" s="38" t="s">
        <v>30</v>
      </c>
      <c r="B263" s="39">
        <f t="shared" si="239"/>
        <v>0</v>
      </c>
      <c r="C263" s="39">
        <f t="shared" si="239"/>
        <v>0</v>
      </c>
      <c r="D263" s="39">
        <f t="shared" si="239"/>
        <v>0</v>
      </c>
      <c r="E263" s="39">
        <f t="shared" si="239"/>
        <v>0</v>
      </c>
      <c r="F263" s="40" t="e">
        <f>E263/B263*100</f>
        <v>#DIV/0!</v>
      </c>
      <c r="G263" s="40" t="e">
        <f>E263/C263*100</f>
        <v>#DIV/0!</v>
      </c>
      <c r="H263" s="39">
        <f t="shared" si="241"/>
        <v>0</v>
      </c>
      <c r="I263" s="39">
        <f t="shared" si="240"/>
        <v>0</v>
      </c>
      <c r="J263" s="39">
        <f t="shared" si="240"/>
        <v>0</v>
      </c>
      <c r="K263" s="39">
        <f t="shared" si="240"/>
        <v>0</v>
      </c>
      <c r="L263" s="39">
        <f t="shared" si="240"/>
        <v>0</v>
      </c>
      <c r="M263" s="39">
        <f t="shared" si="240"/>
        <v>0</v>
      </c>
      <c r="N263" s="39">
        <f t="shared" si="240"/>
        <v>0</v>
      </c>
      <c r="O263" s="39">
        <f t="shared" si="240"/>
        <v>0</v>
      </c>
      <c r="P263" s="39">
        <f t="shared" si="240"/>
        <v>0</v>
      </c>
      <c r="Q263" s="39">
        <f t="shared" si="240"/>
        <v>0</v>
      </c>
      <c r="R263" s="39">
        <f t="shared" si="240"/>
        <v>0</v>
      </c>
      <c r="S263" s="39">
        <f t="shared" si="240"/>
        <v>0</v>
      </c>
      <c r="T263" s="39">
        <f t="shared" si="240"/>
        <v>0</v>
      </c>
      <c r="U263" s="39">
        <f t="shared" si="240"/>
        <v>0</v>
      </c>
      <c r="V263" s="39">
        <f t="shared" si="240"/>
        <v>0</v>
      </c>
      <c r="W263" s="39">
        <f t="shared" si="240"/>
        <v>0</v>
      </c>
      <c r="X263" s="39">
        <f t="shared" si="240"/>
        <v>0</v>
      </c>
      <c r="Y263" s="39">
        <f t="shared" si="240"/>
        <v>0</v>
      </c>
      <c r="Z263" s="39">
        <f t="shared" si="240"/>
        <v>0</v>
      </c>
      <c r="AA263" s="39">
        <f t="shared" si="240"/>
        <v>0</v>
      </c>
      <c r="AB263" s="39">
        <f t="shared" si="240"/>
        <v>0</v>
      </c>
      <c r="AC263" s="39">
        <f t="shared" si="240"/>
        <v>0</v>
      </c>
      <c r="AD263" s="39">
        <f t="shared" si="240"/>
        <v>0</v>
      </c>
      <c r="AE263" s="39">
        <f t="shared" si="240"/>
        <v>0</v>
      </c>
      <c r="AF263" s="94"/>
      <c r="AG263" s="31"/>
      <c r="AH263" s="31"/>
      <c r="AI263" s="31"/>
    </row>
    <row r="264" spans="1:16384" s="34" customFormat="1" ht="25.5" customHeight="1" x14ac:dyDescent="0.3">
      <c r="A264" s="38" t="s">
        <v>31</v>
      </c>
      <c r="B264" s="39">
        <f t="shared" si="239"/>
        <v>0</v>
      </c>
      <c r="C264" s="39">
        <f t="shared" si="239"/>
        <v>0</v>
      </c>
      <c r="D264" s="39">
        <f t="shared" si="239"/>
        <v>0</v>
      </c>
      <c r="E264" s="39">
        <f t="shared" si="239"/>
        <v>0</v>
      </c>
      <c r="F264" s="40" t="e">
        <f t="shared" ref="F264" si="242">E264/B264*100</f>
        <v>#DIV/0!</v>
      </c>
      <c r="G264" s="40" t="e">
        <f t="shared" ref="G264" si="243">E264/C264*100</f>
        <v>#DIV/0!</v>
      </c>
      <c r="H264" s="39">
        <f t="shared" si="241"/>
        <v>0</v>
      </c>
      <c r="I264" s="39">
        <f t="shared" si="240"/>
        <v>0</v>
      </c>
      <c r="J264" s="39">
        <f t="shared" si="240"/>
        <v>0</v>
      </c>
      <c r="K264" s="39">
        <f t="shared" si="240"/>
        <v>0</v>
      </c>
      <c r="L264" s="39">
        <f t="shared" si="240"/>
        <v>0</v>
      </c>
      <c r="M264" s="39">
        <f t="shared" si="240"/>
        <v>0</v>
      </c>
      <c r="N264" s="39">
        <f t="shared" si="240"/>
        <v>0</v>
      </c>
      <c r="O264" s="39">
        <f t="shared" si="240"/>
        <v>0</v>
      </c>
      <c r="P264" s="39">
        <f t="shared" si="240"/>
        <v>0</v>
      </c>
      <c r="Q264" s="39">
        <f t="shared" si="240"/>
        <v>0</v>
      </c>
      <c r="R264" s="39">
        <f t="shared" si="240"/>
        <v>0</v>
      </c>
      <c r="S264" s="39">
        <f t="shared" si="240"/>
        <v>0</v>
      </c>
      <c r="T264" s="39">
        <f t="shared" si="240"/>
        <v>0</v>
      </c>
      <c r="U264" s="39">
        <f t="shared" si="240"/>
        <v>0</v>
      </c>
      <c r="V264" s="39">
        <f t="shared" si="240"/>
        <v>0</v>
      </c>
      <c r="W264" s="39">
        <f t="shared" si="240"/>
        <v>0</v>
      </c>
      <c r="X264" s="39">
        <f t="shared" si="240"/>
        <v>0</v>
      </c>
      <c r="Y264" s="39">
        <f t="shared" si="240"/>
        <v>0</v>
      </c>
      <c r="Z264" s="39">
        <f t="shared" si="240"/>
        <v>0</v>
      </c>
      <c r="AA264" s="39">
        <f t="shared" si="240"/>
        <v>0</v>
      </c>
      <c r="AB264" s="39">
        <f t="shared" si="240"/>
        <v>0</v>
      </c>
      <c r="AC264" s="39">
        <f t="shared" si="240"/>
        <v>0</v>
      </c>
      <c r="AD264" s="39">
        <f t="shared" si="240"/>
        <v>0</v>
      </c>
      <c r="AE264" s="39">
        <f t="shared" si="240"/>
        <v>0</v>
      </c>
      <c r="AF264" s="94"/>
      <c r="AG264" s="31"/>
      <c r="AH264" s="31"/>
      <c r="AI264" s="31"/>
    </row>
    <row r="265" spans="1:16384" s="34" customFormat="1" ht="39" customHeight="1" x14ac:dyDescent="0.25">
      <c r="A265" s="42" t="s">
        <v>97</v>
      </c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4"/>
      <c r="AF265" s="42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4"/>
      <c r="BK265" s="42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43"/>
      <c r="BY265" s="43"/>
      <c r="BZ265" s="43"/>
      <c r="CA265" s="43"/>
      <c r="CB265" s="43"/>
      <c r="CC265" s="43"/>
      <c r="CD265" s="43"/>
      <c r="CE265" s="43"/>
      <c r="CF265" s="43"/>
      <c r="CG265" s="43"/>
      <c r="CH265" s="43"/>
      <c r="CI265" s="43"/>
      <c r="CJ265" s="43"/>
      <c r="CK265" s="43"/>
      <c r="CL265" s="43"/>
      <c r="CM265" s="43"/>
      <c r="CN265" s="43"/>
      <c r="CO265" s="44"/>
      <c r="CP265" s="42"/>
      <c r="CQ265" s="43"/>
      <c r="CR265" s="43"/>
      <c r="CS265" s="43"/>
      <c r="CT265" s="43"/>
      <c r="CU265" s="43"/>
      <c r="CV265" s="43"/>
      <c r="CW265" s="43"/>
      <c r="CX265" s="43"/>
      <c r="CY265" s="43"/>
      <c r="CZ265" s="43"/>
      <c r="DA265" s="43"/>
      <c r="DB265" s="43"/>
      <c r="DC265" s="43"/>
      <c r="DD265" s="43"/>
      <c r="DE265" s="43"/>
      <c r="DF265" s="43"/>
      <c r="DG265" s="43"/>
      <c r="DH265" s="43"/>
      <c r="DI265" s="43"/>
      <c r="DJ265" s="43"/>
      <c r="DK265" s="43"/>
      <c r="DL265" s="43"/>
      <c r="DM265" s="43"/>
      <c r="DN265" s="43"/>
      <c r="DO265" s="43"/>
      <c r="DP265" s="43"/>
      <c r="DQ265" s="43"/>
      <c r="DR265" s="43"/>
      <c r="DS265" s="43"/>
      <c r="DT265" s="44"/>
      <c r="DU265" s="42"/>
      <c r="DV265" s="43"/>
      <c r="DW265" s="43"/>
      <c r="DX265" s="43"/>
      <c r="DY265" s="43"/>
      <c r="DZ265" s="43"/>
      <c r="EA265" s="43"/>
      <c r="EB265" s="43"/>
      <c r="EC265" s="43"/>
      <c r="ED265" s="43"/>
      <c r="EE265" s="43"/>
      <c r="EF265" s="43"/>
      <c r="EG265" s="43"/>
      <c r="EH265" s="43"/>
      <c r="EI265" s="43"/>
      <c r="EJ265" s="43"/>
      <c r="EK265" s="43"/>
      <c r="EL265" s="43"/>
      <c r="EM265" s="43"/>
      <c r="EN265" s="43"/>
      <c r="EO265" s="43"/>
      <c r="EP265" s="43"/>
      <c r="EQ265" s="43"/>
      <c r="ER265" s="43"/>
      <c r="ES265" s="43"/>
      <c r="ET265" s="43"/>
      <c r="EU265" s="43"/>
      <c r="EV265" s="43"/>
      <c r="EW265" s="43"/>
      <c r="EX265" s="43"/>
      <c r="EY265" s="44"/>
      <c r="EZ265" s="42"/>
      <c r="FA265" s="43"/>
      <c r="FB265" s="43"/>
      <c r="FC265" s="43"/>
      <c r="FD265" s="43"/>
      <c r="FE265" s="43"/>
      <c r="FF265" s="43"/>
      <c r="FG265" s="43"/>
      <c r="FH265" s="43"/>
      <c r="FI265" s="43"/>
      <c r="FJ265" s="43"/>
      <c r="FK265" s="43"/>
      <c r="FL265" s="43"/>
      <c r="FM265" s="43"/>
      <c r="FN265" s="43"/>
      <c r="FO265" s="43"/>
      <c r="FP265" s="43"/>
      <c r="FQ265" s="43"/>
      <c r="FR265" s="43"/>
      <c r="FS265" s="43"/>
      <c r="FT265" s="43"/>
      <c r="FU265" s="43"/>
      <c r="FV265" s="43"/>
      <c r="FW265" s="43"/>
      <c r="FX265" s="43"/>
      <c r="FY265" s="43"/>
      <c r="FZ265" s="43"/>
      <c r="GA265" s="43"/>
      <c r="GB265" s="43"/>
      <c r="GC265" s="43"/>
      <c r="GD265" s="44"/>
      <c r="GE265" s="42"/>
      <c r="GF265" s="43"/>
      <c r="GG265" s="43"/>
      <c r="GH265" s="43"/>
      <c r="GI265" s="43"/>
      <c r="GJ265" s="43"/>
      <c r="GK265" s="43"/>
      <c r="GL265" s="43"/>
      <c r="GM265" s="43"/>
      <c r="GN265" s="43"/>
      <c r="GO265" s="43"/>
      <c r="GP265" s="43"/>
      <c r="GQ265" s="43"/>
      <c r="GR265" s="43"/>
      <c r="GS265" s="43"/>
      <c r="GT265" s="43"/>
      <c r="GU265" s="43"/>
      <c r="GV265" s="43"/>
      <c r="GW265" s="43"/>
      <c r="GX265" s="43"/>
      <c r="GY265" s="43"/>
      <c r="GZ265" s="43"/>
      <c r="HA265" s="43"/>
      <c r="HB265" s="43"/>
      <c r="HC265" s="43"/>
      <c r="HD265" s="43"/>
      <c r="HE265" s="43"/>
      <c r="HF265" s="43"/>
      <c r="HG265" s="43"/>
      <c r="HH265" s="43"/>
      <c r="HI265" s="44"/>
      <c r="HJ265" s="42"/>
      <c r="HK265" s="43"/>
      <c r="HL265" s="43"/>
      <c r="HM265" s="43"/>
      <c r="HN265" s="43"/>
      <c r="HO265" s="43"/>
      <c r="HP265" s="43"/>
      <c r="HQ265" s="43"/>
      <c r="HR265" s="43"/>
      <c r="HS265" s="43"/>
      <c r="HT265" s="43"/>
      <c r="HU265" s="43"/>
      <c r="HV265" s="43"/>
      <c r="HW265" s="43"/>
      <c r="HX265" s="43"/>
      <c r="HY265" s="43"/>
      <c r="HZ265" s="43"/>
      <c r="IA265" s="43"/>
      <c r="IB265" s="43"/>
      <c r="IC265" s="43"/>
      <c r="ID265" s="43"/>
      <c r="IE265" s="43"/>
      <c r="IF265" s="43"/>
      <c r="IG265" s="43"/>
      <c r="IH265" s="43"/>
      <c r="II265" s="43"/>
      <c r="IJ265" s="43"/>
      <c r="IK265" s="43"/>
      <c r="IL265" s="43"/>
      <c r="IM265" s="43"/>
      <c r="IN265" s="44"/>
      <c r="IO265" s="42"/>
      <c r="IP265" s="43"/>
      <c r="IQ265" s="43"/>
      <c r="IR265" s="43"/>
      <c r="IS265" s="43"/>
      <c r="IT265" s="43"/>
      <c r="IU265" s="43"/>
      <c r="IV265" s="43"/>
      <c r="IW265" s="43"/>
      <c r="IX265" s="43"/>
      <c r="IY265" s="43"/>
      <c r="IZ265" s="43"/>
      <c r="JA265" s="43"/>
      <c r="JB265" s="43"/>
      <c r="JC265" s="43"/>
      <c r="JD265" s="43"/>
      <c r="JE265" s="43"/>
      <c r="JF265" s="43"/>
      <c r="JG265" s="43"/>
      <c r="JH265" s="43"/>
      <c r="JI265" s="43"/>
      <c r="JJ265" s="43"/>
      <c r="JK265" s="43"/>
      <c r="JL265" s="43"/>
      <c r="JM265" s="43"/>
      <c r="JN265" s="43"/>
      <c r="JO265" s="43"/>
      <c r="JP265" s="43"/>
      <c r="JQ265" s="43"/>
      <c r="JR265" s="43"/>
      <c r="JS265" s="44"/>
      <c r="JT265" s="42"/>
      <c r="JU265" s="43"/>
      <c r="JV265" s="43"/>
      <c r="JW265" s="43"/>
      <c r="JX265" s="43"/>
      <c r="JY265" s="43"/>
      <c r="JZ265" s="43"/>
      <c r="KA265" s="43"/>
      <c r="KB265" s="43"/>
      <c r="KC265" s="43"/>
      <c r="KD265" s="43"/>
      <c r="KE265" s="43"/>
      <c r="KF265" s="43"/>
      <c r="KG265" s="43"/>
      <c r="KH265" s="43"/>
      <c r="KI265" s="43"/>
      <c r="KJ265" s="43"/>
      <c r="KK265" s="43"/>
      <c r="KL265" s="43"/>
      <c r="KM265" s="43"/>
      <c r="KN265" s="43"/>
      <c r="KO265" s="43"/>
      <c r="KP265" s="43"/>
      <c r="KQ265" s="43"/>
      <c r="KR265" s="43"/>
      <c r="KS265" s="43"/>
      <c r="KT265" s="43"/>
      <c r="KU265" s="43"/>
      <c r="KV265" s="43"/>
      <c r="KW265" s="43"/>
      <c r="KX265" s="44"/>
      <c r="KY265" s="42"/>
      <c r="KZ265" s="43"/>
      <c r="LA265" s="43"/>
      <c r="LB265" s="43"/>
      <c r="LC265" s="43"/>
      <c r="LD265" s="43"/>
      <c r="LE265" s="43"/>
      <c r="LF265" s="43"/>
      <c r="LG265" s="43"/>
      <c r="LH265" s="43"/>
      <c r="LI265" s="43"/>
      <c r="LJ265" s="43"/>
      <c r="LK265" s="43"/>
      <c r="LL265" s="43"/>
      <c r="LM265" s="43"/>
      <c r="LN265" s="43"/>
      <c r="LO265" s="43"/>
      <c r="LP265" s="43"/>
      <c r="LQ265" s="43"/>
      <c r="LR265" s="43"/>
      <c r="LS265" s="43"/>
      <c r="LT265" s="43"/>
      <c r="LU265" s="43"/>
      <c r="LV265" s="43"/>
      <c r="LW265" s="43"/>
      <c r="LX265" s="43"/>
      <c r="LY265" s="43"/>
      <c r="LZ265" s="43"/>
      <c r="MA265" s="43"/>
      <c r="MB265" s="43"/>
      <c r="MC265" s="44"/>
      <c r="MD265" s="42"/>
      <c r="ME265" s="43"/>
      <c r="MF265" s="43"/>
      <c r="MG265" s="43"/>
      <c r="MH265" s="43"/>
      <c r="MI265" s="43"/>
      <c r="MJ265" s="43"/>
      <c r="MK265" s="43"/>
      <c r="ML265" s="43"/>
      <c r="MM265" s="43"/>
      <c r="MN265" s="43"/>
      <c r="MO265" s="43"/>
      <c r="MP265" s="43"/>
      <c r="MQ265" s="43"/>
      <c r="MR265" s="43"/>
      <c r="MS265" s="43"/>
      <c r="MT265" s="43"/>
      <c r="MU265" s="43"/>
      <c r="MV265" s="43"/>
      <c r="MW265" s="43"/>
      <c r="MX265" s="43"/>
      <c r="MY265" s="43"/>
      <c r="MZ265" s="43"/>
      <c r="NA265" s="43"/>
      <c r="NB265" s="43"/>
      <c r="NC265" s="43"/>
      <c r="ND265" s="43"/>
      <c r="NE265" s="43"/>
      <c r="NF265" s="43"/>
      <c r="NG265" s="43"/>
      <c r="NH265" s="44"/>
      <c r="NI265" s="42"/>
      <c r="NJ265" s="43"/>
      <c r="NK265" s="43"/>
      <c r="NL265" s="43"/>
      <c r="NM265" s="43"/>
      <c r="NN265" s="43"/>
      <c r="NO265" s="43"/>
      <c r="NP265" s="43"/>
      <c r="NQ265" s="43"/>
      <c r="NR265" s="43"/>
      <c r="NS265" s="43"/>
      <c r="NT265" s="43"/>
      <c r="NU265" s="43"/>
      <c r="NV265" s="43"/>
      <c r="NW265" s="43"/>
      <c r="NX265" s="43"/>
      <c r="NY265" s="43"/>
      <c r="NZ265" s="43"/>
      <c r="OA265" s="43"/>
      <c r="OB265" s="43"/>
      <c r="OC265" s="43"/>
      <c r="OD265" s="43"/>
      <c r="OE265" s="43"/>
      <c r="OF265" s="43"/>
      <c r="OG265" s="43"/>
      <c r="OH265" s="43"/>
      <c r="OI265" s="43"/>
      <c r="OJ265" s="43"/>
      <c r="OK265" s="43"/>
      <c r="OL265" s="43"/>
      <c r="OM265" s="44"/>
      <c r="ON265" s="42"/>
      <c r="OO265" s="43"/>
      <c r="OP265" s="43"/>
      <c r="OQ265" s="43"/>
      <c r="OR265" s="43"/>
      <c r="OS265" s="43"/>
      <c r="OT265" s="43"/>
      <c r="OU265" s="43"/>
      <c r="OV265" s="43"/>
      <c r="OW265" s="43"/>
      <c r="OX265" s="43"/>
      <c r="OY265" s="43"/>
      <c r="OZ265" s="43"/>
      <c r="PA265" s="43"/>
      <c r="PB265" s="43"/>
      <c r="PC265" s="43"/>
      <c r="PD265" s="43"/>
      <c r="PE265" s="43"/>
      <c r="PF265" s="43"/>
      <c r="PG265" s="43"/>
      <c r="PH265" s="43"/>
      <c r="PI265" s="43"/>
      <c r="PJ265" s="43"/>
      <c r="PK265" s="43"/>
      <c r="PL265" s="43"/>
      <c r="PM265" s="43"/>
      <c r="PN265" s="43"/>
      <c r="PO265" s="43"/>
      <c r="PP265" s="43"/>
      <c r="PQ265" s="43"/>
      <c r="PR265" s="44"/>
      <c r="PS265" s="42"/>
      <c r="PT265" s="43"/>
      <c r="PU265" s="43"/>
      <c r="PV265" s="43"/>
      <c r="PW265" s="43"/>
      <c r="PX265" s="43"/>
      <c r="PY265" s="43"/>
      <c r="PZ265" s="43"/>
      <c r="QA265" s="43"/>
      <c r="QB265" s="43"/>
      <c r="QC265" s="43"/>
      <c r="QD265" s="43"/>
      <c r="QE265" s="43"/>
      <c r="QF265" s="43"/>
      <c r="QG265" s="43"/>
      <c r="QH265" s="43"/>
      <c r="QI265" s="43"/>
      <c r="QJ265" s="43"/>
      <c r="QK265" s="43"/>
      <c r="QL265" s="43"/>
      <c r="QM265" s="43"/>
      <c r="QN265" s="43"/>
      <c r="QO265" s="43"/>
      <c r="QP265" s="43"/>
      <c r="QQ265" s="43"/>
      <c r="QR265" s="43"/>
      <c r="QS265" s="43"/>
      <c r="QT265" s="43"/>
      <c r="QU265" s="43"/>
      <c r="QV265" s="43"/>
      <c r="QW265" s="44"/>
      <c r="QX265" s="42"/>
      <c r="QY265" s="43"/>
      <c r="QZ265" s="43"/>
      <c r="RA265" s="43"/>
      <c r="RB265" s="43"/>
      <c r="RC265" s="43"/>
      <c r="RD265" s="43"/>
      <c r="RE265" s="43"/>
      <c r="RF265" s="43"/>
      <c r="RG265" s="43"/>
      <c r="RH265" s="43"/>
      <c r="RI265" s="43"/>
      <c r="RJ265" s="43"/>
      <c r="RK265" s="43"/>
      <c r="RL265" s="43"/>
      <c r="RM265" s="43"/>
      <c r="RN265" s="43"/>
      <c r="RO265" s="43"/>
      <c r="RP265" s="43"/>
      <c r="RQ265" s="43"/>
      <c r="RR265" s="43"/>
      <c r="RS265" s="43"/>
      <c r="RT265" s="43"/>
      <c r="RU265" s="43"/>
      <c r="RV265" s="43"/>
      <c r="RW265" s="43"/>
      <c r="RX265" s="43"/>
      <c r="RY265" s="43"/>
      <c r="RZ265" s="43"/>
      <c r="SA265" s="43"/>
      <c r="SB265" s="44"/>
      <c r="SC265" s="42"/>
      <c r="SD265" s="43"/>
      <c r="SE265" s="43"/>
      <c r="SF265" s="43"/>
      <c r="SG265" s="43"/>
      <c r="SH265" s="43"/>
      <c r="SI265" s="43"/>
      <c r="SJ265" s="43"/>
      <c r="SK265" s="43"/>
      <c r="SL265" s="43"/>
      <c r="SM265" s="43"/>
      <c r="SN265" s="43"/>
      <c r="SO265" s="43"/>
      <c r="SP265" s="43"/>
      <c r="SQ265" s="43"/>
      <c r="SR265" s="43"/>
      <c r="SS265" s="43"/>
      <c r="ST265" s="43"/>
      <c r="SU265" s="43"/>
      <c r="SV265" s="43"/>
      <c r="SW265" s="43"/>
      <c r="SX265" s="43"/>
      <c r="SY265" s="43"/>
      <c r="SZ265" s="43"/>
      <c r="TA265" s="43"/>
      <c r="TB265" s="43"/>
      <c r="TC265" s="43"/>
      <c r="TD265" s="43"/>
      <c r="TE265" s="43"/>
      <c r="TF265" s="43"/>
      <c r="TG265" s="44"/>
      <c r="TH265" s="42"/>
      <c r="TI265" s="43"/>
      <c r="TJ265" s="43"/>
      <c r="TK265" s="43"/>
      <c r="TL265" s="43"/>
      <c r="TM265" s="43"/>
      <c r="TN265" s="43"/>
      <c r="TO265" s="43"/>
      <c r="TP265" s="43"/>
      <c r="TQ265" s="43"/>
      <c r="TR265" s="43"/>
      <c r="TS265" s="43"/>
      <c r="TT265" s="43"/>
      <c r="TU265" s="43"/>
      <c r="TV265" s="43"/>
      <c r="TW265" s="43"/>
      <c r="TX265" s="43"/>
      <c r="TY265" s="43"/>
      <c r="TZ265" s="43"/>
      <c r="UA265" s="43"/>
      <c r="UB265" s="43"/>
      <c r="UC265" s="43"/>
      <c r="UD265" s="43"/>
      <c r="UE265" s="43"/>
      <c r="UF265" s="43"/>
      <c r="UG265" s="43"/>
      <c r="UH265" s="43"/>
      <c r="UI265" s="43"/>
      <c r="UJ265" s="43"/>
      <c r="UK265" s="43"/>
      <c r="UL265" s="44"/>
      <c r="UM265" s="42"/>
      <c r="UN265" s="43"/>
      <c r="UO265" s="43"/>
      <c r="UP265" s="43"/>
      <c r="UQ265" s="43"/>
      <c r="UR265" s="43"/>
      <c r="US265" s="43"/>
      <c r="UT265" s="43"/>
      <c r="UU265" s="43"/>
      <c r="UV265" s="43"/>
      <c r="UW265" s="43"/>
      <c r="UX265" s="43"/>
      <c r="UY265" s="43"/>
      <c r="UZ265" s="43"/>
      <c r="VA265" s="43"/>
      <c r="VB265" s="43"/>
      <c r="VC265" s="43"/>
      <c r="VD265" s="43"/>
      <c r="VE265" s="43"/>
      <c r="VF265" s="43"/>
      <c r="VG265" s="43"/>
      <c r="VH265" s="43"/>
      <c r="VI265" s="43"/>
      <c r="VJ265" s="43"/>
      <c r="VK265" s="43"/>
      <c r="VL265" s="43"/>
      <c r="VM265" s="43"/>
      <c r="VN265" s="43"/>
      <c r="VO265" s="43"/>
      <c r="VP265" s="43"/>
      <c r="VQ265" s="44"/>
      <c r="VR265" s="42"/>
      <c r="VS265" s="43"/>
      <c r="VT265" s="43"/>
      <c r="VU265" s="43"/>
      <c r="VV265" s="43"/>
      <c r="VW265" s="43"/>
      <c r="VX265" s="43"/>
      <c r="VY265" s="43"/>
      <c r="VZ265" s="43"/>
      <c r="WA265" s="43"/>
      <c r="WB265" s="43"/>
      <c r="WC265" s="43"/>
      <c r="WD265" s="43"/>
      <c r="WE265" s="43"/>
      <c r="WF265" s="43"/>
      <c r="WG265" s="43"/>
      <c r="WH265" s="43"/>
      <c r="WI265" s="43"/>
      <c r="WJ265" s="43"/>
      <c r="WK265" s="43"/>
      <c r="WL265" s="43"/>
      <c r="WM265" s="43"/>
      <c r="WN265" s="43"/>
      <c r="WO265" s="43"/>
      <c r="WP265" s="43"/>
      <c r="WQ265" s="43"/>
      <c r="WR265" s="43"/>
      <c r="WS265" s="43"/>
      <c r="WT265" s="43"/>
      <c r="WU265" s="43"/>
      <c r="WV265" s="44"/>
      <c r="WW265" s="42"/>
      <c r="WX265" s="43"/>
      <c r="WY265" s="43"/>
      <c r="WZ265" s="43"/>
      <c r="XA265" s="43"/>
      <c r="XB265" s="43"/>
      <c r="XC265" s="43"/>
      <c r="XD265" s="43"/>
      <c r="XE265" s="43"/>
      <c r="XF265" s="43"/>
      <c r="XG265" s="43"/>
      <c r="XH265" s="43"/>
      <c r="XI265" s="43"/>
      <c r="XJ265" s="43"/>
      <c r="XK265" s="43"/>
      <c r="XL265" s="43"/>
      <c r="XM265" s="43"/>
      <c r="XN265" s="43"/>
      <c r="XO265" s="43"/>
      <c r="XP265" s="43"/>
      <c r="XQ265" s="43"/>
      <c r="XR265" s="43"/>
      <c r="XS265" s="43"/>
      <c r="XT265" s="43"/>
      <c r="XU265" s="43"/>
      <c r="XV265" s="43"/>
      <c r="XW265" s="43"/>
      <c r="XX265" s="43"/>
      <c r="XY265" s="43"/>
      <c r="XZ265" s="43"/>
      <c r="YA265" s="44"/>
      <c r="YB265" s="42"/>
      <c r="YC265" s="43"/>
      <c r="YD265" s="43"/>
      <c r="YE265" s="43"/>
      <c r="YF265" s="43"/>
      <c r="YG265" s="43"/>
      <c r="YH265" s="43"/>
      <c r="YI265" s="43"/>
      <c r="YJ265" s="43"/>
      <c r="YK265" s="43"/>
      <c r="YL265" s="43"/>
      <c r="YM265" s="43"/>
      <c r="YN265" s="43"/>
      <c r="YO265" s="43"/>
      <c r="YP265" s="43"/>
      <c r="YQ265" s="43"/>
      <c r="YR265" s="43"/>
      <c r="YS265" s="43"/>
      <c r="YT265" s="43"/>
      <c r="YU265" s="43"/>
      <c r="YV265" s="43"/>
      <c r="YW265" s="43"/>
      <c r="YX265" s="43"/>
      <c r="YY265" s="43"/>
      <c r="YZ265" s="43"/>
      <c r="ZA265" s="43"/>
      <c r="ZB265" s="43"/>
      <c r="ZC265" s="43"/>
      <c r="ZD265" s="43"/>
      <c r="ZE265" s="43"/>
      <c r="ZF265" s="44"/>
      <c r="ZG265" s="42"/>
      <c r="ZH265" s="43"/>
      <c r="ZI265" s="43"/>
      <c r="ZJ265" s="43"/>
      <c r="ZK265" s="43"/>
      <c r="ZL265" s="43"/>
      <c r="ZM265" s="43"/>
      <c r="ZN265" s="43"/>
      <c r="ZO265" s="43"/>
      <c r="ZP265" s="43"/>
      <c r="ZQ265" s="43"/>
      <c r="ZR265" s="43"/>
      <c r="ZS265" s="43"/>
      <c r="ZT265" s="43"/>
      <c r="ZU265" s="43"/>
      <c r="ZV265" s="43"/>
      <c r="ZW265" s="43"/>
      <c r="ZX265" s="43"/>
      <c r="ZY265" s="43"/>
      <c r="ZZ265" s="43"/>
      <c r="AAA265" s="43"/>
      <c r="AAB265" s="43"/>
      <c r="AAC265" s="43"/>
      <c r="AAD265" s="43"/>
      <c r="AAE265" s="43"/>
      <c r="AAF265" s="43"/>
      <c r="AAG265" s="43"/>
      <c r="AAH265" s="43"/>
      <c r="AAI265" s="43"/>
      <c r="AAJ265" s="43"/>
      <c r="AAK265" s="44"/>
      <c r="AAL265" s="42"/>
      <c r="AAM265" s="43"/>
      <c r="AAN265" s="43"/>
      <c r="AAO265" s="43"/>
      <c r="AAP265" s="43"/>
      <c r="AAQ265" s="43"/>
      <c r="AAR265" s="43"/>
      <c r="AAS265" s="43"/>
      <c r="AAT265" s="43"/>
      <c r="AAU265" s="43"/>
      <c r="AAV265" s="43"/>
      <c r="AAW265" s="43"/>
      <c r="AAX265" s="43"/>
      <c r="AAY265" s="43"/>
      <c r="AAZ265" s="43"/>
      <c r="ABA265" s="43"/>
      <c r="ABB265" s="43"/>
      <c r="ABC265" s="43"/>
      <c r="ABD265" s="43"/>
      <c r="ABE265" s="43"/>
      <c r="ABF265" s="43"/>
      <c r="ABG265" s="43"/>
      <c r="ABH265" s="43"/>
      <c r="ABI265" s="43"/>
      <c r="ABJ265" s="43"/>
      <c r="ABK265" s="43"/>
      <c r="ABL265" s="43"/>
      <c r="ABM265" s="43"/>
      <c r="ABN265" s="43"/>
      <c r="ABO265" s="43"/>
      <c r="ABP265" s="44"/>
      <c r="ABQ265" s="42"/>
      <c r="ABR265" s="43"/>
      <c r="ABS265" s="43"/>
      <c r="ABT265" s="43"/>
      <c r="ABU265" s="43"/>
      <c r="ABV265" s="43"/>
      <c r="ABW265" s="43"/>
      <c r="ABX265" s="43"/>
      <c r="ABY265" s="43"/>
      <c r="ABZ265" s="43"/>
      <c r="ACA265" s="43"/>
      <c r="ACB265" s="43"/>
      <c r="ACC265" s="43"/>
      <c r="ACD265" s="43"/>
      <c r="ACE265" s="43"/>
      <c r="ACF265" s="43"/>
      <c r="ACG265" s="43"/>
      <c r="ACH265" s="43"/>
      <c r="ACI265" s="43"/>
      <c r="ACJ265" s="43"/>
      <c r="ACK265" s="43"/>
      <c r="ACL265" s="43"/>
      <c r="ACM265" s="43"/>
      <c r="ACN265" s="43"/>
      <c r="ACO265" s="43"/>
      <c r="ACP265" s="43"/>
      <c r="ACQ265" s="43"/>
      <c r="ACR265" s="43"/>
      <c r="ACS265" s="43"/>
      <c r="ACT265" s="43"/>
      <c r="ACU265" s="44"/>
      <c r="ACV265" s="42"/>
      <c r="ACW265" s="43"/>
      <c r="ACX265" s="43"/>
      <c r="ACY265" s="43"/>
      <c r="ACZ265" s="43"/>
      <c r="ADA265" s="43"/>
      <c r="ADB265" s="43"/>
      <c r="ADC265" s="43"/>
      <c r="ADD265" s="43"/>
      <c r="ADE265" s="43"/>
      <c r="ADF265" s="43"/>
      <c r="ADG265" s="43"/>
      <c r="ADH265" s="43"/>
      <c r="ADI265" s="43"/>
      <c r="ADJ265" s="43"/>
      <c r="ADK265" s="43"/>
      <c r="ADL265" s="43"/>
      <c r="ADM265" s="43"/>
      <c r="ADN265" s="43"/>
      <c r="ADO265" s="43"/>
      <c r="ADP265" s="43"/>
      <c r="ADQ265" s="43"/>
      <c r="ADR265" s="43"/>
      <c r="ADS265" s="43"/>
      <c r="ADT265" s="43"/>
      <c r="ADU265" s="43"/>
      <c r="ADV265" s="43"/>
      <c r="ADW265" s="43"/>
      <c r="ADX265" s="43"/>
      <c r="ADY265" s="43"/>
      <c r="ADZ265" s="44"/>
      <c r="AEA265" s="42"/>
      <c r="AEB265" s="43"/>
      <c r="AEC265" s="43"/>
      <c r="AED265" s="43"/>
      <c r="AEE265" s="43"/>
      <c r="AEF265" s="43"/>
      <c r="AEG265" s="43"/>
      <c r="AEH265" s="43"/>
      <c r="AEI265" s="43"/>
      <c r="AEJ265" s="43"/>
      <c r="AEK265" s="43"/>
      <c r="AEL265" s="43"/>
      <c r="AEM265" s="43"/>
      <c r="AEN265" s="43"/>
      <c r="AEO265" s="43"/>
      <c r="AEP265" s="43"/>
      <c r="AEQ265" s="43"/>
      <c r="AER265" s="43"/>
      <c r="AES265" s="43"/>
      <c r="AET265" s="43"/>
      <c r="AEU265" s="43"/>
      <c r="AEV265" s="43"/>
      <c r="AEW265" s="43"/>
      <c r="AEX265" s="43"/>
      <c r="AEY265" s="43"/>
      <c r="AEZ265" s="43"/>
      <c r="AFA265" s="43"/>
      <c r="AFB265" s="43"/>
      <c r="AFC265" s="43"/>
      <c r="AFD265" s="43"/>
      <c r="AFE265" s="44"/>
      <c r="AFF265" s="42"/>
      <c r="AFG265" s="43"/>
      <c r="AFH265" s="43"/>
      <c r="AFI265" s="43"/>
      <c r="AFJ265" s="43"/>
      <c r="AFK265" s="43"/>
      <c r="AFL265" s="43"/>
      <c r="AFM265" s="43"/>
      <c r="AFN265" s="43"/>
      <c r="AFO265" s="43"/>
      <c r="AFP265" s="43"/>
      <c r="AFQ265" s="43"/>
      <c r="AFR265" s="43"/>
      <c r="AFS265" s="43"/>
      <c r="AFT265" s="43"/>
      <c r="AFU265" s="43"/>
      <c r="AFV265" s="43"/>
      <c r="AFW265" s="43"/>
      <c r="AFX265" s="43"/>
      <c r="AFY265" s="43"/>
      <c r="AFZ265" s="43"/>
      <c r="AGA265" s="43"/>
      <c r="AGB265" s="43"/>
      <c r="AGC265" s="43"/>
      <c r="AGD265" s="43"/>
      <c r="AGE265" s="43"/>
      <c r="AGF265" s="43"/>
      <c r="AGG265" s="43"/>
      <c r="AGH265" s="43"/>
      <c r="AGI265" s="43"/>
      <c r="AGJ265" s="44"/>
      <c r="AGK265" s="42"/>
      <c r="AGL265" s="43"/>
      <c r="AGM265" s="43"/>
      <c r="AGN265" s="43"/>
      <c r="AGO265" s="43"/>
      <c r="AGP265" s="43"/>
      <c r="AGQ265" s="43"/>
      <c r="AGR265" s="43"/>
      <c r="AGS265" s="43"/>
      <c r="AGT265" s="43"/>
      <c r="AGU265" s="43"/>
      <c r="AGV265" s="43"/>
      <c r="AGW265" s="43"/>
      <c r="AGX265" s="43"/>
      <c r="AGY265" s="43"/>
      <c r="AGZ265" s="43"/>
      <c r="AHA265" s="43"/>
      <c r="AHB265" s="43"/>
      <c r="AHC265" s="43"/>
      <c r="AHD265" s="43"/>
      <c r="AHE265" s="43"/>
      <c r="AHF265" s="43"/>
      <c r="AHG265" s="43"/>
      <c r="AHH265" s="43"/>
      <c r="AHI265" s="43"/>
      <c r="AHJ265" s="43"/>
      <c r="AHK265" s="43"/>
      <c r="AHL265" s="43"/>
      <c r="AHM265" s="43"/>
      <c r="AHN265" s="43"/>
      <c r="AHO265" s="44"/>
      <c r="AHP265" s="42"/>
      <c r="AHQ265" s="43"/>
      <c r="AHR265" s="43"/>
      <c r="AHS265" s="43"/>
      <c r="AHT265" s="43"/>
      <c r="AHU265" s="43"/>
      <c r="AHV265" s="43"/>
      <c r="AHW265" s="43"/>
      <c r="AHX265" s="43"/>
      <c r="AHY265" s="43"/>
      <c r="AHZ265" s="43"/>
      <c r="AIA265" s="43"/>
      <c r="AIB265" s="43"/>
      <c r="AIC265" s="43"/>
      <c r="AID265" s="43"/>
      <c r="AIE265" s="43"/>
      <c r="AIF265" s="43"/>
      <c r="AIG265" s="43"/>
      <c r="AIH265" s="43"/>
      <c r="AII265" s="43"/>
      <c r="AIJ265" s="43"/>
      <c r="AIK265" s="43"/>
      <c r="AIL265" s="43"/>
      <c r="AIM265" s="43"/>
      <c r="AIN265" s="43"/>
      <c r="AIO265" s="43"/>
      <c r="AIP265" s="43"/>
      <c r="AIQ265" s="43"/>
      <c r="AIR265" s="43"/>
      <c r="AIS265" s="43"/>
      <c r="AIT265" s="44"/>
      <c r="AIU265" s="42"/>
      <c r="AIV265" s="43"/>
      <c r="AIW265" s="43"/>
      <c r="AIX265" s="43"/>
      <c r="AIY265" s="43"/>
      <c r="AIZ265" s="43"/>
      <c r="AJA265" s="43"/>
      <c r="AJB265" s="43"/>
      <c r="AJC265" s="43"/>
      <c r="AJD265" s="43"/>
      <c r="AJE265" s="43"/>
      <c r="AJF265" s="43"/>
      <c r="AJG265" s="43"/>
      <c r="AJH265" s="43"/>
      <c r="AJI265" s="43"/>
      <c r="AJJ265" s="43"/>
      <c r="AJK265" s="43"/>
      <c r="AJL265" s="43"/>
      <c r="AJM265" s="43"/>
      <c r="AJN265" s="43"/>
      <c r="AJO265" s="43"/>
      <c r="AJP265" s="43"/>
      <c r="AJQ265" s="43"/>
      <c r="AJR265" s="43"/>
      <c r="AJS265" s="43"/>
      <c r="AJT265" s="43"/>
      <c r="AJU265" s="43"/>
      <c r="AJV265" s="43"/>
      <c r="AJW265" s="43"/>
      <c r="AJX265" s="43"/>
      <c r="AJY265" s="44"/>
      <c r="AJZ265" s="42"/>
      <c r="AKA265" s="43"/>
      <c r="AKB265" s="43"/>
      <c r="AKC265" s="43"/>
      <c r="AKD265" s="43"/>
      <c r="AKE265" s="43"/>
      <c r="AKF265" s="43"/>
      <c r="AKG265" s="43"/>
      <c r="AKH265" s="43"/>
      <c r="AKI265" s="43"/>
      <c r="AKJ265" s="43"/>
      <c r="AKK265" s="43"/>
      <c r="AKL265" s="43"/>
      <c r="AKM265" s="43"/>
      <c r="AKN265" s="43"/>
      <c r="AKO265" s="43"/>
      <c r="AKP265" s="43"/>
      <c r="AKQ265" s="43"/>
      <c r="AKR265" s="43"/>
      <c r="AKS265" s="43"/>
      <c r="AKT265" s="43"/>
      <c r="AKU265" s="43"/>
      <c r="AKV265" s="43"/>
      <c r="AKW265" s="43"/>
      <c r="AKX265" s="43"/>
      <c r="AKY265" s="43"/>
      <c r="AKZ265" s="43"/>
      <c r="ALA265" s="43"/>
      <c r="ALB265" s="43"/>
      <c r="ALC265" s="43"/>
      <c r="ALD265" s="44"/>
      <c r="ALE265" s="42"/>
      <c r="ALF265" s="43"/>
      <c r="ALG265" s="43"/>
      <c r="ALH265" s="43"/>
      <c r="ALI265" s="43"/>
      <c r="ALJ265" s="43"/>
      <c r="ALK265" s="43"/>
      <c r="ALL265" s="43"/>
      <c r="ALM265" s="43"/>
      <c r="ALN265" s="43"/>
      <c r="ALO265" s="43"/>
      <c r="ALP265" s="43"/>
      <c r="ALQ265" s="43"/>
      <c r="ALR265" s="43"/>
      <c r="ALS265" s="43"/>
      <c r="ALT265" s="43"/>
      <c r="ALU265" s="43"/>
      <c r="ALV265" s="43"/>
      <c r="ALW265" s="43"/>
      <c r="ALX265" s="43"/>
      <c r="ALY265" s="43"/>
      <c r="ALZ265" s="43"/>
      <c r="AMA265" s="43"/>
      <c r="AMB265" s="43"/>
      <c r="AMC265" s="43"/>
      <c r="AMD265" s="43"/>
      <c r="AME265" s="43"/>
      <c r="AMF265" s="43"/>
      <c r="AMG265" s="43"/>
      <c r="AMH265" s="43"/>
      <c r="AMI265" s="44"/>
      <c r="AMJ265" s="42"/>
      <c r="AMK265" s="43"/>
      <c r="AML265" s="43"/>
      <c r="AMM265" s="43"/>
      <c r="AMN265" s="43"/>
      <c r="AMO265" s="43"/>
      <c r="AMP265" s="43"/>
      <c r="AMQ265" s="43"/>
      <c r="AMR265" s="43"/>
      <c r="AMS265" s="43"/>
      <c r="AMT265" s="43"/>
      <c r="AMU265" s="43"/>
      <c r="AMV265" s="43"/>
      <c r="AMW265" s="43"/>
      <c r="AMX265" s="43"/>
      <c r="AMY265" s="43"/>
      <c r="AMZ265" s="43"/>
      <c r="ANA265" s="43"/>
      <c r="ANB265" s="43"/>
      <c r="ANC265" s="43"/>
      <c r="AND265" s="43"/>
      <c r="ANE265" s="43"/>
      <c r="ANF265" s="43"/>
      <c r="ANG265" s="43"/>
      <c r="ANH265" s="43"/>
      <c r="ANI265" s="43"/>
      <c r="ANJ265" s="43"/>
      <c r="ANK265" s="43"/>
      <c r="ANL265" s="43"/>
      <c r="ANM265" s="43"/>
      <c r="ANN265" s="44"/>
      <c r="ANO265" s="42"/>
      <c r="ANP265" s="43"/>
      <c r="ANQ265" s="43"/>
      <c r="ANR265" s="43"/>
      <c r="ANS265" s="43"/>
      <c r="ANT265" s="43"/>
      <c r="ANU265" s="43"/>
      <c r="ANV265" s="43"/>
      <c r="ANW265" s="43"/>
      <c r="ANX265" s="43"/>
      <c r="ANY265" s="43"/>
      <c r="ANZ265" s="43"/>
      <c r="AOA265" s="43"/>
      <c r="AOB265" s="43"/>
      <c r="AOC265" s="43"/>
      <c r="AOD265" s="43"/>
      <c r="AOE265" s="43"/>
      <c r="AOF265" s="43"/>
      <c r="AOG265" s="43"/>
      <c r="AOH265" s="43"/>
      <c r="AOI265" s="43"/>
      <c r="AOJ265" s="43"/>
      <c r="AOK265" s="43"/>
      <c r="AOL265" s="43"/>
      <c r="AOM265" s="43"/>
      <c r="AON265" s="43"/>
      <c r="AOO265" s="43"/>
      <c r="AOP265" s="43"/>
      <c r="AOQ265" s="43"/>
      <c r="AOR265" s="43"/>
      <c r="AOS265" s="44"/>
      <c r="AOT265" s="42"/>
      <c r="AOU265" s="43"/>
      <c r="AOV265" s="43"/>
      <c r="AOW265" s="43"/>
      <c r="AOX265" s="43"/>
      <c r="AOY265" s="43"/>
      <c r="AOZ265" s="43"/>
      <c r="APA265" s="43"/>
      <c r="APB265" s="43"/>
      <c r="APC265" s="43"/>
      <c r="APD265" s="43"/>
      <c r="APE265" s="43"/>
      <c r="APF265" s="43"/>
      <c r="APG265" s="43"/>
      <c r="APH265" s="43"/>
      <c r="API265" s="43"/>
      <c r="APJ265" s="43"/>
      <c r="APK265" s="43"/>
      <c r="APL265" s="43"/>
      <c r="APM265" s="43"/>
      <c r="APN265" s="43"/>
      <c r="APO265" s="43"/>
      <c r="APP265" s="43"/>
      <c r="APQ265" s="43"/>
      <c r="APR265" s="43"/>
      <c r="APS265" s="43"/>
      <c r="APT265" s="43"/>
      <c r="APU265" s="43"/>
      <c r="APV265" s="43"/>
      <c r="APW265" s="43"/>
      <c r="APX265" s="44"/>
      <c r="APY265" s="42"/>
      <c r="APZ265" s="43"/>
      <c r="AQA265" s="43"/>
      <c r="AQB265" s="43"/>
      <c r="AQC265" s="43"/>
      <c r="AQD265" s="43"/>
      <c r="AQE265" s="43"/>
      <c r="AQF265" s="43"/>
      <c r="AQG265" s="43"/>
      <c r="AQH265" s="43"/>
      <c r="AQI265" s="43"/>
      <c r="AQJ265" s="43"/>
      <c r="AQK265" s="43"/>
      <c r="AQL265" s="43"/>
      <c r="AQM265" s="43"/>
      <c r="AQN265" s="43"/>
      <c r="AQO265" s="43"/>
      <c r="AQP265" s="43"/>
      <c r="AQQ265" s="43"/>
      <c r="AQR265" s="43"/>
      <c r="AQS265" s="43"/>
      <c r="AQT265" s="43"/>
      <c r="AQU265" s="43"/>
      <c r="AQV265" s="43"/>
      <c r="AQW265" s="43"/>
      <c r="AQX265" s="43"/>
      <c r="AQY265" s="43"/>
      <c r="AQZ265" s="43"/>
      <c r="ARA265" s="43"/>
      <c r="ARB265" s="43"/>
      <c r="ARC265" s="44"/>
      <c r="ARD265" s="42"/>
      <c r="ARE265" s="43"/>
      <c r="ARF265" s="43"/>
      <c r="ARG265" s="43"/>
      <c r="ARH265" s="43"/>
      <c r="ARI265" s="43"/>
      <c r="ARJ265" s="43"/>
      <c r="ARK265" s="43"/>
      <c r="ARL265" s="43"/>
      <c r="ARM265" s="43"/>
      <c r="ARN265" s="43"/>
      <c r="ARO265" s="43"/>
      <c r="ARP265" s="43"/>
      <c r="ARQ265" s="43"/>
      <c r="ARR265" s="43"/>
      <c r="ARS265" s="43"/>
      <c r="ART265" s="43"/>
      <c r="ARU265" s="43"/>
      <c r="ARV265" s="43"/>
      <c r="ARW265" s="43"/>
      <c r="ARX265" s="43"/>
      <c r="ARY265" s="43"/>
      <c r="ARZ265" s="43"/>
      <c r="ASA265" s="43"/>
      <c r="ASB265" s="43"/>
      <c r="ASC265" s="43"/>
      <c r="ASD265" s="43"/>
      <c r="ASE265" s="43"/>
      <c r="ASF265" s="43"/>
      <c r="ASG265" s="43"/>
      <c r="ASH265" s="44"/>
      <c r="ASI265" s="42"/>
      <c r="ASJ265" s="43"/>
      <c r="ASK265" s="43"/>
      <c r="ASL265" s="43"/>
      <c r="ASM265" s="43"/>
      <c r="ASN265" s="43"/>
      <c r="ASO265" s="43"/>
      <c r="ASP265" s="43"/>
      <c r="ASQ265" s="43"/>
      <c r="ASR265" s="43"/>
      <c r="ASS265" s="43"/>
      <c r="AST265" s="43"/>
      <c r="ASU265" s="43"/>
      <c r="ASV265" s="43"/>
      <c r="ASW265" s="43"/>
      <c r="ASX265" s="43"/>
      <c r="ASY265" s="43"/>
      <c r="ASZ265" s="43"/>
      <c r="ATA265" s="43"/>
      <c r="ATB265" s="43"/>
      <c r="ATC265" s="43"/>
      <c r="ATD265" s="43"/>
      <c r="ATE265" s="43"/>
      <c r="ATF265" s="43"/>
      <c r="ATG265" s="43"/>
      <c r="ATH265" s="43"/>
      <c r="ATI265" s="43"/>
      <c r="ATJ265" s="43"/>
      <c r="ATK265" s="43"/>
      <c r="ATL265" s="43"/>
      <c r="ATM265" s="44"/>
      <c r="ATN265" s="42"/>
      <c r="ATO265" s="43"/>
      <c r="ATP265" s="43"/>
      <c r="ATQ265" s="43"/>
      <c r="ATR265" s="43"/>
      <c r="ATS265" s="43"/>
      <c r="ATT265" s="43"/>
      <c r="ATU265" s="43"/>
      <c r="ATV265" s="43"/>
      <c r="ATW265" s="43"/>
      <c r="ATX265" s="43"/>
      <c r="ATY265" s="43"/>
      <c r="ATZ265" s="43"/>
      <c r="AUA265" s="43"/>
      <c r="AUB265" s="43"/>
      <c r="AUC265" s="43"/>
      <c r="AUD265" s="43"/>
      <c r="AUE265" s="43"/>
      <c r="AUF265" s="43"/>
      <c r="AUG265" s="43"/>
      <c r="AUH265" s="43"/>
      <c r="AUI265" s="43"/>
      <c r="AUJ265" s="43"/>
      <c r="AUK265" s="43"/>
      <c r="AUL265" s="43"/>
      <c r="AUM265" s="43"/>
      <c r="AUN265" s="43"/>
      <c r="AUO265" s="43"/>
      <c r="AUP265" s="43"/>
      <c r="AUQ265" s="43"/>
      <c r="AUR265" s="44"/>
      <c r="AUS265" s="42"/>
      <c r="AUT265" s="43"/>
      <c r="AUU265" s="43"/>
      <c r="AUV265" s="43"/>
      <c r="AUW265" s="43"/>
      <c r="AUX265" s="43"/>
      <c r="AUY265" s="43"/>
      <c r="AUZ265" s="43"/>
      <c r="AVA265" s="43"/>
      <c r="AVB265" s="43"/>
      <c r="AVC265" s="43"/>
      <c r="AVD265" s="43"/>
      <c r="AVE265" s="43"/>
      <c r="AVF265" s="43"/>
      <c r="AVG265" s="43"/>
      <c r="AVH265" s="43"/>
      <c r="AVI265" s="43"/>
      <c r="AVJ265" s="43"/>
      <c r="AVK265" s="43"/>
      <c r="AVL265" s="43"/>
      <c r="AVM265" s="43"/>
      <c r="AVN265" s="43"/>
      <c r="AVO265" s="43"/>
      <c r="AVP265" s="43"/>
      <c r="AVQ265" s="43"/>
      <c r="AVR265" s="43"/>
      <c r="AVS265" s="43"/>
      <c r="AVT265" s="43"/>
      <c r="AVU265" s="43"/>
      <c r="AVV265" s="43"/>
      <c r="AVW265" s="44"/>
      <c r="AVX265" s="42"/>
      <c r="AVY265" s="43"/>
      <c r="AVZ265" s="43"/>
      <c r="AWA265" s="43"/>
      <c r="AWB265" s="43"/>
      <c r="AWC265" s="43"/>
      <c r="AWD265" s="43"/>
      <c r="AWE265" s="43"/>
      <c r="AWF265" s="43"/>
      <c r="AWG265" s="43"/>
      <c r="AWH265" s="43"/>
      <c r="AWI265" s="43"/>
      <c r="AWJ265" s="43"/>
      <c r="AWK265" s="43"/>
      <c r="AWL265" s="43"/>
      <c r="AWM265" s="43"/>
      <c r="AWN265" s="43"/>
      <c r="AWO265" s="43"/>
      <c r="AWP265" s="43"/>
      <c r="AWQ265" s="43"/>
      <c r="AWR265" s="43"/>
      <c r="AWS265" s="43"/>
      <c r="AWT265" s="43"/>
      <c r="AWU265" s="43"/>
      <c r="AWV265" s="43"/>
      <c r="AWW265" s="43"/>
      <c r="AWX265" s="43"/>
      <c r="AWY265" s="43"/>
      <c r="AWZ265" s="43"/>
      <c r="AXA265" s="43"/>
      <c r="AXB265" s="44"/>
      <c r="AXC265" s="42"/>
      <c r="AXD265" s="43"/>
      <c r="AXE265" s="43"/>
      <c r="AXF265" s="43"/>
      <c r="AXG265" s="43"/>
      <c r="AXH265" s="43"/>
      <c r="AXI265" s="43"/>
      <c r="AXJ265" s="43"/>
      <c r="AXK265" s="43"/>
      <c r="AXL265" s="43"/>
      <c r="AXM265" s="43"/>
      <c r="AXN265" s="43"/>
      <c r="AXO265" s="43"/>
      <c r="AXP265" s="43"/>
      <c r="AXQ265" s="43"/>
      <c r="AXR265" s="43"/>
      <c r="AXS265" s="43"/>
      <c r="AXT265" s="43"/>
      <c r="AXU265" s="43"/>
      <c r="AXV265" s="43"/>
      <c r="AXW265" s="43"/>
      <c r="AXX265" s="43"/>
      <c r="AXY265" s="43"/>
      <c r="AXZ265" s="43"/>
      <c r="AYA265" s="43"/>
      <c r="AYB265" s="43"/>
      <c r="AYC265" s="43"/>
      <c r="AYD265" s="43"/>
      <c r="AYE265" s="43"/>
      <c r="AYF265" s="43"/>
      <c r="AYG265" s="44"/>
      <c r="AYH265" s="42"/>
      <c r="AYI265" s="43"/>
      <c r="AYJ265" s="43"/>
      <c r="AYK265" s="43"/>
      <c r="AYL265" s="43"/>
      <c r="AYM265" s="43"/>
      <c r="AYN265" s="43"/>
      <c r="AYO265" s="43"/>
      <c r="AYP265" s="43"/>
      <c r="AYQ265" s="43"/>
      <c r="AYR265" s="43"/>
      <c r="AYS265" s="43"/>
      <c r="AYT265" s="43"/>
      <c r="AYU265" s="43"/>
      <c r="AYV265" s="43"/>
      <c r="AYW265" s="43"/>
      <c r="AYX265" s="43"/>
      <c r="AYY265" s="43"/>
      <c r="AYZ265" s="43"/>
      <c r="AZA265" s="43"/>
      <c r="AZB265" s="43"/>
      <c r="AZC265" s="43"/>
      <c r="AZD265" s="43"/>
      <c r="AZE265" s="43"/>
      <c r="AZF265" s="43"/>
      <c r="AZG265" s="43"/>
      <c r="AZH265" s="43"/>
      <c r="AZI265" s="43"/>
      <c r="AZJ265" s="43"/>
      <c r="AZK265" s="43"/>
      <c r="AZL265" s="44"/>
      <c r="AZM265" s="42"/>
      <c r="AZN265" s="43"/>
      <c r="AZO265" s="43"/>
      <c r="AZP265" s="43"/>
      <c r="AZQ265" s="43"/>
      <c r="AZR265" s="43"/>
      <c r="AZS265" s="43"/>
      <c r="AZT265" s="43"/>
      <c r="AZU265" s="43"/>
      <c r="AZV265" s="43"/>
      <c r="AZW265" s="43"/>
      <c r="AZX265" s="43"/>
      <c r="AZY265" s="43"/>
      <c r="AZZ265" s="43"/>
      <c r="BAA265" s="43"/>
      <c r="BAB265" s="43"/>
      <c r="BAC265" s="43"/>
      <c r="BAD265" s="43"/>
      <c r="BAE265" s="43"/>
      <c r="BAF265" s="43"/>
      <c r="BAG265" s="43"/>
      <c r="BAH265" s="43"/>
      <c r="BAI265" s="43"/>
      <c r="BAJ265" s="43"/>
      <c r="BAK265" s="43"/>
      <c r="BAL265" s="43"/>
      <c r="BAM265" s="43"/>
      <c r="BAN265" s="43"/>
      <c r="BAO265" s="43"/>
      <c r="BAP265" s="43"/>
      <c r="BAQ265" s="44"/>
      <c r="BAR265" s="42"/>
      <c r="BAS265" s="43"/>
      <c r="BAT265" s="43"/>
      <c r="BAU265" s="43"/>
      <c r="BAV265" s="43"/>
      <c r="BAW265" s="43"/>
      <c r="BAX265" s="43"/>
      <c r="BAY265" s="43"/>
      <c r="BAZ265" s="43"/>
      <c r="BBA265" s="43"/>
      <c r="BBB265" s="43"/>
      <c r="BBC265" s="43"/>
      <c r="BBD265" s="43"/>
      <c r="BBE265" s="43"/>
      <c r="BBF265" s="43"/>
      <c r="BBG265" s="43"/>
      <c r="BBH265" s="43"/>
      <c r="BBI265" s="43"/>
      <c r="BBJ265" s="43"/>
      <c r="BBK265" s="43"/>
      <c r="BBL265" s="43"/>
      <c r="BBM265" s="43"/>
      <c r="BBN265" s="43"/>
      <c r="BBO265" s="43"/>
      <c r="BBP265" s="43"/>
      <c r="BBQ265" s="43"/>
      <c r="BBR265" s="43"/>
      <c r="BBS265" s="43"/>
      <c r="BBT265" s="43"/>
      <c r="BBU265" s="43"/>
      <c r="BBV265" s="44"/>
      <c r="BBW265" s="42"/>
      <c r="BBX265" s="43"/>
      <c r="BBY265" s="43"/>
      <c r="BBZ265" s="43"/>
      <c r="BCA265" s="43"/>
      <c r="BCB265" s="43"/>
      <c r="BCC265" s="43"/>
      <c r="BCD265" s="43"/>
      <c r="BCE265" s="43"/>
      <c r="BCF265" s="43"/>
      <c r="BCG265" s="43"/>
      <c r="BCH265" s="43"/>
      <c r="BCI265" s="43"/>
      <c r="BCJ265" s="43"/>
      <c r="BCK265" s="43"/>
      <c r="BCL265" s="43"/>
      <c r="BCM265" s="43"/>
      <c r="BCN265" s="43"/>
      <c r="BCO265" s="43"/>
      <c r="BCP265" s="43"/>
      <c r="BCQ265" s="43"/>
      <c r="BCR265" s="43"/>
      <c r="BCS265" s="43"/>
      <c r="BCT265" s="43"/>
      <c r="BCU265" s="43"/>
      <c r="BCV265" s="43"/>
      <c r="BCW265" s="43"/>
      <c r="BCX265" s="43"/>
      <c r="BCY265" s="43"/>
      <c r="BCZ265" s="43"/>
      <c r="BDA265" s="44"/>
      <c r="BDB265" s="42"/>
      <c r="BDC265" s="43"/>
      <c r="BDD265" s="43"/>
      <c r="BDE265" s="43"/>
      <c r="BDF265" s="43"/>
      <c r="BDG265" s="43"/>
      <c r="BDH265" s="43"/>
      <c r="BDI265" s="43"/>
      <c r="BDJ265" s="43"/>
      <c r="BDK265" s="43"/>
      <c r="BDL265" s="43"/>
      <c r="BDM265" s="43"/>
      <c r="BDN265" s="43"/>
      <c r="BDO265" s="43"/>
      <c r="BDP265" s="43"/>
      <c r="BDQ265" s="43"/>
      <c r="BDR265" s="43"/>
      <c r="BDS265" s="43"/>
      <c r="BDT265" s="43"/>
      <c r="BDU265" s="43"/>
      <c r="BDV265" s="43"/>
      <c r="BDW265" s="43"/>
      <c r="BDX265" s="43"/>
      <c r="BDY265" s="43"/>
      <c r="BDZ265" s="43"/>
      <c r="BEA265" s="43"/>
      <c r="BEB265" s="43"/>
      <c r="BEC265" s="43"/>
      <c r="BED265" s="43"/>
      <c r="BEE265" s="43"/>
      <c r="BEF265" s="44"/>
      <c r="BEG265" s="42"/>
      <c r="BEH265" s="43"/>
      <c r="BEI265" s="43"/>
      <c r="BEJ265" s="43"/>
      <c r="BEK265" s="43"/>
      <c r="BEL265" s="43"/>
      <c r="BEM265" s="43"/>
      <c r="BEN265" s="43"/>
      <c r="BEO265" s="43"/>
      <c r="BEP265" s="43"/>
      <c r="BEQ265" s="43"/>
      <c r="BER265" s="43"/>
      <c r="BES265" s="43"/>
      <c r="BET265" s="43"/>
      <c r="BEU265" s="43"/>
      <c r="BEV265" s="43"/>
      <c r="BEW265" s="43"/>
      <c r="BEX265" s="43"/>
      <c r="BEY265" s="43"/>
      <c r="BEZ265" s="43"/>
      <c r="BFA265" s="43"/>
      <c r="BFB265" s="43"/>
      <c r="BFC265" s="43"/>
      <c r="BFD265" s="43"/>
      <c r="BFE265" s="43"/>
      <c r="BFF265" s="43"/>
      <c r="BFG265" s="43"/>
      <c r="BFH265" s="43"/>
      <c r="BFI265" s="43"/>
      <c r="BFJ265" s="43"/>
      <c r="BFK265" s="44"/>
      <c r="BFL265" s="42"/>
      <c r="BFM265" s="43"/>
      <c r="BFN265" s="43"/>
      <c r="BFO265" s="43"/>
      <c r="BFP265" s="43"/>
      <c r="BFQ265" s="43"/>
      <c r="BFR265" s="43"/>
      <c r="BFS265" s="43"/>
      <c r="BFT265" s="43"/>
      <c r="BFU265" s="43"/>
      <c r="BFV265" s="43"/>
      <c r="BFW265" s="43"/>
      <c r="BFX265" s="43"/>
      <c r="BFY265" s="43"/>
      <c r="BFZ265" s="43"/>
      <c r="BGA265" s="43"/>
      <c r="BGB265" s="43"/>
      <c r="BGC265" s="43"/>
      <c r="BGD265" s="43"/>
      <c r="BGE265" s="43"/>
      <c r="BGF265" s="43"/>
      <c r="BGG265" s="43"/>
      <c r="BGH265" s="43"/>
      <c r="BGI265" s="43"/>
      <c r="BGJ265" s="43"/>
      <c r="BGK265" s="43"/>
      <c r="BGL265" s="43"/>
      <c r="BGM265" s="43"/>
      <c r="BGN265" s="43"/>
      <c r="BGO265" s="43"/>
      <c r="BGP265" s="44"/>
      <c r="BGQ265" s="42"/>
      <c r="BGR265" s="43"/>
      <c r="BGS265" s="43"/>
      <c r="BGT265" s="43"/>
      <c r="BGU265" s="43"/>
      <c r="BGV265" s="43"/>
      <c r="BGW265" s="43"/>
      <c r="BGX265" s="43"/>
      <c r="BGY265" s="43"/>
      <c r="BGZ265" s="43"/>
      <c r="BHA265" s="43"/>
      <c r="BHB265" s="43"/>
      <c r="BHC265" s="43"/>
      <c r="BHD265" s="43"/>
      <c r="BHE265" s="43"/>
      <c r="BHF265" s="43"/>
      <c r="BHG265" s="43"/>
      <c r="BHH265" s="43"/>
      <c r="BHI265" s="43"/>
      <c r="BHJ265" s="43"/>
      <c r="BHK265" s="43"/>
      <c r="BHL265" s="43"/>
      <c r="BHM265" s="43"/>
      <c r="BHN265" s="43"/>
      <c r="BHO265" s="43"/>
      <c r="BHP265" s="43"/>
      <c r="BHQ265" s="43"/>
      <c r="BHR265" s="43"/>
      <c r="BHS265" s="43"/>
      <c r="BHT265" s="43"/>
      <c r="BHU265" s="44"/>
      <c r="BHV265" s="42"/>
      <c r="BHW265" s="43"/>
      <c r="BHX265" s="43"/>
      <c r="BHY265" s="43"/>
      <c r="BHZ265" s="43"/>
      <c r="BIA265" s="43"/>
      <c r="BIB265" s="43"/>
      <c r="BIC265" s="43"/>
      <c r="BID265" s="43"/>
      <c r="BIE265" s="43"/>
      <c r="BIF265" s="43"/>
      <c r="BIG265" s="43"/>
      <c r="BIH265" s="43"/>
      <c r="BII265" s="43"/>
      <c r="BIJ265" s="43"/>
      <c r="BIK265" s="43"/>
      <c r="BIL265" s="43"/>
      <c r="BIM265" s="43"/>
      <c r="BIN265" s="43"/>
      <c r="BIO265" s="43"/>
      <c r="BIP265" s="43"/>
      <c r="BIQ265" s="43"/>
      <c r="BIR265" s="43"/>
      <c r="BIS265" s="43"/>
      <c r="BIT265" s="43"/>
      <c r="BIU265" s="43"/>
      <c r="BIV265" s="43"/>
      <c r="BIW265" s="43"/>
      <c r="BIX265" s="43"/>
      <c r="BIY265" s="43"/>
      <c r="BIZ265" s="44"/>
      <c r="BJA265" s="42"/>
      <c r="BJB265" s="43"/>
      <c r="BJC265" s="43"/>
      <c r="BJD265" s="43"/>
      <c r="BJE265" s="43"/>
      <c r="BJF265" s="43"/>
      <c r="BJG265" s="43"/>
      <c r="BJH265" s="43"/>
      <c r="BJI265" s="43"/>
      <c r="BJJ265" s="43"/>
      <c r="BJK265" s="43"/>
      <c r="BJL265" s="43"/>
      <c r="BJM265" s="43"/>
      <c r="BJN265" s="43"/>
      <c r="BJO265" s="43"/>
      <c r="BJP265" s="43"/>
      <c r="BJQ265" s="43"/>
      <c r="BJR265" s="43"/>
      <c r="BJS265" s="43"/>
      <c r="BJT265" s="43"/>
      <c r="BJU265" s="43"/>
      <c r="BJV265" s="43"/>
      <c r="BJW265" s="43"/>
      <c r="BJX265" s="43"/>
      <c r="BJY265" s="43"/>
      <c r="BJZ265" s="43"/>
      <c r="BKA265" s="43"/>
      <c r="BKB265" s="43"/>
      <c r="BKC265" s="43"/>
      <c r="BKD265" s="43"/>
      <c r="BKE265" s="44"/>
      <c r="BKF265" s="42"/>
      <c r="BKG265" s="43"/>
      <c r="BKH265" s="43"/>
      <c r="BKI265" s="43"/>
      <c r="BKJ265" s="43"/>
      <c r="BKK265" s="43"/>
      <c r="BKL265" s="43"/>
      <c r="BKM265" s="43"/>
      <c r="BKN265" s="43"/>
      <c r="BKO265" s="43"/>
      <c r="BKP265" s="43"/>
      <c r="BKQ265" s="43"/>
      <c r="BKR265" s="43"/>
      <c r="BKS265" s="43"/>
      <c r="BKT265" s="43"/>
      <c r="BKU265" s="43"/>
      <c r="BKV265" s="43"/>
      <c r="BKW265" s="43"/>
      <c r="BKX265" s="43"/>
      <c r="BKY265" s="43"/>
      <c r="BKZ265" s="43"/>
      <c r="BLA265" s="43"/>
      <c r="BLB265" s="43"/>
      <c r="BLC265" s="43"/>
      <c r="BLD265" s="43"/>
      <c r="BLE265" s="43"/>
      <c r="BLF265" s="43"/>
      <c r="BLG265" s="43"/>
      <c r="BLH265" s="43"/>
      <c r="BLI265" s="43"/>
      <c r="BLJ265" s="44"/>
      <c r="BLK265" s="42"/>
      <c r="BLL265" s="43"/>
      <c r="BLM265" s="43"/>
      <c r="BLN265" s="43"/>
      <c r="BLO265" s="43"/>
      <c r="BLP265" s="43"/>
      <c r="BLQ265" s="43"/>
      <c r="BLR265" s="43"/>
      <c r="BLS265" s="43"/>
      <c r="BLT265" s="43"/>
      <c r="BLU265" s="43"/>
      <c r="BLV265" s="43"/>
      <c r="BLW265" s="43"/>
      <c r="BLX265" s="43"/>
      <c r="BLY265" s="43"/>
      <c r="BLZ265" s="43"/>
      <c r="BMA265" s="43"/>
      <c r="BMB265" s="43"/>
      <c r="BMC265" s="43"/>
      <c r="BMD265" s="43"/>
      <c r="BME265" s="43"/>
      <c r="BMF265" s="43"/>
      <c r="BMG265" s="43"/>
      <c r="BMH265" s="43"/>
      <c r="BMI265" s="43"/>
      <c r="BMJ265" s="43"/>
      <c r="BMK265" s="43"/>
      <c r="BML265" s="43"/>
      <c r="BMM265" s="43"/>
      <c r="BMN265" s="43"/>
      <c r="BMO265" s="44"/>
      <c r="BMP265" s="42"/>
      <c r="BMQ265" s="43"/>
      <c r="BMR265" s="43"/>
      <c r="BMS265" s="43"/>
      <c r="BMT265" s="43"/>
      <c r="BMU265" s="43"/>
      <c r="BMV265" s="43"/>
      <c r="BMW265" s="43"/>
      <c r="BMX265" s="43"/>
      <c r="BMY265" s="43"/>
      <c r="BMZ265" s="43"/>
      <c r="BNA265" s="43"/>
      <c r="BNB265" s="43"/>
      <c r="BNC265" s="43"/>
      <c r="BND265" s="43"/>
      <c r="BNE265" s="43"/>
      <c r="BNF265" s="43"/>
      <c r="BNG265" s="43"/>
      <c r="BNH265" s="43"/>
      <c r="BNI265" s="43"/>
      <c r="BNJ265" s="43"/>
      <c r="BNK265" s="43"/>
      <c r="BNL265" s="43"/>
      <c r="BNM265" s="43"/>
      <c r="BNN265" s="43"/>
      <c r="BNO265" s="43"/>
      <c r="BNP265" s="43"/>
      <c r="BNQ265" s="43"/>
      <c r="BNR265" s="43"/>
      <c r="BNS265" s="43"/>
      <c r="BNT265" s="44"/>
      <c r="BNU265" s="42"/>
      <c r="BNV265" s="43"/>
      <c r="BNW265" s="43"/>
      <c r="BNX265" s="43"/>
      <c r="BNY265" s="43"/>
      <c r="BNZ265" s="43"/>
      <c r="BOA265" s="43"/>
      <c r="BOB265" s="43"/>
      <c r="BOC265" s="43"/>
      <c r="BOD265" s="43"/>
      <c r="BOE265" s="43"/>
      <c r="BOF265" s="43"/>
      <c r="BOG265" s="43"/>
      <c r="BOH265" s="43"/>
      <c r="BOI265" s="43"/>
      <c r="BOJ265" s="43"/>
      <c r="BOK265" s="43"/>
      <c r="BOL265" s="43"/>
      <c r="BOM265" s="43"/>
      <c r="BON265" s="43"/>
      <c r="BOO265" s="43"/>
      <c r="BOP265" s="43"/>
      <c r="BOQ265" s="43"/>
      <c r="BOR265" s="43"/>
      <c r="BOS265" s="43"/>
      <c r="BOT265" s="43"/>
      <c r="BOU265" s="43"/>
      <c r="BOV265" s="43"/>
      <c r="BOW265" s="43"/>
      <c r="BOX265" s="43"/>
      <c r="BOY265" s="44"/>
      <c r="BOZ265" s="42"/>
      <c r="BPA265" s="43"/>
      <c r="BPB265" s="43"/>
      <c r="BPC265" s="43"/>
      <c r="BPD265" s="43"/>
      <c r="BPE265" s="43"/>
      <c r="BPF265" s="43"/>
      <c r="BPG265" s="43"/>
      <c r="BPH265" s="43"/>
      <c r="BPI265" s="43"/>
      <c r="BPJ265" s="43"/>
      <c r="BPK265" s="43"/>
      <c r="BPL265" s="43"/>
      <c r="BPM265" s="43"/>
      <c r="BPN265" s="43"/>
      <c r="BPO265" s="43"/>
      <c r="BPP265" s="43"/>
      <c r="BPQ265" s="43"/>
      <c r="BPR265" s="43"/>
      <c r="BPS265" s="43"/>
      <c r="BPT265" s="43"/>
      <c r="BPU265" s="43"/>
      <c r="BPV265" s="43"/>
      <c r="BPW265" s="43"/>
      <c r="BPX265" s="43"/>
      <c r="BPY265" s="43"/>
      <c r="BPZ265" s="43"/>
      <c r="BQA265" s="43"/>
      <c r="BQB265" s="43"/>
      <c r="BQC265" s="43"/>
      <c r="BQD265" s="44"/>
      <c r="BQE265" s="42"/>
      <c r="BQF265" s="43"/>
      <c r="BQG265" s="43"/>
      <c r="BQH265" s="43"/>
      <c r="BQI265" s="43"/>
      <c r="BQJ265" s="43"/>
      <c r="BQK265" s="43"/>
      <c r="BQL265" s="43"/>
      <c r="BQM265" s="43"/>
      <c r="BQN265" s="43"/>
      <c r="BQO265" s="43"/>
      <c r="BQP265" s="43"/>
      <c r="BQQ265" s="43"/>
      <c r="BQR265" s="43"/>
      <c r="BQS265" s="43"/>
      <c r="BQT265" s="43"/>
      <c r="BQU265" s="43"/>
      <c r="BQV265" s="43"/>
      <c r="BQW265" s="43"/>
      <c r="BQX265" s="43"/>
      <c r="BQY265" s="43"/>
      <c r="BQZ265" s="43"/>
      <c r="BRA265" s="43"/>
      <c r="BRB265" s="43"/>
      <c r="BRC265" s="43"/>
      <c r="BRD265" s="43"/>
      <c r="BRE265" s="43"/>
      <c r="BRF265" s="43"/>
      <c r="BRG265" s="43"/>
      <c r="BRH265" s="43"/>
      <c r="BRI265" s="44"/>
      <c r="BRJ265" s="42"/>
      <c r="BRK265" s="43"/>
      <c r="BRL265" s="43"/>
      <c r="BRM265" s="43"/>
      <c r="BRN265" s="43"/>
      <c r="BRO265" s="43"/>
      <c r="BRP265" s="43"/>
      <c r="BRQ265" s="43"/>
      <c r="BRR265" s="43"/>
      <c r="BRS265" s="43"/>
      <c r="BRT265" s="43"/>
      <c r="BRU265" s="43"/>
      <c r="BRV265" s="43"/>
      <c r="BRW265" s="43"/>
      <c r="BRX265" s="43"/>
      <c r="BRY265" s="43"/>
      <c r="BRZ265" s="43"/>
      <c r="BSA265" s="43"/>
      <c r="BSB265" s="43"/>
      <c r="BSC265" s="43"/>
      <c r="BSD265" s="43"/>
      <c r="BSE265" s="43"/>
      <c r="BSF265" s="43"/>
      <c r="BSG265" s="43"/>
      <c r="BSH265" s="43"/>
      <c r="BSI265" s="43"/>
      <c r="BSJ265" s="43"/>
      <c r="BSK265" s="43"/>
      <c r="BSL265" s="43"/>
      <c r="BSM265" s="43"/>
      <c r="BSN265" s="44"/>
      <c r="BSO265" s="42"/>
      <c r="BSP265" s="43"/>
      <c r="BSQ265" s="43"/>
      <c r="BSR265" s="43"/>
      <c r="BSS265" s="43"/>
      <c r="BST265" s="43"/>
      <c r="BSU265" s="43"/>
      <c r="BSV265" s="43"/>
      <c r="BSW265" s="43"/>
      <c r="BSX265" s="43"/>
      <c r="BSY265" s="43"/>
      <c r="BSZ265" s="43"/>
      <c r="BTA265" s="43"/>
      <c r="BTB265" s="43"/>
      <c r="BTC265" s="43"/>
      <c r="BTD265" s="43"/>
      <c r="BTE265" s="43"/>
      <c r="BTF265" s="43"/>
      <c r="BTG265" s="43"/>
      <c r="BTH265" s="43"/>
      <c r="BTI265" s="43"/>
      <c r="BTJ265" s="43"/>
      <c r="BTK265" s="43"/>
      <c r="BTL265" s="43"/>
      <c r="BTM265" s="43"/>
      <c r="BTN265" s="43"/>
      <c r="BTO265" s="43"/>
      <c r="BTP265" s="43"/>
      <c r="BTQ265" s="43"/>
      <c r="BTR265" s="43"/>
      <c r="BTS265" s="44"/>
      <c r="BTT265" s="42"/>
      <c r="BTU265" s="43"/>
      <c r="BTV265" s="43"/>
      <c r="BTW265" s="43"/>
      <c r="BTX265" s="43"/>
      <c r="BTY265" s="43"/>
      <c r="BTZ265" s="43"/>
      <c r="BUA265" s="43"/>
      <c r="BUB265" s="43"/>
      <c r="BUC265" s="43"/>
      <c r="BUD265" s="43"/>
      <c r="BUE265" s="43"/>
      <c r="BUF265" s="43"/>
      <c r="BUG265" s="43"/>
      <c r="BUH265" s="43"/>
      <c r="BUI265" s="43"/>
      <c r="BUJ265" s="43"/>
      <c r="BUK265" s="43"/>
      <c r="BUL265" s="43"/>
      <c r="BUM265" s="43"/>
      <c r="BUN265" s="43"/>
      <c r="BUO265" s="43"/>
      <c r="BUP265" s="43"/>
      <c r="BUQ265" s="43"/>
      <c r="BUR265" s="43"/>
      <c r="BUS265" s="43"/>
      <c r="BUT265" s="43"/>
      <c r="BUU265" s="43"/>
      <c r="BUV265" s="43"/>
      <c r="BUW265" s="43"/>
      <c r="BUX265" s="44"/>
      <c r="BUY265" s="42"/>
      <c r="BUZ265" s="43"/>
      <c r="BVA265" s="43"/>
      <c r="BVB265" s="43"/>
      <c r="BVC265" s="43"/>
      <c r="BVD265" s="43"/>
      <c r="BVE265" s="43"/>
      <c r="BVF265" s="43"/>
      <c r="BVG265" s="43"/>
      <c r="BVH265" s="43"/>
      <c r="BVI265" s="43"/>
      <c r="BVJ265" s="43"/>
      <c r="BVK265" s="43"/>
      <c r="BVL265" s="43"/>
      <c r="BVM265" s="43"/>
      <c r="BVN265" s="43"/>
      <c r="BVO265" s="43"/>
      <c r="BVP265" s="43"/>
      <c r="BVQ265" s="43"/>
      <c r="BVR265" s="43"/>
      <c r="BVS265" s="43"/>
      <c r="BVT265" s="43"/>
      <c r="BVU265" s="43"/>
      <c r="BVV265" s="43"/>
      <c r="BVW265" s="43"/>
      <c r="BVX265" s="43"/>
      <c r="BVY265" s="43"/>
      <c r="BVZ265" s="43"/>
      <c r="BWA265" s="43"/>
      <c r="BWB265" s="43"/>
      <c r="BWC265" s="44"/>
      <c r="BWD265" s="42"/>
      <c r="BWE265" s="43"/>
      <c r="BWF265" s="43"/>
      <c r="BWG265" s="43"/>
      <c r="BWH265" s="43"/>
      <c r="BWI265" s="43"/>
      <c r="BWJ265" s="43"/>
      <c r="BWK265" s="43"/>
      <c r="BWL265" s="43"/>
      <c r="BWM265" s="43"/>
      <c r="BWN265" s="43"/>
      <c r="BWO265" s="43"/>
      <c r="BWP265" s="43"/>
      <c r="BWQ265" s="43"/>
      <c r="BWR265" s="43"/>
      <c r="BWS265" s="43"/>
      <c r="BWT265" s="43"/>
      <c r="BWU265" s="43"/>
      <c r="BWV265" s="43"/>
      <c r="BWW265" s="43"/>
      <c r="BWX265" s="43"/>
      <c r="BWY265" s="43"/>
      <c r="BWZ265" s="43"/>
      <c r="BXA265" s="43"/>
      <c r="BXB265" s="43"/>
      <c r="BXC265" s="43"/>
      <c r="BXD265" s="43"/>
      <c r="BXE265" s="43"/>
      <c r="BXF265" s="43"/>
      <c r="BXG265" s="43"/>
      <c r="BXH265" s="44"/>
      <c r="BXI265" s="42"/>
      <c r="BXJ265" s="43"/>
      <c r="BXK265" s="43"/>
      <c r="BXL265" s="43"/>
      <c r="BXM265" s="43"/>
      <c r="BXN265" s="43"/>
      <c r="BXO265" s="43"/>
      <c r="BXP265" s="43"/>
      <c r="BXQ265" s="43"/>
      <c r="BXR265" s="43"/>
      <c r="BXS265" s="43"/>
      <c r="BXT265" s="43"/>
      <c r="BXU265" s="43"/>
      <c r="BXV265" s="43"/>
      <c r="BXW265" s="43"/>
      <c r="BXX265" s="43"/>
      <c r="BXY265" s="43"/>
      <c r="BXZ265" s="43"/>
      <c r="BYA265" s="43"/>
      <c r="BYB265" s="43"/>
      <c r="BYC265" s="43"/>
      <c r="BYD265" s="43"/>
      <c r="BYE265" s="43"/>
      <c r="BYF265" s="43"/>
      <c r="BYG265" s="43"/>
      <c r="BYH265" s="43"/>
      <c r="BYI265" s="43"/>
      <c r="BYJ265" s="43"/>
      <c r="BYK265" s="43"/>
      <c r="BYL265" s="43"/>
      <c r="BYM265" s="44"/>
      <c r="BYN265" s="42"/>
      <c r="BYO265" s="43"/>
      <c r="BYP265" s="43"/>
      <c r="BYQ265" s="43"/>
      <c r="BYR265" s="43"/>
      <c r="BYS265" s="43"/>
      <c r="BYT265" s="43"/>
      <c r="BYU265" s="43"/>
      <c r="BYV265" s="43"/>
      <c r="BYW265" s="43"/>
      <c r="BYX265" s="43"/>
      <c r="BYY265" s="43"/>
      <c r="BYZ265" s="43"/>
      <c r="BZA265" s="43"/>
      <c r="BZB265" s="43"/>
      <c r="BZC265" s="43"/>
      <c r="BZD265" s="43"/>
      <c r="BZE265" s="43"/>
      <c r="BZF265" s="43"/>
      <c r="BZG265" s="43"/>
      <c r="BZH265" s="43"/>
      <c r="BZI265" s="43"/>
      <c r="BZJ265" s="43"/>
      <c r="BZK265" s="43"/>
      <c r="BZL265" s="43"/>
      <c r="BZM265" s="43"/>
      <c r="BZN265" s="43"/>
      <c r="BZO265" s="43"/>
      <c r="BZP265" s="43"/>
      <c r="BZQ265" s="43"/>
      <c r="BZR265" s="44"/>
      <c r="BZS265" s="42"/>
      <c r="BZT265" s="43"/>
      <c r="BZU265" s="43"/>
      <c r="BZV265" s="43"/>
      <c r="BZW265" s="43"/>
      <c r="BZX265" s="43"/>
      <c r="BZY265" s="43"/>
      <c r="BZZ265" s="43"/>
      <c r="CAA265" s="43"/>
      <c r="CAB265" s="43"/>
      <c r="CAC265" s="43"/>
      <c r="CAD265" s="43"/>
      <c r="CAE265" s="43"/>
      <c r="CAF265" s="43"/>
      <c r="CAG265" s="43"/>
      <c r="CAH265" s="43"/>
      <c r="CAI265" s="43"/>
      <c r="CAJ265" s="43"/>
      <c r="CAK265" s="43"/>
      <c r="CAL265" s="43"/>
      <c r="CAM265" s="43"/>
      <c r="CAN265" s="43"/>
      <c r="CAO265" s="43"/>
      <c r="CAP265" s="43"/>
      <c r="CAQ265" s="43"/>
      <c r="CAR265" s="43"/>
      <c r="CAS265" s="43"/>
      <c r="CAT265" s="43"/>
      <c r="CAU265" s="43"/>
      <c r="CAV265" s="43"/>
      <c r="CAW265" s="44"/>
      <c r="CAX265" s="42"/>
      <c r="CAY265" s="43"/>
      <c r="CAZ265" s="43"/>
      <c r="CBA265" s="43"/>
      <c r="CBB265" s="43"/>
      <c r="CBC265" s="43"/>
      <c r="CBD265" s="43"/>
      <c r="CBE265" s="43"/>
      <c r="CBF265" s="43"/>
      <c r="CBG265" s="43"/>
      <c r="CBH265" s="43"/>
      <c r="CBI265" s="43"/>
      <c r="CBJ265" s="43"/>
      <c r="CBK265" s="43"/>
      <c r="CBL265" s="43"/>
      <c r="CBM265" s="43"/>
      <c r="CBN265" s="43"/>
      <c r="CBO265" s="43"/>
      <c r="CBP265" s="43"/>
      <c r="CBQ265" s="43"/>
      <c r="CBR265" s="43"/>
      <c r="CBS265" s="43"/>
      <c r="CBT265" s="43"/>
      <c r="CBU265" s="43"/>
      <c r="CBV265" s="43"/>
      <c r="CBW265" s="43"/>
      <c r="CBX265" s="43"/>
      <c r="CBY265" s="43"/>
      <c r="CBZ265" s="43"/>
      <c r="CCA265" s="43"/>
      <c r="CCB265" s="44"/>
      <c r="CCC265" s="42"/>
      <c r="CCD265" s="43"/>
      <c r="CCE265" s="43"/>
      <c r="CCF265" s="43"/>
      <c r="CCG265" s="43"/>
      <c r="CCH265" s="43"/>
      <c r="CCI265" s="43"/>
      <c r="CCJ265" s="43"/>
      <c r="CCK265" s="43"/>
      <c r="CCL265" s="43"/>
      <c r="CCM265" s="43"/>
      <c r="CCN265" s="43"/>
      <c r="CCO265" s="43"/>
      <c r="CCP265" s="43"/>
      <c r="CCQ265" s="43"/>
      <c r="CCR265" s="43"/>
      <c r="CCS265" s="43"/>
      <c r="CCT265" s="43"/>
      <c r="CCU265" s="43"/>
      <c r="CCV265" s="43"/>
      <c r="CCW265" s="43"/>
      <c r="CCX265" s="43"/>
      <c r="CCY265" s="43"/>
      <c r="CCZ265" s="43"/>
      <c r="CDA265" s="43"/>
      <c r="CDB265" s="43"/>
      <c r="CDC265" s="43"/>
      <c r="CDD265" s="43"/>
      <c r="CDE265" s="43"/>
      <c r="CDF265" s="43"/>
      <c r="CDG265" s="44"/>
      <c r="CDH265" s="42"/>
      <c r="CDI265" s="43"/>
      <c r="CDJ265" s="43"/>
      <c r="CDK265" s="43"/>
      <c r="CDL265" s="43"/>
      <c r="CDM265" s="43"/>
      <c r="CDN265" s="43"/>
      <c r="CDO265" s="43"/>
      <c r="CDP265" s="43"/>
      <c r="CDQ265" s="43"/>
      <c r="CDR265" s="43"/>
      <c r="CDS265" s="43"/>
      <c r="CDT265" s="43"/>
      <c r="CDU265" s="43"/>
      <c r="CDV265" s="43"/>
      <c r="CDW265" s="43"/>
      <c r="CDX265" s="43"/>
      <c r="CDY265" s="43"/>
      <c r="CDZ265" s="43"/>
      <c r="CEA265" s="43"/>
      <c r="CEB265" s="43"/>
      <c r="CEC265" s="43"/>
      <c r="CED265" s="43"/>
      <c r="CEE265" s="43"/>
      <c r="CEF265" s="43"/>
      <c r="CEG265" s="43"/>
      <c r="CEH265" s="43"/>
      <c r="CEI265" s="43"/>
      <c r="CEJ265" s="43"/>
      <c r="CEK265" s="43"/>
      <c r="CEL265" s="44"/>
      <c r="CEM265" s="42"/>
      <c r="CEN265" s="43"/>
      <c r="CEO265" s="43"/>
      <c r="CEP265" s="43"/>
      <c r="CEQ265" s="43"/>
      <c r="CER265" s="43"/>
      <c r="CES265" s="43"/>
      <c r="CET265" s="43"/>
      <c r="CEU265" s="43"/>
      <c r="CEV265" s="43"/>
      <c r="CEW265" s="43"/>
      <c r="CEX265" s="43"/>
      <c r="CEY265" s="43"/>
      <c r="CEZ265" s="43"/>
      <c r="CFA265" s="43"/>
      <c r="CFB265" s="43"/>
      <c r="CFC265" s="43"/>
      <c r="CFD265" s="43"/>
      <c r="CFE265" s="43"/>
      <c r="CFF265" s="43"/>
      <c r="CFG265" s="43"/>
      <c r="CFH265" s="43"/>
      <c r="CFI265" s="43"/>
      <c r="CFJ265" s="43"/>
      <c r="CFK265" s="43"/>
      <c r="CFL265" s="43"/>
      <c r="CFM265" s="43"/>
      <c r="CFN265" s="43"/>
      <c r="CFO265" s="43"/>
      <c r="CFP265" s="43"/>
      <c r="CFQ265" s="44"/>
      <c r="CFR265" s="42"/>
      <c r="CFS265" s="43"/>
      <c r="CFT265" s="43"/>
      <c r="CFU265" s="43"/>
      <c r="CFV265" s="43"/>
      <c r="CFW265" s="43"/>
      <c r="CFX265" s="43"/>
      <c r="CFY265" s="43"/>
      <c r="CFZ265" s="43"/>
      <c r="CGA265" s="43"/>
      <c r="CGB265" s="43"/>
      <c r="CGC265" s="43"/>
      <c r="CGD265" s="43"/>
      <c r="CGE265" s="43"/>
      <c r="CGF265" s="43"/>
      <c r="CGG265" s="43"/>
      <c r="CGH265" s="43"/>
      <c r="CGI265" s="43"/>
      <c r="CGJ265" s="43"/>
      <c r="CGK265" s="43"/>
      <c r="CGL265" s="43"/>
      <c r="CGM265" s="43"/>
      <c r="CGN265" s="43"/>
      <c r="CGO265" s="43"/>
      <c r="CGP265" s="43"/>
      <c r="CGQ265" s="43"/>
      <c r="CGR265" s="43"/>
      <c r="CGS265" s="43"/>
      <c r="CGT265" s="43"/>
      <c r="CGU265" s="43"/>
      <c r="CGV265" s="44"/>
      <c r="CGW265" s="42"/>
      <c r="CGX265" s="43"/>
      <c r="CGY265" s="43"/>
      <c r="CGZ265" s="43"/>
      <c r="CHA265" s="43"/>
      <c r="CHB265" s="43"/>
      <c r="CHC265" s="43"/>
      <c r="CHD265" s="43"/>
      <c r="CHE265" s="43"/>
      <c r="CHF265" s="43"/>
      <c r="CHG265" s="43"/>
      <c r="CHH265" s="43"/>
      <c r="CHI265" s="43"/>
      <c r="CHJ265" s="43"/>
      <c r="CHK265" s="43"/>
      <c r="CHL265" s="43"/>
      <c r="CHM265" s="43"/>
      <c r="CHN265" s="43"/>
      <c r="CHO265" s="43"/>
      <c r="CHP265" s="43"/>
      <c r="CHQ265" s="43"/>
      <c r="CHR265" s="43"/>
      <c r="CHS265" s="43"/>
      <c r="CHT265" s="43"/>
      <c r="CHU265" s="43"/>
      <c r="CHV265" s="43"/>
      <c r="CHW265" s="43"/>
      <c r="CHX265" s="43"/>
      <c r="CHY265" s="43"/>
      <c r="CHZ265" s="43"/>
      <c r="CIA265" s="44"/>
      <c r="CIB265" s="42"/>
      <c r="CIC265" s="43"/>
      <c r="CID265" s="43"/>
      <c r="CIE265" s="43"/>
      <c r="CIF265" s="43"/>
      <c r="CIG265" s="43"/>
      <c r="CIH265" s="43"/>
      <c r="CII265" s="43"/>
      <c r="CIJ265" s="43"/>
      <c r="CIK265" s="43"/>
      <c r="CIL265" s="43"/>
      <c r="CIM265" s="43"/>
      <c r="CIN265" s="43"/>
      <c r="CIO265" s="43"/>
      <c r="CIP265" s="43"/>
      <c r="CIQ265" s="43"/>
      <c r="CIR265" s="43"/>
      <c r="CIS265" s="43"/>
      <c r="CIT265" s="43"/>
      <c r="CIU265" s="43"/>
      <c r="CIV265" s="43"/>
      <c r="CIW265" s="43"/>
      <c r="CIX265" s="43"/>
      <c r="CIY265" s="43"/>
      <c r="CIZ265" s="43"/>
      <c r="CJA265" s="43"/>
      <c r="CJB265" s="43"/>
      <c r="CJC265" s="43"/>
      <c r="CJD265" s="43"/>
      <c r="CJE265" s="43"/>
      <c r="CJF265" s="44"/>
      <c r="CJG265" s="42"/>
      <c r="CJH265" s="43"/>
      <c r="CJI265" s="43"/>
      <c r="CJJ265" s="43"/>
      <c r="CJK265" s="43"/>
      <c r="CJL265" s="43"/>
      <c r="CJM265" s="43"/>
      <c r="CJN265" s="43"/>
      <c r="CJO265" s="43"/>
      <c r="CJP265" s="43"/>
      <c r="CJQ265" s="43"/>
      <c r="CJR265" s="43"/>
      <c r="CJS265" s="43"/>
      <c r="CJT265" s="43"/>
      <c r="CJU265" s="43"/>
      <c r="CJV265" s="43"/>
      <c r="CJW265" s="43"/>
      <c r="CJX265" s="43"/>
      <c r="CJY265" s="43"/>
      <c r="CJZ265" s="43"/>
      <c r="CKA265" s="43"/>
      <c r="CKB265" s="43"/>
      <c r="CKC265" s="43"/>
      <c r="CKD265" s="43"/>
      <c r="CKE265" s="43"/>
      <c r="CKF265" s="43"/>
      <c r="CKG265" s="43"/>
      <c r="CKH265" s="43"/>
      <c r="CKI265" s="43"/>
      <c r="CKJ265" s="43"/>
      <c r="CKK265" s="44"/>
      <c r="CKL265" s="42"/>
      <c r="CKM265" s="43"/>
      <c r="CKN265" s="43"/>
      <c r="CKO265" s="43"/>
      <c r="CKP265" s="43"/>
      <c r="CKQ265" s="43"/>
      <c r="CKR265" s="43"/>
      <c r="CKS265" s="43"/>
      <c r="CKT265" s="43"/>
      <c r="CKU265" s="43"/>
      <c r="CKV265" s="43"/>
      <c r="CKW265" s="43"/>
      <c r="CKX265" s="43"/>
      <c r="CKY265" s="43"/>
      <c r="CKZ265" s="43"/>
      <c r="CLA265" s="43"/>
      <c r="CLB265" s="43"/>
      <c r="CLC265" s="43"/>
      <c r="CLD265" s="43"/>
      <c r="CLE265" s="43"/>
      <c r="CLF265" s="43"/>
      <c r="CLG265" s="43"/>
      <c r="CLH265" s="43"/>
      <c r="CLI265" s="43"/>
      <c r="CLJ265" s="43"/>
      <c r="CLK265" s="43"/>
      <c r="CLL265" s="43"/>
      <c r="CLM265" s="43"/>
      <c r="CLN265" s="43"/>
      <c r="CLO265" s="43"/>
      <c r="CLP265" s="44"/>
      <c r="CLQ265" s="42"/>
      <c r="CLR265" s="43"/>
      <c r="CLS265" s="43"/>
      <c r="CLT265" s="43"/>
      <c r="CLU265" s="43"/>
      <c r="CLV265" s="43"/>
      <c r="CLW265" s="43"/>
      <c r="CLX265" s="43"/>
      <c r="CLY265" s="43"/>
      <c r="CLZ265" s="43"/>
      <c r="CMA265" s="43"/>
      <c r="CMB265" s="43"/>
      <c r="CMC265" s="43"/>
      <c r="CMD265" s="43"/>
      <c r="CME265" s="43"/>
      <c r="CMF265" s="43"/>
      <c r="CMG265" s="43"/>
      <c r="CMH265" s="43"/>
      <c r="CMI265" s="43"/>
      <c r="CMJ265" s="43"/>
      <c r="CMK265" s="43"/>
      <c r="CML265" s="43"/>
      <c r="CMM265" s="43"/>
      <c r="CMN265" s="43"/>
      <c r="CMO265" s="43"/>
      <c r="CMP265" s="43"/>
      <c r="CMQ265" s="43"/>
      <c r="CMR265" s="43"/>
      <c r="CMS265" s="43"/>
      <c r="CMT265" s="43"/>
      <c r="CMU265" s="44"/>
      <c r="CMV265" s="42"/>
      <c r="CMW265" s="43"/>
      <c r="CMX265" s="43"/>
      <c r="CMY265" s="43"/>
      <c r="CMZ265" s="43"/>
      <c r="CNA265" s="43"/>
      <c r="CNB265" s="43"/>
      <c r="CNC265" s="43"/>
      <c r="CND265" s="43"/>
      <c r="CNE265" s="43"/>
      <c r="CNF265" s="43"/>
      <c r="CNG265" s="43"/>
      <c r="CNH265" s="43"/>
      <c r="CNI265" s="43"/>
      <c r="CNJ265" s="43"/>
      <c r="CNK265" s="43"/>
      <c r="CNL265" s="43"/>
      <c r="CNM265" s="43"/>
      <c r="CNN265" s="43"/>
      <c r="CNO265" s="43"/>
      <c r="CNP265" s="43"/>
      <c r="CNQ265" s="43"/>
      <c r="CNR265" s="43"/>
      <c r="CNS265" s="43"/>
      <c r="CNT265" s="43"/>
      <c r="CNU265" s="43"/>
      <c r="CNV265" s="43"/>
      <c r="CNW265" s="43"/>
      <c r="CNX265" s="43"/>
      <c r="CNY265" s="43"/>
      <c r="CNZ265" s="44"/>
      <c r="COA265" s="42"/>
      <c r="COB265" s="43"/>
      <c r="COC265" s="43"/>
      <c r="COD265" s="43"/>
      <c r="COE265" s="43"/>
      <c r="COF265" s="43"/>
      <c r="COG265" s="43"/>
      <c r="COH265" s="43"/>
      <c r="COI265" s="43"/>
      <c r="COJ265" s="43"/>
      <c r="COK265" s="43"/>
      <c r="COL265" s="43"/>
      <c r="COM265" s="43"/>
      <c r="CON265" s="43"/>
      <c r="COO265" s="43"/>
      <c r="COP265" s="43"/>
      <c r="COQ265" s="43"/>
      <c r="COR265" s="43"/>
      <c r="COS265" s="43"/>
      <c r="COT265" s="43"/>
      <c r="COU265" s="43"/>
      <c r="COV265" s="43"/>
      <c r="COW265" s="43"/>
      <c r="COX265" s="43"/>
      <c r="COY265" s="43"/>
      <c r="COZ265" s="43"/>
      <c r="CPA265" s="43"/>
      <c r="CPB265" s="43"/>
      <c r="CPC265" s="43"/>
      <c r="CPD265" s="43"/>
      <c r="CPE265" s="44"/>
      <c r="CPF265" s="42"/>
      <c r="CPG265" s="43"/>
      <c r="CPH265" s="43"/>
      <c r="CPI265" s="43"/>
      <c r="CPJ265" s="43"/>
      <c r="CPK265" s="43"/>
      <c r="CPL265" s="43"/>
      <c r="CPM265" s="43"/>
      <c r="CPN265" s="43"/>
      <c r="CPO265" s="43"/>
      <c r="CPP265" s="43"/>
      <c r="CPQ265" s="43"/>
      <c r="CPR265" s="43"/>
      <c r="CPS265" s="43"/>
      <c r="CPT265" s="43"/>
      <c r="CPU265" s="43"/>
      <c r="CPV265" s="43"/>
      <c r="CPW265" s="43"/>
      <c r="CPX265" s="43"/>
      <c r="CPY265" s="43"/>
      <c r="CPZ265" s="43"/>
      <c r="CQA265" s="43"/>
      <c r="CQB265" s="43"/>
      <c r="CQC265" s="43"/>
      <c r="CQD265" s="43"/>
      <c r="CQE265" s="43"/>
      <c r="CQF265" s="43"/>
      <c r="CQG265" s="43"/>
      <c r="CQH265" s="43"/>
      <c r="CQI265" s="43"/>
      <c r="CQJ265" s="44"/>
      <c r="CQK265" s="42"/>
      <c r="CQL265" s="43"/>
      <c r="CQM265" s="43"/>
      <c r="CQN265" s="43"/>
      <c r="CQO265" s="43"/>
      <c r="CQP265" s="43"/>
      <c r="CQQ265" s="43"/>
      <c r="CQR265" s="43"/>
      <c r="CQS265" s="43"/>
      <c r="CQT265" s="43"/>
      <c r="CQU265" s="43"/>
      <c r="CQV265" s="43"/>
      <c r="CQW265" s="43"/>
      <c r="CQX265" s="43"/>
      <c r="CQY265" s="43"/>
      <c r="CQZ265" s="43"/>
      <c r="CRA265" s="43"/>
      <c r="CRB265" s="43"/>
      <c r="CRC265" s="43"/>
      <c r="CRD265" s="43"/>
      <c r="CRE265" s="43"/>
      <c r="CRF265" s="43"/>
      <c r="CRG265" s="43"/>
      <c r="CRH265" s="43"/>
      <c r="CRI265" s="43"/>
      <c r="CRJ265" s="43"/>
      <c r="CRK265" s="43"/>
      <c r="CRL265" s="43"/>
      <c r="CRM265" s="43"/>
      <c r="CRN265" s="43"/>
      <c r="CRO265" s="44"/>
      <c r="CRP265" s="42"/>
      <c r="CRQ265" s="43"/>
      <c r="CRR265" s="43"/>
      <c r="CRS265" s="43"/>
      <c r="CRT265" s="43"/>
      <c r="CRU265" s="43"/>
      <c r="CRV265" s="43"/>
      <c r="CRW265" s="43"/>
      <c r="CRX265" s="43"/>
      <c r="CRY265" s="43"/>
      <c r="CRZ265" s="43"/>
      <c r="CSA265" s="43"/>
      <c r="CSB265" s="43"/>
      <c r="CSC265" s="43"/>
      <c r="CSD265" s="43"/>
      <c r="CSE265" s="43"/>
      <c r="CSF265" s="43"/>
      <c r="CSG265" s="43"/>
      <c r="CSH265" s="43"/>
      <c r="CSI265" s="43"/>
      <c r="CSJ265" s="43"/>
      <c r="CSK265" s="43"/>
      <c r="CSL265" s="43"/>
      <c r="CSM265" s="43"/>
      <c r="CSN265" s="43"/>
      <c r="CSO265" s="43"/>
      <c r="CSP265" s="43"/>
      <c r="CSQ265" s="43"/>
      <c r="CSR265" s="43"/>
      <c r="CSS265" s="43"/>
      <c r="CST265" s="44"/>
      <c r="CSU265" s="42"/>
      <c r="CSV265" s="43"/>
      <c r="CSW265" s="43"/>
      <c r="CSX265" s="43"/>
      <c r="CSY265" s="43"/>
      <c r="CSZ265" s="43"/>
      <c r="CTA265" s="43"/>
      <c r="CTB265" s="43"/>
      <c r="CTC265" s="43"/>
      <c r="CTD265" s="43"/>
      <c r="CTE265" s="43"/>
      <c r="CTF265" s="43"/>
      <c r="CTG265" s="43"/>
      <c r="CTH265" s="43"/>
      <c r="CTI265" s="43"/>
      <c r="CTJ265" s="43"/>
      <c r="CTK265" s="43"/>
      <c r="CTL265" s="43"/>
      <c r="CTM265" s="43"/>
      <c r="CTN265" s="43"/>
      <c r="CTO265" s="43"/>
      <c r="CTP265" s="43"/>
      <c r="CTQ265" s="43"/>
      <c r="CTR265" s="43"/>
      <c r="CTS265" s="43"/>
      <c r="CTT265" s="43"/>
      <c r="CTU265" s="43"/>
      <c r="CTV265" s="43"/>
      <c r="CTW265" s="43"/>
      <c r="CTX265" s="43"/>
      <c r="CTY265" s="44"/>
      <c r="CTZ265" s="42"/>
      <c r="CUA265" s="43"/>
      <c r="CUB265" s="43"/>
      <c r="CUC265" s="43"/>
      <c r="CUD265" s="43"/>
      <c r="CUE265" s="43"/>
      <c r="CUF265" s="43"/>
      <c r="CUG265" s="43"/>
      <c r="CUH265" s="43"/>
      <c r="CUI265" s="43"/>
      <c r="CUJ265" s="43"/>
      <c r="CUK265" s="43"/>
      <c r="CUL265" s="43"/>
      <c r="CUM265" s="43"/>
      <c r="CUN265" s="43"/>
      <c r="CUO265" s="43"/>
      <c r="CUP265" s="43"/>
      <c r="CUQ265" s="43"/>
      <c r="CUR265" s="43"/>
      <c r="CUS265" s="43"/>
      <c r="CUT265" s="43"/>
      <c r="CUU265" s="43"/>
      <c r="CUV265" s="43"/>
      <c r="CUW265" s="43"/>
      <c r="CUX265" s="43"/>
      <c r="CUY265" s="43"/>
      <c r="CUZ265" s="43"/>
      <c r="CVA265" s="43"/>
      <c r="CVB265" s="43"/>
      <c r="CVC265" s="43"/>
      <c r="CVD265" s="44"/>
      <c r="CVE265" s="42"/>
      <c r="CVF265" s="43"/>
      <c r="CVG265" s="43"/>
      <c r="CVH265" s="43"/>
      <c r="CVI265" s="43"/>
      <c r="CVJ265" s="43"/>
      <c r="CVK265" s="43"/>
      <c r="CVL265" s="43"/>
      <c r="CVM265" s="43"/>
      <c r="CVN265" s="43"/>
      <c r="CVO265" s="43"/>
      <c r="CVP265" s="43"/>
      <c r="CVQ265" s="43"/>
      <c r="CVR265" s="43"/>
      <c r="CVS265" s="43"/>
      <c r="CVT265" s="43"/>
      <c r="CVU265" s="43"/>
      <c r="CVV265" s="43"/>
      <c r="CVW265" s="43"/>
      <c r="CVX265" s="43"/>
      <c r="CVY265" s="43"/>
      <c r="CVZ265" s="43"/>
      <c r="CWA265" s="43"/>
      <c r="CWB265" s="43"/>
      <c r="CWC265" s="43"/>
      <c r="CWD265" s="43"/>
      <c r="CWE265" s="43"/>
      <c r="CWF265" s="43"/>
      <c r="CWG265" s="43"/>
      <c r="CWH265" s="43"/>
      <c r="CWI265" s="44"/>
      <c r="CWJ265" s="42"/>
      <c r="CWK265" s="43"/>
      <c r="CWL265" s="43"/>
      <c r="CWM265" s="43"/>
      <c r="CWN265" s="43"/>
      <c r="CWO265" s="43"/>
      <c r="CWP265" s="43"/>
      <c r="CWQ265" s="43"/>
      <c r="CWR265" s="43"/>
      <c r="CWS265" s="43"/>
      <c r="CWT265" s="43"/>
      <c r="CWU265" s="43"/>
      <c r="CWV265" s="43"/>
      <c r="CWW265" s="43"/>
      <c r="CWX265" s="43"/>
      <c r="CWY265" s="43"/>
      <c r="CWZ265" s="43"/>
      <c r="CXA265" s="43"/>
      <c r="CXB265" s="43"/>
      <c r="CXC265" s="43"/>
      <c r="CXD265" s="43"/>
      <c r="CXE265" s="43"/>
      <c r="CXF265" s="43"/>
      <c r="CXG265" s="43"/>
      <c r="CXH265" s="43"/>
      <c r="CXI265" s="43"/>
      <c r="CXJ265" s="43"/>
      <c r="CXK265" s="43"/>
      <c r="CXL265" s="43"/>
      <c r="CXM265" s="43"/>
      <c r="CXN265" s="44"/>
      <c r="CXO265" s="42"/>
      <c r="CXP265" s="43"/>
      <c r="CXQ265" s="43"/>
      <c r="CXR265" s="43"/>
      <c r="CXS265" s="43"/>
      <c r="CXT265" s="43"/>
      <c r="CXU265" s="43"/>
      <c r="CXV265" s="43"/>
      <c r="CXW265" s="43"/>
      <c r="CXX265" s="43"/>
      <c r="CXY265" s="43"/>
      <c r="CXZ265" s="43"/>
      <c r="CYA265" s="43"/>
      <c r="CYB265" s="43"/>
      <c r="CYC265" s="43"/>
      <c r="CYD265" s="43"/>
      <c r="CYE265" s="43"/>
      <c r="CYF265" s="43"/>
      <c r="CYG265" s="43"/>
      <c r="CYH265" s="43"/>
      <c r="CYI265" s="43"/>
      <c r="CYJ265" s="43"/>
      <c r="CYK265" s="43"/>
      <c r="CYL265" s="43"/>
      <c r="CYM265" s="43"/>
      <c r="CYN265" s="43"/>
      <c r="CYO265" s="43"/>
      <c r="CYP265" s="43"/>
      <c r="CYQ265" s="43"/>
      <c r="CYR265" s="43"/>
      <c r="CYS265" s="44"/>
      <c r="CYT265" s="42"/>
      <c r="CYU265" s="43"/>
      <c r="CYV265" s="43"/>
      <c r="CYW265" s="43"/>
      <c r="CYX265" s="43"/>
      <c r="CYY265" s="43"/>
      <c r="CYZ265" s="43"/>
      <c r="CZA265" s="43"/>
      <c r="CZB265" s="43"/>
      <c r="CZC265" s="43"/>
      <c r="CZD265" s="43"/>
      <c r="CZE265" s="43"/>
      <c r="CZF265" s="43"/>
      <c r="CZG265" s="43"/>
      <c r="CZH265" s="43"/>
      <c r="CZI265" s="43"/>
      <c r="CZJ265" s="43"/>
      <c r="CZK265" s="43"/>
      <c r="CZL265" s="43"/>
      <c r="CZM265" s="43"/>
      <c r="CZN265" s="43"/>
      <c r="CZO265" s="43"/>
      <c r="CZP265" s="43"/>
      <c r="CZQ265" s="43"/>
      <c r="CZR265" s="43"/>
      <c r="CZS265" s="43"/>
      <c r="CZT265" s="43"/>
      <c r="CZU265" s="43"/>
      <c r="CZV265" s="43"/>
      <c r="CZW265" s="43"/>
      <c r="CZX265" s="44"/>
      <c r="CZY265" s="42"/>
      <c r="CZZ265" s="43"/>
      <c r="DAA265" s="43"/>
      <c r="DAB265" s="43"/>
      <c r="DAC265" s="43"/>
      <c r="DAD265" s="43"/>
      <c r="DAE265" s="43"/>
      <c r="DAF265" s="43"/>
      <c r="DAG265" s="43"/>
      <c r="DAH265" s="43"/>
      <c r="DAI265" s="43"/>
      <c r="DAJ265" s="43"/>
      <c r="DAK265" s="43"/>
      <c r="DAL265" s="43"/>
      <c r="DAM265" s="43"/>
      <c r="DAN265" s="43"/>
      <c r="DAO265" s="43"/>
      <c r="DAP265" s="43"/>
      <c r="DAQ265" s="43"/>
      <c r="DAR265" s="43"/>
      <c r="DAS265" s="43"/>
      <c r="DAT265" s="43"/>
      <c r="DAU265" s="43"/>
      <c r="DAV265" s="43"/>
      <c r="DAW265" s="43"/>
      <c r="DAX265" s="43"/>
      <c r="DAY265" s="43"/>
      <c r="DAZ265" s="43"/>
      <c r="DBA265" s="43"/>
      <c r="DBB265" s="43"/>
      <c r="DBC265" s="44"/>
      <c r="DBD265" s="42"/>
      <c r="DBE265" s="43"/>
      <c r="DBF265" s="43"/>
      <c r="DBG265" s="43"/>
      <c r="DBH265" s="43"/>
      <c r="DBI265" s="43"/>
      <c r="DBJ265" s="43"/>
      <c r="DBK265" s="43"/>
      <c r="DBL265" s="43"/>
      <c r="DBM265" s="43"/>
      <c r="DBN265" s="43"/>
      <c r="DBO265" s="43"/>
      <c r="DBP265" s="43"/>
      <c r="DBQ265" s="43"/>
      <c r="DBR265" s="43"/>
      <c r="DBS265" s="43"/>
      <c r="DBT265" s="43"/>
      <c r="DBU265" s="43"/>
      <c r="DBV265" s="43"/>
      <c r="DBW265" s="43"/>
      <c r="DBX265" s="43"/>
      <c r="DBY265" s="43"/>
      <c r="DBZ265" s="43"/>
      <c r="DCA265" s="43"/>
      <c r="DCB265" s="43"/>
      <c r="DCC265" s="43"/>
      <c r="DCD265" s="43"/>
      <c r="DCE265" s="43"/>
      <c r="DCF265" s="43"/>
      <c r="DCG265" s="43"/>
      <c r="DCH265" s="44"/>
      <c r="DCI265" s="42"/>
      <c r="DCJ265" s="43"/>
      <c r="DCK265" s="43"/>
      <c r="DCL265" s="43"/>
      <c r="DCM265" s="43"/>
      <c r="DCN265" s="43"/>
      <c r="DCO265" s="43"/>
      <c r="DCP265" s="43"/>
      <c r="DCQ265" s="43"/>
      <c r="DCR265" s="43"/>
      <c r="DCS265" s="43"/>
      <c r="DCT265" s="43"/>
      <c r="DCU265" s="43"/>
      <c r="DCV265" s="43"/>
      <c r="DCW265" s="43"/>
      <c r="DCX265" s="43"/>
      <c r="DCY265" s="43"/>
      <c r="DCZ265" s="43"/>
      <c r="DDA265" s="43"/>
      <c r="DDB265" s="43"/>
      <c r="DDC265" s="43"/>
      <c r="DDD265" s="43"/>
      <c r="DDE265" s="43"/>
      <c r="DDF265" s="43"/>
      <c r="DDG265" s="43"/>
      <c r="DDH265" s="43"/>
      <c r="DDI265" s="43"/>
      <c r="DDJ265" s="43"/>
      <c r="DDK265" s="43"/>
      <c r="DDL265" s="43"/>
      <c r="DDM265" s="44"/>
      <c r="DDN265" s="42"/>
      <c r="DDO265" s="43"/>
      <c r="DDP265" s="43"/>
      <c r="DDQ265" s="43"/>
      <c r="DDR265" s="43"/>
      <c r="DDS265" s="43"/>
      <c r="DDT265" s="43"/>
      <c r="DDU265" s="43"/>
      <c r="DDV265" s="43"/>
      <c r="DDW265" s="43"/>
      <c r="DDX265" s="43"/>
      <c r="DDY265" s="43"/>
      <c r="DDZ265" s="43"/>
      <c r="DEA265" s="43"/>
      <c r="DEB265" s="43"/>
      <c r="DEC265" s="43"/>
      <c r="DED265" s="43"/>
      <c r="DEE265" s="43"/>
      <c r="DEF265" s="43"/>
      <c r="DEG265" s="43"/>
      <c r="DEH265" s="43"/>
      <c r="DEI265" s="43"/>
      <c r="DEJ265" s="43"/>
      <c r="DEK265" s="43"/>
      <c r="DEL265" s="43"/>
      <c r="DEM265" s="43"/>
      <c r="DEN265" s="43"/>
      <c r="DEO265" s="43"/>
      <c r="DEP265" s="43"/>
      <c r="DEQ265" s="43"/>
      <c r="DER265" s="44"/>
      <c r="DES265" s="42"/>
      <c r="DET265" s="43"/>
      <c r="DEU265" s="43"/>
      <c r="DEV265" s="43"/>
      <c r="DEW265" s="43"/>
      <c r="DEX265" s="43"/>
      <c r="DEY265" s="43"/>
      <c r="DEZ265" s="43"/>
      <c r="DFA265" s="43"/>
      <c r="DFB265" s="43"/>
      <c r="DFC265" s="43"/>
      <c r="DFD265" s="43"/>
      <c r="DFE265" s="43"/>
      <c r="DFF265" s="43"/>
      <c r="DFG265" s="43"/>
      <c r="DFH265" s="43"/>
      <c r="DFI265" s="43"/>
      <c r="DFJ265" s="43"/>
      <c r="DFK265" s="43"/>
      <c r="DFL265" s="43"/>
      <c r="DFM265" s="43"/>
      <c r="DFN265" s="43"/>
      <c r="DFO265" s="43"/>
      <c r="DFP265" s="43"/>
      <c r="DFQ265" s="43"/>
      <c r="DFR265" s="43"/>
      <c r="DFS265" s="43"/>
      <c r="DFT265" s="43"/>
      <c r="DFU265" s="43"/>
      <c r="DFV265" s="43"/>
      <c r="DFW265" s="44"/>
      <c r="DFX265" s="42"/>
      <c r="DFY265" s="43"/>
      <c r="DFZ265" s="43"/>
      <c r="DGA265" s="43"/>
      <c r="DGB265" s="43"/>
      <c r="DGC265" s="43"/>
      <c r="DGD265" s="43"/>
      <c r="DGE265" s="43"/>
      <c r="DGF265" s="43"/>
      <c r="DGG265" s="43"/>
      <c r="DGH265" s="43"/>
      <c r="DGI265" s="43"/>
      <c r="DGJ265" s="43"/>
      <c r="DGK265" s="43"/>
      <c r="DGL265" s="43"/>
      <c r="DGM265" s="43"/>
      <c r="DGN265" s="43"/>
      <c r="DGO265" s="43"/>
      <c r="DGP265" s="43"/>
      <c r="DGQ265" s="43"/>
      <c r="DGR265" s="43"/>
      <c r="DGS265" s="43"/>
      <c r="DGT265" s="43"/>
      <c r="DGU265" s="43"/>
      <c r="DGV265" s="43"/>
      <c r="DGW265" s="43"/>
      <c r="DGX265" s="43"/>
      <c r="DGY265" s="43"/>
      <c r="DGZ265" s="43"/>
      <c r="DHA265" s="43"/>
      <c r="DHB265" s="44"/>
      <c r="DHC265" s="42"/>
      <c r="DHD265" s="43"/>
      <c r="DHE265" s="43"/>
      <c r="DHF265" s="43"/>
      <c r="DHG265" s="43"/>
      <c r="DHH265" s="43"/>
      <c r="DHI265" s="43"/>
      <c r="DHJ265" s="43"/>
      <c r="DHK265" s="43"/>
      <c r="DHL265" s="43"/>
      <c r="DHM265" s="43"/>
      <c r="DHN265" s="43"/>
      <c r="DHO265" s="43"/>
      <c r="DHP265" s="43"/>
      <c r="DHQ265" s="43"/>
      <c r="DHR265" s="43"/>
      <c r="DHS265" s="43"/>
      <c r="DHT265" s="43"/>
      <c r="DHU265" s="43"/>
      <c r="DHV265" s="43"/>
      <c r="DHW265" s="43"/>
      <c r="DHX265" s="43"/>
      <c r="DHY265" s="43"/>
      <c r="DHZ265" s="43"/>
      <c r="DIA265" s="43"/>
      <c r="DIB265" s="43"/>
      <c r="DIC265" s="43"/>
      <c r="DID265" s="43"/>
      <c r="DIE265" s="43"/>
      <c r="DIF265" s="43"/>
      <c r="DIG265" s="44"/>
      <c r="DIH265" s="42"/>
      <c r="DII265" s="43"/>
      <c r="DIJ265" s="43"/>
      <c r="DIK265" s="43"/>
      <c r="DIL265" s="43"/>
      <c r="DIM265" s="43"/>
      <c r="DIN265" s="43"/>
      <c r="DIO265" s="43"/>
      <c r="DIP265" s="43"/>
      <c r="DIQ265" s="43"/>
      <c r="DIR265" s="43"/>
      <c r="DIS265" s="43"/>
      <c r="DIT265" s="43"/>
      <c r="DIU265" s="43"/>
      <c r="DIV265" s="43"/>
      <c r="DIW265" s="43"/>
      <c r="DIX265" s="43"/>
      <c r="DIY265" s="43"/>
      <c r="DIZ265" s="43"/>
      <c r="DJA265" s="43"/>
      <c r="DJB265" s="43"/>
      <c r="DJC265" s="43"/>
      <c r="DJD265" s="43"/>
      <c r="DJE265" s="43"/>
      <c r="DJF265" s="43"/>
      <c r="DJG265" s="43"/>
      <c r="DJH265" s="43"/>
      <c r="DJI265" s="43"/>
      <c r="DJJ265" s="43"/>
      <c r="DJK265" s="43"/>
      <c r="DJL265" s="44"/>
      <c r="DJM265" s="42"/>
      <c r="DJN265" s="43"/>
      <c r="DJO265" s="43"/>
      <c r="DJP265" s="43"/>
      <c r="DJQ265" s="43"/>
      <c r="DJR265" s="43"/>
      <c r="DJS265" s="43"/>
      <c r="DJT265" s="43"/>
      <c r="DJU265" s="43"/>
      <c r="DJV265" s="43"/>
      <c r="DJW265" s="43"/>
      <c r="DJX265" s="43"/>
      <c r="DJY265" s="43"/>
      <c r="DJZ265" s="43"/>
      <c r="DKA265" s="43"/>
      <c r="DKB265" s="43"/>
      <c r="DKC265" s="43"/>
      <c r="DKD265" s="43"/>
      <c r="DKE265" s="43"/>
      <c r="DKF265" s="43"/>
      <c r="DKG265" s="43"/>
      <c r="DKH265" s="43"/>
      <c r="DKI265" s="43"/>
      <c r="DKJ265" s="43"/>
      <c r="DKK265" s="43"/>
      <c r="DKL265" s="43"/>
      <c r="DKM265" s="43"/>
      <c r="DKN265" s="43"/>
      <c r="DKO265" s="43"/>
      <c r="DKP265" s="43"/>
      <c r="DKQ265" s="44"/>
      <c r="DKR265" s="42"/>
      <c r="DKS265" s="43"/>
      <c r="DKT265" s="43"/>
      <c r="DKU265" s="43"/>
      <c r="DKV265" s="43"/>
      <c r="DKW265" s="43"/>
      <c r="DKX265" s="43"/>
      <c r="DKY265" s="43"/>
      <c r="DKZ265" s="43"/>
      <c r="DLA265" s="43"/>
      <c r="DLB265" s="43"/>
      <c r="DLC265" s="43"/>
      <c r="DLD265" s="43"/>
      <c r="DLE265" s="43"/>
      <c r="DLF265" s="43"/>
      <c r="DLG265" s="43"/>
      <c r="DLH265" s="43"/>
      <c r="DLI265" s="43"/>
      <c r="DLJ265" s="43"/>
      <c r="DLK265" s="43"/>
      <c r="DLL265" s="43"/>
      <c r="DLM265" s="43"/>
      <c r="DLN265" s="43"/>
      <c r="DLO265" s="43"/>
      <c r="DLP265" s="43"/>
      <c r="DLQ265" s="43"/>
      <c r="DLR265" s="43"/>
      <c r="DLS265" s="43"/>
      <c r="DLT265" s="43"/>
      <c r="DLU265" s="43"/>
      <c r="DLV265" s="44"/>
      <c r="DLW265" s="42"/>
      <c r="DLX265" s="43"/>
      <c r="DLY265" s="43"/>
      <c r="DLZ265" s="43"/>
      <c r="DMA265" s="43"/>
      <c r="DMB265" s="43"/>
      <c r="DMC265" s="43"/>
      <c r="DMD265" s="43"/>
      <c r="DME265" s="43"/>
      <c r="DMF265" s="43"/>
      <c r="DMG265" s="43"/>
      <c r="DMH265" s="43"/>
      <c r="DMI265" s="43"/>
      <c r="DMJ265" s="43"/>
      <c r="DMK265" s="43"/>
      <c r="DML265" s="43"/>
      <c r="DMM265" s="43"/>
      <c r="DMN265" s="43"/>
      <c r="DMO265" s="43"/>
      <c r="DMP265" s="43"/>
      <c r="DMQ265" s="43"/>
      <c r="DMR265" s="43"/>
      <c r="DMS265" s="43"/>
      <c r="DMT265" s="43"/>
      <c r="DMU265" s="43"/>
      <c r="DMV265" s="43"/>
      <c r="DMW265" s="43"/>
      <c r="DMX265" s="43"/>
      <c r="DMY265" s="43"/>
      <c r="DMZ265" s="43"/>
      <c r="DNA265" s="44"/>
      <c r="DNB265" s="42"/>
      <c r="DNC265" s="43"/>
      <c r="DND265" s="43"/>
      <c r="DNE265" s="43"/>
      <c r="DNF265" s="43"/>
      <c r="DNG265" s="43"/>
      <c r="DNH265" s="43"/>
      <c r="DNI265" s="43"/>
      <c r="DNJ265" s="43"/>
      <c r="DNK265" s="43"/>
      <c r="DNL265" s="43"/>
      <c r="DNM265" s="43"/>
      <c r="DNN265" s="43"/>
      <c r="DNO265" s="43"/>
      <c r="DNP265" s="43"/>
      <c r="DNQ265" s="43"/>
      <c r="DNR265" s="43"/>
      <c r="DNS265" s="43"/>
      <c r="DNT265" s="43"/>
      <c r="DNU265" s="43"/>
      <c r="DNV265" s="43"/>
      <c r="DNW265" s="43"/>
      <c r="DNX265" s="43"/>
      <c r="DNY265" s="43"/>
      <c r="DNZ265" s="43"/>
      <c r="DOA265" s="43"/>
      <c r="DOB265" s="43"/>
      <c r="DOC265" s="43"/>
      <c r="DOD265" s="43"/>
      <c r="DOE265" s="43"/>
      <c r="DOF265" s="44"/>
      <c r="DOG265" s="42"/>
      <c r="DOH265" s="43"/>
      <c r="DOI265" s="43"/>
      <c r="DOJ265" s="43"/>
      <c r="DOK265" s="43"/>
      <c r="DOL265" s="43"/>
      <c r="DOM265" s="43"/>
      <c r="DON265" s="43"/>
      <c r="DOO265" s="43"/>
      <c r="DOP265" s="43"/>
      <c r="DOQ265" s="43"/>
      <c r="DOR265" s="43"/>
      <c r="DOS265" s="43"/>
      <c r="DOT265" s="43"/>
      <c r="DOU265" s="43"/>
      <c r="DOV265" s="43"/>
      <c r="DOW265" s="43"/>
      <c r="DOX265" s="43"/>
      <c r="DOY265" s="43"/>
      <c r="DOZ265" s="43"/>
      <c r="DPA265" s="43"/>
      <c r="DPB265" s="43"/>
      <c r="DPC265" s="43"/>
      <c r="DPD265" s="43"/>
      <c r="DPE265" s="43"/>
      <c r="DPF265" s="43"/>
      <c r="DPG265" s="43"/>
      <c r="DPH265" s="43"/>
      <c r="DPI265" s="43"/>
      <c r="DPJ265" s="43"/>
      <c r="DPK265" s="44"/>
      <c r="DPL265" s="42"/>
      <c r="DPM265" s="43"/>
      <c r="DPN265" s="43"/>
      <c r="DPO265" s="43"/>
      <c r="DPP265" s="43"/>
      <c r="DPQ265" s="43"/>
      <c r="DPR265" s="43"/>
      <c r="DPS265" s="43"/>
      <c r="DPT265" s="43"/>
      <c r="DPU265" s="43"/>
      <c r="DPV265" s="43"/>
      <c r="DPW265" s="43"/>
      <c r="DPX265" s="43"/>
      <c r="DPY265" s="43"/>
      <c r="DPZ265" s="43"/>
      <c r="DQA265" s="43"/>
      <c r="DQB265" s="43"/>
      <c r="DQC265" s="43"/>
      <c r="DQD265" s="43"/>
      <c r="DQE265" s="43"/>
      <c r="DQF265" s="43"/>
      <c r="DQG265" s="43"/>
      <c r="DQH265" s="43"/>
      <c r="DQI265" s="43"/>
      <c r="DQJ265" s="43"/>
      <c r="DQK265" s="43"/>
      <c r="DQL265" s="43"/>
      <c r="DQM265" s="43"/>
      <c r="DQN265" s="43"/>
      <c r="DQO265" s="43"/>
      <c r="DQP265" s="44"/>
      <c r="DQQ265" s="42"/>
      <c r="DQR265" s="43"/>
      <c r="DQS265" s="43"/>
      <c r="DQT265" s="43"/>
      <c r="DQU265" s="43"/>
      <c r="DQV265" s="43"/>
      <c r="DQW265" s="43"/>
      <c r="DQX265" s="43"/>
      <c r="DQY265" s="43"/>
      <c r="DQZ265" s="43"/>
      <c r="DRA265" s="43"/>
      <c r="DRB265" s="43"/>
      <c r="DRC265" s="43"/>
      <c r="DRD265" s="43"/>
      <c r="DRE265" s="43"/>
      <c r="DRF265" s="43"/>
      <c r="DRG265" s="43"/>
      <c r="DRH265" s="43"/>
      <c r="DRI265" s="43"/>
      <c r="DRJ265" s="43"/>
      <c r="DRK265" s="43"/>
      <c r="DRL265" s="43"/>
      <c r="DRM265" s="43"/>
      <c r="DRN265" s="43"/>
      <c r="DRO265" s="43"/>
      <c r="DRP265" s="43"/>
      <c r="DRQ265" s="43"/>
      <c r="DRR265" s="43"/>
      <c r="DRS265" s="43"/>
      <c r="DRT265" s="43"/>
      <c r="DRU265" s="44"/>
      <c r="DRV265" s="42"/>
      <c r="DRW265" s="43"/>
      <c r="DRX265" s="43"/>
      <c r="DRY265" s="43"/>
      <c r="DRZ265" s="43"/>
      <c r="DSA265" s="43"/>
      <c r="DSB265" s="43"/>
      <c r="DSC265" s="43"/>
      <c r="DSD265" s="43"/>
      <c r="DSE265" s="43"/>
      <c r="DSF265" s="43"/>
      <c r="DSG265" s="43"/>
      <c r="DSH265" s="43"/>
      <c r="DSI265" s="43"/>
      <c r="DSJ265" s="43"/>
      <c r="DSK265" s="43"/>
      <c r="DSL265" s="43"/>
      <c r="DSM265" s="43"/>
      <c r="DSN265" s="43"/>
      <c r="DSO265" s="43"/>
      <c r="DSP265" s="43"/>
      <c r="DSQ265" s="43"/>
      <c r="DSR265" s="43"/>
      <c r="DSS265" s="43"/>
      <c r="DST265" s="43"/>
      <c r="DSU265" s="43"/>
      <c r="DSV265" s="43"/>
      <c r="DSW265" s="43"/>
      <c r="DSX265" s="43"/>
      <c r="DSY265" s="43"/>
      <c r="DSZ265" s="44"/>
      <c r="DTA265" s="42"/>
      <c r="DTB265" s="43"/>
      <c r="DTC265" s="43"/>
      <c r="DTD265" s="43"/>
      <c r="DTE265" s="43"/>
      <c r="DTF265" s="43"/>
      <c r="DTG265" s="43"/>
      <c r="DTH265" s="43"/>
      <c r="DTI265" s="43"/>
      <c r="DTJ265" s="43"/>
      <c r="DTK265" s="43"/>
      <c r="DTL265" s="43"/>
      <c r="DTM265" s="43"/>
      <c r="DTN265" s="43"/>
      <c r="DTO265" s="43"/>
      <c r="DTP265" s="43"/>
      <c r="DTQ265" s="43"/>
      <c r="DTR265" s="43"/>
      <c r="DTS265" s="43"/>
      <c r="DTT265" s="43"/>
      <c r="DTU265" s="43"/>
      <c r="DTV265" s="43"/>
      <c r="DTW265" s="43"/>
      <c r="DTX265" s="43"/>
      <c r="DTY265" s="43"/>
      <c r="DTZ265" s="43"/>
      <c r="DUA265" s="43"/>
      <c r="DUB265" s="43"/>
      <c r="DUC265" s="43"/>
      <c r="DUD265" s="43"/>
      <c r="DUE265" s="44"/>
      <c r="DUF265" s="42"/>
      <c r="DUG265" s="43"/>
      <c r="DUH265" s="43"/>
      <c r="DUI265" s="43"/>
      <c r="DUJ265" s="43"/>
      <c r="DUK265" s="43"/>
      <c r="DUL265" s="43"/>
      <c r="DUM265" s="43"/>
      <c r="DUN265" s="43"/>
      <c r="DUO265" s="43"/>
      <c r="DUP265" s="43"/>
      <c r="DUQ265" s="43"/>
      <c r="DUR265" s="43"/>
      <c r="DUS265" s="43"/>
      <c r="DUT265" s="43"/>
      <c r="DUU265" s="43"/>
      <c r="DUV265" s="43"/>
      <c r="DUW265" s="43"/>
      <c r="DUX265" s="43"/>
      <c r="DUY265" s="43"/>
      <c r="DUZ265" s="43"/>
      <c r="DVA265" s="43"/>
      <c r="DVB265" s="43"/>
      <c r="DVC265" s="43"/>
      <c r="DVD265" s="43"/>
      <c r="DVE265" s="43"/>
      <c r="DVF265" s="43"/>
      <c r="DVG265" s="43"/>
      <c r="DVH265" s="43"/>
      <c r="DVI265" s="43"/>
      <c r="DVJ265" s="44"/>
      <c r="DVK265" s="42"/>
      <c r="DVL265" s="43"/>
      <c r="DVM265" s="43"/>
      <c r="DVN265" s="43"/>
      <c r="DVO265" s="43"/>
      <c r="DVP265" s="43"/>
      <c r="DVQ265" s="43"/>
      <c r="DVR265" s="43"/>
      <c r="DVS265" s="43"/>
      <c r="DVT265" s="43"/>
      <c r="DVU265" s="43"/>
      <c r="DVV265" s="43"/>
      <c r="DVW265" s="43"/>
      <c r="DVX265" s="43"/>
      <c r="DVY265" s="43"/>
      <c r="DVZ265" s="43"/>
      <c r="DWA265" s="43"/>
      <c r="DWB265" s="43"/>
      <c r="DWC265" s="43"/>
      <c r="DWD265" s="43"/>
      <c r="DWE265" s="43"/>
      <c r="DWF265" s="43"/>
      <c r="DWG265" s="43"/>
      <c r="DWH265" s="43"/>
      <c r="DWI265" s="43"/>
      <c r="DWJ265" s="43"/>
      <c r="DWK265" s="43"/>
      <c r="DWL265" s="43"/>
      <c r="DWM265" s="43"/>
      <c r="DWN265" s="43"/>
      <c r="DWO265" s="44"/>
      <c r="DWP265" s="42"/>
      <c r="DWQ265" s="43"/>
      <c r="DWR265" s="43"/>
      <c r="DWS265" s="43"/>
      <c r="DWT265" s="43"/>
      <c r="DWU265" s="43"/>
      <c r="DWV265" s="43"/>
      <c r="DWW265" s="43"/>
      <c r="DWX265" s="43"/>
      <c r="DWY265" s="43"/>
      <c r="DWZ265" s="43"/>
      <c r="DXA265" s="43"/>
      <c r="DXB265" s="43"/>
      <c r="DXC265" s="43"/>
      <c r="DXD265" s="43"/>
      <c r="DXE265" s="43"/>
      <c r="DXF265" s="43"/>
      <c r="DXG265" s="43"/>
      <c r="DXH265" s="43"/>
      <c r="DXI265" s="43"/>
      <c r="DXJ265" s="43"/>
      <c r="DXK265" s="43"/>
      <c r="DXL265" s="43"/>
      <c r="DXM265" s="43"/>
      <c r="DXN265" s="43"/>
      <c r="DXO265" s="43"/>
      <c r="DXP265" s="43"/>
      <c r="DXQ265" s="43"/>
      <c r="DXR265" s="43"/>
      <c r="DXS265" s="43"/>
      <c r="DXT265" s="44"/>
      <c r="DXU265" s="42"/>
      <c r="DXV265" s="43"/>
      <c r="DXW265" s="43"/>
      <c r="DXX265" s="43"/>
      <c r="DXY265" s="43"/>
      <c r="DXZ265" s="43"/>
      <c r="DYA265" s="43"/>
      <c r="DYB265" s="43"/>
      <c r="DYC265" s="43"/>
      <c r="DYD265" s="43"/>
      <c r="DYE265" s="43"/>
      <c r="DYF265" s="43"/>
      <c r="DYG265" s="43"/>
      <c r="DYH265" s="43"/>
      <c r="DYI265" s="43"/>
      <c r="DYJ265" s="43"/>
      <c r="DYK265" s="43"/>
      <c r="DYL265" s="43"/>
      <c r="DYM265" s="43"/>
      <c r="DYN265" s="43"/>
      <c r="DYO265" s="43"/>
      <c r="DYP265" s="43"/>
      <c r="DYQ265" s="43"/>
      <c r="DYR265" s="43"/>
      <c r="DYS265" s="43"/>
      <c r="DYT265" s="43"/>
      <c r="DYU265" s="43"/>
      <c r="DYV265" s="43"/>
      <c r="DYW265" s="43"/>
      <c r="DYX265" s="43"/>
      <c r="DYY265" s="44"/>
      <c r="DYZ265" s="42"/>
      <c r="DZA265" s="43"/>
      <c r="DZB265" s="43"/>
      <c r="DZC265" s="43"/>
      <c r="DZD265" s="43"/>
      <c r="DZE265" s="43"/>
      <c r="DZF265" s="43"/>
      <c r="DZG265" s="43"/>
      <c r="DZH265" s="43"/>
      <c r="DZI265" s="43"/>
      <c r="DZJ265" s="43"/>
      <c r="DZK265" s="43"/>
      <c r="DZL265" s="43"/>
      <c r="DZM265" s="43"/>
      <c r="DZN265" s="43"/>
      <c r="DZO265" s="43"/>
      <c r="DZP265" s="43"/>
      <c r="DZQ265" s="43"/>
      <c r="DZR265" s="43"/>
      <c r="DZS265" s="43"/>
      <c r="DZT265" s="43"/>
      <c r="DZU265" s="43"/>
      <c r="DZV265" s="43"/>
      <c r="DZW265" s="43"/>
      <c r="DZX265" s="43"/>
      <c r="DZY265" s="43"/>
      <c r="DZZ265" s="43"/>
      <c r="EAA265" s="43"/>
      <c r="EAB265" s="43"/>
      <c r="EAC265" s="43"/>
      <c r="EAD265" s="44"/>
      <c r="EAE265" s="42"/>
      <c r="EAF265" s="43"/>
      <c r="EAG265" s="43"/>
      <c r="EAH265" s="43"/>
      <c r="EAI265" s="43"/>
      <c r="EAJ265" s="43"/>
      <c r="EAK265" s="43"/>
      <c r="EAL265" s="43"/>
      <c r="EAM265" s="43"/>
      <c r="EAN265" s="43"/>
      <c r="EAO265" s="43"/>
      <c r="EAP265" s="43"/>
      <c r="EAQ265" s="43"/>
      <c r="EAR265" s="43"/>
      <c r="EAS265" s="43"/>
      <c r="EAT265" s="43"/>
      <c r="EAU265" s="43"/>
      <c r="EAV265" s="43"/>
      <c r="EAW265" s="43"/>
      <c r="EAX265" s="43"/>
      <c r="EAY265" s="43"/>
      <c r="EAZ265" s="43"/>
      <c r="EBA265" s="43"/>
      <c r="EBB265" s="43"/>
      <c r="EBC265" s="43"/>
      <c r="EBD265" s="43"/>
      <c r="EBE265" s="43"/>
      <c r="EBF265" s="43"/>
      <c r="EBG265" s="43"/>
      <c r="EBH265" s="43"/>
      <c r="EBI265" s="44"/>
      <c r="EBJ265" s="42"/>
      <c r="EBK265" s="43"/>
      <c r="EBL265" s="43"/>
      <c r="EBM265" s="43"/>
      <c r="EBN265" s="43"/>
      <c r="EBO265" s="43"/>
      <c r="EBP265" s="43"/>
      <c r="EBQ265" s="43"/>
      <c r="EBR265" s="43"/>
      <c r="EBS265" s="43"/>
      <c r="EBT265" s="43"/>
      <c r="EBU265" s="43"/>
      <c r="EBV265" s="43"/>
      <c r="EBW265" s="43"/>
      <c r="EBX265" s="43"/>
      <c r="EBY265" s="43"/>
      <c r="EBZ265" s="43"/>
      <c r="ECA265" s="43"/>
      <c r="ECB265" s="43"/>
      <c r="ECC265" s="43"/>
      <c r="ECD265" s="43"/>
      <c r="ECE265" s="43"/>
      <c r="ECF265" s="43"/>
      <c r="ECG265" s="43"/>
      <c r="ECH265" s="43"/>
      <c r="ECI265" s="43"/>
      <c r="ECJ265" s="43"/>
      <c r="ECK265" s="43"/>
      <c r="ECL265" s="43"/>
      <c r="ECM265" s="43"/>
      <c r="ECN265" s="44"/>
      <c r="ECO265" s="42"/>
      <c r="ECP265" s="43"/>
      <c r="ECQ265" s="43"/>
      <c r="ECR265" s="43"/>
      <c r="ECS265" s="43"/>
      <c r="ECT265" s="43"/>
      <c r="ECU265" s="43"/>
      <c r="ECV265" s="43"/>
      <c r="ECW265" s="43"/>
      <c r="ECX265" s="43"/>
      <c r="ECY265" s="43"/>
      <c r="ECZ265" s="43"/>
      <c r="EDA265" s="43"/>
      <c r="EDB265" s="43"/>
      <c r="EDC265" s="43"/>
      <c r="EDD265" s="43"/>
      <c r="EDE265" s="43"/>
      <c r="EDF265" s="43"/>
      <c r="EDG265" s="43"/>
      <c r="EDH265" s="43"/>
      <c r="EDI265" s="43"/>
      <c r="EDJ265" s="43"/>
      <c r="EDK265" s="43"/>
      <c r="EDL265" s="43"/>
      <c r="EDM265" s="43"/>
      <c r="EDN265" s="43"/>
      <c r="EDO265" s="43"/>
      <c r="EDP265" s="43"/>
      <c r="EDQ265" s="43"/>
      <c r="EDR265" s="43"/>
      <c r="EDS265" s="44"/>
      <c r="EDT265" s="42"/>
      <c r="EDU265" s="43"/>
      <c r="EDV265" s="43"/>
      <c r="EDW265" s="43"/>
      <c r="EDX265" s="43"/>
      <c r="EDY265" s="43"/>
      <c r="EDZ265" s="43"/>
      <c r="EEA265" s="43"/>
      <c r="EEB265" s="43"/>
      <c r="EEC265" s="43"/>
      <c r="EED265" s="43"/>
      <c r="EEE265" s="43"/>
      <c r="EEF265" s="43"/>
      <c r="EEG265" s="43"/>
      <c r="EEH265" s="43"/>
      <c r="EEI265" s="43"/>
      <c r="EEJ265" s="43"/>
      <c r="EEK265" s="43"/>
      <c r="EEL265" s="43"/>
      <c r="EEM265" s="43"/>
      <c r="EEN265" s="43"/>
      <c r="EEO265" s="43"/>
      <c r="EEP265" s="43"/>
      <c r="EEQ265" s="43"/>
      <c r="EER265" s="43"/>
      <c r="EES265" s="43"/>
      <c r="EET265" s="43"/>
      <c r="EEU265" s="43"/>
      <c r="EEV265" s="43"/>
      <c r="EEW265" s="43"/>
      <c r="EEX265" s="44"/>
      <c r="EEY265" s="42"/>
      <c r="EEZ265" s="43"/>
      <c r="EFA265" s="43"/>
      <c r="EFB265" s="43"/>
      <c r="EFC265" s="43"/>
      <c r="EFD265" s="43"/>
      <c r="EFE265" s="43"/>
      <c r="EFF265" s="43"/>
      <c r="EFG265" s="43"/>
      <c r="EFH265" s="43"/>
      <c r="EFI265" s="43"/>
      <c r="EFJ265" s="43"/>
      <c r="EFK265" s="43"/>
      <c r="EFL265" s="43"/>
      <c r="EFM265" s="43"/>
      <c r="EFN265" s="43"/>
      <c r="EFO265" s="43"/>
      <c r="EFP265" s="43"/>
      <c r="EFQ265" s="43"/>
      <c r="EFR265" s="43"/>
      <c r="EFS265" s="43"/>
      <c r="EFT265" s="43"/>
      <c r="EFU265" s="43"/>
      <c r="EFV265" s="43"/>
      <c r="EFW265" s="43"/>
      <c r="EFX265" s="43"/>
      <c r="EFY265" s="43"/>
      <c r="EFZ265" s="43"/>
      <c r="EGA265" s="43"/>
      <c r="EGB265" s="43"/>
      <c r="EGC265" s="44"/>
      <c r="EGD265" s="42"/>
      <c r="EGE265" s="43"/>
      <c r="EGF265" s="43"/>
      <c r="EGG265" s="43"/>
      <c r="EGH265" s="43"/>
      <c r="EGI265" s="43"/>
      <c r="EGJ265" s="43"/>
      <c r="EGK265" s="43"/>
      <c r="EGL265" s="43"/>
      <c r="EGM265" s="43"/>
      <c r="EGN265" s="43"/>
      <c r="EGO265" s="43"/>
      <c r="EGP265" s="43"/>
      <c r="EGQ265" s="43"/>
      <c r="EGR265" s="43"/>
      <c r="EGS265" s="43"/>
      <c r="EGT265" s="43"/>
      <c r="EGU265" s="43"/>
      <c r="EGV265" s="43"/>
      <c r="EGW265" s="43"/>
      <c r="EGX265" s="43"/>
      <c r="EGY265" s="43"/>
      <c r="EGZ265" s="43"/>
      <c r="EHA265" s="43"/>
      <c r="EHB265" s="43"/>
      <c r="EHC265" s="43"/>
      <c r="EHD265" s="43"/>
      <c r="EHE265" s="43"/>
      <c r="EHF265" s="43"/>
      <c r="EHG265" s="43"/>
      <c r="EHH265" s="44"/>
      <c r="EHI265" s="42"/>
      <c r="EHJ265" s="43"/>
      <c r="EHK265" s="43"/>
      <c r="EHL265" s="43"/>
      <c r="EHM265" s="43"/>
      <c r="EHN265" s="43"/>
      <c r="EHO265" s="43"/>
      <c r="EHP265" s="43"/>
      <c r="EHQ265" s="43"/>
      <c r="EHR265" s="43"/>
      <c r="EHS265" s="43"/>
      <c r="EHT265" s="43"/>
      <c r="EHU265" s="43"/>
      <c r="EHV265" s="43"/>
      <c r="EHW265" s="43"/>
      <c r="EHX265" s="43"/>
      <c r="EHY265" s="43"/>
      <c r="EHZ265" s="43"/>
      <c r="EIA265" s="43"/>
      <c r="EIB265" s="43"/>
      <c r="EIC265" s="43"/>
      <c r="EID265" s="43"/>
      <c r="EIE265" s="43"/>
      <c r="EIF265" s="43"/>
      <c r="EIG265" s="43"/>
      <c r="EIH265" s="43"/>
      <c r="EII265" s="43"/>
      <c r="EIJ265" s="43"/>
      <c r="EIK265" s="43"/>
      <c r="EIL265" s="43"/>
      <c r="EIM265" s="44"/>
      <c r="EIN265" s="42"/>
      <c r="EIO265" s="43"/>
      <c r="EIP265" s="43"/>
      <c r="EIQ265" s="43"/>
      <c r="EIR265" s="43"/>
      <c r="EIS265" s="43"/>
      <c r="EIT265" s="43"/>
      <c r="EIU265" s="43"/>
      <c r="EIV265" s="43"/>
      <c r="EIW265" s="43"/>
      <c r="EIX265" s="43"/>
      <c r="EIY265" s="43"/>
      <c r="EIZ265" s="43"/>
      <c r="EJA265" s="43"/>
      <c r="EJB265" s="43"/>
      <c r="EJC265" s="43"/>
      <c r="EJD265" s="43"/>
      <c r="EJE265" s="43"/>
      <c r="EJF265" s="43"/>
      <c r="EJG265" s="43"/>
      <c r="EJH265" s="43"/>
      <c r="EJI265" s="43"/>
      <c r="EJJ265" s="43"/>
      <c r="EJK265" s="43"/>
      <c r="EJL265" s="43"/>
      <c r="EJM265" s="43"/>
      <c r="EJN265" s="43"/>
      <c r="EJO265" s="43"/>
      <c r="EJP265" s="43"/>
      <c r="EJQ265" s="43"/>
      <c r="EJR265" s="44"/>
      <c r="EJS265" s="42"/>
      <c r="EJT265" s="43"/>
      <c r="EJU265" s="43"/>
      <c r="EJV265" s="43"/>
      <c r="EJW265" s="43"/>
      <c r="EJX265" s="43"/>
      <c r="EJY265" s="43"/>
      <c r="EJZ265" s="43"/>
      <c r="EKA265" s="43"/>
      <c r="EKB265" s="43"/>
      <c r="EKC265" s="43"/>
      <c r="EKD265" s="43"/>
      <c r="EKE265" s="43"/>
      <c r="EKF265" s="43"/>
      <c r="EKG265" s="43"/>
      <c r="EKH265" s="43"/>
      <c r="EKI265" s="43"/>
      <c r="EKJ265" s="43"/>
      <c r="EKK265" s="43"/>
      <c r="EKL265" s="43"/>
      <c r="EKM265" s="43"/>
      <c r="EKN265" s="43"/>
      <c r="EKO265" s="43"/>
      <c r="EKP265" s="43"/>
      <c r="EKQ265" s="43"/>
      <c r="EKR265" s="43"/>
      <c r="EKS265" s="43"/>
      <c r="EKT265" s="43"/>
      <c r="EKU265" s="43"/>
      <c r="EKV265" s="43"/>
      <c r="EKW265" s="44"/>
      <c r="EKX265" s="42"/>
      <c r="EKY265" s="43"/>
      <c r="EKZ265" s="43"/>
      <c r="ELA265" s="43"/>
      <c r="ELB265" s="43"/>
      <c r="ELC265" s="43"/>
      <c r="ELD265" s="43"/>
      <c r="ELE265" s="43"/>
      <c r="ELF265" s="43"/>
      <c r="ELG265" s="43"/>
      <c r="ELH265" s="43"/>
      <c r="ELI265" s="43"/>
      <c r="ELJ265" s="43"/>
      <c r="ELK265" s="43"/>
      <c r="ELL265" s="43"/>
      <c r="ELM265" s="43"/>
      <c r="ELN265" s="43"/>
      <c r="ELO265" s="43"/>
      <c r="ELP265" s="43"/>
      <c r="ELQ265" s="43"/>
      <c r="ELR265" s="43"/>
      <c r="ELS265" s="43"/>
      <c r="ELT265" s="43"/>
      <c r="ELU265" s="43"/>
      <c r="ELV265" s="43"/>
      <c r="ELW265" s="43"/>
      <c r="ELX265" s="43"/>
      <c r="ELY265" s="43"/>
      <c r="ELZ265" s="43"/>
      <c r="EMA265" s="43"/>
      <c r="EMB265" s="44"/>
      <c r="EMC265" s="42"/>
      <c r="EMD265" s="43"/>
      <c r="EME265" s="43"/>
      <c r="EMF265" s="43"/>
      <c r="EMG265" s="43"/>
      <c r="EMH265" s="43"/>
      <c r="EMI265" s="43"/>
      <c r="EMJ265" s="43"/>
      <c r="EMK265" s="43"/>
      <c r="EML265" s="43"/>
      <c r="EMM265" s="43"/>
      <c r="EMN265" s="43"/>
      <c r="EMO265" s="43"/>
      <c r="EMP265" s="43"/>
      <c r="EMQ265" s="43"/>
      <c r="EMR265" s="43"/>
      <c r="EMS265" s="43"/>
      <c r="EMT265" s="43"/>
      <c r="EMU265" s="43"/>
      <c r="EMV265" s="43"/>
      <c r="EMW265" s="43"/>
      <c r="EMX265" s="43"/>
      <c r="EMY265" s="43"/>
      <c r="EMZ265" s="43"/>
      <c r="ENA265" s="43"/>
      <c r="ENB265" s="43"/>
      <c r="ENC265" s="43"/>
      <c r="END265" s="43"/>
      <c r="ENE265" s="43"/>
      <c r="ENF265" s="43"/>
      <c r="ENG265" s="44"/>
      <c r="ENH265" s="42"/>
      <c r="ENI265" s="43"/>
      <c r="ENJ265" s="43"/>
      <c r="ENK265" s="43"/>
      <c r="ENL265" s="43"/>
      <c r="ENM265" s="43"/>
      <c r="ENN265" s="43"/>
      <c r="ENO265" s="43"/>
      <c r="ENP265" s="43"/>
      <c r="ENQ265" s="43"/>
      <c r="ENR265" s="43"/>
      <c r="ENS265" s="43"/>
      <c r="ENT265" s="43"/>
      <c r="ENU265" s="43"/>
      <c r="ENV265" s="43"/>
      <c r="ENW265" s="43"/>
      <c r="ENX265" s="43"/>
      <c r="ENY265" s="43"/>
      <c r="ENZ265" s="43"/>
      <c r="EOA265" s="43"/>
      <c r="EOB265" s="43"/>
      <c r="EOC265" s="43"/>
      <c r="EOD265" s="43"/>
      <c r="EOE265" s="43"/>
      <c r="EOF265" s="43"/>
      <c r="EOG265" s="43"/>
      <c r="EOH265" s="43"/>
      <c r="EOI265" s="43"/>
      <c r="EOJ265" s="43"/>
      <c r="EOK265" s="43"/>
      <c r="EOL265" s="44"/>
      <c r="EOM265" s="42"/>
      <c r="EON265" s="43"/>
      <c r="EOO265" s="43"/>
      <c r="EOP265" s="43"/>
      <c r="EOQ265" s="43"/>
      <c r="EOR265" s="43"/>
      <c r="EOS265" s="43"/>
      <c r="EOT265" s="43"/>
      <c r="EOU265" s="43"/>
      <c r="EOV265" s="43"/>
      <c r="EOW265" s="43"/>
      <c r="EOX265" s="43"/>
      <c r="EOY265" s="43"/>
      <c r="EOZ265" s="43"/>
      <c r="EPA265" s="43"/>
      <c r="EPB265" s="43"/>
      <c r="EPC265" s="43"/>
      <c r="EPD265" s="43"/>
      <c r="EPE265" s="43"/>
      <c r="EPF265" s="43"/>
      <c r="EPG265" s="43"/>
      <c r="EPH265" s="43"/>
      <c r="EPI265" s="43"/>
      <c r="EPJ265" s="43"/>
      <c r="EPK265" s="43"/>
      <c r="EPL265" s="43"/>
      <c r="EPM265" s="43"/>
      <c r="EPN265" s="43"/>
      <c r="EPO265" s="43"/>
      <c r="EPP265" s="43"/>
      <c r="EPQ265" s="44"/>
      <c r="EPR265" s="42"/>
      <c r="EPS265" s="43"/>
      <c r="EPT265" s="43"/>
      <c r="EPU265" s="43"/>
      <c r="EPV265" s="43"/>
      <c r="EPW265" s="43"/>
      <c r="EPX265" s="43"/>
      <c r="EPY265" s="43"/>
      <c r="EPZ265" s="43"/>
      <c r="EQA265" s="43"/>
      <c r="EQB265" s="43"/>
      <c r="EQC265" s="43"/>
      <c r="EQD265" s="43"/>
      <c r="EQE265" s="43"/>
      <c r="EQF265" s="43"/>
      <c r="EQG265" s="43"/>
      <c r="EQH265" s="43"/>
      <c r="EQI265" s="43"/>
      <c r="EQJ265" s="43"/>
      <c r="EQK265" s="43"/>
      <c r="EQL265" s="43"/>
      <c r="EQM265" s="43"/>
      <c r="EQN265" s="43"/>
      <c r="EQO265" s="43"/>
      <c r="EQP265" s="43"/>
      <c r="EQQ265" s="43"/>
      <c r="EQR265" s="43"/>
      <c r="EQS265" s="43"/>
      <c r="EQT265" s="43"/>
      <c r="EQU265" s="43"/>
      <c r="EQV265" s="44"/>
      <c r="EQW265" s="42"/>
      <c r="EQX265" s="43"/>
      <c r="EQY265" s="43"/>
      <c r="EQZ265" s="43"/>
      <c r="ERA265" s="43"/>
      <c r="ERB265" s="43"/>
      <c r="ERC265" s="43"/>
      <c r="ERD265" s="43"/>
      <c r="ERE265" s="43"/>
      <c r="ERF265" s="43"/>
      <c r="ERG265" s="43"/>
      <c r="ERH265" s="43"/>
      <c r="ERI265" s="43"/>
      <c r="ERJ265" s="43"/>
      <c r="ERK265" s="43"/>
      <c r="ERL265" s="43"/>
      <c r="ERM265" s="43"/>
      <c r="ERN265" s="43"/>
      <c r="ERO265" s="43"/>
      <c r="ERP265" s="43"/>
      <c r="ERQ265" s="43"/>
      <c r="ERR265" s="43"/>
      <c r="ERS265" s="43"/>
      <c r="ERT265" s="43"/>
      <c r="ERU265" s="43"/>
      <c r="ERV265" s="43"/>
      <c r="ERW265" s="43"/>
      <c r="ERX265" s="43"/>
      <c r="ERY265" s="43"/>
      <c r="ERZ265" s="43"/>
      <c r="ESA265" s="44"/>
      <c r="ESB265" s="42"/>
      <c r="ESC265" s="43"/>
      <c r="ESD265" s="43"/>
      <c r="ESE265" s="43"/>
      <c r="ESF265" s="43"/>
      <c r="ESG265" s="43"/>
      <c r="ESH265" s="43"/>
      <c r="ESI265" s="43"/>
      <c r="ESJ265" s="43"/>
      <c r="ESK265" s="43"/>
      <c r="ESL265" s="43"/>
      <c r="ESM265" s="43"/>
      <c r="ESN265" s="43"/>
      <c r="ESO265" s="43"/>
      <c r="ESP265" s="43"/>
      <c r="ESQ265" s="43"/>
      <c r="ESR265" s="43"/>
      <c r="ESS265" s="43"/>
      <c r="EST265" s="43"/>
      <c r="ESU265" s="43"/>
      <c r="ESV265" s="43"/>
      <c r="ESW265" s="43"/>
      <c r="ESX265" s="43"/>
      <c r="ESY265" s="43"/>
      <c r="ESZ265" s="43"/>
      <c r="ETA265" s="43"/>
      <c r="ETB265" s="43"/>
      <c r="ETC265" s="43"/>
      <c r="ETD265" s="43"/>
      <c r="ETE265" s="43"/>
      <c r="ETF265" s="44"/>
      <c r="ETG265" s="42"/>
      <c r="ETH265" s="43"/>
      <c r="ETI265" s="43"/>
      <c r="ETJ265" s="43"/>
      <c r="ETK265" s="43"/>
      <c r="ETL265" s="43"/>
      <c r="ETM265" s="43"/>
      <c r="ETN265" s="43"/>
      <c r="ETO265" s="43"/>
      <c r="ETP265" s="43"/>
      <c r="ETQ265" s="43"/>
      <c r="ETR265" s="43"/>
      <c r="ETS265" s="43"/>
      <c r="ETT265" s="43"/>
      <c r="ETU265" s="43"/>
      <c r="ETV265" s="43"/>
      <c r="ETW265" s="43"/>
      <c r="ETX265" s="43"/>
      <c r="ETY265" s="43"/>
      <c r="ETZ265" s="43"/>
      <c r="EUA265" s="43"/>
      <c r="EUB265" s="43"/>
      <c r="EUC265" s="43"/>
      <c r="EUD265" s="43"/>
      <c r="EUE265" s="43"/>
      <c r="EUF265" s="43"/>
      <c r="EUG265" s="43"/>
      <c r="EUH265" s="43"/>
      <c r="EUI265" s="43"/>
      <c r="EUJ265" s="43"/>
      <c r="EUK265" s="44"/>
      <c r="EUL265" s="42"/>
      <c r="EUM265" s="43"/>
      <c r="EUN265" s="43"/>
      <c r="EUO265" s="43"/>
      <c r="EUP265" s="43"/>
      <c r="EUQ265" s="43"/>
      <c r="EUR265" s="43"/>
      <c r="EUS265" s="43"/>
      <c r="EUT265" s="43"/>
      <c r="EUU265" s="43"/>
      <c r="EUV265" s="43"/>
      <c r="EUW265" s="43"/>
      <c r="EUX265" s="43"/>
      <c r="EUY265" s="43"/>
      <c r="EUZ265" s="43"/>
      <c r="EVA265" s="43"/>
      <c r="EVB265" s="43"/>
      <c r="EVC265" s="43"/>
      <c r="EVD265" s="43"/>
      <c r="EVE265" s="43"/>
      <c r="EVF265" s="43"/>
      <c r="EVG265" s="43"/>
      <c r="EVH265" s="43"/>
      <c r="EVI265" s="43"/>
      <c r="EVJ265" s="43"/>
      <c r="EVK265" s="43"/>
      <c r="EVL265" s="43"/>
      <c r="EVM265" s="43"/>
      <c r="EVN265" s="43"/>
      <c r="EVO265" s="43"/>
      <c r="EVP265" s="44"/>
      <c r="EVQ265" s="42"/>
      <c r="EVR265" s="43"/>
      <c r="EVS265" s="43"/>
      <c r="EVT265" s="43"/>
      <c r="EVU265" s="43"/>
      <c r="EVV265" s="43"/>
      <c r="EVW265" s="43"/>
      <c r="EVX265" s="43"/>
      <c r="EVY265" s="43"/>
      <c r="EVZ265" s="43"/>
      <c r="EWA265" s="43"/>
      <c r="EWB265" s="43"/>
      <c r="EWC265" s="43"/>
      <c r="EWD265" s="43"/>
      <c r="EWE265" s="43"/>
      <c r="EWF265" s="43"/>
      <c r="EWG265" s="43"/>
      <c r="EWH265" s="43"/>
      <c r="EWI265" s="43"/>
      <c r="EWJ265" s="43"/>
      <c r="EWK265" s="43"/>
      <c r="EWL265" s="43"/>
      <c r="EWM265" s="43"/>
      <c r="EWN265" s="43"/>
      <c r="EWO265" s="43"/>
      <c r="EWP265" s="43"/>
      <c r="EWQ265" s="43"/>
      <c r="EWR265" s="43"/>
      <c r="EWS265" s="43"/>
      <c r="EWT265" s="43"/>
      <c r="EWU265" s="44"/>
      <c r="EWV265" s="42"/>
      <c r="EWW265" s="43"/>
      <c r="EWX265" s="43"/>
      <c r="EWY265" s="43"/>
      <c r="EWZ265" s="43"/>
      <c r="EXA265" s="43"/>
      <c r="EXB265" s="43"/>
      <c r="EXC265" s="43"/>
      <c r="EXD265" s="43"/>
      <c r="EXE265" s="43"/>
      <c r="EXF265" s="43"/>
      <c r="EXG265" s="43"/>
      <c r="EXH265" s="43"/>
      <c r="EXI265" s="43"/>
      <c r="EXJ265" s="43"/>
      <c r="EXK265" s="43"/>
      <c r="EXL265" s="43"/>
      <c r="EXM265" s="43"/>
      <c r="EXN265" s="43"/>
      <c r="EXO265" s="43"/>
      <c r="EXP265" s="43"/>
      <c r="EXQ265" s="43"/>
      <c r="EXR265" s="43"/>
      <c r="EXS265" s="43"/>
      <c r="EXT265" s="43"/>
      <c r="EXU265" s="43"/>
      <c r="EXV265" s="43"/>
      <c r="EXW265" s="43"/>
      <c r="EXX265" s="43"/>
      <c r="EXY265" s="43"/>
      <c r="EXZ265" s="44"/>
      <c r="EYA265" s="42"/>
      <c r="EYB265" s="43"/>
      <c r="EYC265" s="43"/>
      <c r="EYD265" s="43"/>
      <c r="EYE265" s="43"/>
      <c r="EYF265" s="43"/>
      <c r="EYG265" s="43"/>
      <c r="EYH265" s="43"/>
      <c r="EYI265" s="43"/>
      <c r="EYJ265" s="43"/>
      <c r="EYK265" s="43"/>
      <c r="EYL265" s="43"/>
      <c r="EYM265" s="43"/>
      <c r="EYN265" s="43"/>
      <c r="EYO265" s="43"/>
      <c r="EYP265" s="43"/>
      <c r="EYQ265" s="43"/>
      <c r="EYR265" s="43"/>
      <c r="EYS265" s="43"/>
      <c r="EYT265" s="43"/>
      <c r="EYU265" s="43"/>
      <c r="EYV265" s="43"/>
      <c r="EYW265" s="43"/>
      <c r="EYX265" s="43"/>
      <c r="EYY265" s="43"/>
      <c r="EYZ265" s="43"/>
      <c r="EZA265" s="43"/>
      <c r="EZB265" s="43"/>
      <c r="EZC265" s="43"/>
      <c r="EZD265" s="43"/>
      <c r="EZE265" s="44"/>
      <c r="EZF265" s="42"/>
      <c r="EZG265" s="43"/>
      <c r="EZH265" s="43"/>
      <c r="EZI265" s="43"/>
      <c r="EZJ265" s="43"/>
      <c r="EZK265" s="43"/>
      <c r="EZL265" s="43"/>
      <c r="EZM265" s="43"/>
      <c r="EZN265" s="43"/>
      <c r="EZO265" s="43"/>
      <c r="EZP265" s="43"/>
      <c r="EZQ265" s="43"/>
      <c r="EZR265" s="43"/>
      <c r="EZS265" s="43"/>
      <c r="EZT265" s="43"/>
      <c r="EZU265" s="43"/>
      <c r="EZV265" s="43"/>
      <c r="EZW265" s="43"/>
      <c r="EZX265" s="43"/>
      <c r="EZY265" s="43"/>
      <c r="EZZ265" s="43"/>
      <c r="FAA265" s="43"/>
      <c r="FAB265" s="43"/>
      <c r="FAC265" s="43"/>
      <c r="FAD265" s="43"/>
      <c r="FAE265" s="43"/>
      <c r="FAF265" s="43"/>
      <c r="FAG265" s="43"/>
      <c r="FAH265" s="43"/>
      <c r="FAI265" s="43"/>
      <c r="FAJ265" s="44"/>
      <c r="FAK265" s="42"/>
      <c r="FAL265" s="43"/>
      <c r="FAM265" s="43"/>
      <c r="FAN265" s="43"/>
      <c r="FAO265" s="43"/>
      <c r="FAP265" s="43"/>
      <c r="FAQ265" s="43"/>
      <c r="FAR265" s="43"/>
      <c r="FAS265" s="43"/>
      <c r="FAT265" s="43"/>
      <c r="FAU265" s="43"/>
      <c r="FAV265" s="43"/>
      <c r="FAW265" s="43"/>
      <c r="FAX265" s="43"/>
      <c r="FAY265" s="43"/>
      <c r="FAZ265" s="43"/>
      <c r="FBA265" s="43"/>
      <c r="FBB265" s="43"/>
      <c r="FBC265" s="43"/>
      <c r="FBD265" s="43"/>
      <c r="FBE265" s="43"/>
      <c r="FBF265" s="43"/>
      <c r="FBG265" s="43"/>
      <c r="FBH265" s="43"/>
      <c r="FBI265" s="43"/>
      <c r="FBJ265" s="43"/>
      <c r="FBK265" s="43"/>
      <c r="FBL265" s="43"/>
      <c r="FBM265" s="43"/>
      <c r="FBN265" s="43"/>
      <c r="FBO265" s="44"/>
      <c r="FBP265" s="42"/>
      <c r="FBQ265" s="43"/>
      <c r="FBR265" s="43"/>
      <c r="FBS265" s="43"/>
      <c r="FBT265" s="43"/>
      <c r="FBU265" s="43"/>
      <c r="FBV265" s="43"/>
      <c r="FBW265" s="43"/>
      <c r="FBX265" s="43"/>
      <c r="FBY265" s="43"/>
      <c r="FBZ265" s="43"/>
      <c r="FCA265" s="43"/>
      <c r="FCB265" s="43"/>
      <c r="FCC265" s="43"/>
      <c r="FCD265" s="43"/>
      <c r="FCE265" s="43"/>
      <c r="FCF265" s="43"/>
      <c r="FCG265" s="43"/>
      <c r="FCH265" s="43"/>
      <c r="FCI265" s="43"/>
      <c r="FCJ265" s="43"/>
      <c r="FCK265" s="43"/>
      <c r="FCL265" s="43"/>
      <c r="FCM265" s="43"/>
      <c r="FCN265" s="43"/>
      <c r="FCO265" s="43"/>
      <c r="FCP265" s="43"/>
      <c r="FCQ265" s="43"/>
      <c r="FCR265" s="43"/>
      <c r="FCS265" s="43"/>
      <c r="FCT265" s="44"/>
      <c r="FCU265" s="42"/>
      <c r="FCV265" s="43"/>
      <c r="FCW265" s="43"/>
      <c r="FCX265" s="43"/>
      <c r="FCY265" s="43"/>
      <c r="FCZ265" s="43"/>
      <c r="FDA265" s="43"/>
      <c r="FDB265" s="43"/>
      <c r="FDC265" s="43"/>
      <c r="FDD265" s="43"/>
      <c r="FDE265" s="43"/>
      <c r="FDF265" s="43"/>
      <c r="FDG265" s="43"/>
      <c r="FDH265" s="43"/>
      <c r="FDI265" s="43"/>
      <c r="FDJ265" s="43"/>
      <c r="FDK265" s="43"/>
      <c r="FDL265" s="43"/>
      <c r="FDM265" s="43"/>
      <c r="FDN265" s="43"/>
      <c r="FDO265" s="43"/>
      <c r="FDP265" s="43"/>
      <c r="FDQ265" s="43"/>
      <c r="FDR265" s="43"/>
      <c r="FDS265" s="43"/>
      <c r="FDT265" s="43"/>
      <c r="FDU265" s="43"/>
      <c r="FDV265" s="43"/>
      <c r="FDW265" s="43"/>
      <c r="FDX265" s="43"/>
      <c r="FDY265" s="44"/>
      <c r="FDZ265" s="42"/>
      <c r="FEA265" s="43"/>
      <c r="FEB265" s="43"/>
      <c r="FEC265" s="43"/>
      <c r="FED265" s="43"/>
      <c r="FEE265" s="43"/>
      <c r="FEF265" s="43"/>
      <c r="FEG265" s="43"/>
      <c r="FEH265" s="43"/>
      <c r="FEI265" s="43"/>
      <c r="FEJ265" s="43"/>
      <c r="FEK265" s="43"/>
      <c r="FEL265" s="43"/>
      <c r="FEM265" s="43"/>
      <c r="FEN265" s="43"/>
      <c r="FEO265" s="43"/>
      <c r="FEP265" s="43"/>
      <c r="FEQ265" s="43"/>
      <c r="FER265" s="43"/>
      <c r="FES265" s="43"/>
      <c r="FET265" s="43"/>
      <c r="FEU265" s="43"/>
      <c r="FEV265" s="43"/>
      <c r="FEW265" s="43"/>
      <c r="FEX265" s="43"/>
      <c r="FEY265" s="43"/>
      <c r="FEZ265" s="43"/>
      <c r="FFA265" s="43"/>
      <c r="FFB265" s="43"/>
      <c r="FFC265" s="43"/>
      <c r="FFD265" s="44"/>
      <c r="FFE265" s="42"/>
      <c r="FFF265" s="43"/>
      <c r="FFG265" s="43"/>
      <c r="FFH265" s="43"/>
      <c r="FFI265" s="43"/>
      <c r="FFJ265" s="43"/>
      <c r="FFK265" s="43"/>
      <c r="FFL265" s="43"/>
      <c r="FFM265" s="43"/>
      <c r="FFN265" s="43"/>
      <c r="FFO265" s="43"/>
      <c r="FFP265" s="43"/>
      <c r="FFQ265" s="43"/>
      <c r="FFR265" s="43"/>
      <c r="FFS265" s="43"/>
      <c r="FFT265" s="43"/>
      <c r="FFU265" s="43"/>
      <c r="FFV265" s="43"/>
      <c r="FFW265" s="43"/>
      <c r="FFX265" s="43"/>
      <c r="FFY265" s="43"/>
      <c r="FFZ265" s="43"/>
      <c r="FGA265" s="43"/>
      <c r="FGB265" s="43"/>
      <c r="FGC265" s="43"/>
      <c r="FGD265" s="43"/>
      <c r="FGE265" s="43"/>
      <c r="FGF265" s="43"/>
      <c r="FGG265" s="43"/>
      <c r="FGH265" s="43"/>
      <c r="FGI265" s="44"/>
      <c r="FGJ265" s="42"/>
      <c r="FGK265" s="43"/>
      <c r="FGL265" s="43"/>
      <c r="FGM265" s="43"/>
      <c r="FGN265" s="43"/>
      <c r="FGO265" s="43"/>
      <c r="FGP265" s="43"/>
      <c r="FGQ265" s="43"/>
      <c r="FGR265" s="43"/>
      <c r="FGS265" s="43"/>
      <c r="FGT265" s="43"/>
      <c r="FGU265" s="43"/>
      <c r="FGV265" s="43"/>
      <c r="FGW265" s="43"/>
      <c r="FGX265" s="43"/>
      <c r="FGY265" s="43"/>
      <c r="FGZ265" s="43"/>
      <c r="FHA265" s="43"/>
      <c r="FHB265" s="43"/>
      <c r="FHC265" s="43"/>
      <c r="FHD265" s="43"/>
      <c r="FHE265" s="43"/>
      <c r="FHF265" s="43"/>
      <c r="FHG265" s="43"/>
      <c r="FHH265" s="43"/>
      <c r="FHI265" s="43"/>
      <c r="FHJ265" s="43"/>
      <c r="FHK265" s="43"/>
      <c r="FHL265" s="43"/>
      <c r="FHM265" s="43"/>
      <c r="FHN265" s="44"/>
      <c r="FHO265" s="42"/>
      <c r="FHP265" s="43"/>
      <c r="FHQ265" s="43"/>
      <c r="FHR265" s="43"/>
      <c r="FHS265" s="43"/>
      <c r="FHT265" s="43"/>
      <c r="FHU265" s="43"/>
      <c r="FHV265" s="43"/>
      <c r="FHW265" s="43"/>
      <c r="FHX265" s="43"/>
      <c r="FHY265" s="43"/>
      <c r="FHZ265" s="43"/>
      <c r="FIA265" s="43"/>
      <c r="FIB265" s="43"/>
      <c r="FIC265" s="43"/>
      <c r="FID265" s="43"/>
      <c r="FIE265" s="43"/>
      <c r="FIF265" s="43"/>
      <c r="FIG265" s="43"/>
      <c r="FIH265" s="43"/>
      <c r="FII265" s="43"/>
      <c r="FIJ265" s="43"/>
      <c r="FIK265" s="43"/>
      <c r="FIL265" s="43"/>
      <c r="FIM265" s="43"/>
      <c r="FIN265" s="43"/>
      <c r="FIO265" s="43"/>
      <c r="FIP265" s="43"/>
      <c r="FIQ265" s="43"/>
      <c r="FIR265" s="43"/>
      <c r="FIS265" s="44"/>
      <c r="FIT265" s="42"/>
      <c r="FIU265" s="43"/>
      <c r="FIV265" s="43"/>
      <c r="FIW265" s="43"/>
      <c r="FIX265" s="43"/>
      <c r="FIY265" s="43"/>
      <c r="FIZ265" s="43"/>
      <c r="FJA265" s="43"/>
      <c r="FJB265" s="43"/>
      <c r="FJC265" s="43"/>
      <c r="FJD265" s="43"/>
      <c r="FJE265" s="43"/>
      <c r="FJF265" s="43"/>
      <c r="FJG265" s="43"/>
      <c r="FJH265" s="43"/>
      <c r="FJI265" s="43"/>
      <c r="FJJ265" s="43"/>
      <c r="FJK265" s="43"/>
      <c r="FJL265" s="43"/>
      <c r="FJM265" s="43"/>
      <c r="FJN265" s="43"/>
      <c r="FJO265" s="43"/>
      <c r="FJP265" s="43"/>
      <c r="FJQ265" s="43"/>
      <c r="FJR265" s="43"/>
      <c r="FJS265" s="43"/>
      <c r="FJT265" s="43"/>
      <c r="FJU265" s="43"/>
      <c r="FJV265" s="43"/>
      <c r="FJW265" s="43"/>
      <c r="FJX265" s="44"/>
      <c r="FJY265" s="42"/>
      <c r="FJZ265" s="43"/>
      <c r="FKA265" s="43"/>
      <c r="FKB265" s="43"/>
      <c r="FKC265" s="43"/>
      <c r="FKD265" s="43"/>
      <c r="FKE265" s="43"/>
      <c r="FKF265" s="43"/>
      <c r="FKG265" s="43"/>
      <c r="FKH265" s="43"/>
      <c r="FKI265" s="43"/>
      <c r="FKJ265" s="43"/>
      <c r="FKK265" s="43"/>
      <c r="FKL265" s="43"/>
      <c r="FKM265" s="43"/>
      <c r="FKN265" s="43"/>
      <c r="FKO265" s="43"/>
      <c r="FKP265" s="43"/>
      <c r="FKQ265" s="43"/>
      <c r="FKR265" s="43"/>
      <c r="FKS265" s="43"/>
      <c r="FKT265" s="43"/>
      <c r="FKU265" s="43"/>
      <c r="FKV265" s="43"/>
      <c r="FKW265" s="43"/>
      <c r="FKX265" s="43"/>
      <c r="FKY265" s="43"/>
      <c r="FKZ265" s="43"/>
      <c r="FLA265" s="43"/>
      <c r="FLB265" s="43"/>
      <c r="FLC265" s="44"/>
      <c r="FLD265" s="42"/>
      <c r="FLE265" s="43"/>
      <c r="FLF265" s="43"/>
      <c r="FLG265" s="43"/>
      <c r="FLH265" s="43"/>
      <c r="FLI265" s="43"/>
      <c r="FLJ265" s="43"/>
      <c r="FLK265" s="43"/>
      <c r="FLL265" s="43"/>
      <c r="FLM265" s="43"/>
      <c r="FLN265" s="43"/>
      <c r="FLO265" s="43"/>
      <c r="FLP265" s="43"/>
      <c r="FLQ265" s="43"/>
      <c r="FLR265" s="43"/>
      <c r="FLS265" s="43"/>
      <c r="FLT265" s="43"/>
      <c r="FLU265" s="43"/>
      <c r="FLV265" s="43"/>
      <c r="FLW265" s="43"/>
      <c r="FLX265" s="43"/>
      <c r="FLY265" s="43"/>
      <c r="FLZ265" s="43"/>
      <c r="FMA265" s="43"/>
      <c r="FMB265" s="43"/>
      <c r="FMC265" s="43"/>
      <c r="FMD265" s="43"/>
      <c r="FME265" s="43"/>
      <c r="FMF265" s="43"/>
      <c r="FMG265" s="43"/>
      <c r="FMH265" s="44"/>
      <c r="FMI265" s="42"/>
      <c r="FMJ265" s="43"/>
      <c r="FMK265" s="43"/>
      <c r="FML265" s="43"/>
      <c r="FMM265" s="43"/>
      <c r="FMN265" s="43"/>
      <c r="FMO265" s="43"/>
      <c r="FMP265" s="43"/>
      <c r="FMQ265" s="43"/>
      <c r="FMR265" s="43"/>
      <c r="FMS265" s="43"/>
      <c r="FMT265" s="43"/>
      <c r="FMU265" s="43"/>
      <c r="FMV265" s="43"/>
      <c r="FMW265" s="43"/>
      <c r="FMX265" s="43"/>
      <c r="FMY265" s="43"/>
      <c r="FMZ265" s="43"/>
      <c r="FNA265" s="43"/>
      <c r="FNB265" s="43"/>
      <c r="FNC265" s="43"/>
      <c r="FND265" s="43"/>
      <c r="FNE265" s="43"/>
      <c r="FNF265" s="43"/>
      <c r="FNG265" s="43"/>
      <c r="FNH265" s="43"/>
      <c r="FNI265" s="43"/>
      <c r="FNJ265" s="43"/>
      <c r="FNK265" s="43"/>
      <c r="FNL265" s="43"/>
      <c r="FNM265" s="44"/>
      <c r="FNN265" s="42"/>
      <c r="FNO265" s="43"/>
      <c r="FNP265" s="43"/>
      <c r="FNQ265" s="43"/>
      <c r="FNR265" s="43"/>
      <c r="FNS265" s="43"/>
      <c r="FNT265" s="43"/>
      <c r="FNU265" s="43"/>
      <c r="FNV265" s="43"/>
      <c r="FNW265" s="43"/>
      <c r="FNX265" s="43"/>
      <c r="FNY265" s="43"/>
      <c r="FNZ265" s="43"/>
      <c r="FOA265" s="43"/>
      <c r="FOB265" s="43"/>
      <c r="FOC265" s="43"/>
      <c r="FOD265" s="43"/>
      <c r="FOE265" s="43"/>
      <c r="FOF265" s="43"/>
      <c r="FOG265" s="43"/>
      <c r="FOH265" s="43"/>
      <c r="FOI265" s="43"/>
      <c r="FOJ265" s="43"/>
      <c r="FOK265" s="43"/>
      <c r="FOL265" s="43"/>
      <c r="FOM265" s="43"/>
      <c r="FON265" s="43"/>
      <c r="FOO265" s="43"/>
      <c r="FOP265" s="43"/>
      <c r="FOQ265" s="43"/>
      <c r="FOR265" s="44"/>
      <c r="FOS265" s="42"/>
      <c r="FOT265" s="43"/>
      <c r="FOU265" s="43"/>
      <c r="FOV265" s="43"/>
      <c r="FOW265" s="43"/>
      <c r="FOX265" s="43"/>
      <c r="FOY265" s="43"/>
      <c r="FOZ265" s="43"/>
      <c r="FPA265" s="43"/>
      <c r="FPB265" s="43"/>
      <c r="FPC265" s="43"/>
      <c r="FPD265" s="43"/>
      <c r="FPE265" s="43"/>
      <c r="FPF265" s="43"/>
      <c r="FPG265" s="43"/>
      <c r="FPH265" s="43"/>
      <c r="FPI265" s="43"/>
      <c r="FPJ265" s="43"/>
      <c r="FPK265" s="43"/>
      <c r="FPL265" s="43"/>
      <c r="FPM265" s="43"/>
      <c r="FPN265" s="43"/>
      <c r="FPO265" s="43"/>
      <c r="FPP265" s="43"/>
      <c r="FPQ265" s="43"/>
      <c r="FPR265" s="43"/>
      <c r="FPS265" s="43"/>
      <c r="FPT265" s="43"/>
      <c r="FPU265" s="43"/>
      <c r="FPV265" s="43"/>
      <c r="FPW265" s="44"/>
      <c r="FPX265" s="42"/>
      <c r="FPY265" s="43"/>
      <c r="FPZ265" s="43"/>
      <c r="FQA265" s="43"/>
      <c r="FQB265" s="43"/>
      <c r="FQC265" s="43"/>
      <c r="FQD265" s="43"/>
      <c r="FQE265" s="43"/>
      <c r="FQF265" s="43"/>
      <c r="FQG265" s="43"/>
      <c r="FQH265" s="43"/>
      <c r="FQI265" s="43"/>
      <c r="FQJ265" s="43"/>
      <c r="FQK265" s="43"/>
      <c r="FQL265" s="43"/>
      <c r="FQM265" s="43"/>
      <c r="FQN265" s="43"/>
      <c r="FQO265" s="43"/>
      <c r="FQP265" s="43"/>
      <c r="FQQ265" s="43"/>
      <c r="FQR265" s="43"/>
      <c r="FQS265" s="43"/>
      <c r="FQT265" s="43"/>
      <c r="FQU265" s="43"/>
      <c r="FQV265" s="43"/>
      <c r="FQW265" s="43"/>
      <c r="FQX265" s="43"/>
      <c r="FQY265" s="43"/>
      <c r="FQZ265" s="43"/>
      <c r="FRA265" s="43"/>
      <c r="FRB265" s="44"/>
      <c r="FRC265" s="42"/>
      <c r="FRD265" s="43"/>
      <c r="FRE265" s="43"/>
      <c r="FRF265" s="43"/>
      <c r="FRG265" s="43"/>
      <c r="FRH265" s="43"/>
      <c r="FRI265" s="43"/>
      <c r="FRJ265" s="43"/>
      <c r="FRK265" s="43"/>
      <c r="FRL265" s="43"/>
      <c r="FRM265" s="43"/>
      <c r="FRN265" s="43"/>
      <c r="FRO265" s="43"/>
      <c r="FRP265" s="43"/>
      <c r="FRQ265" s="43"/>
      <c r="FRR265" s="43"/>
      <c r="FRS265" s="43"/>
      <c r="FRT265" s="43"/>
      <c r="FRU265" s="43"/>
      <c r="FRV265" s="43"/>
      <c r="FRW265" s="43"/>
      <c r="FRX265" s="43"/>
      <c r="FRY265" s="43"/>
      <c r="FRZ265" s="43"/>
      <c r="FSA265" s="43"/>
      <c r="FSB265" s="43"/>
      <c r="FSC265" s="43"/>
      <c r="FSD265" s="43"/>
      <c r="FSE265" s="43"/>
      <c r="FSF265" s="43"/>
      <c r="FSG265" s="44"/>
      <c r="FSH265" s="42"/>
      <c r="FSI265" s="43"/>
      <c r="FSJ265" s="43"/>
      <c r="FSK265" s="43"/>
      <c r="FSL265" s="43"/>
      <c r="FSM265" s="43"/>
      <c r="FSN265" s="43"/>
      <c r="FSO265" s="43"/>
      <c r="FSP265" s="43"/>
      <c r="FSQ265" s="43"/>
      <c r="FSR265" s="43"/>
      <c r="FSS265" s="43"/>
      <c r="FST265" s="43"/>
      <c r="FSU265" s="43"/>
      <c r="FSV265" s="43"/>
      <c r="FSW265" s="43"/>
      <c r="FSX265" s="43"/>
      <c r="FSY265" s="43"/>
      <c r="FSZ265" s="43"/>
      <c r="FTA265" s="43"/>
      <c r="FTB265" s="43"/>
      <c r="FTC265" s="43"/>
      <c r="FTD265" s="43"/>
      <c r="FTE265" s="43"/>
      <c r="FTF265" s="43"/>
      <c r="FTG265" s="43"/>
      <c r="FTH265" s="43"/>
      <c r="FTI265" s="43"/>
      <c r="FTJ265" s="43"/>
      <c r="FTK265" s="43"/>
      <c r="FTL265" s="44"/>
      <c r="FTM265" s="42"/>
      <c r="FTN265" s="43"/>
      <c r="FTO265" s="43"/>
      <c r="FTP265" s="43"/>
      <c r="FTQ265" s="43"/>
      <c r="FTR265" s="43"/>
      <c r="FTS265" s="43"/>
      <c r="FTT265" s="43"/>
      <c r="FTU265" s="43"/>
      <c r="FTV265" s="43"/>
      <c r="FTW265" s="43"/>
      <c r="FTX265" s="43"/>
      <c r="FTY265" s="43"/>
      <c r="FTZ265" s="43"/>
      <c r="FUA265" s="43"/>
      <c r="FUB265" s="43"/>
      <c r="FUC265" s="43"/>
      <c r="FUD265" s="43"/>
      <c r="FUE265" s="43"/>
      <c r="FUF265" s="43"/>
      <c r="FUG265" s="43"/>
      <c r="FUH265" s="43"/>
      <c r="FUI265" s="43"/>
      <c r="FUJ265" s="43"/>
      <c r="FUK265" s="43"/>
      <c r="FUL265" s="43"/>
      <c r="FUM265" s="43"/>
      <c r="FUN265" s="43"/>
      <c r="FUO265" s="43"/>
      <c r="FUP265" s="43"/>
      <c r="FUQ265" s="44"/>
      <c r="FUR265" s="42"/>
      <c r="FUS265" s="43"/>
      <c r="FUT265" s="43"/>
      <c r="FUU265" s="43"/>
      <c r="FUV265" s="43"/>
      <c r="FUW265" s="43"/>
      <c r="FUX265" s="43"/>
      <c r="FUY265" s="43"/>
      <c r="FUZ265" s="43"/>
      <c r="FVA265" s="43"/>
      <c r="FVB265" s="43"/>
      <c r="FVC265" s="43"/>
      <c r="FVD265" s="43"/>
      <c r="FVE265" s="43"/>
      <c r="FVF265" s="43"/>
      <c r="FVG265" s="43"/>
      <c r="FVH265" s="43"/>
      <c r="FVI265" s="43"/>
      <c r="FVJ265" s="43"/>
      <c r="FVK265" s="43"/>
      <c r="FVL265" s="43"/>
      <c r="FVM265" s="43"/>
      <c r="FVN265" s="43"/>
      <c r="FVO265" s="43"/>
      <c r="FVP265" s="43"/>
      <c r="FVQ265" s="43"/>
      <c r="FVR265" s="43"/>
      <c r="FVS265" s="43"/>
      <c r="FVT265" s="43"/>
      <c r="FVU265" s="43"/>
      <c r="FVV265" s="44"/>
      <c r="FVW265" s="42"/>
      <c r="FVX265" s="43"/>
      <c r="FVY265" s="43"/>
      <c r="FVZ265" s="43"/>
      <c r="FWA265" s="43"/>
      <c r="FWB265" s="43"/>
      <c r="FWC265" s="43"/>
      <c r="FWD265" s="43"/>
      <c r="FWE265" s="43"/>
      <c r="FWF265" s="43"/>
      <c r="FWG265" s="43"/>
      <c r="FWH265" s="43"/>
      <c r="FWI265" s="43"/>
      <c r="FWJ265" s="43"/>
      <c r="FWK265" s="43"/>
      <c r="FWL265" s="43"/>
      <c r="FWM265" s="43"/>
      <c r="FWN265" s="43"/>
      <c r="FWO265" s="43"/>
      <c r="FWP265" s="43"/>
      <c r="FWQ265" s="43"/>
      <c r="FWR265" s="43"/>
      <c r="FWS265" s="43"/>
      <c r="FWT265" s="43"/>
      <c r="FWU265" s="43"/>
      <c r="FWV265" s="43"/>
      <c r="FWW265" s="43"/>
      <c r="FWX265" s="43"/>
      <c r="FWY265" s="43"/>
      <c r="FWZ265" s="43"/>
      <c r="FXA265" s="44"/>
      <c r="FXB265" s="42"/>
      <c r="FXC265" s="43"/>
      <c r="FXD265" s="43"/>
      <c r="FXE265" s="43"/>
      <c r="FXF265" s="43"/>
      <c r="FXG265" s="43"/>
      <c r="FXH265" s="43"/>
      <c r="FXI265" s="43"/>
      <c r="FXJ265" s="43"/>
      <c r="FXK265" s="43"/>
      <c r="FXL265" s="43"/>
      <c r="FXM265" s="43"/>
      <c r="FXN265" s="43"/>
      <c r="FXO265" s="43"/>
      <c r="FXP265" s="43"/>
      <c r="FXQ265" s="43"/>
      <c r="FXR265" s="43"/>
      <c r="FXS265" s="43"/>
      <c r="FXT265" s="43"/>
      <c r="FXU265" s="43"/>
      <c r="FXV265" s="43"/>
      <c r="FXW265" s="43"/>
      <c r="FXX265" s="43"/>
      <c r="FXY265" s="43"/>
      <c r="FXZ265" s="43"/>
      <c r="FYA265" s="43"/>
      <c r="FYB265" s="43"/>
      <c r="FYC265" s="43"/>
      <c r="FYD265" s="43"/>
      <c r="FYE265" s="43"/>
      <c r="FYF265" s="44"/>
      <c r="FYG265" s="42"/>
      <c r="FYH265" s="43"/>
      <c r="FYI265" s="43"/>
      <c r="FYJ265" s="43"/>
      <c r="FYK265" s="43"/>
      <c r="FYL265" s="43"/>
      <c r="FYM265" s="43"/>
      <c r="FYN265" s="43"/>
      <c r="FYO265" s="43"/>
      <c r="FYP265" s="43"/>
      <c r="FYQ265" s="43"/>
      <c r="FYR265" s="43"/>
      <c r="FYS265" s="43"/>
      <c r="FYT265" s="43"/>
      <c r="FYU265" s="43"/>
      <c r="FYV265" s="43"/>
      <c r="FYW265" s="43"/>
      <c r="FYX265" s="43"/>
      <c r="FYY265" s="43"/>
      <c r="FYZ265" s="43"/>
      <c r="FZA265" s="43"/>
      <c r="FZB265" s="43"/>
      <c r="FZC265" s="43"/>
      <c r="FZD265" s="43"/>
      <c r="FZE265" s="43"/>
      <c r="FZF265" s="43"/>
      <c r="FZG265" s="43"/>
      <c r="FZH265" s="43"/>
      <c r="FZI265" s="43"/>
      <c r="FZJ265" s="43"/>
      <c r="FZK265" s="44"/>
      <c r="FZL265" s="42"/>
      <c r="FZM265" s="43"/>
      <c r="FZN265" s="43"/>
      <c r="FZO265" s="43"/>
      <c r="FZP265" s="43"/>
      <c r="FZQ265" s="43"/>
      <c r="FZR265" s="43"/>
      <c r="FZS265" s="43"/>
      <c r="FZT265" s="43"/>
      <c r="FZU265" s="43"/>
      <c r="FZV265" s="43"/>
      <c r="FZW265" s="43"/>
      <c r="FZX265" s="43"/>
      <c r="FZY265" s="43"/>
      <c r="FZZ265" s="43"/>
      <c r="GAA265" s="43"/>
      <c r="GAB265" s="43"/>
      <c r="GAC265" s="43"/>
      <c r="GAD265" s="43"/>
      <c r="GAE265" s="43"/>
      <c r="GAF265" s="43"/>
      <c r="GAG265" s="43"/>
      <c r="GAH265" s="43"/>
      <c r="GAI265" s="43"/>
      <c r="GAJ265" s="43"/>
      <c r="GAK265" s="43"/>
      <c r="GAL265" s="43"/>
      <c r="GAM265" s="43"/>
      <c r="GAN265" s="43"/>
      <c r="GAO265" s="43"/>
      <c r="GAP265" s="44"/>
      <c r="GAQ265" s="42"/>
      <c r="GAR265" s="43"/>
      <c r="GAS265" s="43"/>
      <c r="GAT265" s="43"/>
      <c r="GAU265" s="43"/>
      <c r="GAV265" s="43"/>
      <c r="GAW265" s="43"/>
      <c r="GAX265" s="43"/>
      <c r="GAY265" s="43"/>
      <c r="GAZ265" s="43"/>
      <c r="GBA265" s="43"/>
      <c r="GBB265" s="43"/>
      <c r="GBC265" s="43"/>
      <c r="GBD265" s="43"/>
      <c r="GBE265" s="43"/>
      <c r="GBF265" s="43"/>
      <c r="GBG265" s="43"/>
      <c r="GBH265" s="43"/>
      <c r="GBI265" s="43"/>
      <c r="GBJ265" s="43"/>
      <c r="GBK265" s="43"/>
      <c r="GBL265" s="43"/>
      <c r="GBM265" s="43"/>
      <c r="GBN265" s="43"/>
      <c r="GBO265" s="43"/>
      <c r="GBP265" s="43"/>
      <c r="GBQ265" s="43"/>
      <c r="GBR265" s="43"/>
      <c r="GBS265" s="43"/>
      <c r="GBT265" s="43"/>
      <c r="GBU265" s="44"/>
      <c r="GBV265" s="42"/>
      <c r="GBW265" s="43"/>
      <c r="GBX265" s="43"/>
      <c r="GBY265" s="43"/>
      <c r="GBZ265" s="43"/>
      <c r="GCA265" s="43"/>
      <c r="GCB265" s="43"/>
      <c r="GCC265" s="43"/>
      <c r="GCD265" s="43"/>
      <c r="GCE265" s="43"/>
      <c r="GCF265" s="43"/>
      <c r="GCG265" s="43"/>
      <c r="GCH265" s="43"/>
      <c r="GCI265" s="43"/>
      <c r="GCJ265" s="43"/>
      <c r="GCK265" s="43"/>
      <c r="GCL265" s="43"/>
      <c r="GCM265" s="43"/>
      <c r="GCN265" s="43"/>
      <c r="GCO265" s="43"/>
      <c r="GCP265" s="43"/>
      <c r="GCQ265" s="43"/>
      <c r="GCR265" s="43"/>
      <c r="GCS265" s="43"/>
      <c r="GCT265" s="43"/>
      <c r="GCU265" s="43"/>
      <c r="GCV265" s="43"/>
      <c r="GCW265" s="43"/>
      <c r="GCX265" s="43"/>
      <c r="GCY265" s="43"/>
      <c r="GCZ265" s="44"/>
      <c r="GDA265" s="42"/>
      <c r="GDB265" s="43"/>
      <c r="GDC265" s="43"/>
      <c r="GDD265" s="43"/>
      <c r="GDE265" s="43"/>
      <c r="GDF265" s="43"/>
      <c r="GDG265" s="43"/>
      <c r="GDH265" s="43"/>
      <c r="GDI265" s="43"/>
      <c r="GDJ265" s="43"/>
      <c r="GDK265" s="43"/>
      <c r="GDL265" s="43"/>
      <c r="GDM265" s="43"/>
      <c r="GDN265" s="43"/>
      <c r="GDO265" s="43"/>
      <c r="GDP265" s="43"/>
      <c r="GDQ265" s="43"/>
      <c r="GDR265" s="43"/>
      <c r="GDS265" s="43"/>
      <c r="GDT265" s="43"/>
      <c r="GDU265" s="43"/>
      <c r="GDV265" s="43"/>
      <c r="GDW265" s="43"/>
      <c r="GDX265" s="43"/>
      <c r="GDY265" s="43"/>
      <c r="GDZ265" s="43"/>
      <c r="GEA265" s="43"/>
      <c r="GEB265" s="43"/>
      <c r="GEC265" s="43"/>
      <c r="GED265" s="43"/>
      <c r="GEE265" s="44"/>
      <c r="GEF265" s="42"/>
      <c r="GEG265" s="43"/>
      <c r="GEH265" s="43"/>
      <c r="GEI265" s="43"/>
      <c r="GEJ265" s="43"/>
      <c r="GEK265" s="43"/>
      <c r="GEL265" s="43"/>
      <c r="GEM265" s="43"/>
      <c r="GEN265" s="43"/>
      <c r="GEO265" s="43"/>
      <c r="GEP265" s="43"/>
      <c r="GEQ265" s="43"/>
      <c r="GER265" s="43"/>
      <c r="GES265" s="43"/>
      <c r="GET265" s="43"/>
      <c r="GEU265" s="43"/>
      <c r="GEV265" s="43"/>
      <c r="GEW265" s="43"/>
      <c r="GEX265" s="43"/>
      <c r="GEY265" s="43"/>
      <c r="GEZ265" s="43"/>
      <c r="GFA265" s="43"/>
      <c r="GFB265" s="43"/>
      <c r="GFC265" s="43"/>
      <c r="GFD265" s="43"/>
      <c r="GFE265" s="43"/>
      <c r="GFF265" s="43"/>
      <c r="GFG265" s="43"/>
      <c r="GFH265" s="43"/>
      <c r="GFI265" s="43"/>
      <c r="GFJ265" s="44"/>
      <c r="GFK265" s="42"/>
      <c r="GFL265" s="43"/>
      <c r="GFM265" s="43"/>
      <c r="GFN265" s="43"/>
      <c r="GFO265" s="43"/>
      <c r="GFP265" s="43"/>
      <c r="GFQ265" s="43"/>
      <c r="GFR265" s="43"/>
      <c r="GFS265" s="43"/>
      <c r="GFT265" s="43"/>
      <c r="GFU265" s="43"/>
      <c r="GFV265" s="43"/>
      <c r="GFW265" s="43"/>
      <c r="GFX265" s="43"/>
      <c r="GFY265" s="43"/>
      <c r="GFZ265" s="43"/>
      <c r="GGA265" s="43"/>
      <c r="GGB265" s="43"/>
      <c r="GGC265" s="43"/>
      <c r="GGD265" s="43"/>
      <c r="GGE265" s="43"/>
      <c r="GGF265" s="43"/>
      <c r="GGG265" s="43"/>
      <c r="GGH265" s="43"/>
      <c r="GGI265" s="43"/>
      <c r="GGJ265" s="43"/>
      <c r="GGK265" s="43"/>
      <c r="GGL265" s="43"/>
      <c r="GGM265" s="43"/>
      <c r="GGN265" s="43"/>
      <c r="GGO265" s="44"/>
      <c r="GGP265" s="42"/>
      <c r="GGQ265" s="43"/>
      <c r="GGR265" s="43"/>
      <c r="GGS265" s="43"/>
      <c r="GGT265" s="43"/>
      <c r="GGU265" s="43"/>
      <c r="GGV265" s="43"/>
      <c r="GGW265" s="43"/>
      <c r="GGX265" s="43"/>
      <c r="GGY265" s="43"/>
      <c r="GGZ265" s="43"/>
      <c r="GHA265" s="43"/>
      <c r="GHB265" s="43"/>
      <c r="GHC265" s="43"/>
      <c r="GHD265" s="43"/>
      <c r="GHE265" s="43"/>
      <c r="GHF265" s="43"/>
      <c r="GHG265" s="43"/>
      <c r="GHH265" s="43"/>
      <c r="GHI265" s="43"/>
      <c r="GHJ265" s="43"/>
      <c r="GHK265" s="43"/>
      <c r="GHL265" s="43"/>
      <c r="GHM265" s="43"/>
      <c r="GHN265" s="43"/>
      <c r="GHO265" s="43"/>
      <c r="GHP265" s="43"/>
      <c r="GHQ265" s="43"/>
      <c r="GHR265" s="43"/>
      <c r="GHS265" s="43"/>
      <c r="GHT265" s="44"/>
      <c r="GHU265" s="42"/>
      <c r="GHV265" s="43"/>
      <c r="GHW265" s="43"/>
      <c r="GHX265" s="43"/>
      <c r="GHY265" s="43"/>
      <c r="GHZ265" s="43"/>
      <c r="GIA265" s="43"/>
      <c r="GIB265" s="43"/>
      <c r="GIC265" s="43"/>
      <c r="GID265" s="43"/>
      <c r="GIE265" s="43"/>
      <c r="GIF265" s="43"/>
      <c r="GIG265" s="43"/>
      <c r="GIH265" s="43"/>
      <c r="GII265" s="43"/>
      <c r="GIJ265" s="43"/>
      <c r="GIK265" s="43"/>
      <c r="GIL265" s="43"/>
      <c r="GIM265" s="43"/>
      <c r="GIN265" s="43"/>
      <c r="GIO265" s="43"/>
      <c r="GIP265" s="43"/>
      <c r="GIQ265" s="43"/>
      <c r="GIR265" s="43"/>
      <c r="GIS265" s="43"/>
      <c r="GIT265" s="43"/>
      <c r="GIU265" s="43"/>
      <c r="GIV265" s="43"/>
      <c r="GIW265" s="43"/>
      <c r="GIX265" s="43"/>
      <c r="GIY265" s="44"/>
      <c r="GIZ265" s="42"/>
      <c r="GJA265" s="43"/>
      <c r="GJB265" s="43"/>
      <c r="GJC265" s="43"/>
      <c r="GJD265" s="43"/>
      <c r="GJE265" s="43"/>
      <c r="GJF265" s="43"/>
      <c r="GJG265" s="43"/>
      <c r="GJH265" s="43"/>
      <c r="GJI265" s="43"/>
      <c r="GJJ265" s="43"/>
      <c r="GJK265" s="43"/>
      <c r="GJL265" s="43"/>
      <c r="GJM265" s="43"/>
      <c r="GJN265" s="43"/>
      <c r="GJO265" s="43"/>
      <c r="GJP265" s="43"/>
      <c r="GJQ265" s="43"/>
      <c r="GJR265" s="43"/>
      <c r="GJS265" s="43"/>
      <c r="GJT265" s="43"/>
      <c r="GJU265" s="43"/>
      <c r="GJV265" s="43"/>
      <c r="GJW265" s="43"/>
      <c r="GJX265" s="43"/>
      <c r="GJY265" s="43"/>
      <c r="GJZ265" s="43"/>
      <c r="GKA265" s="43"/>
      <c r="GKB265" s="43"/>
      <c r="GKC265" s="43"/>
      <c r="GKD265" s="44"/>
      <c r="GKE265" s="42"/>
      <c r="GKF265" s="43"/>
      <c r="GKG265" s="43"/>
      <c r="GKH265" s="43"/>
      <c r="GKI265" s="43"/>
      <c r="GKJ265" s="43"/>
      <c r="GKK265" s="43"/>
      <c r="GKL265" s="43"/>
      <c r="GKM265" s="43"/>
      <c r="GKN265" s="43"/>
      <c r="GKO265" s="43"/>
      <c r="GKP265" s="43"/>
      <c r="GKQ265" s="43"/>
      <c r="GKR265" s="43"/>
      <c r="GKS265" s="43"/>
      <c r="GKT265" s="43"/>
      <c r="GKU265" s="43"/>
      <c r="GKV265" s="43"/>
      <c r="GKW265" s="43"/>
      <c r="GKX265" s="43"/>
      <c r="GKY265" s="43"/>
      <c r="GKZ265" s="43"/>
      <c r="GLA265" s="43"/>
      <c r="GLB265" s="43"/>
      <c r="GLC265" s="43"/>
      <c r="GLD265" s="43"/>
      <c r="GLE265" s="43"/>
      <c r="GLF265" s="43"/>
      <c r="GLG265" s="43"/>
      <c r="GLH265" s="43"/>
      <c r="GLI265" s="44"/>
      <c r="GLJ265" s="42"/>
      <c r="GLK265" s="43"/>
      <c r="GLL265" s="43"/>
      <c r="GLM265" s="43"/>
      <c r="GLN265" s="43"/>
      <c r="GLO265" s="43"/>
      <c r="GLP265" s="43"/>
      <c r="GLQ265" s="43"/>
      <c r="GLR265" s="43"/>
      <c r="GLS265" s="43"/>
      <c r="GLT265" s="43"/>
      <c r="GLU265" s="43"/>
      <c r="GLV265" s="43"/>
      <c r="GLW265" s="43"/>
      <c r="GLX265" s="43"/>
      <c r="GLY265" s="43"/>
      <c r="GLZ265" s="43"/>
      <c r="GMA265" s="43"/>
      <c r="GMB265" s="43"/>
      <c r="GMC265" s="43"/>
      <c r="GMD265" s="43"/>
      <c r="GME265" s="43"/>
      <c r="GMF265" s="43"/>
      <c r="GMG265" s="43"/>
      <c r="GMH265" s="43"/>
      <c r="GMI265" s="43"/>
      <c r="GMJ265" s="43"/>
      <c r="GMK265" s="43"/>
      <c r="GML265" s="43"/>
      <c r="GMM265" s="43"/>
      <c r="GMN265" s="44"/>
      <c r="GMO265" s="42"/>
      <c r="GMP265" s="43"/>
      <c r="GMQ265" s="43"/>
      <c r="GMR265" s="43"/>
      <c r="GMS265" s="43"/>
      <c r="GMT265" s="43"/>
      <c r="GMU265" s="43"/>
      <c r="GMV265" s="43"/>
      <c r="GMW265" s="43"/>
      <c r="GMX265" s="43"/>
      <c r="GMY265" s="43"/>
      <c r="GMZ265" s="43"/>
      <c r="GNA265" s="43"/>
      <c r="GNB265" s="43"/>
      <c r="GNC265" s="43"/>
      <c r="GND265" s="43"/>
      <c r="GNE265" s="43"/>
      <c r="GNF265" s="43"/>
      <c r="GNG265" s="43"/>
      <c r="GNH265" s="43"/>
      <c r="GNI265" s="43"/>
      <c r="GNJ265" s="43"/>
      <c r="GNK265" s="43"/>
      <c r="GNL265" s="43"/>
      <c r="GNM265" s="43"/>
      <c r="GNN265" s="43"/>
      <c r="GNO265" s="43"/>
      <c r="GNP265" s="43"/>
      <c r="GNQ265" s="43"/>
      <c r="GNR265" s="43"/>
      <c r="GNS265" s="44"/>
      <c r="GNT265" s="42"/>
      <c r="GNU265" s="43"/>
      <c r="GNV265" s="43"/>
      <c r="GNW265" s="43"/>
      <c r="GNX265" s="43"/>
      <c r="GNY265" s="43"/>
      <c r="GNZ265" s="43"/>
      <c r="GOA265" s="43"/>
      <c r="GOB265" s="43"/>
      <c r="GOC265" s="43"/>
      <c r="GOD265" s="43"/>
      <c r="GOE265" s="43"/>
      <c r="GOF265" s="43"/>
      <c r="GOG265" s="43"/>
      <c r="GOH265" s="43"/>
      <c r="GOI265" s="43"/>
      <c r="GOJ265" s="43"/>
      <c r="GOK265" s="43"/>
      <c r="GOL265" s="43"/>
      <c r="GOM265" s="43"/>
      <c r="GON265" s="43"/>
      <c r="GOO265" s="43"/>
      <c r="GOP265" s="43"/>
      <c r="GOQ265" s="43"/>
      <c r="GOR265" s="43"/>
      <c r="GOS265" s="43"/>
      <c r="GOT265" s="43"/>
      <c r="GOU265" s="43"/>
      <c r="GOV265" s="43"/>
      <c r="GOW265" s="43"/>
      <c r="GOX265" s="44"/>
      <c r="GOY265" s="42"/>
      <c r="GOZ265" s="43"/>
      <c r="GPA265" s="43"/>
      <c r="GPB265" s="43"/>
      <c r="GPC265" s="43"/>
      <c r="GPD265" s="43"/>
      <c r="GPE265" s="43"/>
      <c r="GPF265" s="43"/>
      <c r="GPG265" s="43"/>
      <c r="GPH265" s="43"/>
      <c r="GPI265" s="43"/>
      <c r="GPJ265" s="43"/>
      <c r="GPK265" s="43"/>
      <c r="GPL265" s="43"/>
      <c r="GPM265" s="43"/>
      <c r="GPN265" s="43"/>
      <c r="GPO265" s="43"/>
      <c r="GPP265" s="43"/>
      <c r="GPQ265" s="43"/>
      <c r="GPR265" s="43"/>
      <c r="GPS265" s="43"/>
      <c r="GPT265" s="43"/>
      <c r="GPU265" s="43"/>
      <c r="GPV265" s="43"/>
      <c r="GPW265" s="43"/>
      <c r="GPX265" s="43"/>
      <c r="GPY265" s="43"/>
      <c r="GPZ265" s="43"/>
      <c r="GQA265" s="43"/>
      <c r="GQB265" s="43"/>
      <c r="GQC265" s="44"/>
      <c r="GQD265" s="42"/>
      <c r="GQE265" s="43"/>
      <c r="GQF265" s="43"/>
      <c r="GQG265" s="43"/>
      <c r="GQH265" s="43"/>
      <c r="GQI265" s="43"/>
      <c r="GQJ265" s="43"/>
      <c r="GQK265" s="43"/>
      <c r="GQL265" s="43"/>
      <c r="GQM265" s="43"/>
      <c r="GQN265" s="43"/>
      <c r="GQO265" s="43"/>
      <c r="GQP265" s="43"/>
      <c r="GQQ265" s="43"/>
      <c r="GQR265" s="43"/>
      <c r="GQS265" s="43"/>
      <c r="GQT265" s="43"/>
      <c r="GQU265" s="43"/>
      <c r="GQV265" s="43"/>
      <c r="GQW265" s="43"/>
      <c r="GQX265" s="43"/>
      <c r="GQY265" s="43"/>
      <c r="GQZ265" s="43"/>
      <c r="GRA265" s="43"/>
      <c r="GRB265" s="43"/>
      <c r="GRC265" s="43"/>
      <c r="GRD265" s="43"/>
      <c r="GRE265" s="43"/>
      <c r="GRF265" s="43"/>
      <c r="GRG265" s="43"/>
      <c r="GRH265" s="44"/>
      <c r="GRI265" s="42"/>
      <c r="GRJ265" s="43"/>
      <c r="GRK265" s="43"/>
      <c r="GRL265" s="43"/>
      <c r="GRM265" s="43"/>
      <c r="GRN265" s="43"/>
      <c r="GRO265" s="43"/>
      <c r="GRP265" s="43"/>
      <c r="GRQ265" s="43"/>
      <c r="GRR265" s="43"/>
      <c r="GRS265" s="43"/>
      <c r="GRT265" s="43"/>
      <c r="GRU265" s="43"/>
      <c r="GRV265" s="43"/>
      <c r="GRW265" s="43"/>
      <c r="GRX265" s="43"/>
      <c r="GRY265" s="43"/>
      <c r="GRZ265" s="43"/>
      <c r="GSA265" s="43"/>
      <c r="GSB265" s="43"/>
      <c r="GSC265" s="43"/>
      <c r="GSD265" s="43"/>
      <c r="GSE265" s="43"/>
      <c r="GSF265" s="43"/>
      <c r="GSG265" s="43"/>
      <c r="GSH265" s="43"/>
      <c r="GSI265" s="43"/>
      <c r="GSJ265" s="43"/>
      <c r="GSK265" s="43"/>
      <c r="GSL265" s="43"/>
      <c r="GSM265" s="44"/>
      <c r="GSN265" s="42"/>
      <c r="GSO265" s="43"/>
      <c r="GSP265" s="43"/>
      <c r="GSQ265" s="43"/>
      <c r="GSR265" s="43"/>
      <c r="GSS265" s="43"/>
      <c r="GST265" s="43"/>
      <c r="GSU265" s="43"/>
      <c r="GSV265" s="43"/>
      <c r="GSW265" s="43"/>
      <c r="GSX265" s="43"/>
      <c r="GSY265" s="43"/>
      <c r="GSZ265" s="43"/>
      <c r="GTA265" s="43"/>
      <c r="GTB265" s="43"/>
      <c r="GTC265" s="43"/>
      <c r="GTD265" s="43"/>
      <c r="GTE265" s="43"/>
      <c r="GTF265" s="43"/>
      <c r="GTG265" s="43"/>
      <c r="GTH265" s="43"/>
      <c r="GTI265" s="43"/>
      <c r="GTJ265" s="43"/>
      <c r="GTK265" s="43"/>
      <c r="GTL265" s="43"/>
      <c r="GTM265" s="43"/>
      <c r="GTN265" s="43"/>
      <c r="GTO265" s="43"/>
      <c r="GTP265" s="43"/>
      <c r="GTQ265" s="43"/>
      <c r="GTR265" s="44"/>
      <c r="GTS265" s="42"/>
      <c r="GTT265" s="43"/>
      <c r="GTU265" s="43"/>
      <c r="GTV265" s="43"/>
      <c r="GTW265" s="43"/>
      <c r="GTX265" s="43"/>
      <c r="GTY265" s="43"/>
      <c r="GTZ265" s="43"/>
      <c r="GUA265" s="43"/>
      <c r="GUB265" s="43"/>
      <c r="GUC265" s="43"/>
      <c r="GUD265" s="43"/>
      <c r="GUE265" s="43"/>
      <c r="GUF265" s="43"/>
      <c r="GUG265" s="43"/>
      <c r="GUH265" s="43"/>
      <c r="GUI265" s="43"/>
      <c r="GUJ265" s="43"/>
      <c r="GUK265" s="43"/>
      <c r="GUL265" s="43"/>
      <c r="GUM265" s="43"/>
      <c r="GUN265" s="43"/>
      <c r="GUO265" s="43"/>
      <c r="GUP265" s="43"/>
      <c r="GUQ265" s="43"/>
      <c r="GUR265" s="43"/>
      <c r="GUS265" s="43"/>
      <c r="GUT265" s="43"/>
      <c r="GUU265" s="43"/>
      <c r="GUV265" s="43"/>
      <c r="GUW265" s="44"/>
      <c r="GUX265" s="42"/>
      <c r="GUY265" s="43"/>
      <c r="GUZ265" s="43"/>
      <c r="GVA265" s="43"/>
      <c r="GVB265" s="43"/>
      <c r="GVC265" s="43"/>
      <c r="GVD265" s="43"/>
      <c r="GVE265" s="43"/>
      <c r="GVF265" s="43"/>
      <c r="GVG265" s="43"/>
      <c r="GVH265" s="43"/>
      <c r="GVI265" s="43"/>
      <c r="GVJ265" s="43"/>
      <c r="GVK265" s="43"/>
      <c r="GVL265" s="43"/>
      <c r="GVM265" s="43"/>
      <c r="GVN265" s="43"/>
      <c r="GVO265" s="43"/>
      <c r="GVP265" s="43"/>
      <c r="GVQ265" s="43"/>
      <c r="GVR265" s="43"/>
      <c r="GVS265" s="43"/>
      <c r="GVT265" s="43"/>
      <c r="GVU265" s="43"/>
      <c r="GVV265" s="43"/>
      <c r="GVW265" s="43"/>
      <c r="GVX265" s="43"/>
      <c r="GVY265" s="43"/>
      <c r="GVZ265" s="43"/>
      <c r="GWA265" s="43"/>
      <c r="GWB265" s="44"/>
      <c r="GWC265" s="42"/>
      <c r="GWD265" s="43"/>
      <c r="GWE265" s="43"/>
      <c r="GWF265" s="43"/>
      <c r="GWG265" s="43"/>
      <c r="GWH265" s="43"/>
      <c r="GWI265" s="43"/>
      <c r="GWJ265" s="43"/>
      <c r="GWK265" s="43"/>
      <c r="GWL265" s="43"/>
      <c r="GWM265" s="43"/>
      <c r="GWN265" s="43"/>
      <c r="GWO265" s="43"/>
      <c r="GWP265" s="43"/>
      <c r="GWQ265" s="43"/>
      <c r="GWR265" s="43"/>
      <c r="GWS265" s="43"/>
      <c r="GWT265" s="43"/>
      <c r="GWU265" s="43"/>
      <c r="GWV265" s="43"/>
      <c r="GWW265" s="43"/>
      <c r="GWX265" s="43"/>
      <c r="GWY265" s="43"/>
      <c r="GWZ265" s="43"/>
      <c r="GXA265" s="43"/>
      <c r="GXB265" s="43"/>
      <c r="GXC265" s="43"/>
      <c r="GXD265" s="43"/>
      <c r="GXE265" s="43"/>
      <c r="GXF265" s="43"/>
      <c r="GXG265" s="44"/>
      <c r="GXH265" s="42"/>
      <c r="GXI265" s="43"/>
      <c r="GXJ265" s="43"/>
      <c r="GXK265" s="43"/>
      <c r="GXL265" s="43"/>
      <c r="GXM265" s="43"/>
      <c r="GXN265" s="43"/>
      <c r="GXO265" s="43"/>
      <c r="GXP265" s="43"/>
      <c r="GXQ265" s="43"/>
      <c r="GXR265" s="43"/>
      <c r="GXS265" s="43"/>
      <c r="GXT265" s="43"/>
      <c r="GXU265" s="43"/>
      <c r="GXV265" s="43"/>
      <c r="GXW265" s="43"/>
      <c r="GXX265" s="43"/>
      <c r="GXY265" s="43"/>
      <c r="GXZ265" s="43"/>
      <c r="GYA265" s="43"/>
      <c r="GYB265" s="43"/>
      <c r="GYC265" s="43"/>
      <c r="GYD265" s="43"/>
      <c r="GYE265" s="43"/>
      <c r="GYF265" s="43"/>
      <c r="GYG265" s="43"/>
      <c r="GYH265" s="43"/>
      <c r="GYI265" s="43"/>
      <c r="GYJ265" s="43"/>
      <c r="GYK265" s="43"/>
      <c r="GYL265" s="44"/>
      <c r="GYM265" s="42"/>
      <c r="GYN265" s="43"/>
      <c r="GYO265" s="43"/>
      <c r="GYP265" s="43"/>
      <c r="GYQ265" s="43"/>
      <c r="GYR265" s="43"/>
      <c r="GYS265" s="43"/>
      <c r="GYT265" s="43"/>
      <c r="GYU265" s="43"/>
      <c r="GYV265" s="43"/>
      <c r="GYW265" s="43"/>
      <c r="GYX265" s="43"/>
      <c r="GYY265" s="43"/>
      <c r="GYZ265" s="43"/>
      <c r="GZA265" s="43"/>
      <c r="GZB265" s="43"/>
      <c r="GZC265" s="43"/>
      <c r="GZD265" s="43"/>
      <c r="GZE265" s="43"/>
      <c r="GZF265" s="43"/>
      <c r="GZG265" s="43"/>
      <c r="GZH265" s="43"/>
      <c r="GZI265" s="43"/>
      <c r="GZJ265" s="43"/>
      <c r="GZK265" s="43"/>
      <c r="GZL265" s="43"/>
      <c r="GZM265" s="43"/>
      <c r="GZN265" s="43"/>
      <c r="GZO265" s="43"/>
      <c r="GZP265" s="43"/>
      <c r="GZQ265" s="44"/>
      <c r="GZR265" s="42"/>
      <c r="GZS265" s="43"/>
      <c r="GZT265" s="43"/>
      <c r="GZU265" s="43"/>
      <c r="GZV265" s="43"/>
      <c r="GZW265" s="43"/>
      <c r="GZX265" s="43"/>
      <c r="GZY265" s="43"/>
      <c r="GZZ265" s="43"/>
      <c r="HAA265" s="43"/>
      <c r="HAB265" s="43"/>
      <c r="HAC265" s="43"/>
      <c r="HAD265" s="43"/>
      <c r="HAE265" s="43"/>
      <c r="HAF265" s="43"/>
      <c r="HAG265" s="43"/>
      <c r="HAH265" s="43"/>
      <c r="HAI265" s="43"/>
      <c r="HAJ265" s="43"/>
      <c r="HAK265" s="43"/>
      <c r="HAL265" s="43"/>
      <c r="HAM265" s="43"/>
      <c r="HAN265" s="43"/>
      <c r="HAO265" s="43"/>
      <c r="HAP265" s="43"/>
      <c r="HAQ265" s="43"/>
      <c r="HAR265" s="43"/>
      <c r="HAS265" s="43"/>
      <c r="HAT265" s="43"/>
      <c r="HAU265" s="43"/>
      <c r="HAV265" s="44"/>
      <c r="HAW265" s="42"/>
      <c r="HAX265" s="43"/>
      <c r="HAY265" s="43"/>
      <c r="HAZ265" s="43"/>
      <c r="HBA265" s="43"/>
      <c r="HBB265" s="43"/>
      <c r="HBC265" s="43"/>
      <c r="HBD265" s="43"/>
      <c r="HBE265" s="43"/>
      <c r="HBF265" s="43"/>
      <c r="HBG265" s="43"/>
      <c r="HBH265" s="43"/>
      <c r="HBI265" s="43"/>
      <c r="HBJ265" s="43"/>
      <c r="HBK265" s="43"/>
      <c r="HBL265" s="43"/>
      <c r="HBM265" s="43"/>
      <c r="HBN265" s="43"/>
      <c r="HBO265" s="43"/>
      <c r="HBP265" s="43"/>
      <c r="HBQ265" s="43"/>
      <c r="HBR265" s="43"/>
      <c r="HBS265" s="43"/>
      <c r="HBT265" s="43"/>
      <c r="HBU265" s="43"/>
      <c r="HBV265" s="43"/>
      <c r="HBW265" s="43"/>
      <c r="HBX265" s="43"/>
      <c r="HBY265" s="43"/>
      <c r="HBZ265" s="43"/>
      <c r="HCA265" s="44"/>
      <c r="HCB265" s="42"/>
      <c r="HCC265" s="43"/>
      <c r="HCD265" s="43"/>
      <c r="HCE265" s="43"/>
      <c r="HCF265" s="43"/>
      <c r="HCG265" s="43"/>
      <c r="HCH265" s="43"/>
      <c r="HCI265" s="43"/>
      <c r="HCJ265" s="43"/>
      <c r="HCK265" s="43"/>
      <c r="HCL265" s="43"/>
      <c r="HCM265" s="43"/>
      <c r="HCN265" s="43"/>
      <c r="HCO265" s="43"/>
      <c r="HCP265" s="43"/>
      <c r="HCQ265" s="43"/>
      <c r="HCR265" s="43"/>
      <c r="HCS265" s="43"/>
      <c r="HCT265" s="43"/>
      <c r="HCU265" s="43"/>
      <c r="HCV265" s="43"/>
      <c r="HCW265" s="43"/>
      <c r="HCX265" s="43"/>
      <c r="HCY265" s="43"/>
      <c r="HCZ265" s="43"/>
      <c r="HDA265" s="43"/>
      <c r="HDB265" s="43"/>
      <c r="HDC265" s="43"/>
      <c r="HDD265" s="43"/>
      <c r="HDE265" s="43"/>
      <c r="HDF265" s="44"/>
      <c r="HDG265" s="42"/>
      <c r="HDH265" s="43"/>
      <c r="HDI265" s="43"/>
      <c r="HDJ265" s="43"/>
      <c r="HDK265" s="43"/>
      <c r="HDL265" s="43"/>
      <c r="HDM265" s="43"/>
      <c r="HDN265" s="43"/>
      <c r="HDO265" s="43"/>
      <c r="HDP265" s="43"/>
      <c r="HDQ265" s="43"/>
      <c r="HDR265" s="43"/>
      <c r="HDS265" s="43"/>
      <c r="HDT265" s="43"/>
      <c r="HDU265" s="43"/>
      <c r="HDV265" s="43"/>
      <c r="HDW265" s="43"/>
      <c r="HDX265" s="43"/>
      <c r="HDY265" s="43"/>
      <c r="HDZ265" s="43"/>
      <c r="HEA265" s="43"/>
      <c r="HEB265" s="43"/>
      <c r="HEC265" s="43"/>
      <c r="HED265" s="43"/>
      <c r="HEE265" s="43"/>
      <c r="HEF265" s="43"/>
      <c r="HEG265" s="43"/>
      <c r="HEH265" s="43"/>
      <c r="HEI265" s="43"/>
      <c r="HEJ265" s="43"/>
      <c r="HEK265" s="44"/>
      <c r="HEL265" s="42"/>
      <c r="HEM265" s="43"/>
      <c r="HEN265" s="43"/>
      <c r="HEO265" s="43"/>
      <c r="HEP265" s="43"/>
      <c r="HEQ265" s="43"/>
      <c r="HER265" s="43"/>
      <c r="HES265" s="43"/>
      <c r="HET265" s="43"/>
      <c r="HEU265" s="43"/>
      <c r="HEV265" s="43"/>
      <c r="HEW265" s="43"/>
      <c r="HEX265" s="43"/>
      <c r="HEY265" s="43"/>
      <c r="HEZ265" s="43"/>
      <c r="HFA265" s="43"/>
      <c r="HFB265" s="43"/>
      <c r="HFC265" s="43"/>
      <c r="HFD265" s="43"/>
      <c r="HFE265" s="43"/>
      <c r="HFF265" s="43"/>
      <c r="HFG265" s="43"/>
      <c r="HFH265" s="43"/>
      <c r="HFI265" s="43"/>
      <c r="HFJ265" s="43"/>
      <c r="HFK265" s="43"/>
      <c r="HFL265" s="43"/>
      <c r="HFM265" s="43"/>
      <c r="HFN265" s="43"/>
      <c r="HFO265" s="43"/>
      <c r="HFP265" s="44"/>
      <c r="HFQ265" s="42"/>
      <c r="HFR265" s="43"/>
      <c r="HFS265" s="43"/>
      <c r="HFT265" s="43"/>
      <c r="HFU265" s="43"/>
      <c r="HFV265" s="43"/>
      <c r="HFW265" s="43"/>
      <c r="HFX265" s="43"/>
      <c r="HFY265" s="43"/>
      <c r="HFZ265" s="43"/>
      <c r="HGA265" s="43"/>
      <c r="HGB265" s="43"/>
      <c r="HGC265" s="43"/>
      <c r="HGD265" s="43"/>
      <c r="HGE265" s="43"/>
      <c r="HGF265" s="43"/>
      <c r="HGG265" s="43"/>
      <c r="HGH265" s="43"/>
      <c r="HGI265" s="43"/>
      <c r="HGJ265" s="43"/>
      <c r="HGK265" s="43"/>
      <c r="HGL265" s="43"/>
      <c r="HGM265" s="43"/>
      <c r="HGN265" s="43"/>
      <c r="HGO265" s="43"/>
      <c r="HGP265" s="43"/>
      <c r="HGQ265" s="43"/>
      <c r="HGR265" s="43"/>
      <c r="HGS265" s="43"/>
      <c r="HGT265" s="43"/>
      <c r="HGU265" s="44"/>
      <c r="HGV265" s="42"/>
      <c r="HGW265" s="43"/>
      <c r="HGX265" s="43"/>
      <c r="HGY265" s="43"/>
      <c r="HGZ265" s="43"/>
      <c r="HHA265" s="43"/>
      <c r="HHB265" s="43"/>
      <c r="HHC265" s="43"/>
      <c r="HHD265" s="43"/>
      <c r="HHE265" s="43"/>
      <c r="HHF265" s="43"/>
      <c r="HHG265" s="43"/>
      <c r="HHH265" s="43"/>
      <c r="HHI265" s="43"/>
      <c r="HHJ265" s="43"/>
      <c r="HHK265" s="43"/>
      <c r="HHL265" s="43"/>
      <c r="HHM265" s="43"/>
      <c r="HHN265" s="43"/>
      <c r="HHO265" s="43"/>
      <c r="HHP265" s="43"/>
      <c r="HHQ265" s="43"/>
      <c r="HHR265" s="43"/>
      <c r="HHS265" s="43"/>
      <c r="HHT265" s="43"/>
      <c r="HHU265" s="43"/>
      <c r="HHV265" s="43"/>
      <c r="HHW265" s="43"/>
      <c r="HHX265" s="43"/>
      <c r="HHY265" s="43"/>
      <c r="HHZ265" s="44"/>
      <c r="HIA265" s="42"/>
      <c r="HIB265" s="43"/>
      <c r="HIC265" s="43"/>
      <c r="HID265" s="43"/>
      <c r="HIE265" s="43"/>
      <c r="HIF265" s="43"/>
      <c r="HIG265" s="43"/>
      <c r="HIH265" s="43"/>
      <c r="HII265" s="43"/>
      <c r="HIJ265" s="43"/>
      <c r="HIK265" s="43"/>
      <c r="HIL265" s="43"/>
      <c r="HIM265" s="43"/>
      <c r="HIN265" s="43"/>
      <c r="HIO265" s="43"/>
      <c r="HIP265" s="43"/>
      <c r="HIQ265" s="43"/>
      <c r="HIR265" s="43"/>
      <c r="HIS265" s="43"/>
      <c r="HIT265" s="43"/>
      <c r="HIU265" s="43"/>
      <c r="HIV265" s="43"/>
      <c r="HIW265" s="43"/>
      <c r="HIX265" s="43"/>
      <c r="HIY265" s="43"/>
      <c r="HIZ265" s="43"/>
      <c r="HJA265" s="43"/>
      <c r="HJB265" s="43"/>
      <c r="HJC265" s="43"/>
      <c r="HJD265" s="43"/>
      <c r="HJE265" s="44"/>
      <c r="HJF265" s="42"/>
      <c r="HJG265" s="43"/>
      <c r="HJH265" s="43"/>
      <c r="HJI265" s="43"/>
      <c r="HJJ265" s="43"/>
      <c r="HJK265" s="43"/>
      <c r="HJL265" s="43"/>
      <c r="HJM265" s="43"/>
      <c r="HJN265" s="43"/>
      <c r="HJO265" s="43"/>
      <c r="HJP265" s="43"/>
      <c r="HJQ265" s="43"/>
      <c r="HJR265" s="43"/>
      <c r="HJS265" s="43"/>
      <c r="HJT265" s="43"/>
      <c r="HJU265" s="43"/>
      <c r="HJV265" s="43"/>
      <c r="HJW265" s="43"/>
      <c r="HJX265" s="43"/>
      <c r="HJY265" s="43"/>
      <c r="HJZ265" s="43"/>
      <c r="HKA265" s="43"/>
      <c r="HKB265" s="43"/>
      <c r="HKC265" s="43"/>
      <c r="HKD265" s="43"/>
      <c r="HKE265" s="43"/>
      <c r="HKF265" s="43"/>
      <c r="HKG265" s="43"/>
      <c r="HKH265" s="43"/>
      <c r="HKI265" s="43"/>
      <c r="HKJ265" s="44"/>
      <c r="HKK265" s="42"/>
      <c r="HKL265" s="43"/>
      <c r="HKM265" s="43"/>
      <c r="HKN265" s="43"/>
      <c r="HKO265" s="43"/>
      <c r="HKP265" s="43"/>
      <c r="HKQ265" s="43"/>
      <c r="HKR265" s="43"/>
      <c r="HKS265" s="43"/>
      <c r="HKT265" s="43"/>
      <c r="HKU265" s="43"/>
      <c r="HKV265" s="43"/>
      <c r="HKW265" s="43"/>
      <c r="HKX265" s="43"/>
      <c r="HKY265" s="43"/>
      <c r="HKZ265" s="43"/>
      <c r="HLA265" s="43"/>
      <c r="HLB265" s="43"/>
      <c r="HLC265" s="43"/>
      <c r="HLD265" s="43"/>
      <c r="HLE265" s="43"/>
      <c r="HLF265" s="43"/>
      <c r="HLG265" s="43"/>
      <c r="HLH265" s="43"/>
      <c r="HLI265" s="43"/>
      <c r="HLJ265" s="43"/>
      <c r="HLK265" s="43"/>
      <c r="HLL265" s="43"/>
      <c r="HLM265" s="43"/>
      <c r="HLN265" s="43"/>
      <c r="HLO265" s="44"/>
      <c r="HLP265" s="42"/>
      <c r="HLQ265" s="43"/>
      <c r="HLR265" s="43"/>
      <c r="HLS265" s="43"/>
      <c r="HLT265" s="43"/>
      <c r="HLU265" s="43"/>
      <c r="HLV265" s="43"/>
      <c r="HLW265" s="43"/>
      <c r="HLX265" s="43"/>
      <c r="HLY265" s="43"/>
      <c r="HLZ265" s="43"/>
      <c r="HMA265" s="43"/>
      <c r="HMB265" s="43"/>
      <c r="HMC265" s="43"/>
      <c r="HMD265" s="43"/>
      <c r="HME265" s="43"/>
      <c r="HMF265" s="43"/>
      <c r="HMG265" s="43"/>
      <c r="HMH265" s="43"/>
      <c r="HMI265" s="43"/>
      <c r="HMJ265" s="43"/>
      <c r="HMK265" s="43"/>
      <c r="HML265" s="43"/>
      <c r="HMM265" s="43"/>
      <c r="HMN265" s="43"/>
      <c r="HMO265" s="43"/>
      <c r="HMP265" s="43"/>
      <c r="HMQ265" s="43"/>
      <c r="HMR265" s="43"/>
      <c r="HMS265" s="43"/>
      <c r="HMT265" s="44"/>
      <c r="HMU265" s="42"/>
      <c r="HMV265" s="43"/>
      <c r="HMW265" s="43"/>
      <c r="HMX265" s="43"/>
      <c r="HMY265" s="43"/>
      <c r="HMZ265" s="43"/>
      <c r="HNA265" s="43"/>
      <c r="HNB265" s="43"/>
      <c r="HNC265" s="43"/>
      <c r="HND265" s="43"/>
      <c r="HNE265" s="43"/>
      <c r="HNF265" s="43"/>
      <c r="HNG265" s="43"/>
      <c r="HNH265" s="43"/>
      <c r="HNI265" s="43"/>
      <c r="HNJ265" s="43"/>
      <c r="HNK265" s="43"/>
      <c r="HNL265" s="43"/>
      <c r="HNM265" s="43"/>
      <c r="HNN265" s="43"/>
      <c r="HNO265" s="43"/>
      <c r="HNP265" s="43"/>
      <c r="HNQ265" s="43"/>
      <c r="HNR265" s="43"/>
      <c r="HNS265" s="43"/>
      <c r="HNT265" s="43"/>
      <c r="HNU265" s="43"/>
      <c r="HNV265" s="43"/>
      <c r="HNW265" s="43"/>
      <c r="HNX265" s="43"/>
      <c r="HNY265" s="44"/>
      <c r="HNZ265" s="42"/>
      <c r="HOA265" s="43"/>
      <c r="HOB265" s="43"/>
      <c r="HOC265" s="43"/>
      <c r="HOD265" s="43"/>
      <c r="HOE265" s="43"/>
      <c r="HOF265" s="43"/>
      <c r="HOG265" s="43"/>
      <c r="HOH265" s="43"/>
      <c r="HOI265" s="43"/>
      <c r="HOJ265" s="43"/>
      <c r="HOK265" s="43"/>
      <c r="HOL265" s="43"/>
      <c r="HOM265" s="43"/>
      <c r="HON265" s="43"/>
      <c r="HOO265" s="43"/>
      <c r="HOP265" s="43"/>
      <c r="HOQ265" s="43"/>
      <c r="HOR265" s="43"/>
      <c r="HOS265" s="43"/>
      <c r="HOT265" s="43"/>
      <c r="HOU265" s="43"/>
      <c r="HOV265" s="43"/>
      <c r="HOW265" s="43"/>
      <c r="HOX265" s="43"/>
      <c r="HOY265" s="43"/>
      <c r="HOZ265" s="43"/>
      <c r="HPA265" s="43"/>
      <c r="HPB265" s="43"/>
      <c r="HPC265" s="43"/>
      <c r="HPD265" s="44"/>
      <c r="HPE265" s="42"/>
      <c r="HPF265" s="43"/>
      <c r="HPG265" s="43"/>
      <c r="HPH265" s="43"/>
      <c r="HPI265" s="43"/>
      <c r="HPJ265" s="43"/>
      <c r="HPK265" s="43"/>
      <c r="HPL265" s="43"/>
      <c r="HPM265" s="43"/>
      <c r="HPN265" s="43"/>
      <c r="HPO265" s="43"/>
      <c r="HPP265" s="43"/>
      <c r="HPQ265" s="43"/>
      <c r="HPR265" s="43"/>
      <c r="HPS265" s="43"/>
      <c r="HPT265" s="43"/>
      <c r="HPU265" s="43"/>
      <c r="HPV265" s="43"/>
      <c r="HPW265" s="43"/>
      <c r="HPX265" s="43"/>
      <c r="HPY265" s="43"/>
      <c r="HPZ265" s="43"/>
      <c r="HQA265" s="43"/>
      <c r="HQB265" s="43"/>
      <c r="HQC265" s="43"/>
      <c r="HQD265" s="43"/>
      <c r="HQE265" s="43"/>
      <c r="HQF265" s="43"/>
      <c r="HQG265" s="43"/>
      <c r="HQH265" s="43"/>
      <c r="HQI265" s="44"/>
      <c r="HQJ265" s="42"/>
      <c r="HQK265" s="43"/>
      <c r="HQL265" s="43"/>
      <c r="HQM265" s="43"/>
      <c r="HQN265" s="43"/>
      <c r="HQO265" s="43"/>
      <c r="HQP265" s="43"/>
      <c r="HQQ265" s="43"/>
      <c r="HQR265" s="43"/>
      <c r="HQS265" s="43"/>
      <c r="HQT265" s="43"/>
      <c r="HQU265" s="43"/>
      <c r="HQV265" s="43"/>
      <c r="HQW265" s="43"/>
      <c r="HQX265" s="43"/>
      <c r="HQY265" s="43"/>
      <c r="HQZ265" s="43"/>
      <c r="HRA265" s="43"/>
      <c r="HRB265" s="43"/>
      <c r="HRC265" s="43"/>
      <c r="HRD265" s="43"/>
      <c r="HRE265" s="43"/>
      <c r="HRF265" s="43"/>
      <c r="HRG265" s="43"/>
      <c r="HRH265" s="43"/>
      <c r="HRI265" s="43"/>
      <c r="HRJ265" s="43"/>
      <c r="HRK265" s="43"/>
      <c r="HRL265" s="43"/>
      <c r="HRM265" s="43"/>
      <c r="HRN265" s="44"/>
      <c r="HRO265" s="42"/>
      <c r="HRP265" s="43"/>
      <c r="HRQ265" s="43"/>
      <c r="HRR265" s="43"/>
      <c r="HRS265" s="43"/>
      <c r="HRT265" s="43"/>
      <c r="HRU265" s="43"/>
      <c r="HRV265" s="43"/>
      <c r="HRW265" s="43"/>
      <c r="HRX265" s="43"/>
      <c r="HRY265" s="43"/>
      <c r="HRZ265" s="43"/>
      <c r="HSA265" s="43"/>
      <c r="HSB265" s="43"/>
      <c r="HSC265" s="43"/>
      <c r="HSD265" s="43"/>
      <c r="HSE265" s="43"/>
      <c r="HSF265" s="43"/>
      <c r="HSG265" s="43"/>
      <c r="HSH265" s="43"/>
      <c r="HSI265" s="43"/>
      <c r="HSJ265" s="43"/>
      <c r="HSK265" s="43"/>
      <c r="HSL265" s="43"/>
      <c r="HSM265" s="43"/>
      <c r="HSN265" s="43"/>
      <c r="HSO265" s="43"/>
      <c r="HSP265" s="43"/>
      <c r="HSQ265" s="43"/>
      <c r="HSR265" s="43"/>
      <c r="HSS265" s="44"/>
      <c r="HST265" s="42"/>
      <c r="HSU265" s="43"/>
      <c r="HSV265" s="43"/>
      <c r="HSW265" s="43"/>
      <c r="HSX265" s="43"/>
      <c r="HSY265" s="43"/>
      <c r="HSZ265" s="43"/>
      <c r="HTA265" s="43"/>
      <c r="HTB265" s="43"/>
      <c r="HTC265" s="43"/>
      <c r="HTD265" s="43"/>
      <c r="HTE265" s="43"/>
      <c r="HTF265" s="43"/>
      <c r="HTG265" s="43"/>
      <c r="HTH265" s="43"/>
      <c r="HTI265" s="43"/>
      <c r="HTJ265" s="43"/>
      <c r="HTK265" s="43"/>
      <c r="HTL265" s="43"/>
      <c r="HTM265" s="43"/>
      <c r="HTN265" s="43"/>
      <c r="HTO265" s="43"/>
      <c r="HTP265" s="43"/>
      <c r="HTQ265" s="43"/>
      <c r="HTR265" s="43"/>
      <c r="HTS265" s="43"/>
      <c r="HTT265" s="43"/>
      <c r="HTU265" s="43"/>
      <c r="HTV265" s="43"/>
      <c r="HTW265" s="43"/>
      <c r="HTX265" s="44"/>
      <c r="HTY265" s="42"/>
      <c r="HTZ265" s="43"/>
      <c r="HUA265" s="43"/>
      <c r="HUB265" s="43"/>
      <c r="HUC265" s="43"/>
      <c r="HUD265" s="43"/>
      <c r="HUE265" s="43"/>
      <c r="HUF265" s="43"/>
      <c r="HUG265" s="43"/>
      <c r="HUH265" s="43"/>
      <c r="HUI265" s="43"/>
      <c r="HUJ265" s="43"/>
      <c r="HUK265" s="43"/>
      <c r="HUL265" s="43"/>
      <c r="HUM265" s="43"/>
      <c r="HUN265" s="43"/>
      <c r="HUO265" s="43"/>
      <c r="HUP265" s="43"/>
      <c r="HUQ265" s="43"/>
      <c r="HUR265" s="43"/>
      <c r="HUS265" s="43"/>
      <c r="HUT265" s="43"/>
      <c r="HUU265" s="43"/>
      <c r="HUV265" s="43"/>
      <c r="HUW265" s="43"/>
      <c r="HUX265" s="43"/>
      <c r="HUY265" s="43"/>
      <c r="HUZ265" s="43"/>
      <c r="HVA265" s="43"/>
      <c r="HVB265" s="43"/>
      <c r="HVC265" s="44"/>
      <c r="HVD265" s="42"/>
      <c r="HVE265" s="43"/>
      <c r="HVF265" s="43"/>
      <c r="HVG265" s="43"/>
      <c r="HVH265" s="43"/>
      <c r="HVI265" s="43"/>
      <c r="HVJ265" s="43"/>
      <c r="HVK265" s="43"/>
      <c r="HVL265" s="43"/>
      <c r="HVM265" s="43"/>
      <c r="HVN265" s="43"/>
      <c r="HVO265" s="43"/>
      <c r="HVP265" s="43"/>
      <c r="HVQ265" s="43"/>
      <c r="HVR265" s="43"/>
      <c r="HVS265" s="43"/>
      <c r="HVT265" s="43"/>
      <c r="HVU265" s="43"/>
      <c r="HVV265" s="43"/>
      <c r="HVW265" s="43"/>
      <c r="HVX265" s="43"/>
      <c r="HVY265" s="43"/>
      <c r="HVZ265" s="43"/>
      <c r="HWA265" s="43"/>
      <c r="HWB265" s="43"/>
      <c r="HWC265" s="43"/>
      <c r="HWD265" s="43"/>
      <c r="HWE265" s="43"/>
      <c r="HWF265" s="43"/>
      <c r="HWG265" s="43"/>
      <c r="HWH265" s="44"/>
      <c r="HWI265" s="42"/>
      <c r="HWJ265" s="43"/>
      <c r="HWK265" s="43"/>
      <c r="HWL265" s="43"/>
      <c r="HWM265" s="43"/>
      <c r="HWN265" s="43"/>
      <c r="HWO265" s="43"/>
      <c r="HWP265" s="43"/>
      <c r="HWQ265" s="43"/>
      <c r="HWR265" s="43"/>
      <c r="HWS265" s="43"/>
      <c r="HWT265" s="43"/>
      <c r="HWU265" s="43"/>
      <c r="HWV265" s="43"/>
      <c r="HWW265" s="43"/>
      <c r="HWX265" s="43"/>
      <c r="HWY265" s="43"/>
      <c r="HWZ265" s="43"/>
      <c r="HXA265" s="43"/>
      <c r="HXB265" s="43"/>
      <c r="HXC265" s="43"/>
      <c r="HXD265" s="43"/>
      <c r="HXE265" s="43"/>
      <c r="HXF265" s="43"/>
      <c r="HXG265" s="43"/>
      <c r="HXH265" s="43"/>
      <c r="HXI265" s="43"/>
      <c r="HXJ265" s="43"/>
      <c r="HXK265" s="43"/>
      <c r="HXL265" s="43"/>
      <c r="HXM265" s="44"/>
      <c r="HXN265" s="42"/>
      <c r="HXO265" s="43"/>
      <c r="HXP265" s="43"/>
      <c r="HXQ265" s="43"/>
      <c r="HXR265" s="43"/>
      <c r="HXS265" s="43"/>
      <c r="HXT265" s="43"/>
      <c r="HXU265" s="43"/>
      <c r="HXV265" s="43"/>
      <c r="HXW265" s="43"/>
      <c r="HXX265" s="43"/>
      <c r="HXY265" s="43"/>
      <c r="HXZ265" s="43"/>
      <c r="HYA265" s="43"/>
      <c r="HYB265" s="43"/>
      <c r="HYC265" s="43"/>
      <c r="HYD265" s="43"/>
      <c r="HYE265" s="43"/>
      <c r="HYF265" s="43"/>
      <c r="HYG265" s="43"/>
      <c r="HYH265" s="43"/>
      <c r="HYI265" s="43"/>
      <c r="HYJ265" s="43"/>
      <c r="HYK265" s="43"/>
      <c r="HYL265" s="43"/>
      <c r="HYM265" s="43"/>
      <c r="HYN265" s="43"/>
      <c r="HYO265" s="43"/>
      <c r="HYP265" s="43"/>
      <c r="HYQ265" s="43"/>
      <c r="HYR265" s="44"/>
      <c r="HYS265" s="42"/>
      <c r="HYT265" s="43"/>
      <c r="HYU265" s="43"/>
      <c r="HYV265" s="43"/>
      <c r="HYW265" s="43"/>
      <c r="HYX265" s="43"/>
      <c r="HYY265" s="43"/>
      <c r="HYZ265" s="43"/>
      <c r="HZA265" s="43"/>
      <c r="HZB265" s="43"/>
      <c r="HZC265" s="43"/>
      <c r="HZD265" s="43"/>
      <c r="HZE265" s="43"/>
      <c r="HZF265" s="43"/>
      <c r="HZG265" s="43"/>
      <c r="HZH265" s="43"/>
      <c r="HZI265" s="43"/>
      <c r="HZJ265" s="43"/>
      <c r="HZK265" s="43"/>
      <c r="HZL265" s="43"/>
      <c r="HZM265" s="43"/>
      <c r="HZN265" s="43"/>
      <c r="HZO265" s="43"/>
      <c r="HZP265" s="43"/>
      <c r="HZQ265" s="43"/>
      <c r="HZR265" s="43"/>
      <c r="HZS265" s="43"/>
      <c r="HZT265" s="43"/>
      <c r="HZU265" s="43"/>
      <c r="HZV265" s="43"/>
      <c r="HZW265" s="44"/>
      <c r="HZX265" s="42"/>
      <c r="HZY265" s="43"/>
      <c r="HZZ265" s="43"/>
      <c r="IAA265" s="43"/>
      <c r="IAB265" s="43"/>
      <c r="IAC265" s="43"/>
      <c r="IAD265" s="43"/>
      <c r="IAE265" s="43"/>
      <c r="IAF265" s="43"/>
      <c r="IAG265" s="43"/>
      <c r="IAH265" s="43"/>
      <c r="IAI265" s="43"/>
      <c r="IAJ265" s="43"/>
      <c r="IAK265" s="43"/>
      <c r="IAL265" s="43"/>
      <c r="IAM265" s="43"/>
      <c r="IAN265" s="43"/>
      <c r="IAO265" s="43"/>
      <c r="IAP265" s="43"/>
      <c r="IAQ265" s="43"/>
      <c r="IAR265" s="43"/>
      <c r="IAS265" s="43"/>
      <c r="IAT265" s="43"/>
      <c r="IAU265" s="43"/>
      <c r="IAV265" s="43"/>
      <c r="IAW265" s="43"/>
      <c r="IAX265" s="43"/>
      <c r="IAY265" s="43"/>
      <c r="IAZ265" s="43"/>
      <c r="IBA265" s="43"/>
      <c r="IBB265" s="44"/>
      <c r="IBC265" s="42"/>
      <c r="IBD265" s="43"/>
      <c r="IBE265" s="43"/>
      <c r="IBF265" s="43"/>
      <c r="IBG265" s="43"/>
      <c r="IBH265" s="43"/>
      <c r="IBI265" s="43"/>
      <c r="IBJ265" s="43"/>
      <c r="IBK265" s="43"/>
      <c r="IBL265" s="43"/>
      <c r="IBM265" s="43"/>
      <c r="IBN265" s="43"/>
      <c r="IBO265" s="43"/>
      <c r="IBP265" s="43"/>
      <c r="IBQ265" s="43"/>
      <c r="IBR265" s="43"/>
      <c r="IBS265" s="43"/>
      <c r="IBT265" s="43"/>
      <c r="IBU265" s="43"/>
      <c r="IBV265" s="43"/>
      <c r="IBW265" s="43"/>
      <c r="IBX265" s="43"/>
      <c r="IBY265" s="43"/>
      <c r="IBZ265" s="43"/>
      <c r="ICA265" s="43"/>
      <c r="ICB265" s="43"/>
      <c r="ICC265" s="43"/>
      <c r="ICD265" s="43"/>
      <c r="ICE265" s="43"/>
      <c r="ICF265" s="43"/>
      <c r="ICG265" s="44"/>
      <c r="ICH265" s="42"/>
      <c r="ICI265" s="43"/>
      <c r="ICJ265" s="43"/>
      <c r="ICK265" s="43"/>
      <c r="ICL265" s="43"/>
      <c r="ICM265" s="43"/>
      <c r="ICN265" s="43"/>
      <c r="ICO265" s="43"/>
      <c r="ICP265" s="43"/>
      <c r="ICQ265" s="43"/>
      <c r="ICR265" s="43"/>
      <c r="ICS265" s="43"/>
      <c r="ICT265" s="43"/>
      <c r="ICU265" s="43"/>
      <c r="ICV265" s="43"/>
      <c r="ICW265" s="43"/>
      <c r="ICX265" s="43"/>
      <c r="ICY265" s="43"/>
      <c r="ICZ265" s="43"/>
      <c r="IDA265" s="43"/>
      <c r="IDB265" s="43"/>
      <c r="IDC265" s="43"/>
      <c r="IDD265" s="43"/>
      <c r="IDE265" s="43"/>
      <c r="IDF265" s="43"/>
      <c r="IDG265" s="43"/>
      <c r="IDH265" s="43"/>
      <c r="IDI265" s="43"/>
      <c r="IDJ265" s="43"/>
      <c r="IDK265" s="43"/>
      <c r="IDL265" s="44"/>
      <c r="IDM265" s="42"/>
      <c r="IDN265" s="43"/>
      <c r="IDO265" s="43"/>
      <c r="IDP265" s="43"/>
      <c r="IDQ265" s="43"/>
      <c r="IDR265" s="43"/>
      <c r="IDS265" s="43"/>
      <c r="IDT265" s="43"/>
      <c r="IDU265" s="43"/>
      <c r="IDV265" s="43"/>
      <c r="IDW265" s="43"/>
      <c r="IDX265" s="43"/>
      <c r="IDY265" s="43"/>
      <c r="IDZ265" s="43"/>
      <c r="IEA265" s="43"/>
      <c r="IEB265" s="43"/>
      <c r="IEC265" s="43"/>
      <c r="IED265" s="43"/>
      <c r="IEE265" s="43"/>
      <c r="IEF265" s="43"/>
      <c r="IEG265" s="43"/>
      <c r="IEH265" s="43"/>
      <c r="IEI265" s="43"/>
      <c r="IEJ265" s="43"/>
      <c r="IEK265" s="43"/>
      <c r="IEL265" s="43"/>
      <c r="IEM265" s="43"/>
      <c r="IEN265" s="43"/>
      <c r="IEO265" s="43"/>
      <c r="IEP265" s="43"/>
      <c r="IEQ265" s="44"/>
      <c r="IER265" s="42"/>
      <c r="IES265" s="43"/>
      <c r="IET265" s="43"/>
      <c r="IEU265" s="43"/>
      <c r="IEV265" s="43"/>
      <c r="IEW265" s="43"/>
      <c r="IEX265" s="43"/>
      <c r="IEY265" s="43"/>
      <c r="IEZ265" s="43"/>
      <c r="IFA265" s="43"/>
      <c r="IFB265" s="43"/>
      <c r="IFC265" s="43"/>
      <c r="IFD265" s="43"/>
      <c r="IFE265" s="43"/>
      <c r="IFF265" s="43"/>
      <c r="IFG265" s="43"/>
      <c r="IFH265" s="43"/>
      <c r="IFI265" s="43"/>
      <c r="IFJ265" s="43"/>
      <c r="IFK265" s="43"/>
      <c r="IFL265" s="43"/>
      <c r="IFM265" s="43"/>
      <c r="IFN265" s="43"/>
      <c r="IFO265" s="43"/>
      <c r="IFP265" s="43"/>
      <c r="IFQ265" s="43"/>
      <c r="IFR265" s="43"/>
      <c r="IFS265" s="43"/>
      <c r="IFT265" s="43"/>
      <c r="IFU265" s="43"/>
      <c r="IFV265" s="44"/>
      <c r="IFW265" s="42"/>
      <c r="IFX265" s="43"/>
      <c r="IFY265" s="43"/>
      <c r="IFZ265" s="43"/>
      <c r="IGA265" s="43"/>
      <c r="IGB265" s="43"/>
      <c r="IGC265" s="43"/>
      <c r="IGD265" s="43"/>
      <c r="IGE265" s="43"/>
      <c r="IGF265" s="43"/>
      <c r="IGG265" s="43"/>
      <c r="IGH265" s="43"/>
      <c r="IGI265" s="43"/>
      <c r="IGJ265" s="43"/>
      <c r="IGK265" s="43"/>
      <c r="IGL265" s="43"/>
      <c r="IGM265" s="43"/>
      <c r="IGN265" s="43"/>
      <c r="IGO265" s="43"/>
      <c r="IGP265" s="43"/>
      <c r="IGQ265" s="43"/>
      <c r="IGR265" s="43"/>
      <c r="IGS265" s="43"/>
      <c r="IGT265" s="43"/>
      <c r="IGU265" s="43"/>
      <c r="IGV265" s="43"/>
      <c r="IGW265" s="43"/>
      <c r="IGX265" s="43"/>
      <c r="IGY265" s="43"/>
      <c r="IGZ265" s="43"/>
      <c r="IHA265" s="44"/>
      <c r="IHB265" s="42"/>
      <c r="IHC265" s="43"/>
      <c r="IHD265" s="43"/>
      <c r="IHE265" s="43"/>
      <c r="IHF265" s="43"/>
      <c r="IHG265" s="43"/>
      <c r="IHH265" s="43"/>
      <c r="IHI265" s="43"/>
      <c r="IHJ265" s="43"/>
      <c r="IHK265" s="43"/>
      <c r="IHL265" s="43"/>
      <c r="IHM265" s="43"/>
      <c r="IHN265" s="43"/>
      <c r="IHO265" s="43"/>
      <c r="IHP265" s="43"/>
      <c r="IHQ265" s="43"/>
      <c r="IHR265" s="43"/>
      <c r="IHS265" s="43"/>
      <c r="IHT265" s="43"/>
      <c r="IHU265" s="43"/>
      <c r="IHV265" s="43"/>
      <c r="IHW265" s="43"/>
      <c r="IHX265" s="43"/>
      <c r="IHY265" s="43"/>
      <c r="IHZ265" s="43"/>
      <c r="IIA265" s="43"/>
      <c r="IIB265" s="43"/>
      <c r="IIC265" s="43"/>
      <c r="IID265" s="43"/>
      <c r="IIE265" s="43"/>
      <c r="IIF265" s="44"/>
      <c r="IIG265" s="42"/>
      <c r="IIH265" s="43"/>
      <c r="III265" s="43"/>
      <c r="IIJ265" s="43"/>
      <c r="IIK265" s="43"/>
      <c r="IIL265" s="43"/>
      <c r="IIM265" s="43"/>
      <c r="IIN265" s="43"/>
      <c r="IIO265" s="43"/>
      <c r="IIP265" s="43"/>
      <c r="IIQ265" s="43"/>
      <c r="IIR265" s="43"/>
      <c r="IIS265" s="43"/>
      <c r="IIT265" s="43"/>
      <c r="IIU265" s="43"/>
      <c r="IIV265" s="43"/>
      <c r="IIW265" s="43"/>
      <c r="IIX265" s="43"/>
      <c r="IIY265" s="43"/>
      <c r="IIZ265" s="43"/>
      <c r="IJA265" s="43"/>
      <c r="IJB265" s="43"/>
      <c r="IJC265" s="43"/>
      <c r="IJD265" s="43"/>
      <c r="IJE265" s="43"/>
      <c r="IJF265" s="43"/>
      <c r="IJG265" s="43"/>
      <c r="IJH265" s="43"/>
      <c r="IJI265" s="43"/>
      <c r="IJJ265" s="43"/>
      <c r="IJK265" s="44"/>
      <c r="IJL265" s="42"/>
      <c r="IJM265" s="43"/>
      <c r="IJN265" s="43"/>
      <c r="IJO265" s="43"/>
      <c r="IJP265" s="43"/>
      <c r="IJQ265" s="43"/>
      <c r="IJR265" s="43"/>
      <c r="IJS265" s="43"/>
      <c r="IJT265" s="43"/>
      <c r="IJU265" s="43"/>
      <c r="IJV265" s="43"/>
      <c r="IJW265" s="43"/>
      <c r="IJX265" s="43"/>
      <c r="IJY265" s="43"/>
      <c r="IJZ265" s="43"/>
      <c r="IKA265" s="43"/>
      <c r="IKB265" s="43"/>
      <c r="IKC265" s="43"/>
      <c r="IKD265" s="43"/>
      <c r="IKE265" s="43"/>
      <c r="IKF265" s="43"/>
      <c r="IKG265" s="43"/>
      <c r="IKH265" s="43"/>
      <c r="IKI265" s="43"/>
      <c r="IKJ265" s="43"/>
      <c r="IKK265" s="43"/>
      <c r="IKL265" s="43"/>
      <c r="IKM265" s="43"/>
      <c r="IKN265" s="43"/>
      <c r="IKO265" s="43"/>
      <c r="IKP265" s="44"/>
      <c r="IKQ265" s="42"/>
      <c r="IKR265" s="43"/>
      <c r="IKS265" s="43"/>
      <c r="IKT265" s="43"/>
      <c r="IKU265" s="43"/>
      <c r="IKV265" s="43"/>
      <c r="IKW265" s="43"/>
      <c r="IKX265" s="43"/>
      <c r="IKY265" s="43"/>
      <c r="IKZ265" s="43"/>
      <c r="ILA265" s="43"/>
      <c r="ILB265" s="43"/>
      <c r="ILC265" s="43"/>
      <c r="ILD265" s="43"/>
      <c r="ILE265" s="43"/>
      <c r="ILF265" s="43"/>
      <c r="ILG265" s="43"/>
      <c r="ILH265" s="43"/>
      <c r="ILI265" s="43"/>
      <c r="ILJ265" s="43"/>
      <c r="ILK265" s="43"/>
      <c r="ILL265" s="43"/>
      <c r="ILM265" s="43"/>
      <c r="ILN265" s="43"/>
      <c r="ILO265" s="43"/>
      <c r="ILP265" s="43"/>
      <c r="ILQ265" s="43"/>
      <c r="ILR265" s="43"/>
      <c r="ILS265" s="43"/>
      <c r="ILT265" s="43"/>
      <c r="ILU265" s="44"/>
      <c r="ILV265" s="42"/>
      <c r="ILW265" s="43"/>
      <c r="ILX265" s="43"/>
      <c r="ILY265" s="43"/>
      <c r="ILZ265" s="43"/>
      <c r="IMA265" s="43"/>
      <c r="IMB265" s="43"/>
      <c r="IMC265" s="43"/>
      <c r="IMD265" s="43"/>
      <c r="IME265" s="43"/>
      <c r="IMF265" s="43"/>
      <c r="IMG265" s="43"/>
      <c r="IMH265" s="43"/>
      <c r="IMI265" s="43"/>
      <c r="IMJ265" s="43"/>
      <c r="IMK265" s="43"/>
      <c r="IML265" s="43"/>
      <c r="IMM265" s="43"/>
      <c r="IMN265" s="43"/>
      <c r="IMO265" s="43"/>
      <c r="IMP265" s="43"/>
      <c r="IMQ265" s="43"/>
      <c r="IMR265" s="43"/>
      <c r="IMS265" s="43"/>
      <c r="IMT265" s="43"/>
      <c r="IMU265" s="43"/>
      <c r="IMV265" s="43"/>
      <c r="IMW265" s="43"/>
      <c r="IMX265" s="43"/>
      <c r="IMY265" s="43"/>
      <c r="IMZ265" s="44"/>
      <c r="INA265" s="42"/>
      <c r="INB265" s="43"/>
      <c r="INC265" s="43"/>
      <c r="IND265" s="43"/>
      <c r="INE265" s="43"/>
      <c r="INF265" s="43"/>
      <c r="ING265" s="43"/>
      <c r="INH265" s="43"/>
      <c r="INI265" s="43"/>
      <c r="INJ265" s="43"/>
      <c r="INK265" s="43"/>
      <c r="INL265" s="43"/>
      <c r="INM265" s="43"/>
      <c r="INN265" s="43"/>
      <c r="INO265" s="43"/>
      <c r="INP265" s="43"/>
      <c r="INQ265" s="43"/>
      <c r="INR265" s="43"/>
      <c r="INS265" s="43"/>
      <c r="INT265" s="43"/>
      <c r="INU265" s="43"/>
      <c r="INV265" s="43"/>
      <c r="INW265" s="43"/>
      <c r="INX265" s="43"/>
      <c r="INY265" s="43"/>
      <c r="INZ265" s="43"/>
      <c r="IOA265" s="43"/>
      <c r="IOB265" s="43"/>
      <c r="IOC265" s="43"/>
      <c r="IOD265" s="43"/>
      <c r="IOE265" s="44"/>
      <c r="IOF265" s="42"/>
      <c r="IOG265" s="43"/>
      <c r="IOH265" s="43"/>
      <c r="IOI265" s="43"/>
      <c r="IOJ265" s="43"/>
      <c r="IOK265" s="43"/>
      <c r="IOL265" s="43"/>
      <c r="IOM265" s="43"/>
      <c r="ION265" s="43"/>
      <c r="IOO265" s="43"/>
      <c r="IOP265" s="43"/>
      <c r="IOQ265" s="43"/>
      <c r="IOR265" s="43"/>
      <c r="IOS265" s="43"/>
      <c r="IOT265" s="43"/>
      <c r="IOU265" s="43"/>
      <c r="IOV265" s="43"/>
      <c r="IOW265" s="43"/>
      <c r="IOX265" s="43"/>
      <c r="IOY265" s="43"/>
      <c r="IOZ265" s="43"/>
      <c r="IPA265" s="43"/>
      <c r="IPB265" s="43"/>
      <c r="IPC265" s="43"/>
      <c r="IPD265" s="43"/>
      <c r="IPE265" s="43"/>
      <c r="IPF265" s="43"/>
      <c r="IPG265" s="43"/>
      <c r="IPH265" s="43"/>
      <c r="IPI265" s="43"/>
      <c r="IPJ265" s="44"/>
      <c r="IPK265" s="42"/>
      <c r="IPL265" s="43"/>
      <c r="IPM265" s="43"/>
      <c r="IPN265" s="43"/>
      <c r="IPO265" s="43"/>
      <c r="IPP265" s="43"/>
      <c r="IPQ265" s="43"/>
      <c r="IPR265" s="43"/>
      <c r="IPS265" s="43"/>
      <c r="IPT265" s="43"/>
      <c r="IPU265" s="43"/>
      <c r="IPV265" s="43"/>
      <c r="IPW265" s="43"/>
      <c r="IPX265" s="43"/>
      <c r="IPY265" s="43"/>
      <c r="IPZ265" s="43"/>
      <c r="IQA265" s="43"/>
      <c r="IQB265" s="43"/>
      <c r="IQC265" s="43"/>
      <c r="IQD265" s="43"/>
      <c r="IQE265" s="43"/>
      <c r="IQF265" s="43"/>
      <c r="IQG265" s="43"/>
      <c r="IQH265" s="43"/>
      <c r="IQI265" s="43"/>
      <c r="IQJ265" s="43"/>
      <c r="IQK265" s="43"/>
      <c r="IQL265" s="43"/>
      <c r="IQM265" s="43"/>
      <c r="IQN265" s="43"/>
      <c r="IQO265" s="44"/>
      <c r="IQP265" s="42"/>
      <c r="IQQ265" s="43"/>
      <c r="IQR265" s="43"/>
      <c r="IQS265" s="43"/>
      <c r="IQT265" s="43"/>
      <c r="IQU265" s="43"/>
      <c r="IQV265" s="43"/>
      <c r="IQW265" s="43"/>
      <c r="IQX265" s="43"/>
      <c r="IQY265" s="43"/>
      <c r="IQZ265" s="43"/>
      <c r="IRA265" s="43"/>
      <c r="IRB265" s="43"/>
      <c r="IRC265" s="43"/>
      <c r="IRD265" s="43"/>
      <c r="IRE265" s="43"/>
      <c r="IRF265" s="43"/>
      <c r="IRG265" s="43"/>
      <c r="IRH265" s="43"/>
      <c r="IRI265" s="43"/>
      <c r="IRJ265" s="43"/>
      <c r="IRK265" s="43"/>
      <c r="IRL265" s="43"/>
      <c r="IRM265" s="43"/>
      <c r="IRN265" s="43"/>
      <c r="IRO265" s="43"/>
      <c r="IRP265" s="43"/>
      <c r="IRQ265" s="43"/>
      <c r="IRR265" s="43"/>
      <c r="IRS265" s="43"/>
      <c r="IRT265" s="44"/>
      <c r="IRU265" s="42"/>
      <c r="IRV265" s="43"/>
      <c r="IRW265" s="43"/>
      <c r="IRX265" s="43"/>
      <c r="IRY265" s="43"/>
      <c r="IRZ265" s="43"/>
      <c r="ISA265" s="43"/>
      <c r="ISB265" s="43"/>
      <c r="ISC265" s="43"/>
      <c r="ISD265" s="43"/>
      <c r="ISE265" s="43"/>
      <c r="ISF265" s="43"/>
      <c r="ISG265" s="43"/>
      <c r="ISH265" s="43"/>
      <c r="ISI265" s="43"/>
      <c r="ISJ265" s="43"/>
      <c r="ISK265" s="43"/>
      <c r="ISL265" s="43"/>
      <c r="ISM265" s="43"/>
      <c r="ISN265" s="43"/>
      <c r="ISO265" s="43"/>
      <c r="ISP265" s="43"/>
      <c r="ISQ265" s="43"/>
      <c r="ISR265" s="43"/>
      <c r="ISS265" s="43"/>
      <c r="IST265" s="43"/>
      <c r="ISU265" s="43"/>
      <c r="ISV265" s="43"/>
      <c r="ISW265" s="43"/>
      <c r="ISX265" s="43"/>
      <c r="ISY265" s="44"/>
      <c r="ISZ265" s="42"/>
      <c r="ITA265" s="43"/>
      <c r="ITB265" s="43"/>
      <c r="ITC265" s="43"/>
      <c r="ITD265" s="43"/>
      <c r="ITE265" s="43"/>
      <c r="ITF265" s="43"/>
      <c r="ITG265" s="43"/>
      <c r="ITH265" s="43"/>
      <c r="ITI265" s="43"/>
      <c r="ITJ265" s="43"/>
      <c r="ITK265" s="43"/>
      <c r="ITL265" s="43"/>
      <c r="ITM265" s="43"/>
      <c r="ITN265" s="43"/>
      <c r="ITO265" s="43"/>
      <c r="ITP265" s="43"/>
      <c r="ITQ265" s="43"/>
      <c r="ITR265" s="43"/>
      <c r="ITS265" s="43"/>
      <c r="ITT265" s="43"/>
      <c r="ITU265" s="43"/>
      <c r="ITV265" s="43"/>
      <c r="ITW265" s="43"/>
      <c r="ITX265" s="43"/>
      <c r="ITY265" s="43"/>
      <c r="ITZ265" s="43"/>
      <c r="IUA265" s="43"/>
      <c r="IUB265" s="43"/>
      <c r="IUC265" s="43"/>
      <c r="IUD265" s="44"/>
      <c r="IUE265" s="42"/>
      <c r="IUF265" s="43"/>
      <c r="IUG265" s="43"/>
      <c r="IUH265" s="43"/>
      <c r="IUI265" s="43"/>
      <c r="IUJ265" s="43"/>
      <c r="IUK265" s="43"/>
      <c r="IUL265" s="43"/>
      <c r="IUM265" s="43"/>
      <c r="IUN265" s="43"/>
      <c r="IUO265" s="43"/>
      <c r="IUP265" s="43"/>
      <c r="IUQ265" s="43"/>
      <c r="IUR265" s="43"/>
      <c r="IUS265" s="43"/>
      <c r="IUT265" s="43"/>
      <c r="IUU265" s="43"/>
      <c r="IUV265" s="43"/>
      <c r="IUW265" s="43"/>
      <c r="IUX265" s="43"/>
      <c r="IUY265" s="43"/>
      <c r="IUZ265" s="43"/>
      <c r="IVA265" s="43"/>
      <c r="IVB265" s="43"/>
      <c r="IVC265" s="43"/>
      <c r="IVD265" s="43"/>
      <c r="IVE265" s="43"/>
      <c r="IVF265" s="43"/>
      <c r="IVG265" s="43"/>
      <c r="IVH265" s="43"/>
      <c r="IVI265" s="44"/>
      <c r="IVJ265" s="42"/>
      <c r="IVK265" s="43"/>
      <c r="IVL265" s="43"/>
      <c r="IVM265" s="43"/>
      <c r="IVN265" s="43"/>
      <c r="IVO265" s="43"/>
      <c r="IVP265" s="43"/>
      <c r="IVQ265" s="43"/>
      <c r="IVR265" s="43"/>
      <c r="IVS265" s="43"/>
      <c r="IVT265" s="43"/>
      <c r="IVU265" s="43"/>
      <c r="IVV265" s="43"/>
      <c r="IVW265" s="43"/>
      <c r="IVX265" s="43"/>
      <c r="IVY265" s="43"/>
      <c r="IVZ265" s="43"/>
      <c r="IWA265" s="43"/>
      <c r="IWB265" s="43"/>
      <c r="IWC265" s="43"/>
      <c r="IWD265" s="43"/>
      <c r="IWE265" s="43"/>
      <c r="IWF265" s="43"/>
      <c r="IWG265" s="43"/>
      <c r="IWH265" s="43"/>
      <c r="IWI265" s="43"/>
      <c r="IWJ265" s="43"/>
      <c r="IWK265" s="43"/>
      <c r="IWL265" s="43"/>
      <c r="IWM265" s="43"/>
      <c r="IWN265" s="44"/>
      <c r="IWO265" s="42"/>
      <c r="IWP265" s="43"/>
      <c r="IWQ265" s="43"/>
      <c r="IWR265" s="43"/>
      <c r="IWS265" s="43"/>
      <c r="IWT265" s="43"/>
      <c r="IWU265" s="43"/>
      <c r="IWV265" s="43"/>
      <c r="IWW265" s="43"/>
      <c r="IWX265" s="43"/>
      <c r="IWY265" s="43"/>
      <c r="IWZ265" s="43"/>
      <c r="IXA265" s="43"/>
      <c r="IXB265" s="43"/>
      <c r="IXC265" s="43"/>
      <c r="IXD265" s="43"/>
      <c r="IXE265" s="43"/>
      <c r="IXF265" s="43"/>
      <c r="IXG265" s="43"/>
      <c r="IXH265" s="43"/>
      <c r="IXI265" s="43"/>
      <c r="IXJ265" s="43"/>
      <c r="IXK265" s="43"/>
      <c r="IXL265" s="43"/>
      <c r="IXM265" s="43"/>
      <c r="IXN265" s="43"/>
      <c r="IXO265" s="43"/>
      <c r="IXP265" s="43"/>
      <c r="IXQ265" s="43"/>
      <c r="IXR265" s="43"/>
      <c r="IXS265" s="44"/>
      <c r="IXT265" s="42"/>
      <c r="IXU265" s="43"/>
      <c r="IXV265" s="43"/>
      <c r="IXW265" s="43"/>
      <c r="IXX265" s="43"/>
      <c r="IXY265" s="43"/>
      <c r="IXZ265" s="43"/>
      <c r="IYA265" s="43"/>
      <c r="IYB265" s="43"/>
      <c r="IYC265" s="43"/>
      <c r="IYD265" s="43"/>
      <c r="IYE265" s="43"/>
      <c r="IYF265" s="43"/>
      <c r="IYG265" s="43"/>
      <c r="IYH265" s="43"/>
      <c r="IYI265" s="43"/>
      <c r="IYJ265" s="43"/>
      <c r="IYK265" s="43"/>
      <c r="IYL265" s="43"/>
      <c r="IYM265" s="43"/>
      <c r="IYN265" s="43"/>
      <c r="IYO265" s="43"/>
      <c r="IYP265" s="43"/>
      <c r="IYQ265" s="43"/>
      <c r="IYR265" s="43"/>
      <c r="IYS265" s="43"/>
      <c r="IYT265" s="43"/>
      <c r="IYU265" s="43"/>
      <c r="IYV265" s="43"/>
      <c r="IYW265" s="43"/>
      <c r="IYX265" s="44"/>
      <c r="IYY265" s="42"/>
      <c r="IYZ265" s="43"/>
      <c r="IZA265" s="43"/>
      <c r="IZB265" s="43"/>
      <c r="IZC265" s="43"/>
      <c r="IZD265" s="43"/>
      <c r="IZE265" s="43"/>
      <c r="IZF265" s="43"/>
      <c r="IZG265" s="43"/>
      <c r="IZH265" s="43"/>
      <c r="IZI265" s="43"/>
      <c r="IZJ265" s="43"/>
      <c r="IZK265" s="43"/>
      <c r="IZL265" s="43"/>
      <c r="IZM265" s="43"/>
      <c r="IZN265" s="43"/>
      <c r="IZO265" s="43"/>
      <c r="IZP265" s="43"/>
      <c r="IZQ265" s="43"/>
      <c r="IZR265" s="43"/>
      <c r="IZS265" s="43"/>
      <c r="IZT265" s="43"/>
      <c r="IZU265" s="43"/>
      <c r="IZV265" s="43"/>
      <c r="IZW265" s="43"/>
      <c r="IZX265" s="43"/>
      <c r="IZY265" s="43"/>
      <c r="IZZ265" s="43"/>
      <c r="JAA265" s="43"/>
      <c r="JAB265" s="43"/>
      <c r="JAC265" s="44"/>
      <c r="JAD265" s="42"/>
      <c r="JAE265" s="43"/>
      <c r="JAF265" s="43"/>
      <c r="JAG265" s="43"/>
      <c r="JAH265" s="43"/>
      <c r="JAI265" s="43"/>
      <c r="JAJ265" s="43"/>
      <c r="JAK265" s="43"/>
      <c r="JAL265" s="43"/>
      <c r="JAM265" s="43"/>
      <c r="JAN265" s="43"/>
      <c r="JAO265" s="43"/>
      <c r="JAP265" s="43"/>
      <c r="JAQ265" s="43"/>
      <c r="JAR265" s="43"/>
      <c r="JAS265" s="43"/>
      <c r="JAT265" s="43"/>
      <c r="JAU265" s="43"/>
      <c r="JAV265" s="43"/>
      <c r="JAW265" s="43"/>
      <c r="JAX265" s="43"/>
      <c r="JAY265" s="43"/>
      <c r="JAZ265" s="43"/>
      <c r="JBA265" s="43"/>
      <c r="JBB265" s="43"/>
      <c r="JBC265" s="43"/>
      <c r="JBD265" s="43"/>
      <c r="JBE265" s="43"/>
      <c r="JBF265" s="43"/>
      <c r="JBG265" s="43"/>
      <c r="JBH265" s="44"/>
      <c r="JBI265" s="42"/>
      <c r="JBJ265" s="43"/>
      <c r="JBK265" s="43"/>
      <c r="JBL265" s="43"/>
      <c r="JBM265" s="43"/>
      <c r="JBN265" s="43"/>
      <c r="JBO265" s="43"/>
      <c r="JBP265" s="43"/>
      <c r="JBQ265" s="43"/>
      <c r="JBR265" s="43"/>
      <c r="JBS265" s="43"/>
      <c r="JBT265" s="43"/>
      <c r="JBU265" s="43"/>
      <c r="JBV265" s="43"/>
      <c r="JBW265" s="43"/>
      <c r="JBX265" s="43"/>
      <c r="JBY265" s="43"/>
      <c r="JBZ265" s="43"/>
      <c r="JCA265" s="43"/>
      <c r="JCB265" s="43"/>
      <c r="JCC265" s="43"/>
      <c r="JCD265" s="43"/>
      <c r="JCE265" s="43"/>
      <c r="JCF265" s="43"/>
      <c r="JCG265" s="43"/>
      <c r="JCH265" s="43"/>
      <c r="JCI265" s="43"/>
      <c r="JCJ265" s="43"/>
      <c r="JCK265" s="43"/>
      <c r="JCL265" s="43"/>
      <c r="JCM265" s="44"/>
      <c r="JCN265" s="42"/>
      <c r="JCO265" s="43"/>
      <c r="JCP265" s="43"/>
      <c r="JCQ265" s="43"/>
      <c r="JCR265" s="43"/>
      <c r="JCS265" s="43"/>
      <c r="JCT265" s="43"/>
      <c r="JCU265" s="43"/>
      <c r="JCV265" s="43"/>
      <c r="JCW265" s="43"/>
      <c r="JCX265" s="43"/>
      <c r="JCY265" s="43"/>
      <c r="JCZ265" s="43"/>
      <c r="JDA265" s="43"/>
      <c r="JDB265" s="43"/>
      <c r="JDC265" s="43"/>
      <c r="JDD265" s="43"/>
      <c r="JDE265" s="43"/>
      <c r="JDF265" s="43"/>
      <c r="JDG265" s="43"/>
      <c r="JDH265" s="43"/>
      <c r="JDI265" s="43"/>
      <c r="JDJ265" s="43"/>
      <c r="JDK265" s="43"/>
      <c r="JDL265" s="43"/>
      <c r="JDM265" s="43"/>
      <c r="JDN265" s="43"/>
      <c r="JDO265" s="43"/>
      <c r="JDP265" s="43"/>
      <c r="JDQ265" s="43"/>
      <c r="JDR265" s="44"/>
      <c r="JDS265" s="42"/>
      <c r="JDT265" s="43"/>
      <c r="JDU265" s="43"/>
      <c r="JDV265" s="43"/>
      <c r="JDW265" s="43"/>
      <c r="JDX265" s="43"/>
      <c r="JDY265" s="43"/>
      <c r="JDZ265" s="43"/>
      <c r="JEA265" s="43"/>
      <c r="JEB265" s="43"/>
      <c r="JEC265" s="43"/>
      <c r="JED265" s="43"/>
      <c r="JEE265" s="43"/>
      <c r="JEF265" s="43"/>
      <c r="JEG265" s="43"/>
      <c r="JEH265" s="43"/>
      <c r="JEI265" s="43"/>
      <c r="JEJ265" s="43"/>
      <c r="JEK265" s="43"/>
      <c r="JEL265" s="43"/>
      <c r="JEM265" s="43"/>
      <c r="JEN265" s="43"/>
      <c r="JEO265" s="43"/>
      <c r="JEP265" s="43"/>
      <c r="JEQ265" s="43"/>
      <c r="JER265" s="43"/>
      <c r="JES265" s="43"/>
      <c r="JET265" s="43"/>
      <c r="JEU265" s="43"/>
      <c r="JEV265" s="43"/>
      <c r="JEW265" s="44"/>
      <c r="JEX265" s="42"/>
      <c r="JEY265" s="43"/>
      <c r="JEZ265" s="43"/>
      <c r="JFA265" s="43"/>
      <c r="JFB265" s="43"/>
      <c r="JFC265" s="43"/>
      <c r="JFD265" s="43"/>
      <c r="JFE265" s="43"/>
      <c r="JFF265" s="43"/>
      <c r="JFG265" s="43"/>
      <c r="JFH265" s="43"/>
      <c r="JFI265" s="43"/>
      <c r="JFJ265" s="43"/>
      <c r="JFK265" s="43"/>
      <c r="JFL265" s="43"/>
      <c r="JFM265" s="43"/>
      <c r="JFN265" s="43"/>
      <c r="JFO265" s="43"/>
      <c r="JFP265" s="43"/>
      <c r="JFQ265" s="43"/>
      <c r="JFR265" s="43"/>
      <c r="JFS265" s="43"/>
      <c r="JFT265" s="43"/>
      <c r="JFU265" s="43"/>
      <c r="JFV265" s="43"/>
      <c r="JFW265" s="43"/>
      <c r="JFX265" s="43"/>
      <c r="JFY265" s="43"/>
      <c r="JFZ265" s="43"/>
      <c r="JGA265" s="43"/>
      <c r="JGB265" s="44"/>
      <c r="JGC265" s="42"/>
      <c r="JGD265" s="43"/>
      <c r="JGE265" s="43"/>
      <c r="JGF265" s="43"/>
      <c r="JGG265" s="43"/>
      <c r="JGH265" s="43"/>
      <c r="JGI265" s="43"/>
      <c r="JGJ265" s="43"/>
      <c r="JGK265" s="43"/>
      <c r="JGL265" s="43"/>
      <c r="JGM265" s="43"/>
      <c r="JGN265" s="43"/>
      <c r="JGO265" s="43"/>
      <c r="JGP265" s="43"/>
      <c r="JGQ265" s="43"/>
      <c r="JGR265" s="43"/>
      <c r="JGS265" s="43"/>
      <c r="JGT265" s="43"/>
      <c r="JGU265" s="43"/>
      <c r="JGV265" s="43"/>
      <c r="JGW265" s="43"/>
      <c r="JGX265" s="43"/>
      <c r="JGY265" s="43"/>
      <c r="JGZ265" s="43"/>
      <c r="JHA265" s="43"/>
      <c r="JHB265" s="43"/>
      <c r="JHC265" s="43"/>
      <c r="JHD265" s="43"/>
      <c r="JHE265" s="43"/>
      <c r="JHF265" s="43"/>
      <c r="JHG265" s="44"/>
      <c r="JHH265" s="42"/>
      <c r="JHI265" s="43"/>
      <c r="JHJ265" s="43"/>
      <c r="JHK265" s="43"/>
      <c r="JHL265" s="43"/>
      <c r="JHM265" s="43"/>
      <c r="JHN265" s="43"/>
      <c r="JHO265" s="43"/>
      <c r="JHP265" s="43"/>
      <c r="JHQ265" s="43"/>
      <c r="JHR265" s="43"/>
      <c r="JHS265" s="43"/>
      <c r="JHT265" s="43"/>
      <c r="JHU265" s="43"/>
      <c r="JHV265" s="43"/>
      <c r="JHW265" s="43"/>
      <c r="JHX265" s="43"/>
      <c r="JHY265" s="43"/>
      <c r="JHZ265" s="43"/>
      <c r="JIA265" s="43"/>
      <c r="JIB265" s="43"/>
      <c r="JIC265" s="43"/>
      <c r="JID265" s="43"/>
      <c r="JIE265" s="43"/>
      <c r="JIF265" s="43"/>
      <c r="JIG265" s="43"/>
      <c r="JIH265" s="43"/>
      <c r="JII265" s="43"/>
      <c r="JIJ265" s="43"/>
      <c r="JIK265" s="43"/>
      <c r="JIL265" s="44"/>
      <c r="JIM265" s="42"/>
      <c r="JIN265" s="43"/>
      <c r="JIO265" s="43"/>
      <c r="JIP265" s="43"/>
      <c r="JIQ265" s="43"/>
      <c r="JIR265" s="43"/>
      <c r="JIS265" s="43"/>
      <c r="JIT265" s="43"/>
      <c r="JIU265" s="43"/>
      <c r="JIV265" s="43"/>
      <c r="JIW265" s="43"/>
      <c r="JIX265" s="43"/>
      <c r="JIY265" s="43"/>
      <c r="JIZ265" s="43"/>
      <c r="JJA265" s="43"/>
      <c r="JJB265" s="43"/>
      <c r="JJC265" s="43"/>
      <c r="JJD265" s="43"/>
      <c r="JJE265" s="43"/>
      <c r="JJF265" s="43"/>
      <c r="JJG265" s="43"/>
      <c r="JJH265" s="43"/>
      <c r="JJI265" s="43"/>
      <c r="JJJ265" s="43"/>
      <c r="JJK265" s="43"/>
      <c r="JJL265" s="43"/>
      <c r="JJM265" s="43"/>
      <c r="JJN265" s="43"/>
      <c r="JJO265" s="43"/>
      <c r="JJP265" s="43"/>
      <c r="JJQ265" s="44"/>
      <c r="JJR265" s="42"/>
      <c r="JJS265" s="43"/>
      <c r="JJT265" s="43"/>
      <c r="JJU265" s="43"/>
      <c r="JJV265" s="43"/>
      <c r="JJW265" s="43"/>
      <c r="JJX265" s="43"/>
      <c r="JJY265" s="43"/>
      <c r="JJZ265" s="43"/>
      <c r="JKA265" s="43"/>
      <c r="JKB265" s="43"/>
      <c r="JKC265" s="43"/>
      <c r="JKD265" s="43"/>
      <c r="JKE265" s="43"/>
      <c r="JKF265" s="43"/>
      <c r="JKG265" s="43"/>
      <c r="JKH265" s="43"/>
      <c r="JKI265" s="43"/>
      <c r="JKJ265" s="43"/>
      <c r="JKK265" s="43"/>
      <c r="JKL265" s="43"/>
      <c r="JKM265" s="43"/>
      <c r="JKN265" s="43"/>
      <c r="JKO265" s="43"/>
      <c r="JKP265" s="43"/>
      <c r="JKQ265" s="43"/>
      <c r="JKR265" s="43"/>
      <c r="JKS265" s="43"/>
      <c r="JKT265" s="43"/>
      <c r="JKU265" s="43"/>
      <c r="JKV265" s="44"/>
      <c r="JKW265" s="42"/>
      <c r="JKX265" s="43"/>
      <c r="JKY265" s="43"/>
      <c r="JKZ265" s="43"/>
      <c r="JLA265" s="43"/>
      <c r="JLB265" s="43"/>
      <c r="JLC265" s="43"/>
      <c r="JLD265" s="43"/>
      <c r="JLE265" s="43"/>
      <c r="JLF265" s="43"/>
      <c r="JLG265" s="43"/>
      <c r="JLH265" s="43"/>
      <c r="JLI265" s="43"/>
      <c r="JLJ265" s="43"/>
      <c r="JLK265" s="43"/>
      <c r="JLL265" s="43"/>
      <c r="JLM265" s="43"/>
      <c r="JLN265" s="43"/>
      <c r="JLO265" s="43"/>
      <c r="JLP265" s="43"/>
      <c r="JLQ265" s="43"/>
      <c r="JLR265" s="43"/>
      <c r="JLS265" s="43"/>
      <c r="JLT265" s="43"/>
      <c r="JLU265" s="43"/>
      <c r="JLV265" s="43"/>
      <c r="JLW265" s="43"/>
      <c r="JLX265" s="43"/>
      <c r="JLY265" s="43"/>
      <c r="JLZ265" s="43"/>
      <c r="JMA265" s="44"/>
      <c r="JMB265" s="42"/>
      <c r="JMC265" s="43"/>
      <c r="JMD265" s="43"/>
      <c r="JME265" s="43"/>
      <c r="JMF265" s="43"/>
      <c r="JMG265" s="43"/>
      <c r="JMH265" s="43"/>
      <c r="JMI265" s="43"/>
      <c r="JMJ265" s="43"/>
      <c r="JMK265" s="43"/>
      <c r="JML265" s="43"/>
      <c r="JMM265" s="43"/>
      <c r="JMN265" s="43"/>
      <c r="JMO265" s="43"/>
      <c r="JMP265" s="43"/>
      <c r="JMQ265" s="43"/>
      <c r="JMR265" s="43"/>
      <c r="JMS265" s="43"/>
      <c r="JMT265" s="43"/>
      <c r="JMU265" s="43"/>
      <c r="JMV265" s="43"/>
      <c r="JMW265" s="43"/>
      <c r="JMX265" s="43"/>
      <c r="JMY265" s="43"/>
      <c r="JMZ265" s="43"/>
      <c r="JNA265" s="43"/>
      <c r="JNB265" s="43"/>
      <c r="JNC265" s="43"/>
      <c r="JND265" s="43"/>
      <c r="JNE265" s="43"/>
      <c r="JNF265" s="44"/>
      <c r="JNG265" s="42"/>
      <c r="JNH265" s="43"/>
      <c r="JNI265" s="43"/>
      <c r="JNJ265" s="43"/>
      <c r="JNK265" s="43"/>
      <c r="JNL265" s="43"/>
      <c r="JNM265" s="43"/>
      <c r="JNN265" s="43"/>
      <c r="JNO265" s="43"/>
      <c r="JNP265" s="43"/>
      <c r="JNQ265" s="43"/>
      <c r="JNR265" s="43"/>
      <c r="JNS265" s="43"/>
      <c r="JNT265" s="43"/>
      <c r="JNU265" s="43"/>
      <c r="JNV265" s="43"/>
      <c r="JNW265" s="43"/>
      <c r="JNX265" s="43"/>
      <c r="JNY265" s="43"/>
      <c r="JNZ265" s="43"/>
      <c r="JOA265" s="43"/>
      <c r="JOB265" s="43"/>
      <c r="JOC265" s="43"/>
      <c r="JOD265" s="43"/>
      <c r="JOE265" s="43"/>
      <c r="JOF265" s="43"/>
      <c r="JOG265" s="43"/>
      <c r="JOH265" s="43"/>
      <c r="JOI265" s="43"/>
      <c r="JOJ265" s="43"/>
      <c r="JOK265" s="44"/>
      <c r="JOL265" s="42"/>
      <c r="JOM265" s="43"/>
      <c r="JON265" s="43"/>
      <c r="JOO265" s="43"/>
      <c r="JOP265" s="43"/>
      <c r="JOQ265" s="43"/>
      <c r="JOR265" s="43"/>
      <c r="JOS265" s="43"/>
      <c r="JOT265" s="43"/>
      <c r="JOU265" s="43"/>
      <c r="JOV265" s="43"/>
      <c r="JOW265" s="43"/>
      <c r="JOX265" s="43"/>
      <c r="JOY265" s="43"/>
      <c r="JOZ265" s="43"/>
      <c r="JPA265" s="43"/>
      <c r="JPB265" s="43"/>
      <c r="JPC265" s="43"/>
      <c r="JPD265" s="43"/>
      <c r="JPE265" s="43"/>
      <c r="JPF265" s="43"/>
      <c r="JPG265" s="43"/>
      <c r="JPH265" s="43"/>
      <c r="JPI265" s="43"/>
      <c r="JPJ265" s="43"/>
      <c r="JPK265" s="43"/>
      <c r="JPL265" s="43"/>
      <c r="JPM265" s="43"/>
      <c r="JPN265" s="43"/>
      <c r="JPO265" s="43"/>
      <c r="JPP265" s="44"/>
      <c r="JPQ265" s="42"/>
      <c r="JPR265" s="43"/>
      <c r="JPS265" s="43"/>
      <c r="JPT265" s="43"/>
      <c r="JPU265" s="43"/>
      <c r="JPV265" s="43"/>
      <c r="JPW265" s="43"/>
      <c r="JPX265" s="43"/>
      <c r="JPY265" s="43"/>
      <c r="JPZ265" s="43"/>
      <c r="JQA265" s="43"/>
      <c r="JQB265" s="43"/>
      <c r="JQC265" s="43"/>
      <c r="JQD265" s="43"/>
      <c r="JQE265" s="43"/>
      <c r="JQF265" s="43"/>
      <c r="JQG265" s="43"/>
      <c r="JQH265" s="43"/>
      <c r="JQI265" s="43"/>
      <c r="JQJ265" s="43"/>
      <c r="JQK265" s="43"/>
      <c r="JQL265" s="43"/>
      <c r="JQM265" s="43"/>
      <c r="JQN265" s="43"/>
      <c r="JQO265" s="43"/>
      <c r="JQP265" s="43"/>
      <c r="JQQ265" s="43"/>
      <c r="JQR265" s="43"/>
      <c r="JQS265" s="43"/>
      <c r="JQT265" s="43"/>
      <c r="JQU265" s="44"/>
      <c r="JQV265" s="42"/>
      <c r="JQW265" s="43"/>
      <c r="JQX265" s="43"/>
      <c r="JQY265" s="43"/>
      <c r="JQZ265" s="43"/>
      <c r="JRA265" s="43"/>
      <c r="JRB265" s="43"/>
      <c r="JRC265" s="43"/>
      <c r="JRD265" s="43"/>
      <c r="JRE265" s="43"/>
      <c r="JRF265" s="43"/>
      <c r="JRG265" s="43"/>
      <c r="JRH265" s="43"/>
      <c r="JRI265" s="43"/>
      <c r="JRJ265" s="43"/>
      <c r="JRK265" s="43"/>
      <c r="JRL265" s="43"/>
      <c r="JRM265" s="43"/>
      <c r="JRN265" s="43"/>
      <c r="JRO265" s="43"/>
      <c r="JRP265" s="43"/>
      <c r="JRQ265" s="43"/>
      <c r="JRR265" s="43"/>
      <c r="JRS265" s="43"/>
      <c r="JRT265" s="43"/>
      <c r="JRU265" s="43"/>
      <c r="JRV265" s="43"/>
      <c r="JRW265" s="43"/>
      <c r="JRX265" s="43"/>
      <c r="JRY265" s="43"/>
      <c r="JRZ265" s="44"/>
      <c r="JSA265" s="42"/>
      <c r="JSB265" s="43"/>
      <c r="JSC265" s="43"/>
      <c r="JSD265" s="43"/>
      <c r="JSE265" s="43"/>
      <c r="JSF265" s="43"/>
      <c r="JSG265" s="43"/>
      <c r="JSH265" s="43"/>
      <c r="JSI265" s="43"/>
      <c r="JSJ265" s="43"/>
      <c r="JSK265" s="43"/>
      <c r="JSL265" s="43"/>
      <c r="JSM265" s="43"/>
      <c r="JSN265" s="43"/>
      <c r="JSO265" s="43"/>
      <c r="JSP265" s="43"/>
      <c r="JSQ265" s="43"/>
      <c r="JSR265" s="43"/>
      <c r="JSS265" s="43"/>
      <c r="JST265" s="43"/>
      <c r="JSU265" s="43"/>
      <c r="JSV265" s="43"/>
      <c r="JSW265" s="43"/>
      <c r="JSX265" s="43"/>
      <c r="JSY265" s="43"/>
      <c r="JSZ265" s="43"/>
      <c r="JTA265" s="43"/>
      <c r="JTB265" s="43"/>
      <c r="JTC265" s="43"/>
      <c r="JTD265" s="43"/>
      <c r="JTE265" s="44"/>
      <c r="JTF265" s="42"/>
      <c r="JTG265" s="43"/>
      <c r="JTH265" s="43"/>
      <c r="JTI265" s="43"/>
      <c r="JTJ265" s="43"/>
      <c r="JTK265" s="43"/>
      <c r="JTL265" s="43"/>
      <c r="JTM265" s="43"/>
      <c r="JTN265" s="43"/>
      <c r="JTO265" s="43"/>
      <c r="JTP265" s="43"/>
      <c r="JTQ265" s="43"/>
      <c r="JTR265" s="43"/>
      <c r="JTS265" s="43"/>
      <c r="JTT265" s="43"/>
      <c r="JTU265" s="43"/>
      <c r="JTV265" s="43"/>
      <c r="JTW265" s="43"/>
      <c r="JTX265" s="43"/>
      <c r="JTY265" s="43"/>
      <c r="JTZ265" s="43"/>
      <c r="JUA265" s="43"/>
      <c r="JUB265" s="43"/>
      <c r="JUC265" s="43"/>
      <c r="JUD265" s="43"/>
      <c r="JUE265" s="43"/>
      <c r="JUF265" s="43"/>
      <c r="JUG265" s="43"/>
      <c r="JUH265" s="43"/>
      <c r="JUI265" s="43"/>
      <c r="JUJ265" s="44"/>
      <c r="JUK265" s="42"/>
      <c r="JUL265" s="43"/>
      <c r="JUM265" s="43"/>
      <c r="JUN265" s="43"/>
      <c r="JUO265" s="43"/>
      <c r="JUP265" s="43"/>
      <c r="JUQ265" s="43"/>
      <c r="JUR265" s="43"/>
      <c r="JUS265" s="43"/>
      <c r="JUT265" s="43"/>
      <c r="JUU265" s="43"/>
      <c r="JUV265" s="43"/>
      <c r="JUW265" s="43"/>
      <c r="JUX265" s="43"/>
      <c r="JUY265" s="43"/>
      <c r="JUZ265" s="43"/>
      <c r="JVA265" s="43"/>
      <c r="JVB265" s="43"/>
      <c r="JVC265" s="43"/>
      <c r="JVD265" s="43"/>
      <c r="JVE265" s="43"/>
      <c r="JVF265" s="43"/>
      <c r="JVG265" s="43"/>
      <c r="JVH265" s="43"/>
      <c r="JVI265" s="43"/>
      <c r="JVJ265" s="43"/>
      <c r="JVK265" s="43"/>
      <c r="JVL265" s="43"/>
      <c r="JVM265" s="43"/>
      <c r="JVN265" s="43"/>
      <c r="JVO265" s="44"/>
      <c r="JVP265" s="42"/>
      <c r="JVQ265" s="43"/>
      <c r="JVR265" s="43"/>
      <c r="JVS265" s="43"/>
      <c r="JVT265" s="43"/>
      <c r="JVU265" s="43"/>
      <c r="JVV265" s="43"/>
      <c r="JVW265" s="43"/>
      <c r="JVX265" s="43"/>
      <c r="JVY265" s="43"/>
      <c r="JVZ265" s="43"/>
      <c r="JWA265" s="43"/>
      <c r="JWB265" s="43"/>
      <c r="JWC265" s="43"/>
      <c r="JWD265" s="43"/>
      <c r="JWE265" s="43"/>
      <c r="JWF265" s="43"/>
      <c r="JWG265" s="43"/>
      <c r="JWH265" s="43"/>
      <c r="JWI265" s="43"/>
      <c r="JWJ265" s="43"/>
      <c r="JWK265" s="43"/>
      <c r="JWL265" s="43"/>
      <c r="JWM265" s="43"/>
      <c r="JWN265" s="43"/>
      <c r="JWO265" s="43"/>
      <c r="JWP265" s="43"/>
      <c r="JWQ265" s="43"/>
      <c r="JWR265" s="43"/>
      <c r="JWS265" s="43"/>
      <c r="JWT265" s="44"/>
      <c r="JWU265" s="42"/>
      <c r="JWV265" s="43"/>
      <c r="JWW265" s="43"/>
      <c r="JWX265" s="43"/>
      <c r="JWY265" s="43"/>
      <c r="JWZ265" s="43"/>
      <c r="JXA265" s="43"/>
      <c r="JXB265" s="43"/>
      <c r="JXC265" s="43"/>
      <c r="JXD265" s="43"/>
      <c r="JXE265" s="43"/>
      <c r="JXF265" s="43"/>
      <c r="JXG265" s="43"/>
      <c r="JXH265" s="43"/>
      <c r="JXI265" s="43"/>
      <c r="JXJ265" s="43"/>
      <c r="JXK265" s="43"/>
      <c r="JXL265" s="43"/>
      <c r="JXM265" s="43"/>
      <c r="JXN265" s="43"/>
      <c r="JXO265" s="43"/>
      <c r="JXP265" s="43"/>
      <c r="JXQ265" s="43"/>
      <c r="JXR265" s="43"/>
      <c r="JXS265" s="43"/>
      <c r="JXT265" s="43"/>
      <c r="JXU265" s="43"/>
      <c r="JXV265" s="43"/>
      <c r="JXW265" s="43"/>
      <c r="JXX265" s="43"/>
      <c r="JXY265" s="44"/>
      <c r="JXZ265" s="42"/>
      <c r="JYA265" s="43"/>
      <c r="JYB265" s="43"/>
      <c r="JYC265" s="43"/>
      <c r="JYD265" s="43"/>
      <c r="JYE265" s="43"/>
      <c r="JYF265" s="43"/>
      <c r="JYG265" s="43"/>
      <c r="JYH265" s="43"/>
      <c r="JYI265" s="43"/>
      <c r="JYJ265" s="43"/>
      <c r="JYK265" s="43"/>
      <c r="JYL265" s="43"/>
      <c r="JYM265" s="43"/>
      <c r="JYN265" s="43"/>
      <c r="JYO265" s="43"/>
      <c r="JYP265" s="43"/>
      <c r="JYQ265" s="43"/>
      <c r="JYR265" s="43"/>
      <c r="JYS265" s="43"/>
      <c r="JYT265" s="43"/>
      <c r="JYU265" s="43"/>
      <c r="JYV265" s="43"/>
      <c r="JYW265" s="43"/>
      <c r="JYX265" s="43"/>
      <c r="JYY265" s="43"/>
      <c r="JYZ265" s="43"/>
      <c r="JZA265" s="43"/>
      <c r="JZB265" s="43"/>
      <c r="JZC265" s="43"/>
      <c r="JZD265" s="44"/>
      <c r="JZE265" s="42"/>
      <c r="JZF265" s="43"/>
      <c r="JZG265" s="43"/>
      <c r="JZH265" s="43"/>
      <c r="JZI265" s="43"/>
      <c r="JZJ265" s="43"/>
      <c r="JZK265" s="43"/>
      <c r="JZL265" s="43"/>
      <c r="JZM265" s="43"/>
      <c r="JZN265" s="43"/>
      <c r="JZO265" s="43"/>
      <c r="JZP265" s="43"/>
      <c r="JZQ265" s="43"/>
      <c r="JZR265" s="43"/>
      <c r="JZS265" s="43"/>
      <c r="JZT265" s="43"/>
      <c r="JZU265" s="43"/>
      <c r="JZV265" s="43"/>
      <c r="JZW265" s="43"/>
      <c r="JZX265" s="43"/>
      <c r="JZY265" s="43"/>
      <c r="JZZ265" s="43"/>
      <c r="KAA265" s="43"/>
      <c r="KAB265" s="43"/>
      <c r="KAC265" s="43"/>
      <c r="KAD265" s="43"/>
      <c r="KAE265" s="43"/>
      <c r="KAF265" s="43"/>
      <c r="KAG265" s="43"/>
      <c r="KAH265" s="43"/>
      <c r="KAI265" s="44"/>
      <c r="KAJ265" s="42"/>
      <c r="KAK265" s="43"/>
      <c r="KAL265" s="43"/>
      <c r="KAM265" s="43"/>
      <c r="KAN265" s="43"/>
      <c r="KAO265" s="43"/>
      <c r="KAP265" s="43"/>
      <c r="KAQ265" s="43"/>
      <c r="KAR265" s="43"/>
      <c r="KAS265" s="43"/>
      <c r="KAT265" s="43"/>
      <c r="KAU265" s="43"/>
      <c r="KAV265" s="43"/>
      <c r="KAW265" s="43"/>
      <c r="KAX265" s="43"/>
      <c r="KAY265" s="43"/>
      <c r="KAZ265" s="43"/>
      <c r="KBA265" s="43"/>
      <c r="KBB265" s="43"/>
      <c r="KBC265" s="43"/>
      <c r="KBD265" s="43"/>
      <c r="KBE265" s="43"/>
      <c r="KBF265" s="43"/>
      <c r="KBG265" s="43"/>
      <c r="KBH265" s="43"/>
      <c r="KBI265" s="43"/>
      <c r="KBJ265" s="43"/>
      <c r="KBK265" s="43"/>
      <c r="KBL265" s="43"/>
      <c r="KBM265" s="43"/>
      <c r="KBN265" s="44"/>
      <c r="KBO265" s="42"/>
      <c r="KBP265" s="43"/>
      <c r="KBQ265" s="43"/>
      <c r="KBR265" s="43"/>
      <c r="KBS265" s="43"/>
      <c r="KBT265" s="43"/>
      <c r="KBU265" s="43"/>
      <c r="KBV265" s="43"/>
      <c r="KBW265" s="43"/>
      <c r="KBX265" s="43"/>
      <c r="KBY265" s="43"/>
      <c r="KBZ265" s="43"/>
      <c r="KCA265" s="43"/>
      <c r="KCB265" s="43"/>
      <c r="KCC265" s="43"/>
      <c r="KCD265" s="43"/>
      <c r="KCE265" s="43"/>
      <c r="KCF265" s="43"/>
      <c r="KCG265" s="43"/>
      <c r="KCH265" s="43"/>
      <c r="KCI265" s="43"/>
      <c r="KCJ265" s="43"/>
      <c r="KCK265" s="43"/>
      <c r="KCL265" s="43"/>
      <c r="KCM265" s="43"/>
      <c r="KCN265" s="43"/>
      <c r="KCO265" s="43"/>
      <c r="KCP265" s="43"/>
      <c r="KCQ265" s="43"/>
      <c r="KCR265" s="43"/>
      <c r="KCS265" s="44"/>
      <c r="KCT265" s="42"/>
      <c r="KCU265" s="43"/>
      <c r="KCV265" s="43"/>
      <c r="KCW265" s="43"/>
      <c r="KCX265" s="43"/>
      <c r="KCY265" s="43"/>
      <c r="KCZ265" s="43"/>
      <c r="KDA265" s="43"/>
      <c r="KDB265" s="43"/>
      <c r="KDC265" s="43"/>
      <c r="KDD265" s="43"/>
      <c r="KDE265" s="43"/>
      <c r="KDF265" s="43"/>
      <c r="KDG265" s="43"/>
      <c r="KDH265" s="43"/>
      <c r="KDI265" s="43"/>
      <c r="KDJ265" s="43"/>
      <c r="KDK265" s="43"/>
      <c r="KDL265" s="43"/>
      <c r="KDM265" s="43"/>
      <c r="KDN265" s="43"/>
      <c r="KDO265" s="43"/>
      <c r="KDP265" s="43"/>
      <c r="KDQ265" s="43"/>
      <c r="KDR265" s="43"/>
      <c r="KDS265" s="43"/>
      <c r="KDT265" s="43"/>
      <c r="KDU265" s="43"/>
      <c r="KDV265" s="43"/>
      <c r="KDW265" s="43"/>
      <c r="KDX265" s="44"/>
      <c r="KDY265" s="42"/>
      <c r="KDZ265" s="43"/>
      <c r="KEA265" s="43"/>
      <c r="KEB265" s="43"/>
      <c r="KEC265" s="43"/>
      <c r="KED265" s="43"/>
      <c r="KEE265" s="43"/>
      <c r="KEF265" s="43"/>
      <c r="KEG265" s="43"/>
      <c r="KEH265" s="43"/>
      <c r="KEI265" s="43"/>
      <c r="KEJ265" s="43"/>
      <c r="KEK265" s="43"/>
      <c r="KEL265" s="43"/>
      <c r="KEM265" s="43"/>
      <c r="KEN265" s="43"/>
      <c r="KEO265" s="43"/>
      <c r="KEP265" s="43"/>
      <c r="KEQ265" s="43"/>
      <c r="KER265" s="43"/>
      <c r="KES265" s="43"/>
      <c r="KET265" s="43"/>
      <c r="KEU265" s="43"/>
      <c r="KEV265" s="43"/>
      <c r="KEW265" s="43"/>
      <c r="KEX265" s="43"/>
      <c r="KEY265" s="43"/>
      <c r="KEZ265" s="43"/>
      <c r="KFA265" s="43"/>
      <c r="KFB265" s="43"/>
      <c r="KFC265" s="44"/>
      <c r="KFD265" s="42"/>
      <c r="KFE265" s="43"/>
      <c r="KFF265" s="43"/>
      <c r="KFG265" s="43"/>
      <c r="KFH265" s="43"/>
      <c r="KFI265" s="43"/>
      <c r="KFJ265" s="43"/>
      <c r="KFK265" s="43"/>
      <c r="KFL265" s="43"/>
      <c r="KFM265" s="43"/>
      <c r="KFN265" s="43"/>
      <c r="KFO265" s="43"/>
      <c r="KFP265" s="43"/>
      <c r="KFQ265" s="43"/>
      <c r="KFR265" s="43"/>
      <c r="KFS265" s="43"/>
      <c r="KFT265" s="43"/>
      <c r="KFU265" s="43"/>
      <c r="KFV265" s="43"/>
      <c r="KFW265" s="43"/>
      <c r="KFX265" s="43"/>
      <c r="KFY265" s="43"/>
      <c r="KFZ265" s="43"/>
      <c r="KGA265" s="43"/>
      <c r="KGB265" s="43"/>
      <c r="KGC265" s="43"/>
      <c r="KGD265" s="43"/>
      <c r="KGE265" s="43"/>
      <c r="KGF265" s="43"/>
      <c r="KGG265" s="43"/>
      <c r="KGH265" s="44"/>
      <c r="KGI265" s="42"/>
      <c r="KGJ265" s="43"/>
      <c r="KGK265" s="43"/>
      <c r="KGL265" s="43"/>
      <c r="KGM265" s="43"/>
      <c r="KGN265" s="43"/>
      <c r="KGO265" s="43"/>
      <c r="KGP265" s="43"/>
      <c r="KGQ265" s="43"/>
      <c r="KGR265" s="43"/>
      <c r="KGS265" s="43"/>
      <c r="KGT265" s="43"/>
      <c r="KGU265" s="43"/>
      <c r="KGV265" s="43"/>
      <c r="KGW265" s="43"/>
      <c r="KGX265" s="43"/>
      <c r="KGY265" s="43"/>
      <c r="KGZ265" s="43"/>
      <c r="KHA265" s="43"/>
      <c r="KHB265" s="43"/>
      <c r="KHC265" s="43"/>
      <c r="KHD265" s="43"/>
      <c r="KHE265" s="43"/>
      <c r="KHF265" s="43"/>
      <c r="KHG265" s="43"/>
      <c r="KHH265" s="43"/>
      <c r="KHI265" s="43"/>
      <c r="KHJ265" s="43"/>
      <c r="KHK265" s="43"/>
      <c r="KHL265" s="43"/>
      <c r="KHM265" s="44"/>
      <c r="KHN265" s="42"/>
      <c r="KHO265" s="43"/>
      <c r="KHP265" s="43"/>
      <c r="KHQ265" s="43"/>
      <c r="KHR265" s="43"/>
      <c r="KHS265" s="43"/>
      <c r="KHT265" s="43"/>
      <c r="KHU265" s="43"/>
      <c r="KHV265" s="43"/>
      <c r="KHW265" s="43"/>
      <c r="KHX265" s="43"/>
      <c r="KHY265" s="43"/>
      <c r="KHZ265" s="43"/>
      <c r="KIA265" s="43"/>
      <c r="KIB265" s="43"/>
      <c r="KIC265" s="43"/>
      <c r="KID265" s="43"/>
      <c r="KIE265" s="43"/>
      <c r="KIF265" s="43"/>
      <c r="KIG265" s="43"/>
      <c r="KIH265" s="43"/>
      <c r="KII265" s="43"/>
      <c r="KIJ265" s="43"/>
      <c r="KIK265" s="43"/>
      <c r="KIL265" s="43"/>
      <c r="KIM265" s="43"/>
      <c r="KIN265" s="43"/>
      <c r="KIO265" s="43"/>
      <c r="KIP265" s="43"/>
      <c r="KIQ265" s="43"/>
      <c r="KIR265" s="44"/>
      <c r="KIS265" s="42"/>
      <c r="KIT265" s="43"/>
      <c r="KIU265" s="43"/>
      <c r="KIV265" s="43"/>
      <c r="KIW265" s="43"/>
      <c r="KIX265" s="43"/>
      <c r="KIY265" s="43"/>
      <c r="KIZ265" s="43"/>
      <c r="KJA265" s="43"/>
      <c r="KJB265" s="43"/>
      <c r="KJC265" s="43"/>
      <c r="KJD265" s="43"/>
      <c r="KJE265" s="43"/>
      <c r="KJF265" s="43"/>
      <c r="KJG265" s="43"/>
      <c r="KJH265" s="43"/>
      <c r="KJI265" s="43"/>
      <c r="KJJ265" s="43"/>
      <c r="KJK265" s="43"/>
      <c r="KJL265" s="43"/>
      <c r="KJM265" s="43"/>
      <c r="KJN265" s="43"/>
      <c r="KJO265" s="43"/>
      <c r="KJP265" s="43"/>
      <c r="KJQ265" s="43"/>
      <c r="KJR265" s="43"/>
      <c r="KJS265" s="43"/>
      <c r="KJT265" s="43"/>
      <c r="KJU265" s="43"/>
      <c r="KJV265" s="43"/>
      <c r="KJW265" s="44"/>
      <c r="KJX265" s="42"/>
      <c r="KJY265" s="43"/>
      <c r="KJZ265" s="43"/>
      <c r="KKA265" s="43"/>
      <c r="KKB265" s="43"/>
      <c r="KKC265" s="43"/>
      <c r="KKD265" s="43"/>
      <c r="KKE265" s="43"/>
      <c r="KKF265" s="43"/>
      <c r="KKG265" s="43"/>
      <c r="KKH265" s="43"/>
      <c r="KKI265" s="43"/>
      <c r="KKJ265" s="43"/>
      <c r="KKK265" s="43"/>
      <c r="KKL265" s="43"/>
      <c r="KKM265" s="43"/>
      <c r="KKN265" s="43"/>
      <c r="KKO265" s="43"/>
      <c r="KKP265" s="43"/>
      <c r="KKQ265" s="43"/>
      <c r="KKR265" s="43"/>
      <c r="KKS265" s="43"/>
      <c r="KKT265" s="43"/>
      <c r="KKU265" s="43"/>
      <c r="KKV265" s="43"/>
      <c r="KKW265" s="43"/>
      <c r="KKX265" s="43"/>
      <c r="KKY265" s="43"/>
      <c r="KKZ265" s="43"/>
      <c r="KLA265" s="43"/>
      <c r="KLB265" s="44"/>
      <c r="KLC265" s="42"/>
      <c r="KLD265" s="43"/>
      <c r="KLE265" s="43"/>
      <c r="KLF265" s="43"/>
      <c r="KLG265" s="43"/>
      <c r="KLH265" s="43"/>
      <c r="KLI265" s="43"/>
      <c r="KLJ265" s="43"/>
      <c r="KLK265" s="43"/>
      <c r="KLL265" s="43"/>
      <c r="KLM265" s="43"/>
      <c r="KLN265" s="43"/>
      <c r="KLO265" s="43"/>
      <c r="KLP265" s="43"/>
      <c r="KLQ265" s="43"/>
      <c r="KLR265" s="43"/>
      <c r="KLS265" s="43"/>
      <c r="KLT265" s="43"/>
      <c r="KLU265" s="43"/>
      <c r="KLV265" s="43"/>
      <c r="KLW265" s="43"/>
      <c r="KLX265" s="43"/>
      <c r="KLY265" s="43"/>
      <c r="KLZ265" s="43"/>
      <c r="KMA265" s="43"/>
      <c r="KMB265" s="43"/>
      <c r="KMC265" s="43"/>
      <c r="KMD265" s="43"/>
      <c r="KME265" s="43"/>
      <c r="KMF265" s="43"/>
      <c r="KMG265" s="44"/>
      <c r="KMH265" s="42"/>
      <c r="KMI265" s="43"/>
      <c r="KMJ265" s="43"/>
      <c r="KMK265" s="43"/>
      <c r="KML265" s="43"/>
      <c r="KMM265" s="43"/>
      <c r="KMN265" s="43"/>
      <c r="KMO265" s="43"/>
      <c r="KMP265" s="43"/>
      <c r="KMQ265" s="43"/>
      <c r="KMR265" s="43"/>
      <c r="KMS265" s="43"/>
      <c r="KMT265" s="43"/>
      <c r="KMU265" s="43"/>
      <c r="KMV265" s="43"/>
      <c r="KMW265" s="43"/>
      <c r="KMX265" s="43"/>
      <c r="KMY265" s="43"/>
      <c r="KMZ265" s="43"/>
      <c r="KNA265" s="43"/>
      <c r="KNB265" s="43"/>
      <c r="KNC265" s="43"/>
      <c r="KND265" s="43"/>
      <c r="KNE265" s="43"/>
      <c r="KNF265" s="43"/>
      <c r="KNG265" s="43"/>
      <c r="KNH265" s="43"/>
      <c r="KNI265" s="43"/>
      <c r="KNJ265" s="43"/>
      <c r="KNK265" s="43"/>
      <c r="KNL265" s="44"/>
      <c r="KNM265" s="42"/>
      <c r="KNN265" s="43"/>
      <c r="KNO265" s="43"/>
      <c r="KNP265" s="43"/>
      <c r="KNQ265" s="43"/>
      <c r="KNR265" s="43"/>
      <c r="KNS265" s="43"/>
      <c r="KNT265" s="43"/>
      <c r="KNU265" s="43"/>
      <c r="KNV265" s="43"/>
      <c r="KNW265" s="43"/>
      <c r="KNX265" s="43"/>
      <c r="KNY265" s="43"/>
      <c r="KNZ265" s="43"/>
      <c r="KOA265" s="43"/>
      <c r="KOB265" s="43"/>
      <c r="KOC265" s="43"/>
      <c r="KOD265" s="43"/>
      <c r="KOE265" s="43"/>
      <c r="KOF265" s="43"/>
      <c r="KOG265" s="43"/>
      <c r="KOH265" s="43"/>
      <c r="KOI265" s="43"/>
      <c r="KOJ265" s="43"/>
      <c r="KOK265" s="43"/>
      <c r="KOL265" s="43"/>
      <c r="KOM265" s="43"/>
      <c r="KON265" s="43"/>
      <c r="KOO265" s="43"/>
      <c r="KOP265" s="43"/>
      <c r="KOQ265" s="44"/>
      <c r="KOR265" s="42"/>
      <c r="KOS265" s="43"/>
      <c r="KOT265" s="43"/>
      <c r="KOU265" s="43"/>
      <c r="KOV265" s="43"/>
      <c r="KOW265" s="43"/>
      <c r="KOX265" s="43"/>
      <c r="KOY265" s="43"/>
      <c r="KOZ265" s="43"/>
      <c r="KPA265" s="43"/>
      <c r="KPB265" s="43"/>
      <c r="KPC265" s="43"/>
      <c r="KPD265" s="43"/>
      <c r="KPE265" s="43"/>
      <c r="KPF265" s="43"/>
      <c r="KPG265" s="43"/>
      <c r="KPH265" s="43"/>
      <c r="KPI265" s="43"/>
      <c r="KPJ265" s="43"/>
      <c r="KPK265" s="43"/>
      <c r="KPL265" s="43"/>
      <c r="KPM265" s="43"/>
      <c r="KPN265" s="43"/>
      <c r="KPO265" s="43"/>
      <c r="KPP265" s="43"/>
      <c r="KPQ265" s="43"/>
      <c r="KPR265" s="43"/>
      <c r="KPS265" s="43"/>
      <c r="KPT265" s="43"/>
      <c r="KPU265" s="43"/>
      <c r="KPV265" s="44"/>
      <c r="KPW265" s="42"/>
      <c r="KPX265" s="43"/>
      <c r="KPY265" s="43"/>
      <c r="KPZ265" s="43"/>
      <c r="KQA265" s="43"/>
      <c r="KQB265" s="43"/>
      <c r="KQC265" s="43"/>
      <c r="KQD265" s="43"/>
      <c r="KQE265" s="43"/>
      <c r="KQF265" s="43"/>
      <c r="KQG265" s="43"/>
      <c r="KQH265" s="43"/>
      <c r="KQI265" s="43"/>
      <c r="KQJ265" s="43"/>
      <c r="KQK265" s="43"/>
      <c r="KQL265" s="43"/>
      <c r="KQM265" s="43"/>
      <c r="KQN265" s="43"/>
      <c r="KQO265" s="43"/>
      <c r="KQP265" s="43"/>
      <c r="KQQ265" s="43"/>
      <c r="KQR265" s="43"/>
      <c r="KQS265" s="43"/>
      <c r="KQT265" s="43"/>
      <c r="KQU265" s="43"/>
      <c r="KQV265" s="43"/>
      <c r="KQW265" s="43"/>
      <c r="KQX265" s="43"/>
      <c r="KQY265" s="43"/>
      <c r="KQZ265" s="43"/>
      <c r="KRA265" s="44"/>
      <c r="KRB265" s="42"/>
      <c r="KRC265" s="43"/>
      <c r="KRD265" s="43"/>
      <c r="KRE265" s="43"/>
      <c r="KRF265" s="43"/>
      <c r="KRG265" s="43"/>
      <c r="KRH265" s="43"/>
      <c r="KRI265" s="43"/>
      <c r="KRJ265" s="43"/>
      <c r="KRK265" s="43"/>
      <c r="KRL265" s="43"/>
      <c r="KRM265" s="43"/>
      <c r="KRN265" s="43"/>
      <c r="KRO265" s="43"/>
      <c r="KRP265" s="43"/>
      <c r="KRQ265" s="43"/>
      <c r="KRR265" s="43"/>
      <c r="KRS265" s="43"/>
      <c r="KRT265" s="43"/>
      <c r="KRU265" s="43"/>
      <c r="KRV265" s="43"/>
      <c r="KRW265" s="43"/>
      <c r="KRX265" s="43"/>
      <c r="KRY265" s="43"/>
      <c r="KRZ265" s="43"/>
      <c r="KSA265" s="43"/>
      <c r="KSB265" s="43"/>
      <c r="KSC265" s="43"/>
      <c r="KSD265" s="43"/>
      <c r="KSE265" s="43"/>
      <c r="KSF265" s="44"/>
      <c r="KSG265" s="42"/>
      <c r="KSH265" s="43"/>
      <c r="KSI265" s="43"/>
      <c r="KSJ265" s="43"/>
      <c r="KSK265" s="43"/>
      <c r="KSL265" s="43"/>
      <c r="KSM265" s="43"/>
      <c r="KSN265" s="43"/>
      <c r="KSO265" s="43"/>
      <c r="KSP265" s="43"/>
      <c r="KSQ265" s="43"/>
      <c r="KSR265" s="43"/>
      <c r="KSS265" s="43"/>
      <c r="KST265" s="43"/>
      <c r="KSU265" s="43"/>
      <c r="KSV265" s="43"/>
      <c r="KSW265" s="43"/>
      <c r="KSX265" s="43"/>
      <c r="KSY265" s="43"/>
      <c r="KSZ265" s="43"/>
      <c r="KTA265" s="43"/>
      <c r="KTB265" s="43"/>
      <c r="KTC265" s="43"/>
      <c r="KTD265" s="43"/>
      <c r="KTE265" s="43"/>
      <c r="KTF265" s="43"/>
      <c r="KTG265" s="43"/>
      <c r="KTH265" s="43"/>
      <c r="KTI265" s="43"/>
      <c r="KTJ265" s="43"/>
      <c r="KTK265" s="44"/>
      <c r="KTL265" s="42"/>
      <c r="KTM265" s="43"/>
      <c r="KTN265" s="43"/>
      <c r="KTO265" s="43"/>
      <c r="KTP265" s="43"/>
      <c r="KTQ265" s="43"/>
      <c r="KTR265" s="43"/>
      <c r="KTS265" s="43"/>
      <c r="KTT265" s="43"/>
      <c r="KTU265" s="43"/>
      <c r="KTV265" s="43"/>
      <c r="KTW265" s="43"/>
      <c r="KTX265" s="43"/>
      <c r="KTY265" s="43"/>
      <c r="KTZ265" s="43"/>
      <c r="KUA265" s="43"/>
      <c r="KUB265" s="43"/>
      <c r="KUC265" s="43"/>
      <c r="KUD265" s="43"/>
      <c r="KUE265" s="43"/>
      <c r="KUF265" s="43"/>
      <c r="KUG265" s="43"/>
      <c r="KUH265" s="43"/>
      <c r="KUI265" s="43"/>
      <c r="KUJ265" s="43"/>
      <c r="KUK265" s="43"/>
      <c r="KUL265" s="43"/>
      <c r="KUM265" s="43"/>
      <c r="KUN265" s="43"/>
      <c r="KUO265" s="43"/>
      <c r="KUP265" s="44"/>
      <c r="KUQ265" s="42"/>
      <c r="KUR265" s="43"/>
      <c r="KUS265" s="43"/>
      <c r="KUT265" s="43"/>
      <c r="KUU265" s="43"/>
      <c r="KUV265" s="43"/>
      <c r="KUW265" s="43"/>
      <c r="KUX265" s="43"/>
      <c r="KUY265" s="43"/>
      <c r="KUZ265" s="43"/>
      <c r="KVA265" s="43"/>
      <c r="KVB265" s="43"/>
      <c r="KVC265" s="43"/>
      <c r="KVD265" s="43"/>
      <c r="KVE265" s="43"/>
      <c r="KVF265" s="43"/>
      <c r="KVG265" s="43"/>
      <c r="KVH265" s="43"/>
      <c r="KVI265" s="43"/>
      <c r="KVJ265" s="43"/>
      <c r="KVK265" s="43"/>
      <c r="KVL265" s="43"/>
      <c r="KVM265" s="43"/>
      <c r="KVN265" s="43"/>
      <c r="KVO265" s="43"/>
      <c r="KVP265" s="43"/>
      <c r="KVQ265" s="43"/>
      <c r="KVR265" s="43"/>
      <c r="KVS265" s="43"/>
      <c r="KVT265" s="43"/>
      <c r="KVU265" s="44"/>
      <c r="KVV265" s="42"/>
      <c r="KVW265" s="43"/>
      <c r="KVX265" s="43"/>
      <c r="KVY265" s="43"/>
      <c r="KVZ265" s="43"/>
      <c r="KWA265" s="43"/>
      <c r="KWB265" s="43"/>
      <c r="KWC265" s="43"/>
      <c r="KWD265" s="43"/>
      <c r="KWE265" s="43"/>
      <c r="KWF265" s="43"/>
      <c r="KWG265" s="43"/>
      <c r="KWH265" s="43"/>
      <c r="KWI265" s="43"/>
      <c r="KWJ265" s="43"/>
      <c r="KWK265" s="43"/>
      <c r="KWL265" s="43"/>
      <c r="KWM265" s="43"/>
      <c r="KWN265" s="43"/>
      <c r="KWO265" s="43"/>
      <c r="KWP265" s="43"/>
      <c r="KWQ265" s="43"/>
      <c r="KWR265" s="43"/>
      <c r="KWS265" s="43"/>
      <c r="KWT265" s="43"/>
      <c r="KWU265" s="43"/>
      <c r="KWV265" s="43"/>
      <c r="KWW265" s="43"/>
      <c r="KWX265" s="43"/>
      <c r="KWY265" s="43"/>
      <c r="KWZ265" s="44"/>
      <c r="KXA265" s="42"/>
      <c r="KXB265" s="43"/>
      <c r="KXC265" s="43"/>
      <c r="KXD265" s="43"/>
      <c r="KXE265" s="43"/>
      <c r="KXF265" s="43"/>
      <c r="KXG265" s="43"/>
      <c r="KXH265" s="43"/>
      <c r="KXI265" s="43"/>
      <c r="KXJ265" s="43"/>
      <c r="KXK265" s="43"/>
      <c r="KXL265" s="43"/>
      <c r="KXM265" s="43"/>
      <c r="KXN265" s="43"/>
      <c r="KXO265" s="43"/>
      <c r="KXP265" s="43"/>
      <c r="KXQ265" s="43"/>
      <c r="KXR265" s="43"/>
      <c r="KXS265" s="43"/>
      <c r="KXT265" s="43"/>
      <c r="KXU265" s="43"/>
      <c r="KXV265" s="43"/>
      <c r="KXW265" s="43"/>
      <c r="KXX265" s="43"/>
      <c r="KXY265" s="43"/>
      <c r="KXZ265" s="43"/>
      <c r="KYA265" s="43"/>
      <c r="KYB265" s="43"/>
      <c r="KYC265" s="43"/>
      <c r="KYD265" s="43"/>
      <c r="KYE265" s="44"/>
      <c r="KYF265" s="42"/>
      <c r="KYG265" s="43"/>
      <c r="KYH265" s="43"/>
      <c r="KYI265" s="43"/>
      <c r="KYJ265" s="43"/>
      <c r="KYK265" s="43"/>
      <c r="KYL265" s="43"/>
      <c r="KYM265" s="43"/>
      <c r="KYN265" s="43"/>
      <c r="KYO265" s="43"/>
      <c r="KYP265" s="43"/>
      <c r="KYQ265" s="43"/>
      <c r="KYR265" s="43"/>
      <c r="KYS265" s="43"/>
      <c r="KYT265" s="43"/>
      <c r="KYU265" s="43"/>
      <c r="KYV265" s="43"/>
      <c r="KYW265" s="43"/>
      <c r="KYX265" s="43"/>
      <c r="KYY265" s="43"/>
      <c r="KYZ265" s="43"/>
      <c r="KZA265" s="43"/>
      <c r="KZB265" s="43"/>
      <c r="KZC265" s="43"/>
      <c r="KZD265" s="43"/>
      <c r="KZE265" s="43"/>
      <c r="KZF265" s="43"/>
      <c r="KZG265" s="43"/>
      <c r="KZH265" s="43"/>
      <c r="KZI265" s="43"/>
      <c r="KZJ265" s="44"/>
      <c r="KZK265" s="42"/>
      <c r="KZL265" s="43"/>
      <c r="KZM265" s="43"/>
      <c r="KZN265" s="43"/>
      <c r="KZO265" s="43"/>
      <c r="KZP265" s="43"/>
      <c r="KZQ265" s="43"/>
      <c r="KZR265" s="43"/>
      <c r="KZS265" s="43"/>
      <c r="KZT265" s="43"/>
      <c r="KZU265" s="43"/>
      <c r="KZV265" s="43"/>
      <c r="KZW265" s="43"/>
      <c r="KZX265" s="43"/>
      <c r="KZY265" s="43"/>
      <c r="KZZ265" s="43"/>
      <c r="LAA265" s="43"/>
      <c r="LAB265" s="43"/>
      <c r="LAC265" s="43"/>
      <c r="LAD265" s="43"/>
      <c r="LAE265" s="43"/>
      <c r="LAF265" s="43"/>
      <c r="LAG265" s="43"/>
      <c r="LAH265" s="43"/>
      <c r="LAI265" s="43"/>
      <c r="LAJ265" s="43"/>
      <c r="LAK265" s="43"/>
      <c r="LAL265" s="43"/>
      <c r="LAM265" s="43"/>
      <c r="LAN265" s="43"/>
      <c r="LAO265" s="44"/>
      <c r="LAP265" s="42"/>
      <c r="LAQ265" s="43"/>
      <c r="LAR265" s="43"/>
      <c r="LAS265" s="43"/>
      <c r="LAT265" s="43"/>
      <c r="LAU265" s="43"/>
      <c r="LAV265" s="43"/>
      <c r="LAW265" s="43"/>
      <c r="LAX265" s="43"/>
      <c r="LAY265" s="43"/>
      <c r="LAZ265" s="43"/>
      <c r="LBA265" s="43"/>
      <c r="LBB265" s="43"/>
      <c r="LBC265" s="43"/>
      <c r="LBD265" s="43"/>
      <c r="LBE265" s="43"/>
      <c r="LBF265" s="43"/>
      <c r="LBG265" s="43"/>
      <c r="LBH265" s="43"/>
      <c r="LBI265" s="43"/>
      <c r="LBJ265" s="43"/>
      <c r="LBK265" s="43"/>
      <c r="LBL265" s="43"/>
      <c r="LBM265" s="43"/>
      <c r="LBN265" s="43"/>
      <c r="LBO265" s="43"/>
      <c r="LBP265" s="43"/>
      <c r="LBQ265" s="43"/>
      <c r="LBR265" s="43"/>
      <c r="LBS265" s="43"/>
      <c r="LBT265" s="44"/>
      <c r="LBU265" s="42"/>
      <c r="LBV265" s="43"/>
      <c r="LBW265" s="43"/>
      <c r="LBX265" s="43"/>
      <c r="LBY265" s="43"/>
      <c r="LBZ265" s="43"/>
      <c r="LCA265" s="43"/>
      <c r="LCB265" s="43"/>
      <c r="LCC265" s="43"/>
      <c r="LCD265" s="43"/>
      <c r="LCE265" s="43"/>
      <c r="LCF265" s="43"/>
      <c r="LCG265" s="43"/>
      <c r="LCH265" s="43"/>
      <c r="LCI265" s="43"/>
      <c r="LCJ265" s="43"/>
      <c r="LCK265" s="43"/>
      <c r="LCL265" s="43"/>
      <c r="LCM265" s="43"/>
      <c r="LCN265" s="43"/>
      <c r="LCO265" s="43"/>
      <c r="LCP265" s="43"/>
      <c r="LCQ265" s="43"/>
      <c r="LCR265" s="43"/>
      <c r="LCS265" s="43"/>
      <c r="LCT265" s="43"/>
      <c r="LCU265" s="43"/>
      <c r="LCV265" s="43"/>
      <c r="LCW265" s="43"/>
      <c r="LCX265" s="43"/>
      <c r="LCY265" s="44"/>
      <c r="LCZ265" s="42"/>
      <c r="LDA265" s="43"/>
      <c r="LDB265" s="43"/>
      <c r="LDC265" s="43"/>
      <c r="LDD265" s="43"/>
      <c r="LDE265" s="43"/>
      <c r="LDF265" s="43"/>
      <c r="LDG265" s="43"/>
      <c r="LDH265" s="43"/>
      <c r="LDI265" s="43"/>
      <c r="LDJ265" s="43"/>
      <c r="LDK265" s="43"/>
      <c r="LDL265" s="43"/>
      <c r="LDM265" s="43"/>
      <c r="LDN265" s="43"/>
      <c r="LDO265" s="43"/>
      <c r="LDP265" s="43"/>
      <c r="LDQ265" s="43"/>
      <c r="LDR265" s="43"/>
      <c r="LDS265" s="43"/>
      <c r="LDT265" s="43"/>
      <c r="LDU265" s="43"/>
      <c r="LDV265" s="43"/>
      <c r="LDW265" s="43"/>
      <c r="LDX265" s="43"/>
      <c r="LDY265" s="43"/>
      <c r="LDZ265" s="43"/>
      <c r="LEA265" s="43"/>
      <c r="LEB265" s="43"/>
      <c r="LEC265" s="43"/>
      <c r="LED265" s="44"/>
      <c r="LEE265" s="42"/>
      <c r="LEF265" s="43"/>
      <c r="LEG265" s="43"/>
      <c r="LEH265" s="43"/>
      <c r="LEI265" s="43"/>
      <c r="LEJ265" s="43"/>
      <c r="LEK265" s="43"/>
      <c r="LEL265" s="43"/>
      <c r="LEM265" s="43"/>
      <c r="LEN265" s="43"/>
      <c r="LEO265" s="43"/>
      <c r="LEP265" s="43"/>
      <c r="LEQ265" s="43"/>
      <c r="LER265" s="43"/>
      <c r="LES265" s="43"/>
      <c r="LET265" s="43"/>
      <c r="LEU265" s="43"/>
      <c r="LEV265" s="43"/>
      <c r="LEW265" s="43"/>
      <c r="LEX265" s="43"/>
      <c r="LEY265" s="43"/>
      <c r="LEZ265" s="43"/>
      <c r="LFA265" s="43"/>
      <c r="LFB265" s="43"/>
      <c r="LFC265" s="43"/>
      <c r="LFD265" s="43"/>
      <c r="LFE265" s="43"/>
      <c r="LFF265" s="43"/>
      <c r="LFG265" s="43"/>
      <c r="LFH265" s="43"/>
      <c r="LFI265" s="44"/>
      <c r="LFJ265" s="42"/>
      <c r="LFK265" s="43"/>
      <c r="LFL265" s="43"/>
      <c r="LFM265" s="43"/>
      <c r="LFN265" s="43"/>
      <c r="LFO265" s="43"/>
      <c r="LFP265" s="43"/>
      <c r="LFQ265" s="43"/>
      <c r="LFR265" s="43"/>
      <c r="LFS265" s="43"/>
      <c r="LFT265" s="43"/>
      <c r="LFU265" s="43"/>
      <c r="LFV265" s="43"/>
      <c r="LFW265" s="43"/>
      <c r="LFX265" s="43"/>
      <c r="LFY265" s="43"/>
      <c r="LFZ265" s="43"/>
      <c r="LGA265" s="43"/>
      <c r="LGB265" s="43"/>
      <c r="LGC265" s="43"/>
      <c r="LGD265" s="43"/>
      <c r="LGE265" s="43"/>
      <c r="LGF265" s="43"/>
      <c r="LGG265" s="43"/>
      <c r="LGH265" s="43"/>
      <c r="LGI265" s="43"/>
      <c r="LGJ265" s="43"/>
      <c r="LGK265" s="43"/>
      <c r="LGL265" s="43"/>
      <c r="LGM265" s="43"/>
      <c r="LGN265" s="44"/>
      <c r="LGO265" s="42"/>
      <c r="LGP265" s="43"/>
      <c r="LGQ265" s="43"/>
      <c r="LGR265" s="43"/>
      <c r="LGS265" s="43"/>
      <c r="LGT265" s="43"/>
      <c r="LGU265" s="43"/>
      <c r="LGV265" s="43"/>
      <c r="LGW265" s="43"/>
      <c r="LGX265" s="43"/>
      <c r="LGY265" s="43"/>
      <c r="LGZ265" s="43"/>
      <c r="LHA265" s="43"/>
      <c r="LHB265" s="43"/>
      <c r="LHC265" s="43"/>
      <c r="LHD265" s="43"/>
      <c r="LHE265" s="43"/>
      <c r="LHF265" s="43"/>
      <c r="LHG265" s="43"/>
      <c r="LHH265" s="43"/>
      <c r="LHI265" s="43"/>
      <c r="LHJ265" s="43"/>
      <c r="LHK265" s="43"/>
      <c r="LHL265" s="43"/>
      <c r="LHM265" s="43"/>
      <c r="LHN265" s="43"/>
      <c r="LHO265" s="43"/>
      <c r="LHP265" s="43"/>
      <c r="LHQ265" s="43"/>
      <c r="LHR265" s="43"/>
      <c r="LHS265" s="44"/>
      <c r="LHT265" s="42"/>
      <c r="LHU265" s="43"/>
      <c r="LHV265" s="43"/>
      <c r="LHW265" s="43"/>
      <c r="LHX265" s="43"/>
      <c r="LHY265" s="43"/>
      <c r="LHZ265" s="43"/>
      <c r="LIA265" s="43"/>
      <c r="LIB265" s="43"/>
      <c r="LIC265" s="43"/>
      <c r="LID265" s="43"/>
      <c r="LIE265" s="43"/>
      <c r="LIF265" s="43"/>
      <c r="LIG265" s="43"/>
      <c r="LIH265" s="43"/>
      <c r="LII265" s="43"/>
      <c r="LIJ265" s="43"/>
      <c r="LIK265" s="43"/>
      <c r="LIL265" s="43"/>
      <c r="LIM265" s="43"/>
      <c r="LIN265" s="43"/>
      <c r="LIO265" s="43"/>
      <c r="LIP265" s="43"/>
      <c r="LIQ265" s="43"/>
      <c r="LIR265" s="43"/>
      <c r="LIS265" s="43"/>
      <c r="LIT265" s="43"/>
      <c r="LIU265" s="43"/>
      <c r="LIV265" s="43"/>
      <c r="LIW265" s="43"/>
      <c r="LIX265" s="44"/>
      <c r="LIY265" s="42"/>
      <c r="LIZ265" s="43"/>
      <c r="LJA265" s="43"/>
      <c r="LJB265" s="43"/>
      <c r="LJC265" s="43"/>
      <c r="LJD265" s="43"/>
      <c r="LJE265" s="43"/>
      <c r="LJF265" s="43"/>
      <c r="LJG265" s="43"/>
      <c r="LJH265" s="43"/>
      <c r="LJI265" s="43"/>
      <c r="LJJ265" s="43"/>
      <c r="LJK265" s="43"/>
      <c r="LJL265" s="43"/>
      <c r="LJM265" s="43"/>
      <c r="LJN265" s="43"/>
      <c r="LJO265" s="43"/>
      <c r="LJP265" s="43"/>
      <c r="LJQ265" s="43"/>
      <c r="LJR265" s="43"/>
      <c r="LJS265" s="43"/>
      <c r="LJT265" s="43"/>
      <c r="LJU265" s="43"/>
      <c r="LJV265" s="43"/>
      <c r="LJW265" s="43"/>
      <c r="LJX265" s="43"/>
      <c r="LJY265" s="43"/>
      <c r="LJZ265" s="43"/>
      <c r="LKA265" s="43"/>
      <c r="LKB265" s="43"/>
      <c r="LKC265" s="44"/>
      <c r="LKD265" s="42"/>
      <c r="LKE265" s="43"/>
      <c r="LKF265" s="43"/>
      <c r="LKG265" s="43"/>
      <c r="LKH265" s="43"/>
      <c r="LKI265" s="43"/>
      <c r="LKJ265" s="43"/>
      <c r="LKK265" s="43"/>
      <c r="LKL265" s="43"/>
      <c r="LKM265" s="43"/>
      <c r="LKN265" s="43"/>
      <c r="LKO265" s="43"/>
      <c r="LKP265" s="43"/>
      <c r="LKQ265" s="43"/>
      <c r="LKR265" s="43"/>
      <c r="LKS265" s="43"/>
      <c r="LKT265" s="43"/>
      <c r="LKU265" s="43"/>
      <c r="LKV265" s="43"/>
      <c r="LKW265" s="43"/>
      <c r="LKX265" s="43"/>
      <c r="LKY265" s="43"/>
      <c r="LKZ265" s="43"/>
      <c r="LLA265" s="43"/>
      <c r="LLB265" s="43"/>
      <c r="LLC265" s="43"/>
      <c r="LLD265" s="43"/>
      <c r="LLE265" s="43"/>
      <c r="LLF265" s="43"/>
      <c r="LLG265" s="43"/>
      <c r="LLH265" s="44"/>
      <c r="LLI265" s="42"/>
      <c r="LLJ265" s="43"/>
      <c r="LLK265" s="43"/>
      <c r="LLL265" s="43"/>
      <c r="LLM265" s="43"/>
      <c r="LLN265" s="43"/>
      <c r="LLO265" s="43"/>
      <c r="LLP265" s="43"/>
      <c r="LLQ265" s="43"/>
      <c r="LLR265" s="43"/>
      <c r="LLS265" s="43"/>
      <c r="LLT265" s="43"/>
      <c r="LLU265" s="43"/>
      <c r="LLV265" s="43"/>
      <c r="LLW265" s="43"/>
      <c r="LLX265" s="43"/>
      <c r="LLY265" s="43"/>
      <c r="LLZ265" s="43"/>
      <c r="LMA265" s="43"/>
      <c r="LMB265" s="43"/>
      <c r="LMC265" s="43"/>
      <c r="LMD265" s="43"/>
      <c r="LME265" s="43"/>
      <c r="LMF265" s="43"/>
      <c r="LMG265" s="43"/>
      <c r="LMH265" s="43"/>
      <c r="LMI265" s="43"/>
      <c r="LMJ265" s="43"/>
      <c r="LMK265" s="43"/>
      <c r="LML265" s="43"/>
      <c r="LMM265" s="44"/>
      <c r="LMN265" s="42"/>
      <c r="LMO265" s="43"/>
      <c r="LMP265" s="43"/>
      <c r="LMQ265" s="43"/>
      <c r="LMR265" s="43"/>
      <c r="LMS265" s="43"/>
      <c r="LMT265" s="43"/>
      <c r="LMU265" s="43"/>
      <c r="LMV265" s="43"/>
      <c r="LMW265" s="43"/>
      <c r="LMX265" s="43"/>
      <c r="LMY265" s="43"/>
      <c r="LMZ265" s="43"/>
      <c r="LNA265" s="43"/>
      <c r="LNB265" s="43"/>
      <c r="LNC265" s="43"/>
      <c r="LND265" s="43"/>
      <c r="LNE265" s="43"/>
      <c r="LNF265" s="43"/>
      <c r="LNG265" s="43"/>
      <c r="LNH265" s="43"/>
      <c r="LNI265" s="43"/>
      <c r="LNJ265" s="43"/>
      <c r="LNK265" s="43"/>
      <c r="LNL265" s="43"/>
      <c r="LNM265" s="43"/>
      <c r="LNN265" s="43"/>
      <c r="LNO265" s="43"/>
      <c r="LNP265" s="43"/>
      <c r="LNQ265" s="43"/>
      <c r="LNR265" s="44"/>
      <c r="LNS265" s="42"/>
      <c r="LNT265" s="43"/>
      <c r="LNU265" s="43"/>
      <c r="LNV265" s="43"/>
      <c r="LNW265" s="43"/>
      <c r="LNX265" s="43"/>
      <c r="LNY265" s="43"/>
      <c r="LNZ265" s="43"/>
      <c r="LOA265" s="43"/>
      <c r="LOB265" s="43"/>
      <c r="LOC265" s="43"/>
      <c r="LOD265" s="43"/>
      <c r="LOE265" s="43"/>
      <c r="LOF265" s="43"/>
      <c r="LOG265" s="43"/>
      <c r="LOH265" s="43"/>
      <c r="LOI265" s="43"/>
      <c r="LOJ265" s="43"/>
      <c r="LOK265" s="43"/>
      <c r="LOL265" s="43"/>
      <c r="LOM265" s="43"/>
      <c r="LON265" s="43"/>
      <c r="LOO265" s="43"/>
      <c r="LOP265" s="43"/>
      <c r="LOQ265" s="43"/>
      <c r="LOR265" s="43"/>
      <c r="LOS265" s="43"/>
      <c r="LOT265" s="43"/>
      <c r="LOU265" s="43"/>
      <c r="LOV265" s="43"/>
      <c r="LOW265" s="44"/>
      <c r="LOX265" s="42"/>
      <c r="LOY265" s="43"/>
      <c r="LOZ265" s="43"/>
      <c r="LPA265" s="43"/>
      <c r="LPB265" s="43"/>
      <c r="LPC265" s="43"/>
      <c r="LPD265" s="43"/>
      <c r="LPE265" s="43"/>
      <c r="LPF265" s="43"/>
      <c r="LPG265" s="43"/>
      <c r="LPH265" s="43"/>
      <c r="LPI265" s="43"/>
      <c r="LPJ265" s="43"/>
      <c r="LPK265" s="43"/>
      <c r="LPL265" s="43"/>
      <c r="LPM265" s="43"/>
      <c r="LPN265" s="43"/>
      <c r="LPO265" s="43"/>
      <c r="LPP265" s="43"/>
      <c r="LPQ265" s="43"/>
      <c r="LPR265" s="43"/>
      <c r="LPS265" s="43"/>
      <c r="LPT265" s="43"/>
      <c r="LPU265" s="43"/>
      <c r="LPV265" s="43"/>
      <c r="LPW265" s="43"/>
      <c r="LPX265" s="43"/>
      <c r="LPY265" s="43"/>
      <c r="LPZ265" s="43"/>
      <c r="LQA265" s="43"/>
      <c r="LQB265" s="44"/>
      <c r="LQC265" s="42"/>
      <c r="LQD265" s="43"/>
      <c r="LQE265" s="43"/>
      <c r="LQF265" s="43"/>
      <c r="LQG265" s="43"/>
      <c r="LQH265" s="43"/>
      <c r="LQI265" s="43"/>
      <c r="LQJ265" s="43"/>
      <c r="LQK265" s="43"/>
      <c r="LQL265" s="43"/>
      <c r="LQM265" s="43"/>
      <c r="LQN265" s="43"/>
      <c r="LQO265" s="43"/>
      <c r="LQP265" s="43"/>
      <c r="LQQ265" s="43"/>
      <c r="LQR265" s="43"/>
      <c r="LQS265" s="43"/>
      <c r="LQT265" s="43"/>
      <c r="LQU265" s="43"/>
      <c r="LQV265" s="43"/>
      <c r="LQW265" s="43"/>
      <c r="LQX265" s="43"/>
      <c r="LQY265" s="43"/>
      <c r="LQZ265" s="43"/>
      <c r="LRA265" s="43"/>
      <c r="LRB265" s="43"/>
      <c r="LRC265" s="43"/>
      <c r="LRD265" s="43"/>
      <c r="LRE265" s="43"/>
      <c r="LRF265" s="43"/>
      <c r="LRG265" s="44"/>
      <c r="LRH265" s="42"/>
      <c r="LRI265" s="43"/>
      <c r="LRJ265" s="43"/>
      <c r="LRK265" s="43"/>
      <c r="LRL265" s="43"/>
      <c r="LRM265" s="43"/>
      <c r="LRN265" s="43"/>
      <c r="LRO265" s="43"/>
      <c r="LRP265" s="43"/>
      <c r="LRQ265" s="43"/>
      <c r="LRR265" s="43"/>
      <c r="LRS265" s="43"/>
      <c r="LRT265" s="43"/>
      <c r="LRU265" s="43"/>
      <c r="LRV265" s="43"/>
      <c r="LRW265" s="43"/>
      <c r="LRX265" s="43"/>
      <c r="LRY265" s="43"/>
      <c r="LRZ265" s="43"/>
      <c r="LSA265" s="43"/>
      <c r="LSB265" s="43"/>
      <c r="LSC265" s="43"/>
      <c r="LSD265" s="43"/>
      <c r="LSE265" s="43"/>
      <c r="LSF265" s="43"/>
      <c r="LSG265" s="43"/>
      <c r="LSH265" s="43"/>
      <c r="LSI265" s="43"/>
      <c r="LSJ265" s="43"/>
      <c r="LSK265" s="43"/>
      <c r="LSL265" s="44"/>
      <c r="LSM265" s="42"/>
      <c r="LSN265" s="43"/>
      <c r="LSO265" s="43"/>
      <c r="LSP265" s="43"/>
      <c r="LSQ265" s="43"/>
      <c r="LSR265" s="43"/>
      <c r="LSS265" s="43"/>
      <c r="LST265" s="43"/>
      <c r="LSU265" s="43"/>
      <c r="LSV265" s="43"/>
      <c r="LSW265" s="43"/>
      <c r="LSX265" s="43"/>
      <c r="LSY265" s="43"/>
      <c r="LSZ265" s="43"/>
      <c r="LTA265" s="43"/>
      <c r="LTB265" s="43"/>
      <c r="LTC265" s="43"/>
      <c r="LTD265" s="43"/>
      <c r="LTE265" s="43"/>
      <c r="LTF265" s="43"/>
      <c r="LTG265" s="43"/>
      <c r="LTH265" s="43"/>
      <c r="LTI265" s="43"/>
      <c r="LTJ265" s="43"/>
      <c r="LTK265" s="43"/>
      <c r="LTL265" s="43"/>
      <c r="LTM265" s="43"/>
      <c r="LTN265" s="43"/>
      <c r="LTO265" s="43"/>
      <c r="LTP265" s="43"/>
      <c r="LTQ265" s="44"/>
      <c r="LTR265" s="42"/>
      <c r="LTS265" s="43"/>
      <c r="LTT265" s="43"/>
      <c r="LTU265" s="43"/>
      <c r="LTV265" s="43"/>
      <c r="LTW265" s="43"/>
      <c r="LTX265" s="43"/>
      <c r="LTY265" s="43"/>
      <c r="LTZ265" s="43"/>
      <c r="LUA265" s="43"/>
      <c r="LUB265" s="43"/>
      <c r="LUC265" s="43"/>
      <c r="LUD265" s="43"/>
      <c r="LUE265" s="43"/>
      <c r="LUF265" s="43"/>
      <c r="LUG265" s="43"/>
      <c r="LUH265" s="43"/>
      <c r="LUI265" s="43"/>
      <c r="LUJ265" s="43"/>
      <c r="LUK265" s="43"/>
      <c r="LUL265" s="43"/>
      <c r="LUM265" s="43"/>
      <c r="LUN265" s="43"/>
      <c r="LUO265" s="43"/>
      <c r="LUP265" s="43"/>
      <c r="LUQ265" s="43"/>
      <c r="LUR265" s="43"/>
      <c r="LUS265" s="43"/>
      <c r="LUT265" s="43"/>
      <c r="LUU265" s="43"/>
      <c r="LUV265" s="44"/>
      <c r="LUW265" s="42"/>
      <c r="LUX265" s="43"/>
      <c r="LUY265" s="43"/>
      <c r="LUZ265" s="43"/>
      <c r="LVA265" s="43"/>
      <c r="LVB265" s="43"/>
      <c r="LVC265" s="43"/>
      <c r="LVD265" s="43"/>
      <c r="LVE265" s="43"/>
      <c r="LVF265" s="43"/>
      <c r="LVG265" s="43"/>
      <c r="LVH265" s="43"/>
      <c r="LVI265" s="43"/>
      <c r="LVJ265" s="43"/>
      <c r="LVK265" s="43"/>
      <c r="LVL265" s="43"/>
      <c r="LVM265" s="43"/>
      <c r="LVN265" s="43"/>
      <c r="LVO265" s="43"/>
      <c r="LVP265" s="43"/>
      <c r="LVQ265" s="43"/>
      <c r="LVR265" s="43"/>
      <c r="LVS265" s="43"/>
      <c r="LVT265" s="43"/>
      <c r="LVU265" s="43"/>
      <c r="LVV265" s="43"/>
      <c r="LVW265" s="43"/>
      <c r="LVX265" s="43"/>
      <c r="LVY265" s="43"/>
      <c r="LVZ265" s="43"/>
      <c r="LWA265" s="44"/>
      <c r="LWB265" s="42"/>
      <c r="LWC265" s="43"/>
      <c r="LWD265" s="43"/>
      <c r="LWE265" s="43"/>
      <c r="LWF265" s="43"/>
      <c r="LWG265" s="43"/>
      <c r="LWH265" s="43"/>
      <c r="LWI265" s="43"/>
      <c r="LWJ265" s="43"/>
      <c r="LWK265" s="43"/>
      <c r="LWL265" s="43"/>
      <c r="LWM265" s="43"/>
      <c r="LWN265" s="43"/>
      <c r="LWO265" s="43"/>
      <c r="LWP265" s="43"/>
      <c r="LWQ265" s="43"/>
      <c r="LWR265" s="43"/>
      <c r="LWS265" s="43"/>
      <c r="LWT265" s="43"/>
      <c r="LWU265" s="43"/>
      <c r="LWV265" s="43"/>
      <c r="LWW265" s="43"/>
      <c r="LWX265" s="43"/>
      <c r="LWY265" s="43"/>
      <c r="LWZ265" s="43"/>
      <c r="LXA265" s="43"/>
      <c r="LXB265" s="43"/>
      <c r="LXC265" s="43"/>
      <c r="LXD265" s="43"/>
      <c r="LXE265" s="43"/>
      <c r="LXF265" s="44"/>
      <c r="LXG265" s="42"/>
      <c r="LXH265" s="43"/>
      <c r="LXI265" s="43"/>
      <c r="LXJ265" s="43"/>
      <c r="LXK265" s="43"/>
      <c r="LXL265" s="43"/>
      <c r="LXM265" s="43"/>
      <c r="LXN265" s="43"/>
      <c r="LXO265" s="43"/>
      <c r="LXP265" s="43"/>
      <c r="LXQ265" s="43"/>
      <c r="LXR265" s="43"/>
      <c r="LXS265" s="43"/>
      <c r="LXT265" s="43"/>
      <c r="LXU265" s="43"/>
      <c r="LXV265" s="43"/>
      <c r="LXW265" s="43"/>
      <c r="LXX265" s="43"/>
      <c r="LXY265" s="43"/>
      <c r="LXZ265" s="43"/>
      <c r="LYA265" s="43"/>
      <c r="LYB265" s="43"/>
      <c r="LYC265" s="43"/>
      <c r="LYD265" s="43"/>
      <c r="LYE265" s="43"/>
      <c r="LYF265" s="43"/>
      <c r="LYG265" s="43"/>
      <c r="LYH265" s="43"/>
      <c r="LYI265" s="43"/>
      <c r="LYJ265" s="43"/>
      <c r="LYK265" s="44"/>
      <c r="LYL265" s="42"/>
      <c r="LYM265" s="43"/>
      <c r="LYN265" s="43"/>
      <c r="LYO265" s="43"/>
      <c r="LYP265" s="43"/>
      <c r="LYQ265" s="43"/>
      <c r="LYR265" s="43"/>
      <c r="LYS265" s="43"/>
      <c r="LYT265" s="43"/>
      <c r="LYU265" s="43"/>
      <c r="LYV265" s="43"/>
      <c r="LYW265" s="43"/>
      <c r="LYX265" s="43"/>
      <c r="LYY265" s="43"/>
      <c r="LYZ265" s="43"/>
      <c r="LZA265" s="43"/>
      <c r="LZB265" s="43"/>
      <c r="LZC265" s="43"/>
      <c r="LZD265" s="43"/>
      <c r="LZE265" s="43"/>
      <c r="LZF265" s="43"/>
      <c r="LZG265" s="43"/>
      <c r="LZH265" s="43"/>
      <c r="LZI265" s="43"/>
      <c r="LZJ265" s="43"/>
      <c r="LZK265" s="43"/>
      <c r="LZL265" s="43"/>
      <c r="LZM265" s="43"/>
      <c r="LZN265" s="43"/>
      <c r="LZO265" s="43"/>
      <c r="LZP265" s="44"/>
      <c r="LZQ265" s="42"/>
      <c r="LZR265" s="43"/>
      <c r="LZS265" s="43"/>
      <c r="LZT265" s="43"/>
      <c r="LZU265" s="43"/>
      <c r="LZV265" s="43"/>
      <c r="LZW265" s="43"/>
      <c r="LZX265" s="43"/>
      <c r="LZY265" s="43"/>
      <c r="LZZ265" s="43"/>
      <c r="MAA265" s="43"/>
      <c r="MAB265" s="43"/>
      <c r="MAC265" s="43"/>
      <c r="MAD265" s="43"/>
      <c r="MAE265" s="43"/>
      <c r="MAF265" s="43"/>
      <c r="MAG265" s="43"/>
      <c r="MAH265" s="43"/>
      <c r="MAI265" s="43"/>
      <c r="MAJ265" s="43"/>
      <c r="MAK265" s="43"/>
      <c r="MAL265" s="43"/>
      <c r="MAM265" s="43"/>
      <c r="MAN265" s="43"/>
      <c r="MAO265" s="43"/>
      <c r="MAP265" s="43"/>
      <c r="MAQ265" s="43"/>
      <c r="MAR265" s="43"/>
      <c r="MAS265" s="43"/>
      <c r="MAT265" s="43"/>
      <c r="MAU265" s="44"/>
      <c r="MAV265" s="42"/>
      <c r="MAW265" s="43"/>
      <c r="MAX265" s="43"/>
      <c r="MAY265" s="43"/>
      <c r="MAZ265" s="43"/>
      <c r="MBA265" s="43"/>
      <c r="MBB265" s="43"/>
      <c r="MBC265" s="43"/>
      <c r="MBD265" s="43"/>
      <c r="MBE265" s="43"/>
      <c r="MBF265" s="43"/>
      <c r="MBG265" s="43"/>
      <c r="MBH265" s="43"/>
      <c r="MBI265" s="43"/>
      <c r="MBJ265" s="43"/>
      <c r="MBK265" s="43"/>
      <c r="MBL265" s="43"/>
      <c r="MBM265" s="43"/>
      <c r="MBN265" s="43"/>
      <c r="MBO265" s="43"/>
      <c r="MBP265" s="43"/>
      <c r="MBQ265" s="43"/>
      <c r="MBR265" s="43"/>
      <c r="MBS265" s="43"/>
      <c r="MBT265" s="43"/>
      <c r="MBU265" s="43"/>
      <c r="MBV265" s="43"/>
      <c r="MBW265" s="43"/>
      <c r="MBX265" s="43"/>
      <c r="MBY265" s="43"/>
      <c r="MBZ265" s="44"/>
      <c r="MCA265" s="42"/>
      <c r="MCB265" s="43"/>
      <c r="MCC265" s="43"/>
      <c r="MCD265" s="43"/>
      <c r="MCE265" s="43"/>
      <c r="MCF265" s="43"/>
      <c r="MCG265" s="43"/>
      <c r="MCH265" s="43"/>
      <c r="MCI265" s="43"/>
      <c r="MCJ265" s="43"/>
      <c r="MCK265" s="43"/>
      <c r="MCL265" s="43"/>
      <c r="MCM265" s="43"/>
      <c r="MCN265" s="43"/>
      <c r="MCO265" s="43"/>
      <c r="MCP265" s="43"/>
      <c r="MCQ265" s="43"/>
      <c r="MCR265" s="43"/>
      <c r="MCS265" s="43"/>
      <c r="MCT265" s="43"/>
      <c r="MCU265" s="43"/>
      <c r="MCV265" s="43"/>
      <c r="MCW265" s="43"/>
      <c r="MCX265" s="43"/>
      <c r="MCY265" s="43"/>
      <c r="MCZ265" s="43"/>
      <c r="MDA265" s="43"/>
      <c r="MDB265" s="43"/>
      <c r="MDC265" s="43"/>
      <c r="MDD265" s="43"/>
      <c r="MDE265" s="44"/>
      <c r="MDF265" s="42"/>
      <c r="MDG265" s="43"/>
      <c r="MDH265" s="43"/>
      <c r="MDI265" s="43"/>
      <c r="MDJ265" s="43"/>
      <c r="MDK265" s="43"/>
      <c r="MDL265" s="43"/>
      <c r="MDM265" s="43"/>
      <c r="MDN265" s="43"/>
      <c r="MDO265" s="43"/>
      <c r="MDP265" s="43"/>
      <c r="MDQ265" s="43"/>
      <c r="MDR265" s="43"/>
      <c r="MDS265" s="43"/>
      <c r="MDT265" s="43"/>
      <c r="MDU265" s="43"/>
      <c r="MDV265" s="43"/>
      <c r="MDW265" s="43"/>
      <c r="MDX265" s="43"/>
      <c r="MDY265" s="43"/>
      <c r="MDZ265" s="43"/>
      <c r="MEA265" s="43"/>
      <c r="MEB265" s="43"/>
      <c r="MEC265" s="43"/>
      <c r="MED265" s="43"/>
      <c r="MEE265" s="43"/>
      <c r="MEF265" s="43"/>
      <c r="MEG265" s="43"/>
      <c r="MEH265" s="43"/>
      <c r="MEI265" s="43"/>
      <c r="MEJ265" s="44"/>
      <c r="MEK265" s="42"/>
      <c r="MEL265" s="43"/>
      <c r="MEM265" s="43"/>
      <c r="MEN265" s="43"/>
      <c r="MEO265" s="43"/>
      <c r="MEP265" s="43"/>
      <c r="MEQ265" s="43"/>
      <c r="MER265" s="43"/>
      <c r="MES265" s="43"/>
      <c r="MET265" s="43"/>
      <c r="MEU265" s="43"/>
      <c r="MEV265" s="43"/>
      <c r="MEW265" s="43"/>
      <c r="MEX265" s="43"/>
      <c r="MEY265" s="43"/>
      <c r="MEZ265" s="43"/>
      <c r="MFA265" s="43"/>
      <c r="MFB265" s="43"/>
      <c r="MFC265" s="43"/>
      <c r="MFD265" s="43"/>
      <c r="MFE265" s="43"/>
      <c r="MFF265" s="43"/>
      <c r="MFG265" s="43"/>
      <c r="MFH265" s="43"/>
      <c r="MFI265" s="43"/>
      <c r="MFJ265" s="43"/>
      <c r="MFK265" s="43"/>
      <c r="MFL265" s="43"/>
      <c r="MFM265" s="43"/>
      <c r="MFN265" s="43"/>
      <c r="MFO265" s="44"/>
      <c r="MFP265" s="42"/>
      <c r="MFQ265" s="43"/>
      <c r="MFR265" s="43"/>
      <c r="MFS265" s="43"/>
      <c r="MFT265" s="43"/>
      <c r="MFU265" s="43"/>
      <c r="MFV265" s="43"/>
      <c r="MFW265" s="43"/>
      <c r="MFX265" s="43"/>
      <c r="MFY265" s="43"/>
      <c r="MFZ265" s="43"/>
      <c r="MGA265" s="43"/>
      <c r="MGB265" s="43"/>
      <c r="MGC265" s="43"/>
      <c r="MGD265" s="43"/>
      <c r="MGE265" s="43"/>
      <c r="MGF265" s="43"/>
      <c r="MGG265" s="43"/>
      <c r="MGH265" s="43"/>
      <c r="MGI265" s="43"/>
      <c r="MGJ265" s="43"/>
      <c r="MGK265" s="43"/>
      <c r="MGL265" s="43"/>
      <c r="MGM265" s="43"/>
      <c r="MGN265" s="43"/>
      <c r="MGO265" s="43"/>
      <c r="MGP265" s="43"/>
      <c r="MGQ265" s="43"/>
      <c r="MGR265" s="43"/>
      <c r="MGS265" s="43"/>
      <c r="MGT265" s="44"/>
      <c r="MGU265" s="42"/>
      <c r="MGV265" s="43"/>
      <c r="MGW265" s="43"/>
      <c r="MGX265" s="43"/>
      <c r="MGY265" s="43"/>
      <c r="MGZ265" s="43"/>
      <c r="MHA265" s="43"/>
      <c r="MHB265" s="43"/>
      <c r="MHC265" s="43"/>
      <c r="MHD265" s="43"/>
      <c r="MHE265" s="43"/>
      <c r="MHF265" s="43"/>
      <c r="MHG265" s="43"/>
      <c r="MHH265" s="43"/>
      <c r="MHI265" s="43"/>
      <c r="MHJ265" s="43"/>
      <c r="MHK265" s="43"/>
      <c r="MHL265" s="43"/>
      <c r="MHM265" s="43"/>
      <c r="MHN265" s="43"/>
      <c r="MHO265" s="43"/>
      <c r="MHP265" s="43"/>
      <c r="MHQ265" s="43"/>
      <c r="MHR265" s="43"/>
      <c r="MHS265" s="43"/>
      <c r="MHT265" s="43"/>
      <c r="MHU265" s="43"/>
      <c r="MHV265" s="43"/>
      <c r="MHW265" s="43"/>
      <c r="MHX265" s="43"/>
      <c r="MHY265" s="44"/>
      <c r="MHZ265" s="42"/>
      <c r="MIA265" s="43"/>
      <c r="MIB265" s="43"/>
      <c r="MIC265" s="43"/>
      <c r="MID265" s="43"/>
      <c r="MIE265" s="43"/>
      <c r="MIF265" s="43"/>
      <c r="MIG265" s="43"/>
      <c r="MIH265" s="43"/>
      <c r="MII265" s="43"/>
      <c r="MIJ265" s="43"/>
      <c r="MIK265" s="43"/>
      <c r="MIL265" s="43"/>
      <c r="MIM265" s="43"/>
      <c r="MIN265" s="43"/>
      <c r="MIO265" s="43"/>
      <c r="MIP265" s="43"/>
      <c r="MIQ265" s="43"/>
      <c r="MIR265" s="43"/>
      <c r="MIS265" s="43"/>
      <c r="MIT265" s="43"/>
      <c r="MIU265" s="43"/>
      <c r="MIV265" s="43"/>
      <c r="MIW265" s="43"/>
      <c r="MIX265" s="43"/>
      <c r="MIY265" s="43"/>
      <c r="MIZ265" s="43"/>
      <c r="MJA265" s="43"/>
      <c r="MJB265" s="43"/>
      <c r="MJC265" s="43"/>
      <c r="MJD265" s="44"/>
      <c r="MJE265" s="42"/>
      <c r="MJF265" s="43"/>
      <c r="MJG265" s="43"/>
      <c r="MJH265" s="43"/>
      <c r="MJI265" s="43"/>
      <c r="MJJ265" s="43"/>
      <c r="MJK265" s="43"/>
      <c r="MJL265" s="43"/>
      <c r="MJM265" s="43"/>
      <c r="MJN265" s="43"/>
      <c r="MJO265" s="43"/>
      <c r="MJP265" s="43"/>
      <c r="MJQ265" s="43"/>
      <c r="MJR265" s="43"/>
      <c r="MJS265" s="43"/>
      <c r="MJT265" s="43"/>
      <c r="MJU265" s="43"/>
      <c r="MJV265" s="43"/>
      <c r="MJW265" s="43"/>
      <c r="MJX265" s="43"/>
      <c r="MJY265" s="43"/>
      <c r="MJZ265" s="43"/>
      <c r="MKA265" s="43"/>
      <c r="MKB265" s="43"/>
      <c r="MKC265" s="43"/>
      <c r="MKD265" s="43"/>
      <c r="MKE265" s="43"/>
      <c r="MKF265" s="43"/>
      <c r="MKG265" s="43"/>
      <c r="MKH265" s="43"/>
      <c r="MKI265" s="44"/>
      <c r="MKJ265" s="42"/>
      <c r="MKK265" s="43"/>
      <c r="MKL265" s="43"/>
      <c r="MKM265" s="43"/>
      <c r="MKN265" s="43"/>
      <c r="MKO265" s="43"/>
      <c r="MKP265" s="43"/>
      <c r="MKQ265" s="43"/>
      <c r="MKR265" s="43"/>
      <c r="MKS265" s="43"/>
      <c r="MKT265" s="43"/>
      <c r="MKU265" s="43"/>
      <c r="MKV265" s="43"/>
      <c r="MKW265" s="43"/>
      <c r="MKX265" s="43"/>
      <c r="MKY265" s="43"/>
      <c r="MKZ265" s="43"/>
      <c r="MLA265" s="43"/>
      <c r="MLB265" s="43"/>
      <c r="MLC265" s="43"/>
      <c r="MLD265" s="43"/>
      <c r="MLE265" s="43"/>
      <c r="MLF265" s="43"/>
      <c r="MLG265" s="43"/>
      <c r="MLH265" s="43"/>
      <c r="MLI265" s="43"/>
      <c r="MLJ265" s="43"/>
      <c r="MLK265" s="43"/>
      <c r="MLL265" s="43"/>
      <c r="MLM265" s="43"/>
      <c r="MLN265" s="44"/>
      <c r="MLO265" s="42"/>
      <c r="MLP265" s="43"/>
      <c r="MLQ265" s="43"/>
      <c r="MLR265" s="43"/>
      <c r="MLS265" s="43"/>
      <c r="MLT265" s="43"/>
      <c r="MLU265" s="43"/>
      <c r="MLV265" s="43"/>
      <c r="MLW265" s="43"/>
      <c r="MLX265" s="43"/>
      <c r="MLY265" s="43"/>
      <c r="MLZ265" s="43"/>
      <c r="MMA265" s="43"/>
      <c r="MMB265" s="43"/>
      <c r="MMC265" s="43"/>
      <c r="MMD265" s="43"/>
      <c r="MME265" s="43"/>
      <c r="MMF265" s="43"/>
      <c r="MMG265" s="43"/>
      <c r="MMH265" s="43"/>
      <c r="MMI265" s="43"/>
      <c r="MMJ265" s="43"/>
      <c r="MMK265" s="43"/>
      <c r="MML265" s="43"/>
      <c r="MMM265" s="43"/>
      <c r="MMN265" s="43"/>
      <c r="MMO265" s="43"/>
      <c r="MMP265" s="43"/>
      <c r="MMQ265" s="43"/>
      <c r="MMR265" s="43"/>
      <c r="MMS265" s="44"/>
      <c r="MMT265" s="42"/>
      <c r="MMU265" s="43"/>
      <c r="MMV265" s="43"/>
      <c r="MMW265" s="43"/>
      <c r="MMX265" s="43"/>
      <c r="MMY265" s="43"/>
      <c r="MMZ265" s="43"/>
      <c r="MNA265" s="43"/>
      <c r="MNB265" s="43"/>
      <c r="MNC265" s="43"/>
      <c r="MND265" s="43"/>
      <c r="MNE265" s="43"/>
      <c r="MNF265" s="43"/>
      <c r="MNG265" s="43"/>
      <c r="MNH265" s="43"/>
      <c r="MNI265" s="43"/>
      <c r="MNJ265" s="43"/>
      <c r="MNK265" s="43"/>
      <c r="MNL265" s="43"/>
      <c r="MNM265" s="43"/>
      <c r="MNN265" s="43"/>
      <c r="MNO265" s="43"/>
      <c r="MNP265" s="43"/>
      <c r="MNQ265" s="43"/>
      <c r="MNR265" s="43"/>
      <c r="MNS265" s="43"/>
      <c r="MNT265" s="43"/>
      <c r="MNU265" s="43"/>
      <c r="MNV265" s="43"/>
      <c r="MNW265" s="43"/>
      <c r="MNX265" s="44"/>
      <c r="MNY265" s="42"/>
      <c r="MNZ265" s="43"/>
      <c r="MOA265" s="43"/>
      <c r="MOB265" s="43"/>
      <c r="MOC265" s="43"/>
      <c r="MOD265" s="43"/>
      <c r="MOE265" s="43"/>
      <c r="MOF265" s="43"/>
      <c r="MOG265" s="43"/>
      <c r="MOH265" s="43"/>
      <c r="MOI265" s="43"/>
      <c r="MOJ265" s="43"/>
      <c r="MOK265" s="43"/>
      <c r="MOL265" s="43"/>
      <c r="MOM265" s="43"/>
      <c r="MON265" s="43"/>
      <c r="MOO265" s="43"/>
      <c r="MOP265" s="43"/>
      <c r="MOQ265" s="43"/>
      <c r="MOR265" s="43"/>
      <c r="MOS265" s="43"/>
      <c r="MOT265" s="43"/>
      <c r="MOU265" s="43"/>
      <c r="MOV265" s="43"/>
      <c r="MOW265" s="43"/>
      <c r="MOX265" s="43"/>
      <c r="MOY265" s="43"/>
      <c r="MOZ265" s="43"/>
      <c r="MPA265" s="43"/>
      <c r="MPB265" s="43"/>
      <c r="MPC265" s="44"/>
      <c r="MPD265" s="42"/>
      <c r="MPE265" s="43"/>
      <c r="MPF265" s="43"/>
      <c r="MPG265" s="43"/>
      <c r="MPH265" s="43"/>
      <c r="MPI265" s="43"/>
      <c r="MPJ265" s="43"/>
      <c r="MPK265" s="43"/>
      <c r="MPL265" s="43"/>
      <c r="MPM265" s="43"/>
      <c r="MPN265" s="43"/>
      <c r="MPO265" s="43"/>
      <c r="MPP265" s="43"/>
      <c r="MPQ265" s="43"/>
      <c r="MPR265" s="43"/>
      <c r="MPS265" s="43"/>
      <c r="MPT265" s="43"/>
      <c r="MPU265" s="43"/>
      <c r="MPV265" s="43"/>
      <c r="MPW265" s="43"/>
      <c r="MPX265" s="43"/>
      <c r="MPY265" s="43"/>
      <c r="MPZ265" s="43"/>
      <c r="MQA265" s="43"/>
      <c r="MQB265" s="43"/>
      <c r="MQC265" s="43"/>
      <c r="MQD265" s="43"/>
      <c r="MQE265" s="43"/>
      <c r="MQF265" s="43"/>
      <c r="MQG265" s="43"/>
      <c r="MQH265" s="44"/>
      <c r="MQI265" s="42"/>
      <c r="MQJ265" s="43"/>
      <c r="MQK265" s="43"/>
      <c r="MQL265" s="43"/>
      <c r="MQM265" s="43"/>
      <c r="MQN265" s="43"/>
      <c r="MQO265" s="43"/>
      <c r="MQP265" s="43"/>
      <c r="MQQ265" s="43"/>
      <c r="MQR265" s="43"/>
      <c r="MQS265" s="43"/>
      <c r="MQT265" s="43"/>
      <c r="MQU265" s="43"/>
      <c r="MQV265" s="43"/>
      <c r="MQW265" s="43"/>
      <c r="MQX265" s="43"/>
      <c r="MQY265" s="43"/>
      <c r="MQZ265" s="43"/>
      <c r="MRA265" s="43"/>
      <c r="MRB265" s="43"/>
      <c r="MRC265" s="43"/>
      <c r="MRD265" s="43"/>
      <c r="MRE265" s="43"/>
      <c r="MRF265" s="43"/>
      <c r="MRG265" s="43"/>
      <c r="MRH265" s="43"/>
      <c r="MRI265" s="43"/>
      <c r="MRJ265" s="43"/>
      <c r="MRK265" s="43"/>
      <c r="MRL265" s="43"/>
      <c r="MRM265" s="44"/>
      <c r="MRN265" s="42"/>
      <c r="MRO265" s="43"/>
      <c r="MRP265" s="43"/>
      <c r="MRQ265" s="43"/>
      <c r="MRR265" s="43"/>
      <c r="MRS265" s="43"/>
      <c r="MRT265" s="43"/>
      <c r="MRU265" s="43"/>
      <c r="MRV265" s="43"/>
      <c r="MRW265" s="43"/>
      <c r="MRX265" s="43"/>
      <c r="MRY265" s="43"/>
      <c r="MRZ265" s="43"/>
      <c r="MSA265" s="43"/>
      <c r="MSB265" s="43"/>
      <c r="MSC265" s="43"/>
      <c r="MSD265" s="43"/>
      <c r="MSE265" s="43"/>
      <c r="MSF265" s="43"/>
      <c r="MSG265" s="43"/>
      <c r="MSH265" s="43"/>
      <c r="MSI265" s="43"/>
      <c r="MSJ265" s="43"/>
      <c r="MSK265" s="43"/>
      <c r="MSL265" s="43"/>
      <c r="MSM265" s="43"/>
      <c r="MSN265" s="43"/>
      <c r="MSO265" s="43"/>
      <c r="MSP265" s="43"/>
      <c r="MSQ265" s="43"/>
      <c r="MSR265" s="44"/>
      <c r="MSS265" s="42"/>
      <c r="MST265" s="43"/>
      <c r="MSU265" s="43"/>
      <c r="MSV265" s="43"/>
      <c r="MSW265" s="43"/>
      <c r="MSX265" s="43"/>
      <c r="MSY265" s="43"/>
      <c r="MSZ265" s="43"/>
      <c r="MTA265" s="43"/>
      <c r="MTB265" s="43"/>
      <c r="MTC265" s="43"/>
      <c r="MTD265" s="43"/>
      <c r="MTE265" s="43"/>
      <c r="MTF265" s="43"/>
      <c r="MTG265" s="43"/>
      <c r="MTH265" s="43"/>
      <c r="MTI265" s="43"/>
      <c r="MTJ265" s="43"/>
      <c r="MTK265" s="43"/>
      <c r="MTL265" s="43"/>
      <c r="MTM265" s="43"/>
      <c r="MTN265" s="43"/>
      <c r="MTO265" s="43"/>
      <c r="MTP265" s="43"/>
      <c r="MTQ265" s="43"/>
      <c r="MTR265" s="43"/>
      <c r="MTS265" s="43"/>
      <c r="MTT265" s="43"/>
      <c r="MTU265" s="43"/>
      <c r="MTV265" s="43"/>
      <c r="MTW265" s="44"/>
      <c r="MTX265" s="42"/>
      <c r="MTY265" s="43"/>
      <c r="MTZ265" s="43"/>
      <c r="MUA265" s="43"/>
      <c r="MUB265" s="43"/>
      <c r="MUC265" s="43"/>
      <c r="MUD265" s="43"/>
      <c r="MUE265" s="43"/>
      <c r="MUF265" s="43"/>
      <c r="MUG265" s="43"/>
      <c r="MUH265" s="43"/>
      <c r="MUI265" s="43"/>
      <c r="MUJ265" s="43"/>
      <c r="MUK265" s="43"/>
      <c r="MUL265" s="43"/>
      <c r="MUM265" s="43"/>
      <c r="MUN265" s="43"/>
      <c r="MUO265" s="43"/>
      <c r="MUP265" s="43"/>
      <c r="MUQ265" s="43"/>
      <c r="MUR265" s="43"/>
      <c r="MUS265" s="43"/>
      <c r="MUT265" s="43"/>
      <c r="MUU265" s="43"/>
      <c r="MUV265" s="43"/>
      <c r="MUW265" s="43"/>
      <c r="MUX265" s="43"/>
      <c r="MUY265" s="43"/>
      <c r="MUZ265" s="43"/>
      <c r="MVA265" s="43"/>
      <c r="MVB265" s="44"/>
      <c r="MVC265" s="42"/>
      <c r="MVD265" s="43"/>
      <c r="MVE265" s="43"/>
      <c r="MVF265" s="43"/>
      <c r="MVG265" s="43"/>
      <c r="MVH265" s="43"/>
      <c r="MVI265" s="43"/>
      <c r="MVJ265" s="43"/>
      <c r="MVK265" s="43"/>
      <c r="MVL265" s="43"/>
      <c r="MVM265" s="43"/>
      <c r="MVN265" s="43"/>
      <c r="MVO265" s="43"/>
      <c r="MVP265" s="43"/>
      <c r="MVQ265" s="43"/>
      <c r="MVR265" s="43"/>
      <c r="MVS265" s="43"/>
      <c r="MVT265" s="43"/>
      <c r="MVU265" s="43"/>
      <c r="MVV265" s="43"/>
      <c r="MVW265" s="43"/>
      <c r="MVX265" s="43"/>
      <c r="MVY265" s="43"/>
      <c r="MVZ265" s="43"/>
      <c r="MWA265" s="43"/>
      <c r="MWB265" s="43"/>
      <c r="MWC265" s="43"/>
      <c r="MWD265" s="43"/>
      <c r="MWE265" s="43"/>
      <c r="MWF265" s="43"/>
      <c r="MWG265" s="44"/>
      <c r="MWH265" s="42"/>
      <c r="MWI265" s="43"/>
      <c r="MWJ265" s="43"/>
      <c r="MWK265" s="43"/>
      <c r="MWL265" s="43"/>
      <c r="MWM265" s="43"/>
      <c r="MWN265" s="43"/>
      <c r="MWO265" s="43"/>
      <c r="MWP265" s="43"/>
      <c r="MWQ265" s="43"/>
      <c r="MWR265" s="43"/>
      <c r="MWS265" s="43"/>
      <c r="MWT265" s="43"/>
      <c r="MWU265" s="43"/>
      <c r="MWV265" s="43"/>
      <c r="MWW265" s="43"/>
      <c r="MWX265" s="43"/>
      <c r="MWY265" s="43"/>
      <c r="MWZ265" s="43"/>
      <c r="MXA265" s="43"/>
      <c r="MXB265" s="43"/>
      <c r="MXC265" s="43"/>
      <c r="MXD265" s="43"/>
      <c r="MXE265" s="43"/>
      <c r="MXF265" s="43"/>
      <c r="MXG265" s="43"/>
      <c r="MXH265" s="43"/>
      <c r="MXI265" s="43"/>
      <c r="MXJ265" s="43"/>
      <c r="MXK265" s="43"/>
      <c r="MXL265" s="44"/>
      <c r="MXM265" s="42"/>
      <c r="MXN265" s="43"/>
      <c r="MXO265" s="43"/>
      <c r="MXP265" s="43"/>
      <c r="MXQ265" s="43"/>
      <c r="MXR265" s="43"/>
      <c r="MXS265" s="43"/>
      <c r="MXT265" s="43"/>
      <c r="MXU265" s="43"/>
      <c r="MXV265" s="43"/>
      <c r="MXW265" s="43"/>
      <c r="MXX265" s="43"/>
      <c r="MXY265" s="43"/>
      <c r="MXZ265" s="43"/>
      <c r="MYA265" s="43"/>
      <c r="MYB265" s="43"/>
      <c r="MYC265" s="43"/>
      <c r="MYD265" s="43"/>
      <c r="MYE265" s="43"/>
      <c r="MYF265" s="43"/>
      <c r="MYG265" s="43"/>
      <c r="MYH265" s="43"/>
      <c r="MYI265" s="43"/>
      <c r="MYJ265" s="43"/>
      <c r="MYK265" s="43"/>
      <c r="MYL265" s="43"/>
      <c r="MYM265" s="43"/>
      <c r="MYN265" s="43"/>
      <c r="MYO265" s="43"/>
      <c r="MYP265" s="43"/>
      <c r="MYQ265" s="44"/>
      <c r="MYR265" s="42"/>
      <c r="MYS265" s="43"/>
      <c r="MYT265" s="43"/>
      <c r="MYU265" s="43"/>
      <c r="MYV265" s="43"/>
      <c r="MYW265" s="43"/>
      <c r="MYX265" s="43"/>
      <c r="MYY265" s="43"/>
      <c r="MYZ265" s="43"/>
      <c r="MZA265" s="43"/>
      <c r="MZB265" s="43"/>
      <c r="MZC265" s="43"/>
      <c r="MZD265" s="43"/>
      <c r="MZE265" s="43"/>
      <c r="MZF265" s="43"/>
      <c r="MZG265" s="43"/>
      <c r="MZH265" s="43"/>
      <c r="MZI265" s="43"/>
      <c r="MZJ265" s="43"/>
      <c r="MZK265" s="43"/>
      <c r="MZL265" s="43"/>
      <c r="MZM265" s="43"/>
      <c r="MZN265" s="43"/>
      <c r="MZO265" s="43"/>
      <c r="MZP265" s="43"/>
      <c r="MZQ265" s="43"/>
      <c r="MZR265" s="43"/>
      <c r="MZS265" s="43"/>
      <c r="MZT265" s="43"/>
      <c r="MZU265" s="43"/>
      <c r="MZV265" s="44"/>
      <c r="MZW265" s="42"/>
      <c r="MZX265" s="43"/>
      <c r="MZY265" s="43"/>
      <c r="MZZ265" s="43"/>
      <c r="NAA265" s="43"/>
      <c r="NAB265" s="43"/>
      <c r="NAC265" s="43"/>
      <c r="NAD265" s="43"/>
      <c r="NAE265" s="43"/>
      <c r="NAF265" s="43"/>
      <c r="NAG265" s="43"/>
      <c r="NAH265" s="43"/>
      <c r="NAI265" s="43"/>
      <c r="NAJ265" s="43"/>
      <c r="NAK265" s="43"/>
      <c r="NAL265" s="43"/>
      <c r="NAM265" s="43"/>
      <c r="NAN265" s="43"/>
      <c r="NAO265" s="43"/>
      <c r="NAP265" s="43"/>
      <c r="NAQ265" s="43"/>
      <c r="NAR265" s="43"/>
      <c r="NAS265" s="43"/>
      <c r="NAT265" s="43"/>
      <c r="NAU265" s="43"/>
      <c r="NAV265" s="43"/>
      <c r="NAW265" s="43"/>
      <c r="NAX265" s="43"/>
      <c r="NAY265" s="43"/>
      <c r="NAZ265" s="43"/>
      <c r="NBA265" s="44"/>
      <c r="NBB265" s="42"/>
      <c r="NBC265" s="43"/>
      <c r="NBD265" s="43"/>
      <c r="NBE265" s="43"/>
      <c r="NBF265" s="43"/>
      <c r="NBG265" s="43"/>
      <c r="NBH265" s="43"/>
      <c r="NBI265" s="43"/>
      <c r="NBJ265" s="43"/>
      <c r="NBK265" s="43"/>
      <c r="NBL265" s="43"/>
      <c r="NBM265" s="43"/>
      <c r="NBN265" s="43"/>
      <c r="NBO265" s="43"/>
      <c r="NBP265" s="43"/>
      <c r="NBQ265" s="43"/>
      <c r="NBR265" s="43"/>
      <c r="NBS265" s="43"/>
      <c r="NBT265" s="43"/>
      <c r="NBU265" s="43"/>
      <c r="NBV265" s="43"/>
      <c r="NBW265" s="43"/>
      <c r="NBX265" s="43"/>
      <c r="NBY265" s="43"/>
      <c r="NBZ265" s="43"/>
      <c r="NCA265" s="43"/>
      <c r="NCB265" s="43"/>
      <c r="NCC265" s="43"/>
      <c r="NCD265" s="43"/>
      <c r="NCE265" s="43"/>
      <c r="NCF265" s="44"/>
      <c r="NCG265" s="42"/>
      <c r="NCH265" s="43"/>
      <c r="NCI265" s="43"/>
      <c r="NCJ265" s="43"/>
      <c r="NCK265" s="43"/>
      <c r="NCL265" s="43"/>
      <c r="NCM265" s="43"/>
      <c r="NCN265" s="43"/>
      <c r="NCO265" s="43"/>
      <c r="NCP265" s="43"/>
      <c r="NCQ265" s="43"/>
      <c r="NCR265" s="43"/>
      <c r="NCS265" s="43"/>
      <c r="NCT265" s="43"/>
      <c r="NCU265" s="43"/>
      <c r="NCV265" s="43"/>
      <c r="NCW265" s="43"/>
      <c r="NCX265" s="43"/>
      <c r="NCY265" s="43"/>
      <c r="NCZ265" s="43"/>
      <c r="NDA265" s="43"/>
      <c r="NDB265" s="43"/>
      <c r="NDC265" s="43"/>
      <c r="NDD265" s="43"/>
      <c r="NDE265" s="43"/>
      <c r="NDF265" s="43"/>
      <c r="NDG265" s="43"/>
      <c r="NDH265" s="43"/>
      <c r="NDI265" s="43"/>
      <c r="NDJ265" s="43"/>
      <c r="NDK265" s="44"/>
      <c r="NDL265" s="42"/>
      <c r="NDM265" s="43"/>
      <c r="NDN265" s="43"/>
      <c r="NDO265" s="43"/>
      <c r="NDP265" s="43"/>
      <c r="NDQ265" s="43"/>
      <c r="NDR265" s="43"/>
      <c r="NDS265" s="43"/>
      <c r="NDT265" s="43"/>
      <c r="NDU265" s="43"/>
      <c r="NDV265" s="43"/>
      <c r="NDW265" s="43"/>
      <c r="NDX265" s="43"/>
      <c r="NDY265" s="43"/>
      <c r="NDZ265" s="43"/>
      <c r="NEA265" s="43"/>
      <c r="NEB265" s="43"/>
      <c r="NEC265" s="43"/>
      <c r="NED265" s="43"/>
      <c r="NEE265" s="43"/>
      <c r="NEF265" s="43"/>
      <c r="NEG265" s="43"/>
      <c r="NEH265" s="43"/>
      <c r="NEI265" s="43"/>
      <c r="NEJ265" s="43"/>
      <c r="NEK265" s="43"/>
      <c r="NEL265" s="43"/>
      <c r="NEM265" s="43"/>
      <c r="NEN265" s="43"/>
      <c r="NEO265" s="43"/>
      <c r="NEP265" s="44"/>
      <c r="NEQ265" s="42"/>
      <c r="NER265" s="43"/>
      <c r="NES265" s="43"/>
      <c r="NET265" s="43"/>
      <c r="NEU265" s="43"/>
      <c r="NEV265" s="43"/>
      <c r="NEW265" s="43"/>
      <c r="NEX265" s="43"/>
      <c r="NEY265" s="43"/>
      <c r="NEZ265" s="43"/>
      <c r="NFA265" s="43"/>
      <c r="NFB265" s="43"/>
      <c r="NFC265" s="43"/>
      <c r="NFD265" s="43"/>
      <c r="NFE265" s="43"/>
      <c r="NFF265" s="43"/>
      <c r="NFG265" s="43"/>
      <c r="NFH265" s="43"/>
      <c r="NFI265" s="43"/>
      <c r="NFJ265" s="43"/>
      <c r="NFK265" s="43"/>
      <c r="NFL265" s="43"/>
      <c r="NFM265" s="43"/>
      <c r="NFN265" s="43"/>
      <c r="NFO265" s="43"/>
      <c r="NFP265" s="43"/>
      <c r="NFQ265" s="43"/>
      <c r="NFR265" s="43"/>
      <c r="NFS265" s="43"/>
      <c r="NFT265" s="43"/>
      <c r="NFU265" s="44"/>
      <c r="NFV265" s="42"/>
      <c r="NFW265" s="43"/>
      <c r="NFX265" s="43"/>
      <c r="NFY265" s="43"/>
      <c r="NFZ265" s="43"/>
      <c r="NGA265" s="43"/>
      <c r="NGB265" s="43"/>
      <c r="NGC265" s="43"/>
      <c r="NGD265" s="43"/>
      <c r="NGE265" s="43"/>
      <c r="NGF265" s="43"/>
      <c r="NGG265" s="43"/>
      <c r="NGH265" s="43"/>
      <c r="NGI265" s="43"/>
      <c r="NGJ265" s="43"/>
      <c r="NGK265" s="43"/>
      <c r="NGL265" s="43"/>
      <c r="NGM265" s="43"/>
      <c r="NGN265" s="43"/>
      <c r="NGO265" s="43"/>
      <c r="NGP265" s="43"/>
      <c r="NGQ265" s="43"/>
      <c r="NGR265" s="43"/>
      <c r="NGS265" s="43"/>
      <c r="NGT265" s="43"/>
      <c r="NGU265" s="43"/>
      <c r="NGV265" s="43"/>
      <c r="NGW265" s="43"/>
      <c r="NGX265" s="43"/>
      <c r="NGY265" s="43"/>
      <c r="NGZ265" s="44"/>
      <c r="NHA265" s="42"/>
      <c r="NHB265" s="43"/>
      <c r="NHC265" s="43"/>
      <c r="NHD265" s="43"/>
      <c r="NHE265" s="43"/>
      <c r="NHF265" s="43"/>
      <c r="NHG265" s="43"/>
      <c r="NHH265" s="43"/>
      <c r="NHI265" s="43"/>
      <c r="NHJ265" s="43"/>
      <c r="NHK265" s="43"/>
      <c r="NHL265" s="43"/>
      <c r="NHM265" s="43"/>
      <c r="NHN265" s="43"/>
      <c r="NHO265" s="43"/>
      <c r="NHP265" s="43"/>
      <c r="NHQ265" s="43"/>
      <c r="NHR265" s="43"/>
      <c r="NHS265" s="43"/>
      <c r="NHT265" s="43"/>
      <c r="NHU265" s="43"/>
      <c r="NHV265" s="43"/>
      <c r="NHW265" s="43"/>
      <c r="NHX265" s="43"/>
      <c r="NHY265" s="43"/>
      <c r="NHZ265" s="43"/>
      <c r="NIA265" s="43"/>
      <c r="NIB265" s="43"/>
      <c r="NIC265" s="43"/>
      <c r="NID265" s="43"/>
      <c r="NIE265" s="44"/>
      <c r="NIF265" s="42"/>
      <c r="NIG265" s="43"/>
      <c r="NIH265" s="43"/>
      <c r="NII265" s="43"/>
      <c r="NIJ265" s="43"/>
      <c r="NIK265" s="43"/>
      <c r="NIL265" s="43"/>
      <c r="NIM265" s="43"/>
      <c r="NIN265" s="43"/>
      <c r="NIO265" s="43"/>
      <c r="NIP265" s="43"/>
      <c r="NIQ265" s="43"/>
      <c r="NIR265" s="43"/>
      <c r="NIS265" s="43"/>
      <c r="NIT265" s="43"/>
      <c r="NIU265" s="43"/>
      <c r="NIV265" s="43"/>
      <c r="NIW265" s="43"/>
      <c r="NIX265" s="43"/>
      <c r="NIY265" s="43"/>
      <c r="NIZ265" s="43"/>
      <c r="NJA265" s="43"/>
      <c r="NJB265" s="43"/>
      <c r="NJC265" s="43"/>
      <c r="NJD265" s="43"/>
      <c r="NJE265" s="43"/>
      <c r="NJF265" s="43"/>
      <c r="NJG265" s="43"/>
      <c r="NJH265" s="43"/>
      <c r="NJI265" s="43"/>
      <c r="NJJ265" s="44"/>
      <c r="NJK265" s="42"/>
      <c r="NJL265" s="43"/>
      <c r="NJM265" s="43"/>
      <c r="NJN265" s="43"/>
      <c r="NJO265" s="43"/>
      <c r="NJP265" s="43"/>
      <c r="NJQ265" s="43"/>
      <c r="NJR265" s="43"/>
      <c r="NJS265" s="43"/>
      <c r="NJT265" s="43"/>
      <c r="NJU265" s="43"/>
      <c r="NJV265" s="43"/>
      <c r="NJW265" s="43"/>
      <c r="NJX265" s="43"/>
      <c r="NJY265" s="43"/>
      <c r="NJZ265" s="43"/>
      <c r="NKA265" s="43"/>
      <c r="NKB265" s="43"/>
      <c r="NKC265" s="43"/>
      <c r="NKD265" s="43"/>
      <c r="NKE265" s="43"/>
      <c r="NKF265" s="43"/>
      <c r="NKG265" s="43"/>
      <c r="NKH265" s="43"/>
      <c r="NKI265" s="43"/>
      <c r="NKJ265" s="43"/>
      <c r="NKK265" s="43"/>
      <c r="NKL265" s="43"/>
      <c r="NKM265" s="43"/>
      <c r="NKN265" s="43"/>
      <c r="NKO265" s="44"/>
      <c r="NKP265" s="42"/>
      <c r="NKQ265" s="43"/>
      <c r="NKR265" s="43"/>
      <c r="NKS265" s="43"/>
      <c r="NKT265" s="43"/>
      <c r="NKU265" s="43"/>
      <c r="NKV265" s="43"/>
      <c r="NKW265" s="43"/>
      <c r="NKX265" s="43"/>
      <c r="NKY265" s="43"/>
      <c r="NKZ265" s="43"/>
      <c r="NLA265" s="43"/>
      <c r="NLB265" s="43"/>
      <c r="NLC265" s="43"/>
      <c r="NLD265" s="43"/>
      <c r="NLE265" s="43"/>
      <c r="NLF265" s="43"/>
      <c r="NLG265" s="43"/>
      <c r="NLH265" s="43"/>
      <c r="NLI265" s="43"/>
      <c r="NLJ265" s="43"/>
      <c r="NLK265" s="43"/>
      <c r="NLL265" s="43"/>
      <c r="NLM265" s="43"/>
      <c r="NLN265" s="43"/>
      <c r="NLO265" s="43"/>
      <c r="NLP265" s="43"/>
      <c r="NLQ265" s="43"/>
      <c r="NLR265" s="43"/>
      <c r="NLS265" s="43"/>
      <c r="NLT265" s="44"/>
      <c r="NLU265" s="42"/>
      <c r="NLV265" s="43"/>
      <c r="NLW265" s="43"/>
      <c r="NLX265" s="43"/>
      <c r="NLY265" s="43"/>
      <c r="NLZ265" s="43"/>
      <c r="NMA265" s="43"/>
      <c r="NMB265" s="43"/>
      <c r="NMC265" s="43"/>
      <c r="NMD265" s="43"/>
      <c r="NME265" s="43"/>
      <c r="NMF265" s="43"/>
      <c r="NMG265" s="43"/>
      <c r="NMH265" s="43"/>
      <c r="NMI265" s="43"/>
      <c r="NMJ265" s="43"/>
      <c r="NMK265" s="43"/>
      <c r="NML265" s="43"/>
      <c r="NMM265" s="43"/>
      <c r="NMN265" s="43"/>
      <c r="NMO265" s="43"/>
      <c r="NMP265" s="43"/>
      <c r="NMQ265" s="43"/>
      <c r="NMR265" s="43"/>
      <c r="NMS265" s="43"/>
      <c r="NMT265" s="43"/>
      <c r="NMU265" s="43"/>
      <c r="NMV265" s="43"/>
      <c r="NMW265" s="43"/>
      <c r="NMX265" s="43"/>
      <c r="NMY265" s="44"/>
      <c r="NMZ265" s="42"/>
      <c r="NNA265" s="43"/>
      <c r="NNB265" s="43"/>
      <c r="NNC265" s="43"/>
      <c r="NND265" s="43"/>
      <c r="NNE265" s="43"/>
      <c r="NNF265" s="43"/>
      <c r="NNG265" s="43"/>
      <c r="NNH265" s="43"/>
      <c r="NNI265" s="43"/>
      <c r="NNJ265" s="43"/>
      <c r="NNK265" s="43"/>
      <c r="NNL265" s="43"/>
      <c r="NNM265" s="43"/>
      <c r="NNN265" s="43"/>
      <c r="NNO265" s="43"/>
      <c r="NNP265" s="43"/>
      <c r="NNQ265" s="43"/>
      <c r="NNR265" s="43"/>
      <c r="NNS265" s="43"/>
      <c r="NNT265" s="43"/>
      <c r="NNU265" s="43"/>
      <c r="NNV265" s="43"/>
      <c r="NNW265" s="43"/>
      <c r="NNX265" s="43"/>
      <c r="NNY265" s="43"/>
      <c r="NNZ265" s="43"/>
      <c r="NOA265" s="43"/>
      <c r="NOB265" s="43"/>
      <c r="NOC265" s="43"/>
      <c r="NOD265" s="44"/>
      <c r="NOE265" s="42"/>
      <c r="NOF265" s="43"/>
      <c r="NOG265" s="43"/>
      <c r="NOH265" s="43"/>
      <c r="NOI265" s="43"/>
      <c r="NOJ265" s="43"/>
      <c r="NOK265" s="43"/>
      <c r="NOL265" s="43"/>
      <c r="NOM265" s="43"/>
      <c r="NON265" s="43"/>
      <c r="NOO265" s="43"/>
      <c r="NOP265" s="43"/>
      <c r="NOQ265" s="43"/>
      <c r="NOR265" s="43"/>
      <c r="NOS265" s="43"/>
      <c r="NOT265" s="43"/>
      <c r="NOU265" s="43"/>
      <c r="NOV265" s="43"/>
      <c r="NOW265" s="43"/>
      <c r="NOX265" s="43"/>
      <c r="NOY265" s="43"/>
      <c r="NOZ265" s="43"/>
      <c r="NPA265" s="43"/>
      <c r="NPB265" s="43"/>
      <c r="NPC265" s="43"/>
      <c r="NPD265" s="43"/>
      <c r="NPE265" s="43"/>
      <c r="NPF265" s="43"/>
      <c r="NPG265" s="43"/>
      <c r="NPH265" s="43"/>
      <c r="NPI265" s="44"/>
      <c r="NPJ265" s="42"/>
      <c r="NPK265" s="43"/>
      <c r="NPL265" s="43"/>
      <c r="NPM265" s="43"/>
      <c r="NPN265" s="43"/>
      <c r="NPO265" s="43"/>
      <c r="NPP265" s="43"/>
      <c r="NPQ265" s="43"/>
      <c r="NPR265" s="43"/>
      <c r="NPS265" s="43"/>
      <c r="NPT265" s="43"/>
      <c r="NPU265" s="43"/>
      <c r="NPV265" s="43"/>
      <c r="NPW265" s="43"/>
      <c r="NPX265" s="43"/>
      <c r="NPY265" s="43"/>
      <c r="NPZ265" s="43"/>
      <c r="NQA265" s="43"/>
      <c r="NQB265" s="43"/>
      <c r="NQC265" s="43"/>
      <c r="NQD265" s="43"/>
      <c r="NQE265" s="43"/>
      <c r="NQF265" s="43"/>
      <c r="NQG265" s="43"/>
      <c r="NQH265" s="43"/>
      <c r="NQI265" s="43"/>
      <c r="NQJ265" s="43"/>
      <c r="NQK265" s="43"/>
      <c r="NQL265" s="43"/>
      <c r="NQM265" s="43"/>
      <c r="NQN265" s="44"/>
      <c r="NQO265" s="42"/>
      <c r="NQP265" s="43"/>
      <c r="NQQ265" s="43"/>
      <c r="NQR265" s="43"/>
      <c r="NQS265" s="43"/>
      <c r="NQT265" s="43"/>
      <c r="NQU265" s="43"/>
      <c r="NQV265" s="43"/>
      <c r="NQW265" s="43"/>
      <c r="NQX265" s="43"/>
      <c r="NQY265" s="43"/>
      <c r="NQZ265" s="43"/>
      <c r="NRA265" s="43"/>
      <c r="NRB265" s="43"/>
      <c r="NRC265" s="43"/>
      <c r="NRD265" s="43"/>
      <c r="NRE265" s="43"/>
      <c r="NRF265" s="43"/>
      <c r="NRG265" s="43"/>
      <c r="NRH265" s="43"/>
      <c r="NRI265" s="43"/>
      <c r="NRJ265" s="43"/>
      <c r="NRK265" s="43"/>
      <c r="NRL265" s="43"/>
      <c r="NRM265" s="43"/>
      <c r="NRN265" s="43"/>
      <c r="NRO265" s="43"/>
      <c r="NRP265" s="43"/>
      <c r="NRQ265" s="43"/>
      <c r="NRR265" s="43"/>
      <c r="NRS265" s="44"/>
      <c r="NRT265" s="42"/>
      <c r="NRU265" s="43"/>
      <c r="NRV265" s="43"/>
      <c r="NRW265" s="43"/>
      <c r="NRX265" s="43"/>
      <c r="NRY265" s="43"/>
      <c r="NRZ265" s="43"/>
      <c r="NSA265" s="43"/>
      <c r="NSB265" s="43"/>
      <c r="NSC265" s="43"/>
      <c r="NSD265" s="43"/>
      <c r="NSE265" s="43"/>
      <c r="NSF265" s="43"/>
      <c r="NSG265" s="43"/>
      <c r="NSH265" s="43"/>
      <c r="NSI265" s="43"/>
      <c r="NSJ265" s="43"/>
      <c r="NSK265" s="43"/>
      <c r="NSL265" s="43"/>
      <c r="NSM265" s="43"/>
      <c r="NSN265" s="43"/>
      <c r="NSO265" s="43"/>
      <c r="NSP265" s="43"/>
      <c r="NSQ265" s="43"/>
      <c r="NSR265" s="43"/>
      <c r="NSS265" s="43"/>
      <c r="NST265" s="43"/>
      <c r="NSU265" s="43"/>
      <c r="NSV265" s="43"/>
      <c r="NSW265" s="43"/>
      <c r="NSX265" s="44"/>
      <c r="NSY265" s="42"/>
      <c r="NSZ265" s="43"/>
      <c r="NTA265" s="43"/>
      <c r="NTB265" s="43"/>
      <c r="NTC265" s="43"/>
      <c r="NTD265" s="43"/>
      <c r="NTE265" s="43"/>
      <c r="NTF265" s="43"/>
      <c r="NTG265" s="43"/>
      <c r="NTH265" s="43"/>
      <c r="NTI265" s="43"/>
      <c r="NTJ265" s="43"/>
      <c r="NTK265" s="43"/>
      <c r="NTL265" s="43"/>
      <c r="NTM265" s="43"/>
      <c r="NTN265" s="43"/>
      <c r="NTO265" s="43"/>
      <c r="NTP265" s="43"/>
      <c r="NTQ265" s="43"/>
      <c r="NTR265" s="43"/>
      <c r="NTS265" s="43"/>
      <c r="NTT265" s="43"/>
      <c r="NTU265" s="43"/>
      <c r="NTV265" s="43"/>
      <c r="NTW265" s="43"/>
      <c r="NTX265" s="43"/>
      <c r="NTY265" s="43"/>
      <c r="NTZ265" s="43"/>
      <c r="NUA265" s="43"/>
      <c r="NUB265" s="43"/>
      <c r="NUC265" s="44"/>
      <c r="NUD265" s="42"/>
      <c r="NUE265" s="43"/>
      <c r="NUF265" s="43"/>
      <c r="NUG265" s="43"/>
      <c r="NUH265" s="43"/>
      <c r="NUI265" s="43"/>
      <c r="NUJ265" s="43"/>
      <c r="NUK265" s="43"/>
      <c r="NUL265" s="43"/>
      <c r="NUM265" s="43"/>
      <c r="NUN265" s="43"/>
      <c r="NUO265" s="43"/>
      <c r="NUP265" s="43"/>
      <c r="NUQ265" s="43"/>
      <c r="NUR265" s="43"/>
      <c r="NUS265" s="43"/>
      <c r="NUT265" s="43"/>
      <c r="NUU265" s="43"/>
      <c r="NUV265" s="43"/>
      <c r="NUW265" s="43"/>
      <c r="NUX265" s="43"/>
      <c r="NUY265" s="43"/>
      <c r="NUZ265" s="43"/>
      <c r="NVA265" s="43"/>
      <c r="NVB265" s="43"/>
      <c r="NVC265" s="43"/>
      <c r="NVD265" s="43"/>
      <c r="NVE265" s="43"/>
      <c r="NVF265" s="43"/>
      <c r="NVG265" s="43"/>
      <c r="NVH265" s="44"/>
      <c r="NVI265" s="42"/>
      <c r="NVJ265" s="43"/>
      <c r="NVK265" s="43"/>
      <c r="NVL265" s="43"/>
      <c r="NVM265" s="43"/>
      <c r="NVN265" s="43"/>
      <c r="NVO265" s="43"/>
      <c r="NVP265" s="43"/>
      <c r="NVQ265" s="43"/>
      <c r="NVR265" s="43"/>
      <c r="NVS265" s="43"/>
      <c r="NVT265" s="43"/>
      <c r="NVU265" s="43"/>
      <c r="NVV265" s="43"/>
      <c r="NVW265" s="43"/>
      <c r="NVX265" s="43"/>
      <c r="NVY265" s="43"/>
      <c r="NVZ265" s="43"/>
      <c r="NWA265" s="43"/>
      <c r="NWB265" s="43"/>
      <c r="NWC265" s="43"/>
      <c r="NWD265" s="43"/>
      <c r="NWE265" s="43"/>
      <c r="NWF265" s="43"/>
      <c r="NWG265" s="43"/>
      <c r="NWH265" s="43"/>
      <c r="NWI265" s="43"/>
      <c r="NWJ265" s="43"/>
      <c r="NWK265" s="43"/>
      <c r="NWL265" s="43"/>
      <c r="NWM265" s="44"/>
      <c r="NWN265" s="42"/>
      <c r="NWO265" s="43"/>
      <c r="NWP265" s="43"/>
      <c r="NWQ265" s="43"/>
      <c r="NWR265" s="43"/>
      <c r="NWS265" s="43"/>
      <c r="NWT265" s="43"/>
      <c r="NWU265" s="43"/>
      <c r="NWV265" s="43"/>
      <c r="NWW265" s="43"/>
      <c r="NWX265" s="43"/>
      <c r="NWY265" s="43"/>
      <c r="NWZ265" s="43"/>
      <c r="NXA265" s="43"/>
      <c r="NXB265" s="43"/>
      <c r="NXC265" s="43"/>
      <c r="NXD265" s="43"/>
      <c r="NXE265" s="43"/>
      <c r="NXF265" s="43"/>
      <c r="NXG265" s="43"/>
      <c r="NXH265" s="43"/>
      <c r="NXI265" s="43"/>
      <c r="NXJ265" s="43"/>
      <c r="NXK265" s="43"/>
      <c r="NXL265" s="43"/>
      <c r="NXM265" s="43"/>
      <c r="NXN265" s="43"/>
      <c r="NXO265" s="43"/>
      <c r="NXP265" s="43"/>
      <c r="NXQ265" s="43"/>
      <c r="NXR265" s="44"/>
      <c r="NXS265" s="42"/>
      <c r="NXT265" s="43"/>
      <c r="NXU265" s="43"/>
      <c r="NXV265" s="43"/>
      <c r="NXW265" s="43"/>
      <c r="NXX265" s="43"/>
      <c r="NXY265" s="43"/>
      <c r="NXZ265" s="43"/>
      <c r="NYA265" s="43"/>
      <c r="NYB265" s="43"/>
      <c r="NYC265" s="43"/>
      <c r="NYD265" s="43"/>
      <c r="NYE265" s="43"/>
      <c r="NYF265" s="43"/>
      <c r="NYG265" s="43"/>
      <c r="NYH265" s="43"/>
      <c r="NYI265" s="43"/>
      <c r="NYJ265" s="43"/>
      <c r="NYK265" s="43"/>
      <c r="NYL265" s="43"/>
      <c r="NYM265" s="43"/>
      <c r="NYN265" s="43"/>
      <c r="NYO265" s="43"/>
      <c r="NYP265" s="43"/>
      <c r="NYQ265" s="43"/>
      <c r="NYR265" s="43"/>
      <c r="NYS265" s="43"/>
      <c r="NYT265" s="43"/>
      <c r="NYU265" s="43"/>
      <c r="NYV265" s="43"/>
      <c r="NYW265" s="44"/>
      <c r="NYX265" s="42"/>
      <c r="NYY265" s="43"/>
      <c r="NYZ265" s="43"/>
      <c r="NZA265" s="43"/>
      <c r="NZB265" s="43"/>
      <c r="NZC265" s="43"/>
      <c r="NZD265" s="43"/>
      <c r="NZE265" s="43"/>
      <c r="NZF265" s="43"/>
      <c r="NZG265" s="43"/>
      <c r="NZH265" s="43"/>
      <c r="NZI265" s="43"/>
      <c r="NZJ265" s="43"/>
      <c r="NZK265" s="43"/>
      <c r="NZL265" s="43"/>
      <c r="NZM265" s="43"/>
      <c r="NZN265" s="43"/>
      <c r="NZO265" s="43"/>
      <c r="NZP265" s="43"/>
      <c r="NZQ265" s="43"/>
      <c r="NZR265" s="43"/>
      <c r="NZS265" s="43"/>
      <c r="NZT265" s="43"/>
      <c r="NZU265" s="43"/>
      <c r="NZV265" s="43"/>
      <c r="NZW265" s="43"/>
      <c r="NZX265" s="43"/>
      <c r="NZY265" s="43"/>
      <c r="NZZ265" s="43"/>
      <c r="OAA265" s="43"/>
      <c r="OAB265" s="44"/>
      <c r="OAC265" s="42"/>
      <c r="OAD265" s="43"/>
      <c r="OAE265" s="43"/>
      <c r="OAF265" s="43"/>
      <c r="OAG265" s="43"/>
      <c r="OAH265" s="43"/>
      <c r="OAI265" s="43"/>
      <c r="OAJ265" s="43"/>
      <c r="OAK265" s="43"/>
      <c r="OAL265" s="43"/>
      <c r="OAM265" s="43"/>
      <c r="OAN265" s="43"/>
      <c r="OAO265" s="43"/>
      <c r="OAP265" s="43"/>
      <c r="OAQ265" s="43"/>
      <c r="OAR265" s="43"/>
      <c r="OAS265" s="43"/>
      <c r="OAT265" s="43"/>
      <c r="OAU265" s="43"/>
      <c r="OAV265" s="43"/>
      <c r="OAW265" s="43"/>
      <c r="OAX265" s="43"/>
      <c r="OAY265" s="43"/>
      <c r="OAZ265" s="43"/>
      <c r="OBA265" s="43"/>
      <c r="OBB265" s="43"/>
      <c r="OBC265" s="43"/>
      <c r="OBD265" s="43"/>
      <c r="OBE265" s="43"/>
      <c r="OBF265" s="43"/>
      <c r="OBG265" s="44"/>
      <c r="OBH265" s="42"/>
      <c r="OBI265" s="43"/>
      <c r="OBJ265" s="43"/>
      <c r="OBK265" s="43"/>
      <c r="OBL265" s="43"/>
      <c r="OBM265" s="43"/>
      <c r="OBN265" s="43"/>
      <c r="OBO265" s="43"/>
      <c r="OBP265" s="43"/>
      <c r="OBQ265" s="43"/>
      <c r="OBR265" s="43"/>
      <c r="OBS265" s="43"/>
      <c r="OBT265" s="43"/>
      <c r="OBU265" s="43"/>
      <c r="OBV265" s="43"/>
      <c r="OBW265" s="43"/>
      <c r="OBX265" s="43"/>
      <c r="OBY265" s="43"/>
      <c r="OBZ265" s="43"/>
      <c r="OCA265" s="43"/>
      <c r="OCB265" s="43"/>
      <c r="OCC265" s="43"/>
      <c r="OCD265" s="43"/>
      <c r="OCE265" s="43"/>
      <c r="OCF265" s="43"/>
      <c r="OCG265" s="43"/>
      <c r="OCH265" s="43"/>
      <c r="OCI265" s="43"/>
      <c r="OCJ265" s="43"/>
      <c r="OCK265" s="43"/>
      <c r="OCL265" s="44"/>
      <c r="OCM265" s="42"/>
      <c r="OCN265" s="43"/>
      <c r="OCO265" s="43"/>
      <c r="OCP265" s="43"/>
      <c r="OCQ265" s="43"/>
      <c r="OCR265" s="43"/>
      <c r="OCS265" s="43"/>
      <c r="OCT265" s="43"/>
      <c r="OCU265" s="43"/>
      <c r="OCV265" s="43"/>
      <c r="OCW265" s="43"/>
      <c r="OCX265" s="43"/>
      <c r="OCY265" s="43"/>
      <c r="OCZ265" s="43"/>
      <c r="ODA265" s="43"/>
      <c r="ODB265" s="43"/>
      <c r="ODC265" s="43"/>
      <c r="ODD265" s="43"/>
      <c r="ODE265" s="43"/>
      <c r="ODF265" s="43"/>
      <c r="ODG265" s="43"/>
      <c r="ODH265" s="43"/>
      <c r="ODI265" s="43"/>
      <c r="ODJ265" s="43"/>
      <c r="ODK265" s="43"/>
      <c r="ODL265" s="43"/>
      <c r="ODM265" s="43"/>
      <c r="ODN265" s="43"/>
      <c r="ODO265" s="43"/>
      <c r="ODP265" s="43"/>
      <c r="ODQ265" s="44"/>
      <c r="ODR265" s="42"/>
      <c r="ODS265" s="43"/>
      <c r="ODT265" s="43"/>
      <c r="ODU265" s="43"/>
      <c r="ODV265" s="43"/>
      <c r="ODW265" s="43"/>
      <c r="ODX265" s="43"/>
      <c r="ODY265" s="43"/>
      <c r="ODZ265" s="43"/>
      <c r="OEA265" s="43"/>
      <c r="OEB265" s="43"/>
      <c r="OEC265" s="43"/>
      <c r="OED265" s="43"/>
      <c r="OEE265" s="43"/>
      <c r="OEF265" s="43"/>
      <c r="OEG265" s="43"/>
      <c r="OEH265" s="43"/>
      <c r="OEI265" s="43"/>
      <c r="OEJ265" s="43"/>
      <c r="OEK265" s="43"/>
      <c r="OEL265" s="43"/>
      <c r="OEM265" s="43"/>
      <c r="OEN265" s="43"/>
      <c r="OEO265" s="43"/>
      <c r="OEP265" s="43"/>
      <c r="OEQ265" s="43"/>
      <c r="OER265" s="43"/>
      <c r="OES265" s="43"/>
      <c r="OET265" s="43"/>
      <c r="OEU265" s="43"/>
      <c r="OEV265" s="44"/>
      <c r="OEW265" s="42"/>
      <c r="OEX265" s="43"/>
      <c r="OEY265" s="43"/>
      <c r="OEZ265" s="43"/>
      <c r="OFA265" s="43"/>
      <c r="OFB265" s="43"/>
      <c r="OFC265" s="43"/>
      <c r="OFD265" s="43"/>
      <c r="OFE265" s="43"/>
      <c r="OFF265" s="43"/>
      <c r="OFG265" s="43"/>
      <c r="OFH265" s="43"/>
      <c r="OFI265" s="43"/>
      <c r="OFJ265" s="43"/>
      <c r="OFK265" s="43"/>
      <c r="OFL265" s="43"/>
      <c r="OFM265" s="43"/>
      <c r="OFN265" s="43"/>
      <c r="OFO265" s="43"/>
      <c r="OFP265" s="43"/>
      <c r="OFQ265" s="43"/>
      <c r="OFR265" s="43"/>
      <c r="OFS265" s="43"/>
      <c r="OFT265" s="43"/>
      <c r="OFU265" s="43"/>
      <c r="OFV265" s="43"/>
      <c r="OFW265" s="43"/>
      <c r="OFX265" s="43"/>
      <c r="OFY265" s="43"/>
      <c r="OFZ265" s="43"/>
      <c r="OGA265" s="44"/>
      <c r="OGB265" s="42"/>
      <c r="OGC265" s="43"/>
      <c r="OGD265" s="43"/>
      <c r="OGE265" s="43"/>
      <c r="OGF265" s="43"/>
      <c r="OGG265" s="43"/>
      <c r="OGH265" s="43"/>
      <c r="OGI265" s="43"/>
      <c r="OGJ265" s="43"/>
      <c r="OGK265" s="43"/>
      <c r="OGL265" s="43"/>
      <c r="OGM265" s="43"/>
      <c r="OGN265" s="43"/>
      <c r="OGO265" s="43"/>
      <c r="OGP265" s="43"/>
      <c r="OGQ265" s="43"/>
      <c r="OGR265" s="43"/>
      <c r="OGS265" s="43"/>
      <c r="OGT265" s="43"/>
      <c r="OGU265" s="43"/>
      <c r="OGV265" s="43"/>
      <c r="OGW265" s="43"/>
      <c r="OGX265" s="43"/>
      <c r="OGY265" s="43"/>
      <c r="OGZ265" s="43"/>
      <c r="OHA265" s="43"/>
      <c r="OHB265" s="43"/>
      <c r="OHC265" s="43"/>
      <c r="OHD265" s="43"/>
      <c r="OHE265" s="43"/>
      <c r="OHF265" s="44"/>
      <c r="OHG265" s="42"/>
      <c r="OHH265" s="43"/>
      <c r="OHI265" s="43"/>
      <c r="OHJ265" s="43"/>
      <c r="OHK265" s="43"/>
      <c r="OHL265" s="43"/>
      <c r="OHM265" s="43"/>
      <c r="OHN265" s="43"/>
      <c r="OHO265" s="43"/>
      <c r="OHP265" s="43"/>
      <c r="OHQ265" s="43"/>
      <c r="OHR265" s="43"/>
      <c r="OHS265" s="43"/>
      <c r="OHT265" s="43"/>
      <c r="OHU265" s="43"/>
      <c r="OHV265" s="43"/>
      <c r="OHW265" s="43"/>
      <c r="OHX265" s="43"/>
      <c r="OHY265" s="43"/>
      <c r="OHZ265" s="43"/>
      <c r="OIA265" s="43"/>
      <c r="OIB265" s="43"/>
      <c r="OIC265" s="43"/>
      <c r="OID265" s="43"/>
      <c r="OIE265" s="43"/>
      <c r="OIF265" s="43"/>
      <c r="OIG265" s="43"/>
      <c r="OIH265" s="43"/>
      <c r="OII265" s="43"/>
      <c r="OIJ265" s="43"/>
      <c r="OIK265" s="44"/>
      <c r="OIL265" s="42"/>
      <c r="OIM265" s="43"/>
      <c r="OIN265" s="43"/>
      <c r="OIO265" s="43"/>
      <c r="OIP265" s="43"/>
      <c r="OIQ265" s="43"/>
      <c r="OIR265" s="43"/>
      <c r="OIS265" s="43"/>
      <c r="OIT265" s="43"/>
      <c r="OIU265" s="43"/>
      <c r="OIV265" s="43"/>
      <c r="OIW265" s="43"/>
      <c r="OIX265" s="43"/>
      <c r="OIY265" s="43"/>
      <c r="OIZ265" s="43"/>
      <c r="OJA265" s="43"/>
      <c r="OJB265" s="43"/>
      <c r="OJC265" s="43"/>
      <c r="OJD265" s="43"/>
      <c r="OJE265" s="43"/>
      <c r="OJF265" s="43"/>
      <c r="OJG265" s="43"/>
      <c r="OJH265" s="43"/>
      <c r="OJI265" s="43"/>
      <c r="OJJ265" s="43"/>
      <c r="OJK265" s="43"/>
      <c r="OJL265" s="43"/>
      <c r="OJM265" s="43"/>
      <c r="OJN265" s="43"/>
      <c r="OJO265" s="43"/>
      <c r="OJP265" s="44"/>
      <c r="OJQ265" s="42"/>
      <c r="OJR265" s="43"/>
      <c r="OJS265" s="43"/>
      <c r="OJT265" s="43"/>
      <c r="OJU265" s="43"/>
      <c r="OJV265" s="43"/>
      <c r="OJW265" s="43"/>
      <c r="OJX265" s="43"/>
      <c r="OJY265" s="43"/>
      <c r="OJZ265" s="43"/>
      <c r="OKA265" s="43"/>
      <c r="OKB265" s="43"/>
      <c r="OKC265" s="43"/>
      <c r="OKD265" s="43"/>
      <c r="OKE265" s="43"/>
      <c r="OKF265" s="43"/>
      <c r="OKG265" s="43"/>
      <c r="OKH265" s="43"/>
      <c r="OKI265" s="43"/>
      <c r="OKJ265" s="43"/>
      <c r="OKK265" s="43"/>
      <c r="OKL265" s="43"/>
      <c r="OKM265" s="43"/>
      <c r="OKN265" s="43"/>
      <c r="OKO265" s="43"/>
      <c r="OKP265" s="43"/>
      <c r="OKQ265" s="43"/>
      <c r="OKR265" s="43"/>
      <c r="OKS265" s="43"/>
      <c r="OKT265" s="43"/>
      <c r="OKU265" s="44"/>
      <c r="OKV265" s="42"/>
      <c r="OKW265" s="43"/>
      <c r="OKX265" s="43"/>
      <c r="OKY265" s="43"/>
      <c r="OKZ265" s="43"/>
      <c r="OLA265" s="43"/>
      <c r="OLB265" s="43"/>
      <c r="OLC265" s="43"/>
      <c r="OLD265" s="43"/>
      <c r="OLE265" s="43"/>
      <c r="OLF265" s="43"/>
      <c r="OLG265" s="43"/>
      <c r="OLH265" s="43"/>
      <c r="OLI265" s="43"/>
      <c r="OLJ265" s="43"/>
      <c r="OLK265" s="43"/>
      <c r="OLL265" s="43"/>
      <c r="OLM265" s="43"/>
      <c r="OLN265" s="43"/>
      <c r="OLO265" s="43"/>
      <c r="OLP265" s="43"/>
      <c r="OLQ265" s="43"/>
      <c r="OLR265" s="43"/>
      <c r="OLS265" s="43"/>
      <c r="OLT265" s="43"/>
      <c r="OLU265" s="43"/>
      <c r="OLV265" s="43"/>
      <c r="OLW265" s="43"/>
      <c r="OLX265" s="43"/>
      <c r="OLY265" s="43"/>
      <c r="OLZ265" s="44"/>
      <c r="OMA265" s="42"/>
      <c r="OMB265" s="43"/>
      <c r="OMC265" s="43"/>
      <c r="OMD265" s="43"/>
      <c r="OME265" s="43"/>
      <c r="OMF265" s="43"/>
      <c r="OMG265" s="43"/>
      <c r="OMH265" s="43"/>
      <c r="OMI265" s="43"/>
      <c r="OMJ265" s="43"/>
      <c r="OMK265" s="43"/>
      <c r="OML265" s="43"/>
      <c r="OMM265" s="43"/>
      <c r="OMN265" s="43"/>
      <c r="OMO265" s="43"/>
      <c r="OMP265" s="43"/>
      <c r="OMQ265" s="43"/>
      <c r="OMR265" s="43"/>
      <c r="OMS265" s="43"/>
      <c r="OMT265" s="43"/>
      <c r="OMU265" s="43"/>
      <c r="OMV265" s="43"/>
      <c r="OMW265" s="43"/>
      <c r="OMX265" s="43"/>
      <c r="OMY265" s="43"/>
      <c r="OMZ265" s="43"/>
      <c r="ONA265" s="43"/>
      <c r="ONB265" s="43"/>
      <c r="ONC265" s="43"/>
      <c r="OND265" s="43"/>
      <c r="ONE265" s="44"/>
      <c r="ONF265" s="42"/>
      <c r="ONG265" s="43"/>
      <c r="ONH265" s="43"/>
      <c r="ONI265" s="43"/>
      <c r="ONJ265" s="43"/>
      <c r="ONK265" s="43"/>
      <c r="ONL265" s="43"/>
      <c r="ONM265" s="43"/>
      <c r="ONN265" s="43"/>
      <c r="ONO265" s="43"/>
      <c r="ONP265" s="43"/>
      <c r="ONQ265" s="43"/>
      <c r="ONR265" s="43"/>
      <c r="ONS265" s="43"/>
      <c r="ONT265" s="43"/>
      <c r="ONU265" s="43"/>
      <c r="ONV265" s="43"/>
      <c r="ONW265" s="43"/>
      <c r="ONX265" s="43"/>
      <c r="ONY265" s="43"/>
      <c r="ONZ265" s="43"/>
      <c r="OOA265" s="43"/>
      <c r="OOB265" s="43"/>
      <c r="OOC265" s="43"/>
      <c r="OOD265" s="43"/>
      <c r="OOE265" s="43"/>
      <c r="OOF265" s="43"/>
      <c r="OOG265" s="43"/>
      <c r="OOH265" s="43"/>
      <c r="OOI265" s="43"/>
      <c r="OOJ265" s="44"/>
      <c r="OOK265" s="42"/>
      <c r="OOL265" s="43"/>
      <c r="OOM265" s="43"/>
      <c r="OON265" s="43"/>
      <c r="OOO265" s="43"/>
      <c r="OOP265" s="43"/>
      <c r="OOQ265" s="43"/>
      <c r="OOR265" s="43"/>
      <c r="OOS265" s="43"/>
      <c r="OOT265" s="43"/>
      <c r="OOU265" s="43"/>
      <c r="OOV265" s="43"/>
      <c r="OOW265" s="43"/>
      <c r="OOX265" s="43"/>
      <c r="OOY265" s="43"/>
      <c r="OOZ265" s="43"/>
      <c r="OPA265" s="43"/>
      <c r="OPB265" s="43"/>
      <c r="OPC265" s="43"/>
      <c r="OPD265" s="43"/>
      <c r="OPE265" s="43"/>
      <c r="OPF265" s="43"/>
      <c r="OPG265" s="43"/>
      <c r="OPH265" s="43"/>
      <c r="OPI265" s="43"/>
      <c r="OPJ265" s="43"/>
      <c r="OPK265" s="43"/>
      <c r="OPL265" s="43"/>
      <c r="OPM265" s="43"/>
      <c r="OPN265" s="43"/>
      <c r="OPO265" s="44"/>
      <c r="OPP265" s="42"/>
      <c r="OPQ265" s="43"/>
      <c r="OPR265" s="43"/>
      <c r="OPS265" s="43"/>
      <c r="OPT265" s="43"/>
      <c r="OPU265" s="43"/>
      <c r="OPV265" s="43"/>
      <c r="OPW265" s="43"/>
      <c r="OPX265" s="43"/>
      <c r="OPY265" s="43"/>
      <c r="OPZ265" s="43"/>
      <c r="OQA265" s="43"/>
      <c r="OQB265" s="43"/>
      <c r="OQC265" s="43"/>
      <c r="OQD265" s="43"/>
      <c r="OQE265" s="43"/>
      <c r="OQF265" s="43"/>
      <c r="OQG265" s="43"/>
      <c r="OQH265" s="43"/>
      <c r="OQI265" s="43"/>
      <c r="OQJ265" s="43"/>
      <c r="OQK265" s="43"/>
      <c r="OQL265" s="43"/>
      <c r="OQM265" s="43"/>
      <c r="OQN265" s="43"/>
      <c r="OQO265" s="43"/>
      <c r="OQP265" s="43"/>
      <c r="OQQ265" s="43"/>
      <c r="OQR265" s="43"/>
      <c r="OQS265" s="43"/>
      <c r="OQT265" s="44"/>
      <c r="OQU265" s="42"/>
      <c r="OQV265" s="43"/>
      <c r="OQW265" s="43"/>
      <c r="OQX265" s="43"/>
      <c r="OQY265" s="43"/>
      <c r="OQZ265" s="43"/>
      <c r="ORA265" s="43"/>
      <c r="ORB265" s="43"/>
      <c r="ORC265" s="43"/>
      <c r="ORD265" s="43"/>
      <c r="ORE265" s="43"/>
      <c r="ORF265" s="43"/>
      <c r="ORG265" s="43"/>
      <c r="ORH265" s="43"/>
      <c r="ORI265" s="43"/>
      <c r="ORJ265" s="43"/>
      <c r="ORK265" s="43"/>
      <c r="ORL265" s="43"/>
      <c r="ORM265" s="43"/>
      <c r="ORN265" s="43"/>
      <c r="ORO265" s="43"/>
      <c r="ORP265" s="43"/>
      <c r="ORQ265" s="43"/>
      <c r="ORR265" s="43"/>
      <c r="ORS265" s="43"/>
      <c r="ORT265" s="43"/>
      <c r="ORU265" s="43"/>
      <c r="ORV265" s="43"/>
      <c r="ORW265" s="43"/>
      <c r="ORX265" s="43"/>
      <c r="ORY265" s="44"/>
      <c r="ORZ265" s="42"/>
      <c r="OSA265" s="43"/>
      <c r="OSB265" s="43"/>
      <c r="OSC265" s="43"/>
      <c r="OSD265" s="43"/>
      <c r="OSE265" s="43"/>
      <c r="OSF265" s="43"/>
      <c r="OSG265" s="43"/>
      <c r="OSH265" s="43"/>
      <c r="OSI265" s="43"/>
      <c r="OSJ265" s="43"/>
      <c r="OSK265" s="43"/>
      <c r="OSL265" s="43"/>
      <c r="OSM265" s="43"/>
      <c r="OSN265" s="43"/>
      <c r="OSO265" s="43"/>
      <c r="OSP265" s="43"/>
      <c r="OSQ265" s="43"/>
      <c r="OSR265" s="43"/>
      <c r="OSS265" s="43"/>
      <c r="OST265" s="43"/>
      <c r="OSU265" s="43"/>
      <c r="OSV265" s="43"/>
      <c r="OSW265" s="43"/>
      <c r="OSX265" s="43"/>
      <c r="OSY265" s="43"/>
      <c r="OSZ265" s="43"/>
      <c r="OTA265" s="43"/>
      <c r="OTB265" s="43"/>
      <c r="OTC265" s="43"/>
      <c r="OTD265" s="44"/>
      <c r="OTE265" s="42"/>
      <c r="OTF265" s="43"/>
      <c r="OTG265" s="43"/>
      <c r="OTH265" s="43"/>
      <c r="OTI265" s="43"/>
      <c r="OTJ265" s="43"/>
      <c r="OTK265" s="43"/>
      <c r="OTL265" s="43"/>
      <c r="OTM265" s="43"/>
      <c r="OTN265" s="43"/>
      <c r="OTO265" s="43"/>
      <c r="OTP265" s="43"/>
      <c r="OTQ265" s="43"/>
      <c r="OTR265" s="43"/>
      <c r="OTS265" s="43"/>
      <c r="OTT265" s="43"/>
      <c r="OTU265" s="43"/>
      <c r="OTV265" s="43"/>
      <c r="OTW265" s="43"/>
      <c r="OTX265" s="43"/>
      <c r="OTY265" s="43"/>
      <c r="OTZ265" s="43"/>
      <c r="OUA265" s="43"/>
      <c r="OUB265" s="43"/>
      <c r="OUC265" s="43"/>
      <c r="OUD265" s="43"/>
      <c r="OUE265" s="43"/>
      <c r="OUF265" s="43"/>
      <c r="OUG265" s="43"/>
      <c r="OUH265" s="43"/>
      <c r="OUI265" s="44"/>
      <c r="OUJ265" s="42"/>
      <c r="OUK265" s="43"/>
      <c r="OUL265" s="43"/>
      <c r="OUM265" s="43"/>
      <c r="OUN265" s="43"/>
      <c r="OUO265" s="43"/>
      <c r="OUP265" s="43"/>
      <c r="OUQ265" s="43"/>
      <c r="OUR265" s="43"/>
      <c r="OUS265" s="43"/>
      <c r="OUT265" s="43"/>
      <c r="OUU265" s="43"/>
      <c r="OUV265" s="43"/>
      <c r="OUW265" s="43"/>
      <c r="OUX265" s="43"/>
      <c r="OUY265" s="43"/>
      <c r="OUZ265" s="43"/>
      <c r="OVA265" s="43"/>
      <c r="OVB265" s="43"/>
      <c r="OVC265" s="43"/>
      <c r="OVD265" s="43"/>
      <c r="OVE265" s="43"/>
      <c r="OVF265" s="43"/>
      <c r="OVG265" s="43"/>
      <c r="OVH265" s="43"/>
      <c r="OVI265" s="43"/>
      <c r="OVJ265" s="43"/>
      <c r="OVK265" s="43"/>
      <c r="OVL265" s="43"/>
      <c r="OVM265" s="43"/>
      <c r="OVN265" s="44"/>
      <c r="OVO265" s="42"/>
      <c r="OVP265" s="43"/>
      <c r="OVQ265" s="43"/>
      <c r="OVR265" s="43"/>
      <c r="OVS265" s="43"/>
      <c r="OVT265" s="43"/>
      <c r="OVU265" s="43"/>
      <c r="OVV265" s="43"/>
      <c r="OVW265" s="43"/>
      <c r="OVX265" s="43"/>
      <c r="OVY265" s="43"/>
      <c r="OVZ265" s="43"/>
      <c r="OWA265" s="43"/>
      <c r="OWB265" s="43"/>
      <c r="OWC265" s="43"/>
      <c r="OWD265" s="43"/>
      <c r="OWE265" s="43"/>
      <c r="OWF265" s="43"/>
      <c r="OWG265" s="43"/>
      <c r="OWH265" s="43"/>
      <c r="OWI265" s="43"/>
      <c r="OWJ265" s="43"/>
      <c r="OWK265" s="43"/>
      <c r="OWL265" s="43"/>
      <c r="OWM265" s="43"/>
      <c r="OWN265" s="43"/>
      <c r="OWO265" s="43"/>
      <c r="OWP265" s="43"/>
      <c r="OWQ265" s="43"/>
      <c r="OWR265" s="43"/>
      <c r="OWS265" s="44"/>
      <c r="OWT265" s="42"/>
      <c r="OWU265" s="43"/>
      <c r="OWV265" s="43"/>
      <c r="OWW265" s="43"/>
      <c r="OWX265" s="43"/>
      <c r="OWY265" s="43"/>
      <c r="OWZ265" s="43"/>
      <c r="OXA265" s="43"/>
      <c r="OXB265" s="43"/>
      <c r="OXC265" s="43"/>
      <c r="OXD265" s="43"/>
      <c r="OXE265" s="43"/>
      <c r="OXF265" s="43"/>
      <c r="OXG265" s="43"/>
      <c r="OXH265" s="43"/>
      <c r="OXI265" s="43"/>
      <c r="OXJ265" s="43"/>
      <c r="OXK265" s="43"/>
      <c r="OXL265" s="43"/>
      <c r="OXM265" s="43"/>
      <c r="OXN265" s="43"/>
      <c r="OXO265" s="43"/>
      <c r="OXP265" s="43"/>
      <c r="OXQ265" s="43"/>
      <c r="OXR265" s="43"/>
      <c r="OXS265" s="43"/>
      <c r="OXT265" s="43"/>
      <c r="OXU265" s="43"/>
      <c r="OXV265" s="43"/>
      <c r="OXW265" s="43"/>
      <c r="OXX265" s="44"/>
      <c r="OXY265" s="42"/>
      <c r="OXZ265" s="43"/>
      <c r="OYA265" s="43"/>
      <c r="OYB265" s="43"/>
      <c r="OYC265" s="43"/>
      <c r="OYD265" s="43"/>
      <c r="OYE265" s="43"/>
      <c r="OYF265" s="43"/>
      <c r="OYG265" s="43"/>
      <c r="OYH265" s="43"/>
      <c r="OYI265" s="43"/>
      <c r="OYJ265" s="43"/>
      <c r="OYK265" s="43"/>
      <c r="OYL265" s="43"/>
      <c r="OYM265" s="43"/>
      <c r="OYN265" s="43"/>
      <c r="OYO265" s="43"/>
      <c r="OYP265" s="43"/>
      <c r="OYQ265" s="43"/>
      <c r="OYR265" s="43"/>
      <c r="OYS265" s="43"/>
      <c r="OYT265" s="43"/>
      <c r="OYU265" s="43"/>
      <c r="OYV265" s="43"/>
      <c r="OYW265" s="43"/>
      <c r="OYX265" s="43"/>
      <c r="OYY265" s="43"/>
      <c r="OYZ265" s="43"/>
      <c r="OZA265" s="43"/>
      <c r="OZB265" s="43"/>
      <c r="OZC265" s="44"/>
      <c r="OZD265" s="42"/>
      <c r="OZE265" s="43"/>
      <c r="OZF265" s="43"/>
      <c r="OZG265" s="43"/>
      <c r="OZH265" s="43"/>
      <c r="OZI265" s="43"/>
      <c r="OZJ265" s="43"/>
      <c r="OZK265" s="43"/>
      <c r="OZL265" s="43"/>
      <c r="OZM265" s="43"/>
      <c r="OZN265" s="43"/>
      <c r="OZO265" s="43"/>
      <c r="OZP265" s="43"/>
      <c r="OZQ265" s="43"/>
      <c r="OZR265" s="43"/>
      <c r="OZS265" s="43"/>
      <c r="OZT265" s="43"/>
      <c r="OZU265" s="43"/>
      <c r="OZV265" s="43"/>
      <c r="OZW265" s="43"/>
      <c r="OZX265" s="43"/>
      <c r="OZY265" s="43"/>
      <c r="OZZ265" s="43"/>
      <c r="PAA265" s="43"/>
      <c r="PAB265" s="43"/>
      <c r="PAC265" s="43"/>
      <c r="PAD265" s="43"/>
      <c r="PAE265" s="43"/>
      <c r="PAF265" s="43"/>
      <c r="PAG265" s="43"/>
      <c r="PAH265" s="44"/>
      <c r="PAI265" s="42"/>
      <c r="PAJ265" s="43"/>
      <c r="PAK265" s="43"/>
      <c r="PAL265" s="43"/>
      <c r="PAM265" s="43"/>
      <c r="PAN265" s="43"/>
      <c r="PAO265" s="43"/>
      <c r="PAP265" s="43"/>
      <c r="PAQ265" s="43"/>
      <c r="PAR265" s="43"/>
      <c r="PAS265" s="43"/>
      <c r="PAT265" s="43"/>
      <c r="PAU265" s="43"/>
      <c r="PAV265" s="43"/>
      <c r="PAW265" s="43"/>
      <c r="PAX265" s="43"/>
      <c r="PAY265" s="43"/>
      <c r="PAZ265" s="43"/>
      <c r="PBA265" s="43"/>
      <c r="PBB265" s="43"/>
      <c r="PBC265" s="43"/>
      <c r="PBD265" s="43"/>
      <c r="PBE265" s="43"/>
      <c r="PBF265" s="43"/>
      <c r="PBG265" s="43"/>
      <c r="PBH265" s="43"/>
      <c r="PBI265" s="43"/>
      <c r="PBJ265" s="43"/>
      <c r="PBK265" s="43"/>
      <c r="PBL265" s="43"/>
      <c r="PBM265" s="44"/>
      <c r="PBN265" s="42"/>
      <c r="PBO265" s="43"/>
      <c r="PBP265" s="43"/>
      <c r="PBQ265" s="43"/>
      <c r="PBR265" s="43"/>
      <c r="PBS265" s="43"/>
      <c r="PBT265" s="43"/>
      <c r="PBU265" s="43"/>
      <c r="PBV265" s="43"/>
      <c r="PBW265" s="43"/>
      <c r="PBX265" s="43"/>
      <c r="PBY265" s="43"/>
      <c r="PBZ265" s="43"/>
      <c r="PCA265" s="43"/>
      <c r="PCB265" s="43"/>
      <c r="PCC265" s="43"/>
      <c r="PCD265" s="43"/>
      <c r="PCE265" s="43"/>
      <c r="PCF265" s="43"/>
      <c r="PCG265" s="43"/>
      <c r="PCH265" s="43"/>
      <c r="PCI265" s="43"/>
      <c r="PCJ265" s="43"/>
      <c r="PCK265" s="43"/>
      <c r="PCL265" s="43"/>
      <c r="PCM265" s="43"/>
      <c r="PCN265" s="43"/>
      <c r="PCO265" s="43"/>
      <c r="PCP265" s="43"/>
      <c r="PCQ265" s="43"/>
      <c r="PCR265" s="44"/>
      <c r="PCS265" s="42"/>
      <c r="PCT265" s="43"/>
      <c r="PCU265" s="43"/>
      <c r="PCV265" s="43"/>
      <c r="PCW265" s="43"/>
      <c r="PCX265" s="43"/>
      <c r="PCY265" s="43"/>
      <c r="PCZ265" s="43"/>
      <c r="PDA265" s="43"/>
      <c r="PDB265" s="43"/>
      <c r="PDC265" s="43"/>
      <c r="PDD265" s="43"/>
      <c r="PDE265" s="43"/>
      <c r="PDF265" s="43"/>
      <c r="PDG265" s="43"/>
      <c r="PDH265" s="43"/>
      <c r="PDI265" s="43"/>
      <c r="PDJ265" s="43"/>
      <c r="PDK265" s="43"/>
      <c r="PDL265" s="43"/>
      <c r="PDM265" s="43"/>
      <c r="PDN265" s="43"/>
      <c r="PDO265" s="43"/>
      <c r="PDP265" s="43"/>
      <c r="PDQ265" s="43"/>
      <c r="PDR265" s="43"/>
      <c r="PDS265" s="43"/>
      <c r="PDT265" s="43"/>
      <c r="PDU265" s="43"/>
      <c r="PDV265" s="43"/>
      <c r="PDW265" s="44"/>
      <c r="PDX265" s="42"/>
      <c r="PDY265" s="43"/>
      <c r="PDZ265" s="43"/>
      <c r="PEA265" s="43"/>
      <c r="PEB265" s="43"/>
      <c r="PEC265" s="43"/>
      <c r="PED265" s="43"/>
      <c r="PEE265" s="43"/>
      <c r="PEF265" s="43"/>
      <c r="PEG265" s="43"/>
      <c r="PEH265" s="43"/>
      <c r="PEI265" s="43"/>
      <c r="PEJ265" s="43"/>
      <c r="PEK265" s="43"/>
      <c r="PEL265" s="43"/>
      <c r="PEM265" s="43"/>
      <c r="PEN265" s="43"/>
      <c r="PEO265" s="43"/>
      <c r="PEP265" s="43"/>
      <c r="PEQ265" s="43"/>
      <c r="PER265" s="43"/>
      <c r="PES265" s="43"/>
      <c r="PET265" s="43"/>
      <c r="PEU265" s="43"/>
      <c r="PEV265" s="43"/>
      <c r="PEW265" s="43"/>
      <c r="PEX265" s="43"/>
      <c r="PEY265" s="43"/>
      <c r="PEZ265" s="43"/>
      <c r="PFA265" s="43"/>
      <c r="PFB265" s="44"/>
      <c r="PFC265" s="42"/>
      <c r="PFD265" s="43"/>
      <c r="PFE265" s="43"/>
      <c r="PFF265" s="43"/>
      <c r="PFG265" s="43"/>
      <c r="PFH265" s="43"/>
      <c r="PFI265" s="43"/>
      <c r="PFJ265" s="43"/>
      <c r="PFK265" s="43"/>
      <c r="PFL265" s="43"/>
      <c r="PFM265" s="43"/>
      <c r="PFN265" s="43"/>
      <c r="PFO265" s="43"/>
      <c r="PFP265" s="43"/>
      <c r="PFQ265" s="43"/>
      <c r="PFR265" s="43"/>
      <c r="PFS265" s="43"/>
      <c r="PFT265" s="43"/>
      <c r="PFU265" s="43"/>
      <c r="PFV265" s="43"/>
      <c r="PFW265" s="43"/>
      <c r="PFX265" s="43"/>
      <c r="PFY265" s="43"/>
      <c r="PFZ265" s="43"/>
      <c r="PGA265" s="43"/>
      <c r="PGB265" s="43"/>
      <c r="PGC265" s="43"/>
      <c r="PGD265" s="43"/>
      <c r="PGE265" s="43"/>
      <c r="PGF265" s="43"/>
      <c r="PGG265" s="44"/>
      <c r="PGH265" s="42"/>
      <c r="PGI265" s="43"/>
      <c r="PGJ265" s="43"/>
      <c r="PGK265" s="43"/>
      <c r="PGL265" s="43"/>
      <c r="PGM265" s="43"/>
      <c r="PGN265" s="43"/>
      <c r="PGO265" s="43"/>
      <c r="PGP265" s="43"/>
      <c r="PGQ265" s="43"/>
      <c r="PGR265" s="43"/>
      <c r="PGS265" s="43"/>
      <c r="PGT265" s="43"/>
      <c r="PGU265" s="43"/>
      <c r="PGV265" s="43"/>
      <c r="PGW265" s="43"/>
      <c r="PGX265" s="43"/>
      <c r="PGY265" s="43"/>
      <c r="PGZ265" s="43"/>
      <c r="PHA265" s="43"/>
      <c r="PHB265" s="43"/>
      <c r="PHC265" s="43"/>
      <c r="PHD265" s="43"/>
      <c r="PHE265" s="43"/>
      <c r="PHF265" s="43"/>
      <c r="PHG265" s="43"/>
      <c r="PHH265" s="43"/>
      <c r="PHI265" s="43"/>
      <c r="PHJ265" s="43"/>
      <c r="PHK265" s="43"/>
      <c r="PHL265" s="44"/>
      <c r="PHM265" s="42"/>
      <c r="PHN265" s="43"/>
      <c r="PHO265" s="43"/>
      <c r="PHP265" s="43"/>
      <c r="PHQ265" s="43"/>
      <c r="PHR265" s="43"/>
      <c r="PHS265" s="43"/>
      <c r="PHT265" s="43"/>
      <c r="PHU265" s="43"/>
      <c r="PHV265" s="43"/>
      <c r="PHW265" s="43"/>
      <c r="PHX265" s="43"/>
      <c r="PHY265" s="43"/>
      <c r="PHZ265" s="43"/>
      <c r="PIA265" s="43"/>
      <c r="PIB265" s="43"/>
      <c r="PIC265" s="43"/>
      <c r="PID265" s="43"/>
      <c r="PIE265" s="43"/>
      <c r="PIF265" s="43"/>
      <c r="PIG265" s="43"/>
      <c r="PIH265" s="43"/>
      <c r="PII265" s="43"/>
      <c r="PIJ265" s="43"/>
      <c r="PIK265" s="43"/>
      <c r="PIL265" s="43"/>
      <c r="PIM265" s="43"/>
      <c r="PIN265" s="43"/>
      <c r="PIO265" s="43"/>
      <c r="PIP265" s="43"/>
      <c r="PIQ265" s="44"/>
      <c r="PIR265" s="42"/>
      <c r="PIS265" s="43"/>
      <c r="PIT265" s="43"/>
      <c r="PIU265" s="43"/>
      <c r="PIV265" s="43"/>
      <c r="PIW265" s="43"/>
      <c r="PIX265" s="43"/>
      <c r="PIY265" s="43"/>
      <c r="PIZ265" s="43"/>
      <c r="PJA265" s="43"/>
      <c r="PJB265" s="43"/>
      <c r="PJC265" s="43"/>
      <c r="PJD265" s="43"/>
      <c r="PJE265" s="43"/>
      <c r="PJF265" s="43"/>
      <c r="PJG265" s="43"/>
      <c r="PJH265" s="43"/>
      <c r="PJI265" s="43"/>
      <c r="PJJ265" s="43"/>
      <c r="PJK265" s="43"/>
      <c r="PJL265" s="43"/>
      <c r="PJM265" s="43"/>
      <c r="PJN265" s="43"/>
      <c r="PJO265" s="43"/>
      <c r="PJP265" s="43"/>
      <c r="PJQ265" s="43"/>
      <c r="PJR265" s="43"/>
      <c r="PJS265" s="43"/>
      <c r="PJT265" s="43"/>
      <c r="PJU265" s="43"/>
      <c r="PJV265" s="44"/>
      <c r="PJW265" s="42"/>
      <c r="PJX265" s="43"/>
      <c r="PJY265" s="43"/>
      <c r="PJZ265" s="43"/>
      <c r="PKA265" s="43"/>
      <c r="PKB265" s="43"/>
      <c r="PKC265" s="43"/>
      <c r="PKD265" s="43"/>
      <c r="PKE265" s="43"/>
      <c r="PKF265" s="43"/>
      <c r="PKG265" s="43"/>
      <c r="PKH265" s="43"/>
      <c r="PKI265" s="43"/>
      <c r="PKJ265" s="43"/>
      <c r="PKK265" s="43"/>
      <c r="PKL265" s="43"/>
      <c r="PKM265" s="43"/>
      <c r="PKN265" s="43"/>
      <c r="PKO265" s="43"/>
      <c r="PKP265" s="43"/>
      <c r="PKQ265" s="43"/>
      <c r="PKR265" s="43"/>
      <c r="PKS265" s="43"/>
      <c r="PKT265" s="43"/>
      <c r="PKU265" s="43"/>
      <c r="PKV265" s="43"/>
      <c r="PKW265" s="43"/>
      <c r="PKX265" s="43"/>
      <c r="PKY265" s="43"/>
      <c r="PKZ265" s="43"/>
      <c r="PLA265" s="44"/>
      <c r="PLB265" s="42"/>
      <c r="PLC265" s="43"/>
      <c r="PLD265" s="43"/>
      <c r="PLE265" s="43"/>
      <c r="PLF265" s="43"/>
      <c r="PLG265" s="43"/>
      <c r="PLH265" s="43"/>
      <c r="PLI265" s="43"/>
      <c r="PLJ265" s="43"/>
      <c r="PLK265" s="43"/>
      <c r="PLL265" s="43"/>
      <c r="PLM265" s="43"/>
      <c r="PLN265" s="43"/>
      <c r="PLO265" s="43"/>
      <c r="PLP265" s="43"/>
      <c r="PLQ265" s="43"/>
      <c r="PLR265" s="43"/>
      <c r="PLS265" s="43"/>
      <c r="PLT265" s="43"/>
      <c r="PLU265" s="43"/>
      <c r="PLV265" s="43"/>
      <c r="PLW265" s="43"/>
      <c r="PLX265" s="43"/>
      <c r="PLY265" s="43"/>
      <c r="PLZ265" s="43"/>
      <c r="PMA265" s="43"/>
      <c r="PMB265" s="43"/>
      <c r="PMC265" s="43"/>
      <c r="PMD265" s="43"/>
      <c r="PME265" s="43"/>
      <c r="PMF265" s="44"/>
      <c r="PMG265" s="42"/>
      <c r="PMH265" s="43"/>
      <c r="PMI265" s="43"/>
      <c r="PMJ265" s="43"/>
      <c r="PMK265" s="43"/>
      <c r="PML265" s="43"/>
      <c r="PMM265" s="43"/>
      <c r="PMN265" s="43"/>
      <c r="PMO265" s="43"/>
      <c r="PMP265" s="43"/>
      <c r="PMQ265" s="43"/>
      <c r="PMR265" s="43"/>
      <c r="PMS265" s="43"/>
      <c r="PMT265" s="43"/>
      <c r="PMU265" s="43"/>
      <c r="PMV265" s="43"/>
      <c r="PMW265" s="43"/>
      <c r="PMX265" s="43"/>
      <c r="PMY265" s="43"/>
      <c r="PMZ265" s="43"/>
      <c r="PNA265" s="43"/>
      <c r="PNB265" s="43"/>
      <c r="PNC265" s="43"/>
      <c r="PND265" s="43"/>
      <c r="PNE265" s="43"/>
      <c r="PNF265" s="43"/>
      <c r="PNG265" s="43"/>
      <c r="PNH265" s="43"/>
      <c r="PNI265" s="43"/>
      <c r="PNJ265" s="43"/>
      <c r="PNK265" s="44"/>
      <c r="PNL265" s="42"/>
      <c r="PNM265" s="43"/>
      <c r="PNN265" s="43"/>
      <c r="PNO265" s="43"/>
      <c r="PNP265" s="43"/>
      <c r="PNQ265" s="43"/>
      <c r="PNR265" s="43"/>
      <c r="PNS265" s="43"/>
      <c r="PNT265" s="43"/>
      <c r="PNU265" s="43"/>
      <c r="PNV265" s="43"/>
      <c r="PNW265" s="43"/>
      <c r="PNX265" s="43"/>
      <c r="PNY265" s="43"/>
      <c r="PNZ265" s="43"/>
      <c r="POA265" s="43"/>
      <c r="POB265" s="43"/>
      <c r="POC265" s="43"/>
      <c r="POD265" s="43"/>
      <c r="POE265" s="43"/>
      <c r="POF265" s="43"/>
      <c r="POG265" s="43"/>
      <c r="POH265" s="43"/>
      <c r="POI265" s="43"/>
      <c r="POJ265" s="43"/>
      <c r="POK265" s="43"/>
      <c r="POL265" s="43"/>
      <c r="POM265" s="43"/>
      <c r="PON265" s="43"/>
      <c r="POO265" s="43"/>
      <c r="POP265" s="44"/>
      <c r="POQ265" s="42"/>
      <c r="POR265" s="43"/>
      <c r="POS265" s="43"/>
      <c r="POT265" s="43"/>
      <c r="POU265" s="43"/>
      <c r="POV265" s="43"/>
      <c r="POW265" s="43"/>
      <c r="POX265" s="43"/>
      <c r="POY265" s="43"/>
      <c r="POZ265" s="43"/>
      <c r="PPA265" s="43"/>
      <c r="PPB265" s="43"/>
      <c r="PPC265" s="43"/>
      <c r="PPD265" s="43"/>
      <c r="PPE265" s="43"/>
      <c r="PPF265" s="43"/>
      <c r="PPG265" s="43"/>
      <c r="PPH265" s="43"/>
      <c r="PPI265" s="43"/>
      <c r="PPJ265" s="43"/>
      <c r="PPK265" s="43"/>
      <c r="PPL265" s="43"/>
      <c r="PPM265" s="43"/>
      <c r="PPN265" s="43"/>
      <c r="PPO265" s="43"/>
      <c r="PPP265" s="43"/>
      <c r="PPQ265" s="43"/>
      <c r="PPR265" s="43"/>
      <c r="PPS265" s="43"/>
      <c r="PPT265" s="43"/>
      <c r="PPU265" s="44"/>
      <c r="PPV265" s="42"/>
      <c r="PPW265" s="43"/>
      <c r="PPX265" s="43"/>
      <c r="PPY265" s="43"/>
      <c r="PPZ265" s="43"/>
      <c r="PQA265" s="43"/>
      <c r="PQB265" s="43"/>
      <c r="PQC265" s="43"/>
      <c r="PQD265" s="43"/>
      <c r="PQE265" s="43"/>
      <c r="PQF265" s="43"/>
      <c r="PQG265" s="43"/>
      <c r="PQH265" s="43"/>
      <c r="PQI265" s="43"/>
      <c r="PQJ265" s="43"/>
      <c r="PQK265" s="43"/>
      <c r="PQL265" s="43"/>
      <c r="PQM265" s="43"/>
      <c r="PQN265" s="43"/>
      <c r="PQO265" s="43"/>
      <c r="PQP265" s="43"/>
      <c r="PQQ265" s="43"/>
      <c r="PQR265" s="43"/>
      <c r="PQS265" s="43"/>
      <c r="PQT265" s="43"/>
      <c r="PQU265" s="43"/>
      <c r="PQV265" s="43"/>
      <c r="PQW265" s="43"/>
      <c r="PQX265" s="43"/>
      <c r="PQY265" s="43"/>
      <c r="PQZ265" s="44"/>
      <c r="PRA265" s="42"/>
      <c r="PRB265" s="43"/>
      <c r="PRC265" s="43"/>
      <c r="PRD265" s="43"/>
      <c r="PRE265" s="43"/>
      <c r="PRF265" s="43"/>
      <c r="PRG265" s="43"/>
      <c r="PRH265" s="43"/>
      <c r="PRI265" s="43"/>
      <c r="PRJ265" s="43"/>
      <c r="PRK265" s="43"/>
      <c r="PRL265" s="43"/>
      <c r="PRM265" s="43"/>
      <c r="PRN265" s="43"/>
      <c r="PRO265" s="43"/>
      <c r="PRP265" s="43"/>
      <c r="PRQ265" s="43"/>
      <c r="PRR265" s="43"/>
      <c r="PRS265" s="43"/>
      <c r="PRT265" s="43"/>
      <c r="PRU265" s="43"/>
      <c r="PRV265" s="43"/>
      <c r="PRW265" s="43"/>
      <c r="PRX265" s="43"/>
      <c r="PRY265" s="43"/>
      <c r="PRZ265" s="43"/>
      <c r="PSA265" s="43"/>
      <c r="PSB265" s="43"/>
      <c r="PSC265" s="43"/>
      <c r="PSD265" s="43"/>
      <c r="PSE265" s="44"/>
      <c r="PSF265" s="42"/>
      <c r="PSG265" s="43"/>
      <c r="PSH265" s="43"/>
      <c r="PSI265" s="43"/>
      <c r="PSJ265" s="43"/>
      <c r="PSK265" s="43"/>
      <c r="PSL265" s="43"/>
      <c r="PSM265" s="43"/>
      <c r="PSN265" s="43"/>
      <c r="PSO265" s="43"/>
      <c r="PSP265" s="43"/>
      <c r="PSQ265" s="43"/>
      <c r="PSR265" s="43"/>
      <c r="PSS265" s="43"/>
      <c r="PST265" s="43"/>
      <c r="PSU265" s="43"/>
      <c r="PSV265" s="43"/>
      <c r="PSW265" s="43"/>
      <c r="PSX265" s="43"/>
      <c r="PSY265" s="43"/>
      <c r="PSZ265" s="43"/>
      <c r="PTA265" s="43"/>
      <c r="PTB265" s="43"/>
      <c r="PTC265" s="43"/>
      <c r="PTD265" s="43"/>
      <c r="PTE265" s="43"/>
      <c r="PTF265" s="43"/>
      <c r="PTG265" s="43"/>
      <c r="PTH265" s="43"/>
      <c r="PTI265" s="43"/>
      <c r="PTJ265" s="44"/>
      <c r="PTK265" s="42"/>
      <c r="PTL265" s="43"/>
      <c r="PTM265" s="43"/>
      <c r="PTN265" s="43"/>
      <c r="PTO265" s="43"/>
      <c r="PTP265" s="43"/>
      <c r="PTQ265" s="43"/>
      <c r="PTR265" s="43"/>
      <c r="PTS265" s="43"/>
      <c r="PTT265" s="43"/>
      <c r="PTU265" s="43"/>
      <c r="PTV265" s="43"/>
      <c r="PTW265" s="43"/>
      <c r="PTX265" s="43"/>
      <c r="PTY265" s="43"/>
      <c r="PTZ265" s="43"/>
      <c r="PUA265" s="43"/>
      <c r="PUB265" s="43"/>
      <c r="PUC265" s="43"/>
      <c r="PUD265" s="43"/>
      <c r="PUE265" s="43"/>
      <c r="PUF265" s="43"/>
      <c r="PUG265" s="43"/>
      <c r="PUH265" s="43"/>
      <c r="PUI265" s="43"/>
      <c r="PUJ265" s="43"/>
      <c r="PUK265" s="43"/>
      <c r="PUL265" s="43"/>
      <c r="PUM265" s="43"/>
      <c r="PUN265" s="43"/>
      <c r="PUO265" s="44"/>
      <c r="PUP265" s="42"/>
      <c r="PUQ265" s="43"/>
      <c r="PUR265" s="43"/>
      <c r="PUS265" s="43"/>
      <c r="PUT265" s="43"/>
      <c r="PUU265" s="43"/>
      <c r="PUV265" s="43"/>
      <c r="PUW265" s="43"/>
      <c r="PUX265" s="43"/>
      <c r="PUY265" s="43"/>
      <c r="PUZ265" s="43"/>
      <c r="PVA265" s="43"/>
      <c r="PVB265" s="43"/>
      <c r="PVC265" s="43"/>
      <c r="PVD265" s="43"/>
      <c r="PVE265" s="43"/>
      <c r="PVF265" s="43"/>
      <c r="PVG265" s="43"/>
      <c r="PVH265" s="43"/>
      <c r="PVI265" s="43"/>
      <c r="PVJ265" s="43"/>
      <c r="PVK265" s="43"/>
      <c r="PVL265" s="43"/>
      <c r="PVM265" s="43"/>
      <c r="PVN265" s="43"/>
      <c r="PVO265" s="43"/>
      <c r="PVP265" s="43"/>
      <c r="PVQ265" s="43"/>
      <c r="PVR265" s="43"/>
      <c r="PVS265" s="43"/>
      <c r="PVT265" s="44"/>
      <c r="PVU265" s="42"/>
      <c r="PVV265" s="43"/>
      <c r="PVW265" s="43"/>
      <c r="PVX265" s="43"/>
      <c r="PVY265" s="43"/>
      <c r="PVZ265" s="43"/>
      <c r="PWA265" s="43"/>
      <c r="PWB265" s="43"/>
      <c r="PWC265" s="43"/>
      <c r="PWD265" s="43"/>
      <c r="PWE265" s="43"/>
      <c r="PWF265" s="43"/>
      <c r="PWG265" s="43"/>
      <c r="PWH265" s="43"/>
      <c r="PWI265" s="43"/>
      <c r="PWJ265" s="43"/>
      <c r="PWK265" s="43"/>
      <c r="PWL265" s="43"/>
      <c r="PWM265" s="43"/>
      <c r="PWN265" s="43"/>
      <c r="PWO265" s="43"/>
      <c r="PWP265" s="43"/>
      <c r="PWQ265" s="43"/>
      <c r="PWR265" s="43"/>
      <c r="PWS265" s="43"/>
      <c r="PWT265" s="43"/>
      <c r="PWU265" s="43"/>
      <c r="PWV265" s="43"/>
      <c r="PWW265" s="43"/>
      <c r="PWX265" s="43"/>
      <c r="PWY265" s="44"/>
      <c r="PWZ265" s="42"/>
      <c r="PXA265" s="43"/>
      <c r="PXB265" s="43"/>
      <c r="PXC265" s="43"/>
      <c r="PXD265" s="43"/>
      <c r="PXE265" s="43"/>
      <c r="PXF265" s="43"/>
      <c r="PXG265" s="43"/>
      <c r="PXH265" s="43"/>
      <c r="PXI265" s="43"/>
      <c r="PXJ265" s="43"/>
      <c r="PXK265" s="43"/>
      <c r="PXL265" s="43"/>
      <c r="PXM265" s="43"/>
      <c r="PXN265" s="43"/>
      <c r="PXO265" s="43"/>
      <c r="PXP265" s="43"/>
      <c r="PXQ265" s="43"/>
      <c r="PXR265" s="43"/>
      <c r="PXS265" s="43"/>
      <c r="PXT265" s="43"/>
      <c r="PXU265" s="43"/>
      <c r="PXV265" s="43"/>
      <c r="PXW265" s="43"/>
      <c r="PXX265" s="43"/>
      <c r="PXY265" s="43"/>
      <c r="PXZ265" s="43"/>
      <c r="PYA265" s="43"/>
      <c r="PYB265" s="43"/>
      <c r="PYC265" s="43"/>
      <c r="PYD265" s="44"/>
      <c r="PYE265" s="42"/>
      <c r="PYF265" s="43"/>
      <c r="PYG265" s="43"/>
      <c r="PYH265" s="43"/>
      <c r="PYI265" s="43"/>
      <c r="PYJ265" s="43"/>
      <c r="PYK265" s="43"/>
      <c r="PYL265" s="43"/>
      <c r="PYM265" s="43"/>
      <c r="PYN265" s="43"/>
      <c r="PYO265" s="43"/>
      <c r="PYP265" s="43"/>
      <c r="PYQ265" s="43"/>
      <c r="PYR265" s="43"/>
      <c r="PYS265" s="43"/>
      <c r="PYT265" s="43"/>
      <c r="PYU265" s="43"/>
      <c r="PYV265" s="43"/>
      <c r="PYW265" s="43"/>
      <c r="PYX265" s="43"/>
      <c r="PYY265" s="43"/>
      <c r="PYZ265" s="43"/>
      <c r="PZA265" s="43"/>
      <c r="PZB265" s="43"/>
      <c r="PZC265" s="43"/>
      <c r="PZD265" s="43"/>
      <c r="PZE265" s="43"/>
      <c r="PZF265" s="43"/>
      <c r="PZG265" s="43"/>
      <c r="PZH265" s="43"/>
      <c r="PZI265" s="44"/>
      <c r="PZJ265" s="42"/>
      <c r="PZK265" s="43"/>
      <c r="PZL265" s="43"/>
      <c r="PZM265" s="43"/>
      <c r="PZN265" s="43"/>
      <c r="PZO265" s="43"/>
      <c r="PZP265" s="43"/>
      <c r="PZQ265" s="43"/>
      <c r="PZR265" s="43"/>
      <c r="PZS265" s="43"/>
      <c r="PZT265" s="43"/>
      <c r="PZU265" s="43"/>
      <c r="PZV265" s="43"/>
      <c r="PZW265" s="43"/>
      <c r="PZX265" s="43"/>
      <c r="PZY265" s="43"/>
      <c r="PZZ265" s="43"/>
      <c r="QAA265" s="43"/>
      <c r="QAB265" s="43"/>
      <c r="QAC265" s="43"/>
      <c r="QAD265" s="43"/>
      <c r="QAE265" s="43"/>
      <c r="QAF265" s="43"/>
      <c r="QAG265" s="43"/>
      <c r="QAH265" s="43"/>
      <c r="QAI265" s="43"/>
      <c r="QAJ265" s="43"/>
      <c r="QAK265" s="43"/>
      <c r="QAL265" s="43"/>
      <c r="QAM265" s="43"/>
      <c r="QAN265" s="44"/>
      <c r="QAO265" s="42"/>
      <c r="QAP265" s="43"/>
      <c r="QAQ265" s="43"/>
      <c r="QAR265" s="43"/>
      <c r="QAS265" s="43"/>
      <c r="QAT265" s="43"/>
      <c r="QAU265" s="43"/>
      <c r="QAV265" s="43"/>
      <c r="QAW265" s="43"/>
      <c r="QAX265" s="43"/>
      <c r="QAY265" s="43"/>
      <c r="QAZ265" s="43"/>
      <c r="QBA265" s="43"/>
      <c r="QBB265" s="43"/>
      <c r="QBC265" s="43"/>
      <c r="QBD265" s="43"/>
      <c r="QBE265" s="43"/>
      <c r="QBF265" s="43"/>
      <c r="QBG265" s="43"/>
      <c r="QBH265" s="43"/>
      <c r="QBI265" s="43"/>
      <c r="QBJ265" s="43"/>
      <c r="QBK265" s="43"/>
      <c r="QBL265" s="43"/>
      <c r="QBM265" s="43"/>
      <c r="QBN265" s="43"/>
      <c r="QBO265" s="43"/>
      <c r="QBP265" s="43"/>
      <c r="QBQ265" s="43"/>
      <c r="QBR265" s="43"/>
      <c r="QBS265" s="44"/>
      <c r="QBT265" s="42"/>
      <c r="QBU265" s="43"/>
      <c r="QBV265" s="43"/>
      <c r="QBW265" s="43"/>
      <c r="QBX265" s="43"/>
      <c r="QBY265" s="43"/>
      <c r="QBZ265" s="43"/>
      <c r="QCA265" s="43"/>
      <c r="QCB265" s="43"/>
      <c r="QCC265" s="43"/>
      <c r="QCD265" s="43"/>
      <c r="QCE265" s="43"/>
      <c r="QCF265" s="43"/>
      <c r="QCG265" s="43"/>
      <c r="QCH265" s="43"/>
      <c r="QCI265" s="43"/>
      <c r="QCJ265" s="43"/>
      <c r="QCK265" s="43"/>
      <c r="QCL265" s="43"/>
      <c r="QCM265" s="43"/>
      <c r="QCN265" s="43"/>
      <c r="QCO265" s="43"/>
      <c r="QCP265" s="43"/>
      <c r="QCQ265" s="43"/>
      <c r="QCR265" s="43"/>
      <c r="QCS265" s="43"/>
      <c r="QCT265" s="43"/>
      <c r="QCU265" s="43"/>
      <c r="QCV265" s="43"/>
      <c r="QCW265" s="43"/>
      <c r="QCX265" s="44"/>
      <c r="QCY265" s="42"/>
      <c r="QCZ265" s="43"/>
      <c r="QDA265" s="43"/>
      <c r="QDB265" s="43"/>
      <c r="QDC265" s="43"/>
      <c r="QDD265" s="43"/>
      <c r="QDE265" s="43"/>
      <c r="QDF265" s="43"/>
      <c r="QDG265" s="43"/>
      <c r="QDH265" s="43"/>
      <c r="QDI265" s="43"/>
      <c r="QDJ265" s="43"/>
      <c r="QDK265" s="43"/>
      <c r="QDL265" s="43"/>
      <c r="QDM265" s="43"/>
      <c r="QDN265" s="43"/>
      <c r="QDO265" s="43"/>
      <c r="QDP265" s="43"/>
      <c r="QDQ265" s="43"/>
      <c r="QDR265" s="43"/>
      <c r="QDS265" s="43"/>
      <c r="QDT265" s="43"/>
      <c r="QDU265" s="43"/>
      <c r="QDV265" s="43"/>
      <c r="QDW265" s="43"/>
      <c r="QDX265" s="43"/>
      <c r="QDY265" s="43"/>
      <c r="QDZ265" s="43"/>
      <c r="QEA265" s="43"/>
      <c r="QEB265" s="43"/>
      <c r="QEC265" s="44"/>
      <c r="QED265" s="42"/>
      <c r="QEE265" s="43"/>
      <c r="QEF265" s="43"/>
      <c r="QEG265" s="43"/>
      <c r="QEH265" s="43"/>
      <c r="QEI265" s="43"/>
      <c r="QEJ265" s="43"/>
      <c r="QEK265" s="43"/>
      <c r="QEL265" s="43"/>
      <c r="QEM265" s="43"/>
      <c r="QEN265" s="43"/>
      <c r="QEO265" s="43"/>
      <c r="QEP265" s="43"/>
      <c r="QEQ265" s="43"/>
      <c r="QER265" s="43"/>
      <c r="QES265" s="43"/>
      <c r="QET265" s="43"/>
      <c r="QEU265" s="43"/>
      <c r="QEV265" s="43"/>
      <c r="QEW265" s="43"/>
      <c r="QEX265" s="43"/>
      <c r="QEY265" s="43"/>
      <c r="QEZ265" s="43"/>
      <c r="QFA265" s="43"/>
      <c r="QFB265" s="43"/>
      <c r="QFC265" s="43"/>
      <c r="QFD265" s="43"/>
      <c r="QFE265" s="43"/>
      <c r="QFF265" s="43"/>
      <c r="QFG265" s="43"/>
      <c r="QFH265" s="44"/>
      <c r="QFI265" s="42"/>
      <c r="QFJ265" s="43"/>
      <c r="QFK265" s="43"/>
      <c r="QFL265" s="43"/>
      <c r="QFM265" s="43"/>
      <c r="QFN265" s="43"/>
      <c r="QFO265" s="43"/>
      <c r="QFP265" s="43"/>
      <c r="QFQ265" s="43"/>
      <c r="QFR265" s="43"/>
      <c r="QFS265" s="43"/>
      <c r="QFT265" s="43"/>
      <c r="QFU265" s="43"/>
      <c r="QFV265" s="43"/>
      <c r="QFW265" s="43"/>
      <c r="QFX265" s="43"/>
      <c r="QFY265" s="43"/>
      <c r="QFZ265" s="43"/>
      <c r="QGA265" s="43"/>
      <c r="QGB265" s="43"/>
      <c r="QGC265" s="43"/>
      <c r="QGD265" s="43"/>
      <c r="QGE265" s="43"/>
      <c r="QGF265" s="43"/>
      <c r="QGG265" s="43"/>
      <c r="QGH265" s="43"/>
      <c r="QGI265" s="43"/>
      <c r="QGJ265" s="43"/>
      <c r="QGK265" s="43"/>
      <c r="QGL265" s="43"/>
      <c r="QGM265" s="44"/>
      <c r="QGN265" s="42"/>
      <c r="QGO265" s="43"/>
      <c r="QGP265" s="43"/>
      <c r="QGQ265" s="43"/>
      <c r="QGR265" s="43"/>
      <c r="QGS265" s="43"/>
      <c r="QGT265" s="43"/>
      <c r="QGU265" s="43"/>
      <c r="QGV265" s="43"/>
      <c r="QGW265" s="43"/>
      <c r="QGX265" s="43"/>
      <c r="QGY265" s="43"/>
      <c r="QGZ265" s="43"/>
      <c r="QHA265" s="43"/>
      <c r="QHB265" s="43"/>
      <c r="QHC265" s="43"/>
      <c r="QHD265" s="43"/>
      <c r="QHE265" s="43"/>
      <c r="QHF265" s="43"/>
      <c r="QHG265" s="43"/>
      <c r="QHH265" s="43"/>
      <c r="QHI265" s="43"/>
      <c r="QHJ265" s="43"/>
      <c r="QHK265" s="43"/>
      <c r="QHL265" s="43"/>
      <c r="QHM265" s="43"/>
      <c r="QHN265" s="43"/>
      <c r="QHO265" s="43"/>
      <c r="QHP265" s="43"/>
      <c r="QHQ265" s="43"/>
      <c r="QHR265" s="44"/>
      <c r="QHS265" s="42"/>
      <c r="QHT265" s="43"/>
      <c r="QHU265" s="43"/>
      <c r="QHV265" s="43"/>
      <c r="QHW265" s="43"/>
      <c r="QHX265" s="43"/>
      <c r="QHY265" s="43"/>
      <c r="QHZ265" s="43"/>
      <c r="QIA265" s="43"/>
      <c r="QIB265" s="43"/>
      <c r="QIC265" s="43"/>
      <c r="QID265" s="43"/>
      <c r="QIE265" s="43"/>
      <c r="QIF265" s="43"/>
      <c r="QIG265" s="43"/>
      <c r="QIH265" s="43"/>
      <c r="QII265" s="43"/>
      <c r="QIJ265" s="43"/>
      <c r="QIK265" s="43"/>
      <c r="QIL265" s="43"/>
      <c r="QIM265" s="43"/>
      <c r="QIN265" s="43"/>
      <c r="QIO265" s="43"/>
      <c r="QIP265" s="43"/>
      <c r="QIQ265" s="43"/>
      <c r="QIR265" s="43"/>
      <c r="QIS265" s="43"/>
      <c r="QIT265" s="43"/>
      <c r="QIU265" s="43"/>
      <c r="QIV265" s="43"/>
      <c r="QIW265" s="44"/>
      <c r="QIX265" s="42"/>
      <c r="QIY265" s="43"/>
      <c r="QIZ265" s="43"/>
      <c r="QJA265" s="43"/>
      <c r="QJB265" s="43"/>
      <c r="QJC265" s="43"/>
      <c r="QJD265" s="43"/>
      <c r="QJE265" s="43"/>
      <c r="QJF265" s="43"/>
      <c r="QJG265" s="43"/>
      <c r="QJH265" s="43"/>
      <c r="QJI265" s="43"/>
      <c r="QJJ265" s="43"/>
      <c r="QJK265" s="43"/>
      <c r="QJL265" s="43"/>
      <c r="QJM265" s="43"/>
      <c r="QJN265" s="43"/>
      <c r="QJO265" s="43"/>
      <c r="QJP265" s="43"/>
      <c r="QJQ265" s="43"/>
      <c r="QJR265" s="43"/>
      <c r="QJS265" s="43"/>
      <c r="QJT265" s="43"/>
      <c r="QJU265" s="43"/>
      <c r="QJV265" s="43"/>
      <c r="QJW265" s="43"/>
      <c r="QJX265" s="43"/>
      <c r="QJY265" s="43"/>
      <c r="QJZ265" s="43"/>
      <c r="QKA265" s="43"/>
      <c r="QKB265" s="44"/>
      <c r="QKC265" s="42"/>
      <c r="QKD265" s="43"/>
      <c r="QKE265" s="43"/>
      <c r="QKF265" s="43"/>
      <c r="QKG265" s="43"/>
      <c r="QKH265" s="43"/>
      <c r="QKI265" s="43"/>
      <c r="QKJ265" s="43"/>
      <c r="QKK265" s="43"/>
      <c r="QKL265" s="43"/>
      <c r="QKM265" s="43"/>
      <c r="QKN265" s="43"/>
      <c r="QKO265" s="43"/>
      <c r="QKP265" s="43"/>
      <c r="QKQ265" s="43"/>
      <c r="QKR265" s="43"/>
      <c r="QKS265" s="43"/>
      <c r="QKT265" s="43"/>
      <c r="QKU265" s="43"/>
      <c r="QKV265" s="43"/>
      <c r="QKW265" s="43"/>
      <c r="QKX265" s="43"/>
      <c r="QKY265" s="43"/>
      <c r="QKZ265" s="43"/>
      <c r="QLA265" s="43"/>
      <c r="QLB265" s="43"/>
      <c r="QLC265" s="43"/>
      <c r="QLD265" s="43"/>
      <c r="QLE265" s="43"/>
      <c r="QLF265" s="43"/>
      <c r="QLG265" s="44"/>
      <c r="QLH265" s="42"/>
      <c r="QLI265" s="43"/>
      <c r="QLJ265" s="43"/>
      <c r="QLK265" s="43"/>
      <c r="QLL265" s="43"/>
      <c r="QLM265" s="43"/>
      <c r="QLN265" s="43"/>
      <c r="QLO265" s="43"/>
      <c r="QLP265" s="43"/>
      <c r="QLQ265" s="43"/>
      <c r="QLR265" s="43"/>
      <c r="QLS265" s="43"/>
      <c r="QLT265" s="43"/>
      <c r="QLU265" s="43"/>
      <c r="QLV265" s="43"/>
      <c r="QLW265" s="43"/>
      <c r="QLX265" s="43"/>
      <c r="QLY265" s="43"/>
      <c r="QLZ265" s="43"/>
      <c r="QMA265" s="43"/>
      <c r="QMB265" s="43"/>
      <c r="QMC265" s="43"/>
      <c r="QMD265" s="43"/>
      <c r="QME265" s="43"/>
      <c r="QMF265" s="43"/>
      <c r="QMG265" s="43"/>
      <c r="QMH265" s="43"/>
      <c r="QMI265" s="43"/>
      <c r="QMJ265" s="43"/>
      <c r="QMK265" s="43"/>
      <c r="QML265" s="44"/>
      <c r="QMM265" s="42"/>
      <c r="QMN265" s="43"/>
      <c r="QMO265" s="43"/>
      <c r="QMP265" s="43"/>
      <c r="QMQ265" s="43"/>
      <c r="QMR265" s="43"/>
      <c r="QMS265" s="43"/>
      <c r="QMT265" s="43"/>
      <c r="QMU265" s="43"/>
      <c r="QMV265" s="43"/>
      <c r="QMW265" s="43"/>
      <c r="QMX265" s="43"/>
      <c r="QMY265" s="43"/>
      <c r="QMZ265" s="43"/>
      <c r="QNA265" s="43"/>
      <c r="QNB265" s="43"/>
      <c r="QNC265" s="43"/>
      <c r="QND265" s="43"/>
      <c r="QNE265" s="43"/>
      <c r="QNF265" s="43"/>
      <c r="QNG265" s="43"/>
      <c r="QNH265" s="43"/>
      <c r="QNI265" s="43"/>
      <c r="QNJ265" s="43"/>
      <c r="QNK265" s="43"/>
      <c r="QNL265" s="43"/>
      <c r="QNM265" s="43"/>
      <c r="QNN265" s="43"/>
      <c r="QNO265" s="43"/>
      <c r="QNP265" s="43"/>
      <c r="QNQ265" s="44"/>
      <c r="QNR265" s="42"/>
      <c r="QNS265" s="43"/>
      <c r="QNT265" s="43"/>
      <c r="QNU265" s="43"/>
      <c r="QNV265" s="43"/>
      <c r="QNW265" s="43"/>
      <c r="QNX265" s="43"/>
      <c r="QNY265" s="43"/>
      <c r="QNZ265" s="43"/>
      <c r="QOA265" s="43"/>
      <c r="QOB265" s="43"/>
      <c r="QOC265" s="43"/>
      <c r="QOD265" s="43"/>
      <c r="QOE265" s="43"/>
      <c r="QOF265" s="43"/>
      <c r="QOG265" s="43"/>
      <c r="QOH265" s="43"/>
      <c r="QOI265" s="43"/>
      <c r="QOJ265" s="43"/>
      <c r="QOK265" s="43"/>
      <c r="QOL265" s="43"/>
      <c r="QOM265" s="43"/>
      <c r="QON265" s="43"/>
      <c r="QOO265" s="43"/>
      <c r="QOP265" s="43"/>
      <c r="QOQ265" s="43"/>
      <c r="QOR265" s="43"/>
      <c r="QOS265" s="43"/>
      <c r="QOT265" s="43"/>
      <c r="QOU265" s="43"/>
      <c r="QOV265" s="44"/>
      <c r="QOW265" s="42"/>
      <c r="QOX265" s="43"/>
      <c r="QOY265" s="43"/>
      <c r="QOZ265" s="43"/>
      <c r="QPA265" s="43"/>
      <c r="QPB265" s="43"/>
      <c r="QPC265" s="43"/>
      <c r="QPD265" s="43"/>
      <c r="QPE265" s="43"/>
      <c r="QPF265" s="43"/>
      <c r="QPG265" s="43"/>
      <c r="QPH265" s="43"/>
      <c r="QPI265" s="43"/>
      <c r="QPJ265" s="43"/>
      <c r="QPK265" s="43"/>
      <c r="QPL265" s="43"/>
      <c r="QPM265" s="43"/>
      <c r="QPN265" s="43"/>
      <c r="QPO265" s="43"/>
      <c r="QPP265" s="43"/>
      <c r="QPQ265" s="43"/>
      <c r="QPR265" s="43"/>
      <c r="QPS265" s="43"/>
      <c r="QPT265" s="43"/>
      <c r="QPU265" s="43"/>
      <c r="QPV265" s="43"/>
      <c r="QPW265" s="43"/>
      <c r="QPX265" s="43"/>
      <c r="QPY265" s="43"/>
      <c r="QPZ265" s="43"/>
      <c r="QQA265" s="44"/>
      <c r="QQB265" s="42"/>
      <c r="QQC265" s="43"/>
      <c r="QQD265" s="43"/>
      <c r="QQE265" s="43"/>
      <c r="QQF265" s="43"/>
      <c r="QQG265" s="43"/>
      <c r="QQH265" s="43"/>
      <c r="QQI265" s="43"/>
      <c r="QQJ265" s="43"/>
      <c r="QQK265" s="43"/>
      <c r="QQL265" s="43"/>
      <c r="QQM265" s="43"/>
      <c r="QQN265" s="43"/>
      <c r="QQO265" s="43"/>
      <c r="QQP265" s="43"/>
      <c r="QQQ265" s="43"/>
      <c r="QQR265" s="43"/>
      <c r="QQS265" s="43"/>
      <c r="QQT265" s="43"/>
      <c r="QQU265" s="43"/>
      <c r="QQV265" s="43"/>
      <c r="QQW265" s="43"/>
      <c r="QQX265" s="43"/>
      <c r="QQY265" s="43"/>
      <c r="QQZ265" s="43"/>
      <c r="QRA265" s="43"/>
      <c r="QRB265" s="43"/>
      <c r="QRC265" s="43"/>
      <c r="QRD265" s="43"/>
      <c r="QRE265" s="43"/>
      <c r="QRF265" s="44"/>
      <c r="QRG265" s="42"/>
      <c r="QRH265" s="43"/>
      <c r="QRI265" s="43"/>
      <c r="QRJ265" s="43"/>
      <c r="QRK265" s="43"/>
      <c r="QRL265" s="43"/>
      <c r="QRM265" s="43"/>
      <c r="QRN265" s="43"/>
      <c r="QRO265" s="43"/>
      <c r="QRP265" s="43"/>
      <c r="QRQ265" s="43"/>
      <c r="QRR265" s="43"/>
      <c r="QRS265" s="43"/>
      <c r="QRT265" s="43"/>
      <c r="QRU265" s="43"/>
      <c r="QRV265" s="43"/>
      <c r="QRW265" s="43"/>
      <c r="QRX265" s="43"/>
      <c r="QRY265" s="43"/>
      <c r="QRZ265" s="43"/>
      <c r="QSA265" s="43"/>
      <c r="QSB265" s="43"/>
      <c r="QSC265" s="43"/>
      <c r="QSD265" s="43"/>
      <c r="QSE265" s="43"/>
      <c r="QSF265" s="43"/>
      <c r="QSG265" s="43"/>
      <c r="QSH265" s="43"/>
      <c r="QSI265" s="43"/>
      <c r="QSJ265" s="43"/>
      <c r="QSK265" s="44"/>
      <c r="QSL265" s="42"/>
      <c r="QSM265" s="43"/>
      <c r="QSN265" s="43"/>
      <c r="QSO265" s="43"/>
      <c r="QSP265" s="43"/>
      <c r="QSQ265" s="43"/>
      <c r="QSR265" s="43"/>
      <c r="QSS265" s="43"/>
      <c r="QST265" s="43"/>
      <c r="QSU265" s="43"/>
      <c r="QSV265" s="43"/>
      <c r="QSW265" s="43"/>
      <c r="QSX265" s="43"/>
      <c r="QSY265" s="43"/>
      <c r="QSZ265" s="43"/>
      <c r="QTA265" s="43"/>
      <c r="QTB265" s="43"/>
      <c r="QTC265" s="43"/>
      <c r="QTD265" s="43"/>
      <c r="QTE265" s="43"/>
      <c r="QTF265" s="43"/>
      <c r="QTG265" s="43"/>
      <c r="QTH265" s="43"/>
      <c r="QTI265" s="43"/>
      <c r="QTJ265" s="43"/>
      <c r="QTK265" s="43"/>
      <c r="QTL265" s="43"/>
      <c r="QTM265" s="43"/>
      <c r="QTN265" s="43"/>
      <c r="QTO265" s="43"/>
      <c r="QTP265" s="44"/>
      <c r="QTQ265" s="42"/>
      <c r="QTR265" s="43"/>
      <c r="QTS265" s="43"/>
      <c r="QTT265" s="43"/>
      <c r="QTU265" s="43"/>
      <c r="QTV265" s="43"/>
      <c r="QTW265" s="43"/>
      <c r="QTX265" s="43"/>
      <c r="QTY265" s="43"/>
      <c r="QTZ265" s="43"/>
      <c r="QUA265" s="43"/>
      <c r="QUB265" s="43"/>
      <c r="QUC265" s="43"/>
      <c r="QUD265" s="43"/>
      <c r="QUE265" s="43"/>
      <c r="QUF265" s="43"/>
      <c r="QUG265" s="43"/>
      <c r="QUH265" s="43"/>
      <c r="QUI265" s="43"/>
      <c r="QUJ265" s="43"/>
      <c r="QUK265" s="43"/>
      <c r="QUL265" s="43"/>
      <c r="QUM265" s="43"/>
      <c r="QUN265" s="43"/>
      <c r="QUO265" s="43"/>
      <c r="QUP265" s="43"/>
      <c r="QUQ265" s="43"/>
      <c r="QUR265" s="43"/>
      <c r="QUS265" s="43"/>
      <c r="QUT265" s="43"/>
      <c r="QUU265" s="44"/>
      <c r="QUV265" s="42"/>
      <c r="QUW265" s="43"/>
      <c r="QUX265" s="43"/>
      <c r="QUY265" s="43"/>
      <c r="QUZ265" s="43"/>
      <c r="QVA265" s="43"/>
      <c r="QVB265" s="43"/>
      <c r="QVC265" s="43"/>
      <c r="QVD265" s="43"/>
      <c r="QVE265" s="43"/>
      <c r="QVF265" s="43"/>
      <c r="QVG265" s="43"/>
      <c r="QVH265" s="43"/>
      <c r="QVI265" s="43"/>
      <c r="QVJ265" s="43"/>
      <c r="QVK265" s="43"/>
      <c r="QVL265" s="43"/>
      <c r="QVM265" s="43"/>
      <c r="QVN265" s="43"/>
      <c r="QVO265" s="43"/>
      <c r="QVP265" s="43"/>
      <c r="QVQ265" s="43"/>
      <c r="QVR265" s="43"/>
      <c r="QVS265" s="43"/>
      <c r="QVT265" s="43"/>
      <c r="QVU265" s="43"/>
      <c r="QVV265" s="43"/>
      <c r="QVW265" s="43"/>
      <c r="QVX265" s="43"/>
      <c r="QVY265" s="43"/>
      <c r="QVZ265" s="44"/>
      <c r="QWA265" s="42"/>
      <c r="QWB265" s="43"/>
      <c r="QWC265" s="43"/>
      <c r="QWD265" s="43"/>
      <c r="QWE265" s="43"/>
      <c r="QWF265" s="43"/>
      <c r="QWG265" s="43"/>
      <c r="QWH265" s="43"/>
      <c r="QWI265" s="43"/>
      <c r="QWJ265" s="43"/>
      <c r="QWK265" s="43"/>
      <c r="QWL265" s="43"/>
      <c r="QWM265" s="43"/>
      <c r="QWN265" s="43"/>
      <c r="QWO265" s="43"/>
      <c r="QWP265" s="43"/>
      <c r="QWQ265" s="43"/>
      <c r="QWR265" s="43"/>
      <c r="QWS265" s="43"/>
      <c r="QWT265" s="43"/>
      <c r="QWU265" s="43"/>
      <c r="QWV265" s="43"/>
      <c r="QWW265" s="43"/>
      <c r="QWX265" s="43"/>
      <c r="QWY265" s="43"/>
      <c r="QWZ265" s="43"/>
      <c r="QXA265" s="43"/>
      <c r="QXB265" s="43"/>
      <c r="QXC265" s="43"/>
      <c r="QXD265" s="43"/>
      <c r="QXE265" s="44"/>
      <c r="QXF265" s="42"/>
      <c r="QXG265" s="43"/>
      <c r="QXH265" s="43"/>
      <c r="QXI265" s="43"/>
      <c r="QXJ265" s="43"/>
      <c r="QXK265" s="43"/>
      <c r="QXL265" s="43"/>
      <c r="QXM265" s="43"/>
      <c r="QXN265" s="43"/>
      <c r="QXO265" s="43"/>
      <c r="QXP265" s="43"/>
      <c r="QXQ265" s="43"/>
      <c r="QXR265" s="43"/>
      <c r="QXS265" s="43"/>
      <c r="QXT265" s="43"/>
      <c r="QXU265" s="43"/>
      <c r="QXV265" s="43"/>
      <c r="QXW265" s="43"/>
      <c r="QXX265" s="43"/>
      <c r="QXY265" s="43"/>
      <c r="QXZ265" s="43"/>
      <c r="QYA265" s="43"/>
      <c r="QYB265" s="43"/>
      <c r="QYC265" s="43"/>
      <c r="QYD265" s="43"/>
      <c r="QYE265" s="43"/>
      <c r="QYF265" s="43"/>
      <c r="QYG265" s="43"/>
      <c r="QYH265" s="43"/>
      <c r="QYI265" s="43"/>
      <c r="QYJ265" s="44"/>
      <c r="QYK265" s="42"/>
      <c r="QYL265" s="43"/>
      <c r="QYM265" s="43"/>
      <c r="QYN265" s="43"/>
      <c r="QYO265" s="43"/>
      <c r="QYP265" s="43"/>
      <c r="QYQ265" s="43"/>
      <c r="QYR265" s="43"/>
      <c r="QYS265" s="43"/>
      <c r="QYT265" s="43"/>
      <c r="QYU265" s="43"/>
      <c r="QYV265" s="43"/>
      <c r="QYW265" s="43"/>
      <c r="QYX265" s="43"/>
      <c r="QYY265" s="43"/>
      <c r="QYZ265" s="43"/>
      <c r="QZA265" s="43"/>
      <c r="QZB265" s="43"/>
      <c r="QZC265" s="43"/>
      <c r="QZD265" s="43"/>
      <c r="QZE265" s="43"/>
      <c r="QZF265" s="43"/>
      <c r="QZG265" s="43"/>
      <c r="QZH265" s="43"/>
      <c r="QZI265" s="43"/>
      <c r="QZJ265" s="43"/>
      <c r="QZK265" s="43"/>
      <c r="QZL265" s="43"/>
      <c r="QZM265" s="43"/>
      <c r="QZN265" s="43"/>
      <c r="QZO265" s="44"/>
      <c r="QZP265" s="42"/>
      <c r="QZQ265" s="43"/>
      <c r="QZR265" s="43"/>
      <c r="QZS265" s="43"/>
      <c r="QZT265" s="43"/>
      <c r="QZU265" s="43"/>
      <c r="QZV265" s="43"/>
      <c r="QZW265" s="43"/>
      <c r="QZX265" s="43"/>
      <c r="QZY265" s="43"/>
      <c r="QZZ265" s="43"/>
      <c r="RAA265" s="43"/>
      <c r="RAB265" s="43"/>
      <c r="RAC265" s="43"/>
      <c r="RAD265" s="43"/>
      <c r="RAE265" s="43"/>
      <c r="RAF265" s="43"/>
      <c r="RAG265" s="43"/>
      <c r="RAH265" s="43"/>
      <c r="RAI265" s="43"/>
      <c r="RAJ265" s="43"/>
      <c r="RAK265" s="43"/>
      <c r="RAL265" s="43"/>
      <c r="RAM265" s="43"/>
      <c r="RAN265" s="43"/>
      <c r="RAO265" s="43"/>
      <c r="RAP265" s="43"/>
      <c r="RAQ265" s="43"/>
      <c r="RAR265" s="43"/>
      <c r="RAS265" s="43"/>
      <c r="RAT265" s="44"/>
      <c r="RAU265" s="42"/>
      <c r="RAV265" s="43"/>
      <c r="RAW265" s="43"/>
      <c r="RAX265" s="43"/>
      <c r="RAY265" s="43"/>
      <c r="RAZ265" s="43"/>
      <c r="RBA265" s="43"/>
      <c r="RBB265" s="43"/>
      <c r="RBC265" s="43"/>
      <c r="RBD265" s="43"/>
      <c r="RBE265" s="43"/>
      <c r="RBF265" s="43"/>
      <c r="RBG265" s="43"/>
      <c r="RBH265" s="43"/>
      <c r="RBI265" s="43"/>
      <c r="RBJ265" s="43"/>
      <c r="RBK265" s="43"/>
      <c r="RBL265" s="43"/>
      <c r="RBM265" s="43"/>
      <c r="RBN265" s="43"/>
      <c r="RBO265" s="43"/>
      <c r="RBP265" s="43"/>
      <c r="RBQ265" s="43"/>
      <c r="RBR265" s="43"/>
      <c r="RBS265" s="43"/>
      <c r="RBT265" s="43"/>
      <c r="RBU265" s="43"/>
      <c r="RBV265" s="43"/>
      <c r="RBW265" s="43"/>
      <c r="RBX265" s="43"/>
      <c r="RBY265" s="44"/>
      <c r="RBZ265" s="42"/>
      <c r="RCA265" s="43"/>
      <c r="RCB265" s="43"/>
      <c r="RCC265" s="43"/>
      <c r="RCD265" s="43"/>
      <c r="RCE265" s="43"/>
      <c r="RCF265" s="43"/>
      <c r="RCG265" s="43"/>
      <c r="RCH265" s="43"/>
      <c r="RCI265" s="43"/>
      <c r="RCJ265" s="43"/>
      <c r="RCK265" s="43"/>
      <c r="RCL265" s="43"/>
      <c r="RCM265" s="43"/>
      <c r="RCN265" s="43"/>
      <c r="RCO265" s="43"/>
      <c r="RCP265" s="43"/>
      <c r="RCQ265" s="43"/>
      <c r="RCR265" s="43"/>
      <c r="RCS265" s="43"/>
      <c r="RCT265" s="43"/>
      <c r="RCU265" s="43"/>
      <c r="RCV265" s="43"/>
      <c r="RCW265" s="43"/>
      <c r="RCX265" s="43"/>
      <c r="RCY265" s="43"/>
      <c r="RCZ265" s="43"/>
      <c r="RDA265" s="43"/>
      <c r="RDB265" s="43"/>
      <c r="RDC265" s="43"/>
      <c r="RDD265" s="44"/>
      <c r="RDE265" s="42"/>
      <c r="RDF265" s="43"/>
      <c r="RDG265" s="43"/>
      <c r="RDH265" s="43"/>
      <c r="RDI265" s="43"/>
      <c r="RDJ265" s="43"/>
      <c r="RDK265" s="43"/>
      <c r="RDL265" s="43"/>
      <c r="RDM265" s="43"/>
      <c r="RDN265" s="43"/>
      <c r="RDO265" s="43"/>
      <c r="RDP265" s="43"/>
      <c r="RDQ265" s="43"/>
      <c r="RDR265" s="43"/>
      <c r="RDS265" s="43"/>
      <c r="RDT265" s="43"/>
      <c r="RDU265" s="43"/>
      <c r="RDV265" s="43"/>
      <c r="RDW265" s="43"/>
      <c r="RDX265" s="43"/>
      <c r="RDY265" s="43"/>
      <c r="RDZ265" s="43"/>
      <c r="REA265" s="43"/>
      <c r="REB265" s="43"/>
      <c r="REC265" s="43"/>
      <c r="RED265" s="43"/>
      <c r="REE265" s="43"/>
      <c r="REF265" s="43"/>
      <c r="REG265" s="43"/>
      <c r="REH265" s="43"/>
      <c r="REI265" s="44"/>
      <c r="REJ265" s="42"/>
      <c r="REK265" s="43"/>
      <c r="REL265" s="43"/>
      <c r="REM265" s="43"/>
      <c r="REN265" s="43"/>
      <c r="REO265" s="43"/>
      <c r="REP265" s="43"/>
      <c r="REQ265" s="43"/>
      <c r="RER265" s="43"/>
      <c r="RES265" s="43"/>
      <c r="RET265" s="43"/>
      <c r="REU265" s="43"/>
      <c r="REV265" s="43"/>
      <c r="REW265" s="43"/>
      <c r="REX265" s="43"/>
      <c r="REY265" s="43"/>
      <c r="REZ265" s="43"/>
      <c r="RFA265" s="43"/>
      <c r="RFB265" s="43"/>
      <c r="RFC265" s="43"/>
      <c r="RFD265" s="43"/>
      <c r="RFE265" s="43"/>
      <c r="RFF265" s="43"/>
      <c r="RFG265" s="43"/>
      <c r="RFH265" s="43"/>
      <c r="RFI265" s="43"/>
      <c r="RFJ265" s="43"/>
      <c r="RFK265" s="43"/>
      <c r="RFL265" s="43"/>
      <c r="RFM265" s="43"/>
      <c r="RFN265" s="44"/>
      <c r="RFO265" s="42"/>
      <c r="RFP265" s="43"/>
      <c r="RFQ265" s="43"/>
      <c r="RFR265" s="43"/>
      <c r="RFS265" s="43"/>
      <c r="RFT265" s="43"/>
      <c r="RFU265" s="43"/>
      <c r="RFV265" s="43"/>
      <c r="RFW265" s="43"/>
      <c r="RFX265" s="43"/>
      <c r="RFY265" s="43"/>
      <c r="RFZ265" s="43"/>
      <c r="RGA265" s="43"/>
      <c r="RGB265" s="43"/>
      <c r="RGC265" s="43"/>
      <c r="RGD265" s="43"/>
      <c r="RGE265" s="43"/>
      <c r="RGF265" s="43"/>
      <c r="RGG265" s="43"/>
      <c r="RGH265" s="43"/>
      <c r="RGI265" s="43"/>
      <c r="RGJ265" s="43"/>
      <c r="RGK265" s="43"/>
      <c r="RGL265" s="43"/>
      <c r="RGM265" s="43"/>
      <c r="RGN265" s="43"/>
      <c r="RGO265" s="43"/>
      <c r="RGP265" s="43"/>
      <c r="RGQ265" s="43"/>
      <c r="RGR265" s="43"/>
      <c r="RGS265" s="44"/>
      <c r="RGT265" s="42"/>
      <c r="RGU265" s="43"/>
      <c r="RGV265" s="43"/>
      <c r="RGW265" s="43"/>
      <c r="RGX265" s="43"/>
      <c r="RGY265" s="43"/>
      <c r="RGZ265" s="43"/>
      <c r="RHA265" s="43"/>
      <c r="RHB265" s="43"/>
      <c r="RHC265" s="43"/>
      <c r="RHD265" s="43"/>
      <c r="RHE265" s="43"/>
      <c r="RHF265" s="43"/>
      <c r="RHG265" s="43"/>
      <c r="RHH265" s="43"/>
      <c r="RHI265" s="43"/>
      <c r="RHJ265" s="43"/>
      <c r="RHK265" s="43"/>
      <c r="RHL265" s="43"/>
      <c r="RHM265" s="43"/>
      <c r="RHN265" s="43"/>
      <c r="RHO265" s="43"/>
      <c r="RHP265" s="43"/>
      <c r="RHQ265" s="43"/>
      <c r="RHR265" s="43"/>
      <c r="RHS265" s="43"/>
      <c r="RHT265" s="43"/>
      <c r="RHU265" s="43"/>
      <c r="RHV265" s="43"/>
      <c r="RHW265" s="43"/>
      <c r="RHX265" s="44"/>
      <c r="RHY265" s="42"/>
      <c r="RHZ265" s="43"/>
      <c r="RIA265" s="43"/>
      <c r="RIB265" s="43"/>
      <c r="RIC265" s="43"/>
      <c r="RID265" s="43"/>
      <c r="RIE265" s="43"/>
      <c r="RIF265" s="43"/>
      <c r="RIG265" s="43"/>
      <c r="RIH265" s="43"/>
      <c r="RII265" s="43"/>
      <c r="RIJ265" s="43"/>
      <c r="RIK265" s="43"/>
      <c r="RIL265" s="43"/>
      <c r="RIM265" s="43"/>
      <c r="RIN265" s="43"/>
      <c r="RIO265" s="43"/>
      <c r="RIP265" s="43"/>
      <c r="RIQ265" s="43"/>
      <c r="RIR265" s="43"/>
      <c r="RIS265" s="43"/>
      <c r="RIT265" s="43"/>
      <c r="RIU265" s="43"/>
      <c r="RIV265" s="43"/>
      <c r="RIW265" s="43"/>
      <c r="RIX265" s="43"/>
      <c r="RIY265" s="43"/>
      <c r="RIZ265" s="43"/>
      <c r="RJA265" s="43"/>
      <c r="RJB265" s="43"/>
      <c r="RJC265" s="44"/>
      <c r="RJD265" s="42"/>
      <c r="RJE265" s="43"/>
      <c r="RJF265" s="43"/>
      <c r="RJG265" s="43"/>
      <c r="RJH265" s="43"/>
      <c r="RJI265" s="43"/>
      <c r="RJJ265" s="43"/>
      <c r="RJK265" s="43"/>
      <c r="RJL265" s="43"/>
      <c r="RJM265" s="43"/>
      <c r="RJN265" s="43"/>
      <c r="RJO265" s="43"/>
      <c r="RJP265" s="43"/>
      <c r="RJQ265" s="43"/>
      <c r="RJR265" s="43"/>
      <c r="RJS265" s="43"/>
      <c r="RJT265" s="43"/>
      <c r="RJU265" s="43"/>
      <c r="RJV265" s="43"/>
      <c r="RJW265" s="43"/>
      <c r="RJX265" s="43"/>
      <c r="RJY265" s="43"/>
      <c r="RJZ265" s="43"/>
      <c r="RKA265" s="43"/>
      <c r="RKB265" s="43"/>
      <c r="RKC265" s="43"/>
      <c r="RKD265" s="43"/>
      <c r="RKE265" s="43"/>
      <c r="RKF265" s="43"/>
      <c r="RKG265" s="43"/>
      <c r="RKH265" s="44"/>
      <c r="RKI265" s="42"/>
      <c r="RKJ265" s="43"/>
      <c r="RKK265" s="43"/>
      <c r="RKL265" s="43"/>
      <c r="RKM265" s="43"/>
      <c r="RKN265" s="43"/>
      <c r="RKO265" s="43"/>
      <c r="RKP265" s="43"/>
      <c r="RKQ265" s="43"/>
      <c r="RKR265" s="43"/>
      <c r="RKS265" s="43"/>
      <c r="RKT265" s="43"/>
      <c r="RKU265" s="43"/>
      <c r="RKV265" s="43"/>
      <c r="RKW265" s="43"/>
      <c r="RKX265" s="43"/>
      <c r="RKY265" s="43"/>
      <c r="RKZ265" s="43"/>
      <c r="RLA265" s="43"/>
      <c r="RLB265" s="43"/>
      <c r="RLC265" s="43"/>
      <c r="RLD265" s="43"/>
      <c r="RLE265" s="43"/>
      <c r="RLF265" s="43"/>
      <c r="RLG265" s="43"/>
      <c r="RLH265" s="43"/>
      <c r="RLI265" s="43"/>
      <c r="RLJ265" s="43"/>
      <c r="RLK265" s="43"/>
      <c r="RLL265" s="43"/>
      <c r="RLM265" s="44"/>
      <c r="RLN265" s="42"/>
      <c r="RLO265" s="43"/>
      <c r="RLP265" s="43"/>
      <c r="RLQ265" s="43"/>
      <c r="RLR265" s="43"/>
      <c r="RLS265" s="43"/>
      <c r="RLT265" s="43"/>
      <c r="RLU265" s="43"/>
      <c r="RLV265" s="43"/>
      <c r="RLW265" s="43"/>
      <c r="RLX265" s="43"/>
      <c r="RLY265" s="43"/>
      <c r="RLZ265" s="43"/>
      <c r="RMA265" s="43"/>
      <c r="RMB265" s="43"/>
      <c r="RMC265" s="43"/>
      <c r="RMD265" s="43"/>
      <c r="RME265" s="43"/>
      <c r="RMF265" s="43"/>
      <c r="RMG265" s="43"/>
      <c r="RMH265" s="43"/>
      <c r="RMI265" s="43"/>
      <c r="RMJ265" s="43"/>
      <c r="RMK265" s="43"/>
      <c r="RML265" s="43"/>
      <c r="RMM265" s="43"/>
      <c r="RMN265" s="43"/>
      <c r="RMO265" s="43"/>
      <c r="RMP265" s="43"/>
      <c r="RMQ265" s="43"/>
      <c r="RMR265" s="44"/>
      <c r="RMS265" s="42"/>
      <c r="RMT265" s="43"/>
      <c r="RMU265" s="43"/>
      <c r="RMV265" s="43"/>
      <c r="RMW265" s="43"/>
      <c r="RMX265" s="43"/>
      <c r="RMY265" s="43"/>
      <c r="RMZ265" s="43"/>
      <c r="RNA265" s="43"/>
      <c r="RNB265" s="43"/>
      <c r="RNC265" s="43"/>
      <c r="RND265" s="43"/>
      <c r="RNE265" s="43"/>
      <c r="RNF265" s="43"/>
      <c r="RNG265" s="43"/>
      <c r="RNH265" s="43"/>
      <c r="RNI265" s="43"/>
      <c r="RNJ265" s="43"/>
      <c r="RNK265" s="43"/>
      <c r="RNL265" s="43"/>
      <c r="RNM265" s="43"/>
      <c r="RNN265" s="43"/>
      <c r="RNO265" s="43"/>
      <c r="RNP265" s="43"/>
      <c r="RNQ265" s="43"/>
      <c r="RNR265" s="43"/>
      <c r="RNS265" s="43"/>
      <c r="RNT265" s="43"/>
      <c r="RNU265" s="43"/>
      <c r="RNV265" s="43"/>
      <c r="RNW265" s="44"/>
      <c r="RNX265" s="42"/>
      <c r="RNY265" s="43"/>
      <c r="RNZ265" s="43"/>
      <c r="ROA265" s="43"/>
      <c r="ROB265" s="43"/>
      <c r="ROC265" s="43"/>
      <c r="ROD265" s="43"/>
      <c r="ROE265" s="43"/>
      <c r="ROF265" s="43"/>
      <c r="ROG265" s="43"/>
      <c r="ROH265" s="43"/>
      <c r="ROI265" s="43"/>
      <c r="ROJ265" s="43"/>
      <c r="ROK265" s="43"/>
      <c r="ROL265" s="43"/>
      <c r="ROM265" s="43"/>
      <c r="RON265" s="43"/>
      <c r="ROO265" s="43"/>
      <c r="ROP265" s="43"/>
      <c r="ROQ265" s="43"/>
      <c r="ROR265" s="43"/>
      <c r="ROS265" s="43"/>
      <c r="ROT265" s="43"/>
      <c r="ROU265" s="43"/>
      <c r="ROV265" s="43"/>
      <c r="ROW265" s="43"/>
      <c r="ROX265" s="43"/>
      <c r="ROY265" s="43"/>
      <c r="ROZ265" s="43"/>
      <c r="RPA265" s="43"/>
      <c r="RPB265" s="44"/>
      <c r="RPC265" s="42"/>
      <c r="RPD265" s="43"/>
      <c r="RPE265" s="43"/>
      <c r="RPF265" s="43"/>
      <c r="RPG265" s="43"/>
      <c r="RPH265" s="43"/>
      <c r="RPI265" s="43"/>
      <c r="RPJ265" s="43"/>
      <c r="RPK265" s="43"/>
      <c r="RPL265" s="43"/>
      <c r="RPM265" s="43"/>
      <c r="RPN265" s="43"/>
      <c r="RPO265" s="43"/>
      <c r="RPP265" s="43"/>
      <c r="RPQ265" s="43"/>
      <c r="RPR265" s="43"/>
      <c r="RPS265" s="43"/>
      <c r="RPT265" s="43"/>
      <c r="RPU265" s="43"/>
      <c r="RPV265" s="43"/>
      <c r="RPW265" s="43"/>
      <c r="RPX265" s="43"/>
      <c r="RPY265" s="43"/>
      <c r="RPZ265" s="43"/>
      <c r="RQA265" s="43"/>
      <c r="RQB265" s="43"/>
      <c r="RQC265" s="43"/>
      <c r="RQD265" s="43"/>
      <c r="RQE265" s="43"/>
      <c r="RQF265" s="43"/>
      <c r="RQG265" s="44"/>
      <c r="RQH265" s="42"/>
      <c r="RQI265" s="43"/>
      <c r="RQJ265" s="43"/>
      <c r="RQK265" s="43"/>
      <c r="RQL265" s="43"/>
      <c r="RQM265" s="43"/>
      <c r="RQN265" s="43"/>
      <c r="RQO265" s="43"/>
      <c r="RQP265" s="43"/>
      <c r="RQQ265" s="43"/>
      <c r="RQR265" s="43"/>
      <c r="RQS265" s="43"/>
      <c r="RQT265" s="43"/>
      <c r="RQU265" s="43"/>
      <c r="RQV265" s="43"/>
      <c r="RQW265" s="43"/>
      <c r="RQX265" s="43"/>
      <c r="RQY265" s="43"/>
      <c r="RQZ265" s="43"/>
      <c r="RRA265" s="43"/>
      <c r="RRB265" s="43"/>
      <c r="RRC265" s="43"/>
      <c r="RRD265" s="43"/>
      <c r="RRE265" s="43"/>
      <c r="RRF265" s="43"/>
      <c r="RRG265" s="43"/>
      <c r="RRH265" s="43"/>
      <c r="RRI265" s="43"/>
      <c r="RRJ265" s="43"/>
      <c r="RRK265" s="43"/>
      <c r="RRL265" s="44"/>
      <c r="RRM265" s="42"/>
      <c r="RRN265" s="43"/>
      <c r="RRO265" s="43"/>
      <c r="RRP265" s="43"/>
      <c r="RRQ265" s="43"/>
      <c r="RRR265" s="43"/>
      <c r="RRS265" s="43"/>
      <c r="RRT265" s="43"/>
      <c r="RRU265" s="43"/>
      <c r="RRV265" s="43"/>
      <c r="RRW265" s="43"/>
      <c r="RRX265" s="43"/>
      <c r="RRY265" s="43"/>
      <c r="RRZ265" s="43"/>
      <c r="RSA265" s="43"/>
      <c r="RSB265" s="43"/>
      <c r="RSC265" s="43"/>
      <c r="RSD265" s="43"/>
      <c r="RSE265" s="43"/>
      <c r="RSF265" s="43"/>
      <c r="RSG265" s="43"/>
      <c r="RSH265" s="43"/>
      <c r="RSI265" s="43"/>
      <c r="RSJ265" s="43"/>
      <c r="RSK265" s="43"/>
      <c r="RSL265" s="43"/>
      <c r="RSM265" s="43"/>
      <c r="RSN265" s="43"/>
      <c r="RSO265" s="43"/>
      <c r="RSP265" s="43"/>
      <c r="RSQ265" s="44"/>
      <c r="RSR265" s="42"/>
      <c r="RSS265" s="43"/>
      <c r="RST265" s="43"/>
      <c r="RSU265" s="43"/>
      <c r="RSV265" s="43"/>
      <c r="RSW265" s="43"/>
      <c r="RSX265" s="43"/>
      <c r="RSY265" s="43"/>
      <c r="RSZ265" s="43"/>
      <c r="RTA265" s="43"/>
      <c r="RTB265" s="43"/>
      <c r="RTC265" s="43"/>
      <c r="RTD265" s="43"/>
      <c r="RTE265" s="43"/>
      <c r="RTF265" s="43"/>
      <c r="RTG265" s="43"/>
      <c r="RTH265" s="43"/>
      <c r="RTI265" s="43"/>
      <c r="RTJ265" s="43"/>
      <c r="RTK265" s="43"/>
      <c r="RTL265" s="43"/>
      <c r="RTM265" s="43"/>
      <c r="RTN265" s="43"/>
      <c r="RTO265" s="43"/>
      <c r="RTP265" s="43"/>
      <c r="RTQ265" s="43"/>
      <c r="RTR265" s="43"/>
      <c r="RTS265" s="43"/>
      <c r="RTT265" s="43"/>
      <c r="RTU265" s="43"/>
      <c r="RTV265" s="44"/>
      <c r="RTW265" s="42"/>
      <c r="RTX265" s="43"/>
      <c r="RTY265" s="43"/>
      <c r="RTZ265" s="43"/>
      <c r="RUA265" s="43"/>
      <c r="RUB265" s="43"/>
      <c r="RUC265" s="43"/>
      <c r="RUD265" s="43"/>
      <c r="RUE265" s="43"/>
      <c r="RUF265" s="43"/>
      <c r="RUG265" s="43"/>
      <c r="RUH265" s="43"/>
      <c r="RUI265" s="43"/>
      <c r="RUJ265" s="43"/>
      <c r="RUK265" s="43"/>
      <c r="RUL265" s="43"/>
      <c r="RUM265" s="43"/>
      <c r="RUN265" s="43"/>
      <c r="RUO265" s="43"/>
      <c r="RUP265" s="43"/>
      <c r="RUQ265" s="43"/>
      <c r="RUR265" s="43"/>
      <c r="RUS265" s="43"/>
      <c r="RUT265" s="43"/>
      <c r="RUU265" s="43"/>
      <c r="RUV265" s="43"/>
      <c r="RUW265" s="43"/>
      <c r="RUX265" s="43"/>
      <c r="RUY265" s="43"/>
      <c r="RUZ265" s="43"/>
      <c r="RVA265" s="44"/>
      <c r="RVB265" s="42"/>
      <c r="RVC265" s="43"/>
      <c r="RVD265" s="43"/>
      <c r="RVE265" s="43"/>
      <c r="RVF265" s="43"/>
      <c r="RVG265" s="43"/>
      <c r="RVH265" s="43"/>
      <c r="RVI265" s="43"/>
      <c r="RVJ265" s="43"/>
      <c r="RVK265" s="43"/>
      <c r="RVL265" s="43"/>
      <c r="RVM265" s="43"/>
      <c r="RVN265" s="43"/>
      <c r="RVO265" s="43"/>
      <c r="RVP265" s="43"/>
      <c r="RVQ265" s="43"/>
      <c r="RVR265" s="43"/>
      <c r="RVS265" s="43"/>
      <c r="RVT265" s="43"/>
      <c r="RVU265" s="43"/>
      <c r="RVV265" s="43"/>
      <c r="RVW265" s="43"/>
      <c r="RVX265" s="43"/>
      <c r="RVY265" s="43"/>
      <c r="RVZ265" s="43"/>
      <c r="RWA265" s="43"/>
      <c r="RWB265" s="43"/>
      <c r="RWC265" s="43"/>
      <c r="RWD265" s="43"/>
      <c r="RWE265" s="43"/>
      <c r="RWF265" s="44"/>
      <c r="RWG265" s="42"/>
      <c r="RWH265" s="43"/>
      <c r="RWI265" s="43"/>
      <c r="RWJ265" s="43"/>
      <c r="RWK265" s="43"/>
      <c r="RWL265" s="43"/>
      <c r="RWM265" s="43"/>
      <c r="RWN265" s="43"/>
      <c r="RWO265" s="43"/>
      <c r="RWP265" s="43"/>
      <c r="RWQ265" s="43"/>
      <c r="RWR265" s="43"/>
      <c r="RWS265" s="43"/>
      <c r="RWT265" s="43"/>
      <c r="RWU265" s="43"/>
      <c r="RWV265" s="43"/>
      <c r="RWW265" s="43"/>
      <c r="RWX265" s="43"/>
      <c r="RWY265" s="43"/>
      <c r="RWZ265" s="43"/>
      <c r="RXA265" s="43"/>
      <c r="RXB265" s="43"/>
      <c r="RXC265" s="43"/>
      <c r="RXD265" s="43"/>
      <c r="RXE265" s="43"/>
      <c r="RXF265" s="43"/>
      <c r="RXG265" s="43"/>
      <c r="RXH265" s="43"/>
      <c r="RXI265" s="43"/>
      <c r="RXJ265" s="43"/>
      <c r="RXK265" s="44"/>
      <c r="RXL265" s="42"/>
      <c r="RXM265" s="43"/>
      <c r="RXN265" s="43"/>
      <c r="RXO265" s="43"/>
      <c r="RXP265" s="43"/>
      <c r="RXQ265" s="43"/>
      <c r="RXR265" s="43"/>
      <c r="RXS265" s="43"/>
      <c r="RXT265" s="43"/>
      <c r="RXU265" s="43"/>
      <c r="RXV265" s="43"/>
      <c r="RXW265" s="43"/>
      <c r="RXX265" s="43"/>
      <c r="RXY265" s="43"/>
      <c r="RXZ265" s="43"/>
      <c r="RYA265" s="43"/>
      <c r="RYB265" s="43"/>
      <c r="RYC265" s="43"/>
      <c r="RYD265" s="43"/>
      <c r="RYE265" s="43"/>
      <c r="RYF265" s="43"/>
      <c r="RYG265" s="43"/>
      <c r="RYH265" s="43"/>
      <c r="RYI265" s="43"/>
      <c r="RYJ265" s="43"/>
      <c r="RYK265" s="43"/>
      <c r="RYL265" s="43"/>
      <c r="RYM265" s="43"/>
      <c r="RYN265" s="43"/>
      <c r="RYO265" s="43"/>
      <c r="RYP265" s="44"/>
      <c r="RYQ265" s="42"/>
      <c r="RYR265" s="43"/>
      <c r="RYS265" s="43"/>
      <c r="RYT265" s="43"/>
      <c r="RYU265" s="43"/>
      <c r="RYV265" s="43"/>
      <c r="RYW265" s="43"/>
      <c r="RYX265" s="43"/>
      <c r="RYY265" s="43"/>
      <c r="RYZ265" s="43"/>
      <c r="RZA265" s="43"/>
      <c r="RZB265" s="43"/>
      <c r="RZC265" s="43"/>
      <c r="RZD265" s="43"/>
      <c r="RZE265" s="43"/>
      <c r="RZF265" s="43"/>
      <c r="RZG265" s="43"/>
      <c r="RZH265" s="43"/>
      <c r="RZI265" s="43"/>
      <c r="RZJ265" s="43"/>
      <c r="RZK265" s="43"/>
      <c r="RZL265" s="43"/>
      <c r="RZM265" s="43"/>
      <c r="RZN265" s="43"/>
      <c r="RZO265" s="43"/>
      <c r="RZP265" s="43"/>
      <c r="RZQ265" s="43"/>
      <c r="RZR265" s="43"/>
      <c r="RZS265" s="43"/>
      <c r="RZT265" s="43"/>
      <c r="RZU265" s="44"/>
      <c r="RZV265" s="42"/>
      <c r="RZW265" s="43"/>
      <c r="RZX265" s="43"/>
      <c r="RZY265" s="43"/>
      <c r="RZZ265" s="43"/>
      <c r="SAA265" s="43"/>
      <c r="SAB265" s="43"/>
      <c r="SAC265" s="43"/>
      <c r="SAD265" s="43"/>
      <c r="SAE265" s="43"/>
      <c r="SAF265" s="43"/>
      <c r="SAG265" s="43"/>
      <c r="SAH265" s="43"/>
      <c r="SAI265" s="43"/>
      <c r="SAJ265" s="43"/>
      <c r="SAK265" s="43"/>
      <c r="SAL265" s="43"/>
      <c r="SAM265" s="43"/>
      <c r="SAN265" s="43"/>
      <c r="SAO265" s="43"/>
      <c r="SAP265" s="43"/>
      <c r="SAQ265" s="43"/>
      <c r="SAR265" s="43"/>
      <c r="SAS265" s="43"/>
      <c r="SAT265" s="43"/>
      <c r="SAU265" s="43"/>
      <c r="SAV265" s="43"/>
      <c r="SAW265" s="43"/>
      <c r="SAX265" s="43"/>
      <c r="SAY265" s="43"/>
      <c r="SAZ265" s="44"/>
      <c r="SBA265" s="42"/>
      <c r="SBB265" s="43"/>
      <c r="SBC265" s="43"/>
      <c r="SBD265" s="43"/>
      <c r="SBE265" s="43"/>
      <c r="SBF265" s="43"/>
      <c r="SBG265" s="43"/>
      <c r="SBH265" s="43"/>
      <c r="SBI265" s="43"/>
      <c r="SBJ265" s="43"/>
      <c r="SBK265" s="43"/>
      <c r="SBL265" s="43"/>
      <c r="SBM265" s="43"/>
      <c r="SBN265" s="43"/>
      <c r="SBO265" s="43"/>
      <c r="SBP265" s="43"/>
      <c r="SBQ265" s="43"/>
      <c r="SBR265" s="43"/>
      <c r="SBS265" s="43"/>
      <c r="SBT265" s="43"/>
      <c r="SBU265" s="43"/>
      <c r="SBV265" s="43"/>
      <c r="SBW265" s="43"/>
      <c r="SBX265" s="43"/>
      <c r="SBY265" s="43"/>
      <c r="SBZ265" s="43"/>
      <c r="SCA265" s="43"/>
      <c r="SCB265" s="43"/>
      <c r="SCC265" s="43"/>
      <c r="SCD265" s="43"/>
      <c r="SCE265" s="44"/>
      <c r="SCF265" s="42"/>
      <c r="SCG265" s="43"/>
      <c r="SCH265" s="43"/>
      <c r="SCI265" s="43"/>
      <c r="SCJ265" s="43"/>
      <c r="SCK265" s="43"/>
      <c r="SCL265" s="43"/>
      <c r="SCM265" s="43"/>
      <c r="SCN265" s="43"/>
      <c r="SCO265" s="43"/>
      <c r="SCP265" s="43"/>
      <c r="SCQ265" s="43"/>
      <c r="SCR265" s="43"/>
      <c r="SCS265" s="43"/>
      <c r="SCT265" s="43"/>
      <c r="SCU265" s="43"/>
      <c r="SCV265" s="43"/>
      <c r="SCW265" s="43"/>
      <c r="SCX265" s="43"/>
      <c r="SCY265" s="43"/>
      <c r="SCZ265" s="43"/>
      <c r="SDA265" s="43"/>
      <c r="SDB265" s="43"/>
      <c r="SDC265" s="43"/>
      <c r="SDD265" s="43"/>
      <c r="SDE265" s="43"/>
      <c r="SDF265" s="43"/>
      <c r="SDG265" s="43"/>
      <c r="SDH265" s="43"/>
      <c r="SDI265" s="43"/>
      <c r="SDJ265" s="44"/>
      <c r="SDK265" s="42"/>
      <c r="SDL265" s="43"/>
      <c r="SDM265" s="43"/>
      <c r="SDN265" s="43"/>
      <c r="SDO265" s="43"/>
      <c r="SDP265" s="43"/>
      <c r="SDQ265" s="43"/>
      <c r="SDR265" s="43"/>
      <c r="SDS265" s="43"/>
      <c r="SDT265" s="43"/>
      <c r="SDU265" s="43"/>
      <c r="SDV265" s="43"/>
      <c r="SDW265" s="43"/>
      <c r="SDX265" s="43"/>
      <c r="SDY265" s="43"/>
      <c r="SDZ265" s="43"/>
      <c r="SEA265" s="43"/>
      <c r="SEB265" s="43"/>
      <c r="SEC265" s="43"/>
      <c r="SED265" s="43"/>
      <c r="SEE265" s="43"/>
      <c r="SEF265" s="43"/>
      <c r="SEG265" s="43"/>
      <c r="SEH265" s="43"/>
      <c r="SEI265" s="43"/>
      <c r="SEJ265" s="43"/>
      <c r="SEK265" s="43"/>
      <c r="SEL265" s="43"/>
      <c r="SEM265" s="43"/>
      <c r="SEN265" s="43"/>
      <c r="SEO265" s="44"/>
      <c r="SEP265" s="42"/>
      <c r="SEQ265" s="43"/>
      <c r="SER265" s="43"/>
      <c r="SES265" s="43"/>
      <c r="SET265" s="43"/>
      <c r="SEU265" s="43"/>
      <c r="SEV265" s="43"/>
      <c r="SEW265" s="43"/>
      <c r="SEX265" s="43"/>
      <c r="SEY265" s="43"/>
      <c r="SEZ265" s="43"/>
      <c r="SFA265" s="43"/>
      <c r="SFB265" s="43"/>
      <c r="SFC265" s="43"/>
      <c r="SFD265" s="43"/>
      <c r="SFE265" s="43"/>
      <c r="SFF265" s="43"/>
      <c r="SFG265" s="43"/>
      <c r="SFH265" s="43"/>
      <c r="SFI265" s="43"/>
      <c r="SFJ265" s="43"/>
      <c r="SFK265" s="43"/>
      <c r="SFL265" s="43"/>
      <c r="SFM265" s="43"/>
      <c r="SFN265" s="43"/>
      <c r="SFO265" s="43"/>
      <c r="SFP265" s="43"/>
      <c r="SFQ265" s="43"/>
      <c r="SFR265" s="43"/>
      <c r="SFS265" s="43"/>
      <c r="SFT265" s="44"/>
      <c r="SFU265" s="42"/>
      <c r="SFV265" s="43"/>
      <c r="SFW265" s="43"/>
      <c r="SFX265" s="43"/>
      <c r="SFY265" s="43"/>
      <c r="SFZ265" s="43"/>
      <c r="SGA265" s="43"/>
      <c r="SGB265" s="43"/>
      <c r="SGC265" s="43"/>
      <c r="SGD265" s="43"/>
      <c r="SGE265" s="43"/>
      <c r="SGF265" s="43"/>
      <c r="SGG265" s="43"/>
      <c r="SGH265" s="43"/>
      <c r="SGI265" s="43"/>
      <c r="SGJ265" s="43"/>
      <c r="SGK265" s="43"/>
      <c r="SGL265" s="43"/>
      <c r="SGM265" s="43"/>
      <c r="SGN265" s="43"/>
      <c r="SGO265" s="43"/>
      <c r="SGP265" s="43"/>
      <c r="SGQ265" s="43"/>
      <c r="SGR265" s="43"/>
      <c r="SGS265" s="43"/>
      <c r="SGT265" s="43"/>
      <c r="SGU265" s="43"/>
      <c r="SGV265" s="43"/>
      <c r="SGW265" s="43"/>
      <c r="SGX265" s="43"/>
      <c r="SGY265" s="44"/>
      <c r="SGZ265" s="42"/>
      <c r="SHA265" s="43"/>
      <c r="SHB265" s="43"/>
      <c r="SHC265" s="43"/>
      <c r="SHD265" s="43"/>
      <c r="SHE265" s="43"/>
      <c r="SHF265" s="43"/>
      <c r="SHG265" s="43"/>
      <c r="SHH265" s="43"/>
      <c r="SHI265" s="43"/>
      <c r="SHJ265" s="43"/>
      <c r="SHK265" s="43"/>
      <c r="SHL265" s="43"/>
      <c r="SHM265" s="43"/>
      <c r="SHN265" s="43"/>
      <c r="SHO265" s="43"/>
      <c r="SHP265" s="43"/>
      <c r="SHQ265" s="43"/>
      <c r="SHR265" s="43"/>
      <c r="SHS265" s="43"/>
      <c r="SHT265" s="43"/>
      <c r="SHU265" s="43"/>
      <c r="SHV265" s="43"/>
      <c r="SHW265" s="43"/>
      <c r="SHX265" s="43"/>
      <c r="SHY265" s="43"/>
      <c r="SHZ265" s="43"/>
      <c r="SIA265" s="43"/>
      <c r="SIB265" s="43"/>
      <c r="SIC265" s="43"/>
      <c r="SID265" s="44"/>
      <c r="SIE265" s="42"/>
      <c r="SIF265" s="43"/>
      <c r="SIG265" s="43"/>
      <c r="SIH265" s="43"/>
      <c r="SII265" s="43"/>
      <c r="SIJ265" s="43"/>
      <c r="SIK265" s="43"/>
      <c r="SIL265" s="43"/>
      <c r="SIM265" s="43"/>
      <c r="SIN265" s="43"/>
      <c r="SIO265" s="43"/>
      <c r="SIP265" s="43"/>
      <c r="SIQ265" s="43"/>
      <c r="SIR265" s="43"/>
      <c r="SIS265" s="43"/>
      <c r="SIT265" s="43"/>
      <c r="SIU265" s="43"/>
      <c r="SIV265" s="43"/>
      <c r="SIW265" s="43"/>
      <c r="SIX265" s="43"/>
      <c r="SIY265" s="43"/>
      <c r="SIZ265" s="43"/>
      <c r="SJA265" s="43"/>
      <c r="SJB265" s="43"/>
      <c r="SJC265" s="43"/>
      <c r="SJD265" s="43"/>
      <c r="SJE265" s="43"/>
      <c r="SJF265" s="43"/>
      <c r="SJG265" s="43"/>
      <c r="SJH265" s="43"/>
      <c r="SJI265" s="44"/>
      <c r="SJJ265" s="42"/>
      <c r="SJK265" s="43"/>
      <c r="SJL265" s="43"/>
      <c r="SJM265" s="43"/>
      <c r="SJN265" s="43"/>
      <c r="SJO265" s="43"/>
      <c r="SJP265" s="43"/>
      <c r="SJQ265" s="43"/>
      <c r="SJR265" s="43"/>
      <c r="SJS265" s="43"/>
      <c r="SJT265" s="43"/>
      <c r="SJU265" s="43"/>
      <c r="SJV265" s="43"/>
      <c r="SJW265" s="43"/>
      <c r="SJX265" s="43"/>
      <c r="SJY265" s="43"/>
      <c r="SJZ265" s="43"/>
      <c r="SKA265" s="43"/>
      <c r="SKB265" s="43"/>
      <c r="SKC265" s="43"/>
      <c r="SKD265" s="43"/>
      <c r="SKE265" s="43"/>
      <c r="SKF265" s="43"/>
      <c r="SKG265" s="43"/>
      <c r="SKH265" s="43"/>
      <c r="SKI265" s="43"/>
      <c r="SKJ265" s="43"/>
      <c r="SKK265" s="43"/>
      <c r="SKL265" s="43"/>
      <c r="SKM265" s="43"/>
      <c r="SKN265" s="44"/>
      <c r="SKO265" s="42"/>
      <c r="SKP265" s="43"/>
      <c r="SKQ265" s="43"/>
      <c r="SKR265" s="43"/>
      <c r="SKS265" s="43"/>
      <c r="SKT265" s="43"/>
      <c r="SKU265" s="43"/>
      <c r="SKV265" s="43"/>
      <c r="SKW265" s="43"/>
      <c r="SKX265" s="43"/>
      <c r="SKY265" s="43"/>
      <c r="SKZ265" s="43"/>
      <c r="SLA265" s="43"/>
      <c r="SLB265" s="43"/>
      <c r="SLC265" s="43"/>
      <c r="SLD265" s="43"/>
      <c r="SLE265" s="43"/>
      <c r="SLF265" s="43"/>
      <c r="SLG265" s="43"/>
      <c r="SLH265" s="43"/>
      <c r="SLI265" s="43"/>
      <c r="SLJ265" s="43"/>
      <c r="SLK265" s="43"/>
      <c r="SLL265" s="43"/>
      <c r="SLM265" s="43"/>
      <c r="SLN265" s="43"/>
      <c r="SLO265" s="43"/>
      <c r="SLP265" s="43"/>
      <c r="SLQ265" s="43"/>
      <c r="SLR265" s="43"/>
      <c r="SLS265" s="44"/>
      <c r="SLT265" s="42"/>
      <c r="SLU265" s="43"/>
      <c r="SLV265" s="43"/>
      <c r="SLW265" s="43"/>
      <c r="SLX265" s="43"/>
      <c r="SLY265" s="43"/>
      <c r="SLZ265" s="43"/>
      <c r="SMA265" s="43"/>
      <c r="SMB265" s="43"/>
      <c r="SMC265" s="43"/>
      <c r="SMD265" s="43"/>
      <c r="SME265" s="43"/>
      <c r="SMF265" s="43"/>
      <c r="SMG265" s="43"/>
      <c r="SMH265" s="43"/>
      <c r="SMI265" s="43"/>
      <c r="SMJ265" s="43"/>
      <c r="SMK265" s="43"/>
      <c r="SML265" s="43"/>
      <c r="SMM265" s="43"/>
      <c r="SMN265" s="43"/>
      <c r="SMO265" s="43"/>
      <c r="SMP265" s="43"/>
      <c r="SMQ265" s="43"/>
      <c r="SMR265" s="43"/>
      <c r="SMS265" s="43"/>
      <c r="SMT265" s="43"/>
      <c r="SMU265" s="43"/>
      <c r="SMV265" s="43"/>
      <c r="SMW265" s="43"/>
      <c r="SMX265" s="44"/>
      <c r="SMY265" s="42"/>
      <c r="SMZ265" s="43"/>
      <c r="SNA265" s="43"/>
      <c r="SNB265" s="43"/>
      <c r="SNC265" s="43"/>
      <c r="SND265" s="43"/>
      <c r="SNE265" s="43"/>
      <c r="SNF265" s="43"/>
      <c r="SNG265" s="43"/>
      <c r="SNH265" s="43"/>
      <c r="SNI265" s="43"/>
      <c r="SNJ265" s="43"/>
      <c r="SNK265" s="43"/>
      <c r="SNL265" s="43"/>
      <c r="SNM265" s="43"/>
      <c r="SNN265" s="43"/>
      <c r="SNO265" s="43"/>
      <c r="SNP265" s="43"/>
      <c r="SNQ265" s="43"/>
      <c r="SNR265" s="43"/>
      <c r="SNS265" s="43"/>
      <c r="SNT265" s="43"/>
      <c r="SNU265" s="43"/>
      <c r="SNV265" s="43"/>
      <c r="SNW265" s="43"/>
      <c r="SNX265" s="43"/>
      <c r="SNY265" s="43"/>
      <c r="SNZ265" s="43"/>
      <c r="SOA265" s="43"/>
      <c r="SOB265" s="43"/>
      <c r="SOC265" s="44"/>
      <c r="SOD265" s="42"/>
      <c r="SOE265" s="43"/>
      <c r="SOF265" s="43"/>
      <c r="SOG265" s="43"/>
      <c r="SOH265" s="43"/>
      <c r="SOI265" s="43"/>
      <c r="SOJ265" s="43"/>
      <c r="SOK265" s="43"/>
      <c r="SOL265" s="43"/>
      <c r="SOM265" s="43"/>
      <c r="SON265" s="43"/>
      <c r="SOO265" s="43"/>
      <c r="SOP265" s="43"/>
      <c r="SOQ265" s="43"/>
      <c r="SOR265" s="43"/>
      <c r="SOS265" s="43"/>
      <c r="SOT265" s="43"/>
      <c r="SOU265" s="43"/>
      <c r="SOV265" s="43"/>
      <c r="SOW265" s="43"/>
      <c r="SOX265" s="43"/>
      <c r="SOY265" s="43"/>
      <c r="SOZ265" s="43"/>
      <c r="SPA265" s="43"/>
      <c r="SPB265" s="43"/>
      <c r="SPC265" s="43"/>
      <c r="SPD265" s="43"/>
      <c r="SPE265" s="43"/>
      <c r="SPF265" s="43"/>
      <c r="SPG265" s="43"/>
      <c r="SPH265" s="44"/>
      <c r="SPI265" s="42"/>
      <c r="SPJ265" s="43"/>
      <c r="SPK265" s="43"/>
      <c r="SPL265" s="43"/>
      <c r="SPM265" s="43"/>
      <c r="SPN265" s="43"/>
      <c r="SPO265" s="43"/>
      <c r="SPP265" s="43"/>
      <c r="SPQ265" s="43"/>
      <c r="SPR265" s="43"/>
      <c r="SPS265" s="43"/>
      <c r="SPT265" s="43"/>
      <c r="SPU265" s="43"/>
      <c r="SPV265" s="43"/>
      <c r="SPW265" s="43"/>
      <c r="SPX265" s="43"/>
      <c r="SPY265" s="43"/>
      <c r="SPZ265" s="43"/>
      <c r="SQA265" s="43"/>
      <c r="SQB265" s="43"/>
      <c r="SQC265" s="43"/>
      <c r="SQD265" s="43"/>
      <c r="SQE265" s="43"/>
      <c r="SQF265" s="43"/>
      <c r="SQG265" s="43"/>
      <c r="SQH265" s="43"/>
      <c r="SQI265" s="43"/>
      <c r="SQJ265" s="43"/>
      <c r="SQK265" s="43"/>
      <c r="SQL265" s="43"/>
      <c r="SQM265" s="44"/>
      <c r="SQN265" s="42"/>
      <c r="SQO265" s="43"/>
      <c r="SQP265" s="43"/>
      <c r="SQQ265" s="43"/>
      <c r="SQR265" s="43"/>
      <c r="SQS265" s="43"/>
      <c r="SQT265" s="43"/>
      <c r="SQU265" s="43"/>
      <c r="SQV265" s="43"/>
      <c r="SQW265" s="43"/>
      <c r="SQX265" s="43"/>
      <c r="SQY265" s="43"/>
      <c r="SQZ265" s="43"/>
      <c r="SRA265" s="43"/>
      <c r="SRB265" s="43"/>
      <c r="SRC265" s="43"/>
      <c r="SRD265" s="43"/>
      <c r="SRE265" s="43"/>
      <c r="SRF265" s="43"/>
      <c r="SRG265" s="43"/>
      <c r="SRH265" s="43"/>
      <c r="SRI265" s="43"/>
      <c r="SRJ265" s="43"/>
      <c r="SRK265" s="43"/>
      <c r="SRL265" s="43"/>
      <c r="SRM265" s="43"/>
      <c r="SRN265" s="43"/>
      <c r="SRO265" s="43"/>
      <c r="SRP265" s="43"/>
      <c r="SRQ265" s="43"/>
      <c r="SRR265" s="44"/>
      <c r="SRS265" s="42"/>
      <c r="SRT265" s="43"/>
      <c r="SRU265" s="43"/>
      <c r="SRV265" s="43"/>
      <c r="SRW265" s="43"/>
      <c r="SRX265" s="43"/>
      <c r="SRY265" s="43"/>
      <c r="SRZ265" s="43"/>
      <c r="SSA265" s="43"/>
      <c r="SSB265" s="43"/>
      <c r="SSC265" s="43"/>
      <c r="SSD265" s="43"/>
      <c r="SSE265" s="43"/>
      <c r="SSF265" s="43"/>
      <c r="SSG265" s="43"/>
      <c r="SSH265" s="43"/>
      <c r="SSI265" s="43"/>
      <c r="SSJ265" s="43"/>
      <c r="SSK265" s="43"/>
      <c r="SSL265" s="43"/>
      <c r="SSM265" s="43"/>
      <c r="SSN265" s="43"/>
      <c r="SSO265" s="43"/>
      <c r="SSP265" s="43"/>
      <c r="SSQ265" s="43"/>
      <c r="SSR265" s="43"/>
      <c r="SSS265" s="43"/>
      <c r="SST265" s="43"/>
      <c r="SSU265" s="43"/>
      <c r="SSV265" s="43"/>
      <c r="SSW265" s="44"/>
      <c r="SSX265" s="42"/>
      <c r="SSY265" s="43"/>
      <c r="SSZ265" s="43"/>
      <c r="STA265" s="43"/>
      <c r="STB265" s="43"/>
      <c r="STC265" s="43"/>
      <c r="STD265" s="43"/>
      <c r="STE265" s="43"/>
      <c r="STF265" s="43"/>
      <c r="STG265" s="43"/>
      <c r="STH265" s="43"/>
      <c r="STI265" s="43"/>
      <c r="STJ265" s="43"/>
      <c r="STK265" s="43"/>
      <c r="STL265" s="43"/>
      <c r="STM265" s="43"/>
      <c r="STN265" s="43"/>
      <c r="STO265" s="43"/>
      <c r="STP265" s="43"/>
      <c r="STQ265" s="43"/>
      <c r="STR265" s="43"/>
      <c r="STS265" s="43"/>
      <c r="STT265" s="43"/>
      <c r="STU265" s="43"/>
      <c r="STV265" s="43"/>
      <c r="STW265" s="43"/>
      <c r="STX265" s="43"/>
      <c r="STY265" s="43"/>
      <c r="STZ265" s="43"/>
      <c r="SUA265" s="43"/>
      <c r="SUB265" s="44"/>
      <c r="SUC265" s="42"/>
      <c r="SUD265" s="43"/>
      <c r="SUE265" s="43"/>
      <c r="SUF265" s="43"/>
      <c r="SUG265" s="43"/>
      <c r="SUH265" s="43"/>
      <c r="SUI265" s="43"/>
      <c r="SUJ265" s="43"/>
      <c r="SUK265" s="43"/>
      <c r="SUL265" s="43"/>
      <c r="SUM265" s="43"/>
      <c r="SUN265" s="43"/>
      <c r="SUO265" s="43"/>
      <c r="SUP265" s="43"/>
      <c r="SUQ265" s="43"/>
      <c r="SUR265" s="43"/>
      <c r="SUS265" s="43"/>
      <c r="SUT265" s="43"/>
      <c r="SUU265" s="43"/>
      <c r="SUV265" s="43"/>
      <c r="SUW265" s="43"/>
      <c r="SUX265" s="43"/>
      <c r="SUY265" s="43"/>
      <c r="SUZ265" s="43"/>
      <c r="SVA265" s="43"/>
      <c r="SVB265" s="43"/>
      <c r="SVC265" s="43"/>
      <c r="SVD265" s="43"/>
      <c r="SVE265" s="43"/>
      <c r="SVF265" s="43"/>
      <c r="SVG265" s="44"/>
      <c r="SVH265" s="42"/>
      <c r="SVI265" s="43"/>
      <c r="SVJ265" s="43"/>
      <c r="SVK265" s="43"/>
      <c r="SVL265" s="43"/>
      <c r="SVM265" s="43"/>
      <c r="SVN265" s="43"/>
      <c r="SVO265" s="43"/>
      <c r="SVP265" s="43"/>
      <c r="SVQ265" s="43"/>
      <c r="SVR265" s="43"/>
      <c r="SVS265" s="43"/>
      <c r="SVT265" s="43"/>
      <c r="SVU265" s="43"/>
      <c r="SVV265" s="43"/>
      <c r="SVW265" s="43"/>
      <c r="SVX265" s="43"/>
      <c r="SVY265" s="43"/>
      <c r="SVZ265" s="43"/>
      <c r="SWA265" s="43"/>
      <c r="SWB265" s="43"/>
      <c r="SWC265" s="43"/>
      <c r="SWD265" s="43"/>
      <c r="SWE265" s="43"/>
      <c r="SWF265" s="43"/>
      <c r="SWG265" s="43"/>
      <c r="SWH265" s="43"/>
      <c r="SWI265" s="43"/>
      <c r="SWJ265" s="43"/>
      <c r="SWK265" s="43"/>
      <c r="SWL265" s="44"/>
      <c r="SWM265" s="42"/>
      <c r="SWN265" s="43"/>
      <c r="SWO265" s="43"/>
      <c r="SWP265" s="43"/>
      <c r="SWQ265" s="43"/>
      <c r="SWR265" s="43"/>
      <c r="SWS265" s="43"/>
      <c r="SWT265" s="43"/>
      <c r="SWU265" s="43"/>
      <c r="SWV265" s="43"/>
      <c r="SWW265" s="43"/>
      <c r="SWX265" s="43"/>
      <c r="SWY265" s="43"/>
      <c r="SWZ265" s="43"/>
      <c r="SXA265" s="43"/>
      <c r="SXB265" s="43"/>
      <c r="SXC265" s="43"/>
      <c r="SXD265" s="43"/>
      <c r="SXE265" s="43"/>
      <c r="SXF265" s="43"/>
      <c r="SXG265" s="43"/>
      <c r="SXH265" s="43"/>
      <c r="SXI265" s="43"/>
      <c r="SXJ265" s="43"/>
      <c r="SXK265" s="43"/>
      <c r="SXL265" s="43"/>
      <c r="SXM265" s="43"/>
      <c r="SXN265" s="43"/>
      <c r="SXO265" s="43"/>
      <c r="SXP265" s="43"/>
      <c r="SXQ265" s="44"/>
      <c r="SXR265" s="42"/>
      <c r="SXS265" s="43"/>
      <c r="SXT265" s="43"/>
      <c r="SXU265" s="43"/>
      <c r="SXV265" s="43"/>
      <c r="SXW265" s="43"/>
      <c r="SXX265" s="43"/>
      <c r="SXY265" s="43"/>
      <c r="SXZ265" s="43"/>
      <c r="SYA265" s="43"/>
      <c r="SYB265" s="43"/>
      <c r="SYC265" s="43"/>
      <c r="SYD265" s="43"/>
      <c r="SYE265" s="43"/>
      <c r="SYF265" s="43"/>
      <c r="SYG265" s="43"/>
      <c r="SYH265" s="43"/>
      <c r="SYI265" s="43"/>
      <c r="SYJ265" s="43"/>
      <c r="SYK265" s="43"/>
      <c r="SYL265" s="43"/>
      <c r="SYM265" s="43"/>
      <c r="SYN265" s="43"/>
      <c r="SYO265" s="43"/>
      <c r="SYP265" s="43"/>
      <c r="SYQ265" s="43"/>
      <c r="SYR265" s="43"/>
      <c r="SYS265" s="43"/>
      <c r="SYT265" s="43"/>
      <c r="SYU265" s="43"/>
      <c r="SYV265" s="44"/>
      <c r="SYW265" s="42"/>
      <c r="SYX265" s="43"/>
      <c r="SYY265" s="43"/>
      <c r="SYZ265" s="43"/>
      <c r="SZA265" s="43"/>
      <c r="SZB265" s="43"/>
      <c r="SZC265" s="43"/>
      <c r="SZD265" s="43"/>
      <c r="SZE265" s="43"/>
      <c r="SZF265" s="43"/>
      <c r="SZG265" s="43"/>
      <c r="SZH265" s="43"/>
      <c r="SZI265" s="43"/>
      <c r="SZJ265" s="43"/>
      <c r="SZK265" s="43"/>
      <c r="SZL265" s="43"/>
      <c r="SZM265" s="43"/>
      <c r="SZN265" s="43"/>
      <c r="SZO265" s="43"/>
      <c r="SZP265" s="43"/>
      <c r="SZQ265" s="43"/>
      <c r="SZR265" s="43"/>
      <c r="SZS265" s="43"/>
      <c r="SZT265" s="43"/>
      <c r="SZU265" s="43"/>
      <c r="SZV265" s="43"/>
      <c r="SZW265" s="43"/>
      <c r="SZX265" s="43"/>
      <c r="SZY265" s="43"/>
      <c r="SZZ265" s="43"/>
      <c r="TAA265" s="44"/>
      <c r="TAB265" s="42"/>
      <c r="TAC265" s="43"/>
      <c r="TAD265" s="43"/>
      <c r="TAE265" s="43"/>
      <c r="TAF265" s="43"/>
      <c r="TAG265" s="43"/>
      <c r="TAH265" s="43"/>
      <c r="TAI265" s="43"/>
      <c r="TAJ265" s="43"/>
      <c r="TAK265" s="43"/>
      <c r="TAL265" s="43"/>
      <c r="TAM265" s="43"/>
      <c r="TAN265" s="43"/>
      <c r="TAO265" s="43"/>
      <c r="TAP265" s="43"/>
      <c r="TAQ265" s="43"/>
      <c r="TAR265" s="43"/>
      <c r="TAS265" s="43"/>
      <c r="TAT265" s="43"/>
      <c r="TAU265" s="43"/>
      <c r="TAV265" s="43"/>
      <c r="TAW265" s="43"/>
      <c r="TAX265" s="43"/>
      <c r="TAY265" s="43"/>
      <c r="TAZ265" s="43"/>
      <c r="TBA265" s="43"/>
      <c r="TBB265" s="43"/>
      <c r="TBC265" s="43"/>
      <c r="TBD265" s="43"/>
      <c r="TBE265" s="43"/>
      <c r="TBF265" s="44"/>
      <c r="TBG265" s="42"/>
      <c r="TBH265" s="43"/>
      <c r="TBI265" s="43"/>
      <c r="TBJ265" s="43"/>
      <c r="TBK265" s="43"/>
      <c r="TBL265" s="43"/>
      <c r="TBM265" s="43"/>
      <c r="TBN265" s="43"/>
      <c r="TBO265" s="43"/>
      <c r="TBP265" s="43"/>
      <c r="TBQ265" s="43"/>
      <c r="TBR265" s="43"/>
      <c r="TBS265" s="43"/>
      <c r="TBT265" s="43"/>
      <c r="TBU265" s="43"/>
      <c r="TBV265" s="43"/>
      <c r="TBW265" s="43"/>
      <c r="TBX265" s="43"/>
      <c r="TBY265" s="43"/>
      <c r="TBZ265" s="43"/>
      <c r="TCA265" s="43"/>
      <c r="TCB265" s="43"/>
      <c r="TCC265" s="43"/>
      <c r="TCD265" s="43"/>
      <c r="TCE265" s="43"/>
      <c r="TCF265" s="43"/>
      <c r="TCG265" s="43"/>
      <c r="TCH265" s="43"/>
      <c r="TCI265" s="43"/>
      <c r="TCJ265" s="43"/>
      <c r="TCK265" s="44"/>
      <c r="TCL265" s="42"/>
      <c r="TCM265" s="43"/>
      <c r="TCN265" s="43"/>
      <c r="TCO265" s="43"/>
      <c r="TCP265" s="43"/>
      <c r="TCQ265" s="43"/>
      <c r="TCR265" s="43"/>
      <c r="TCS265" s="43"/>
      <c r="TCT265" s="43"/>
      <c r="TCU265" s="43"/>
      <c r="TCV265" s="43"/>
      <c r="TCW265" s="43"/>
      <c r="TCX265" s="43"/>
      <c r="TCY265" s="43"/>
      <c r="TCZ265" s="43"/>
      <c r="TDA265" s="43"/>
      <c r="TDB265" s="43"/>
      <c r="TDC265" s="43"/>
      <c r="TDD265" s="43"/>
      <c r="TDE265" s="43"/>
      <c r="TDF265" s="43"/>
      <c r="TDG265" s="43"/>
      <c r="TDH265" s="43"/>
      <c r="TDI265" s="43"/>
      <c r="TDJ265" s="43"/>
      <c r="TDK265" s="43"/>
      <c r="TDL265" s="43"/>
      <c r="TDM265" s="43"/>
      <c r="TDN265" s="43"/>
      <c r="TDO265" s="43"/>
      <c r="TDP265" s="44"/>
      <c r="TDQ265" s="42"/>
      <c r="TDR265" s="43"/>
      <c r="TDS265" s="43"/>
      <c r="TDT265" s="43"/>
      <c r="TDU265" s="43"/>
      <c r="TDV265" s="43"/>
      <c r="TDW265" s="43"/>
      <c r="TDX265" s="43"/>
      <c r="TDY265" s="43"/>
      <c r="TDZ265" s="43"/>
      <c r="TEA265" s="43"/>
      <c r="TEB265" s="43"/>
      <c r="TEC265" s="43"/>
      <c r="TED265" s="43"/>
      <c r="TEE265" s="43"/>
      <c r="TEF265" s="43"/>
      <c r="TEG265" s="43"/>
      <c r="TEH265" s="43"/>
      <c r="TEI265" s="43"/>
      <c r="TEJ265" s="43"/>
      <c r="TEK265" s="43"/>
      <c r="TEL265" s="43"/>
      <c r="TEM265" s="43"/>
      <c r="TEN265" s="43"/>
      <c r="TEO265" s="43"/>
      <c r="TEP265" s="43"/>
      <c r="TEQ265" s="43"/>
      <c r="TER265" s="43"/>
      <c r="TES265" s="43"/>
      <c r="TET265" s="43"/>
      <c r="TEU265" s="44"/>
      <c r="TEV265" s="42"/>
      <c r="TEW265" s="43"/>
      <c r="TEX265" s="43"/>
      <c r="TEY265" s="43"/>
      <c r="TEZ265" s="43"/>
      <c r="TFA265" s="43"/>
      <c r="TFB265" s="43"/>
      <c r="TFC265" s="43"/>
      <c r="TFD265" s="43"/>
      <c r="TFE265" s="43"/>
      <c r="TFF265" s="43"/>
      <c r="TFG265" s="43"/>
      <c r="TFH265" s="43"/>
      <c r="TFI265" s="43"/>
      <c r="TFJ265" s="43"/>
      <c r="TFK265" s="43"/>
      <c r="TFL265" s="43"/>
      <c r="TFM265" s="43"/>
      <c r="TFN265" s="43"/>
      <c r="TFO265" s="43"/>
      <c r="TFP265" s="43"/>
      <c r="TFQ265" s="43"/>
      <c r="TFR265" s="43"/>
      <c r="TFS265" s="43"/>
      <c r="TFT265" s="43"/>
      <c r="TFU265" s="43"/>
      <c r="TFV265" s="43"/>
      <c r="TFW265" s="43"/>
      <c r="TFX265" s="43"/>
      <c r="TFY265" s="43"/>
      <c r="TFZ265" s="44"/>
      <c r="TGA265" s="42"/>
      <c r="TGB265" s="43"/>
      <c r="TGC265" s="43"/>
      <c r="TGD265" s="43"/>
      <c r="TGE265" s="43"/>
      <c r="TGF265" s="43"/>
      <c r="TGG265" s="43"/>
      <c r="TGH265" s="43"/>
      <c r="TGI265" s="43"/>
      <c r="TGJ265" s="43"/>
      <c r="TGK265" s="43"/>
      <c r="TGL265" s="43"/>
      <c r="TGM265" s="43"/>
      <c r="TGN265" s="43"/>
      <c r="TGO265" s="43"/>
      <c r="TGP265" s="43"/>
      <c r="TGQ265" s="43"/>
      <c r="TGR265" s="43"/>
      <c r="TGS265" s="43"/>
      <c r="TGT265" s="43"/>
      <c r="TGU265" s="43"/>
      <c r="TGV265" s="43"/>
      <c r="TGW265" s="43"/>
      <c r="TGX265" s="43"/>
      <c r="TGY265" s="43"/>
      <c r="TGZ265" s="43"/>
      <c r="THA265" s="43"/>
      <c r="THB265" s="43"/>
      <c r="THC265" s="43"/>
      <c r="THD265" s="43"/>
      <c r="THE265" s="44"/>
      <c r="THF265" s="42"/>
      <c r="THG265" s="43"/>
      <c r="THH265" s="43"/>
      <c r="THI265" s="43"/>
      <c r="THJ265" s="43"/>
      <c r="THK265" s="43"/>
      <c r="THL265" s="43"/>
      <c r="THM265" s="43"/>
      <c r="THN265" s="43"/>
      <c r="THO265" s="43"/>
      <c r="THP265" s="43"/>
      <c r="THQ265" s="43"/>
      <c r="THR265" s="43"/>
      <c r="THS265" s="43"/>
      <c r="THT265" s="43"/>
      <c r="THU265" s="43"/>
      <c r="THV265" s="43"/>
      <c r="THW265" s="43"/>
      <c r="THX265" s="43"/>
      <c r="THY265" s="43"/>
      <c r="THZ265" s="43"/>
      <c r="TIA265" s="43"/>
      <c r="TIB265" s="43"/>
      <c r="TIC265" s="43"/>
      <c r="TID265" s="43"/>
      <c r="TIE265" s="43"/>
      <c r="TIF265" s="43"/>
      <c r="TIG265" s="43"/>
      <c r="TIH265" s="43"/>
      <c r="TII265" s="43"/>
      <c r="TIJ265" s="44"/>
      <c r="TIK265" s="42"/>
      <c r="TIL265" s="43"/>
      <c r="TIM265" s="43"/>
      <c r="TIN265" s="43"/>
      <c r="TIO265" s="43"/>
      <c r="TIP265" s="43"/>
      <c r="TIQ265" s="43"/>
      <c r="TIR265" s="43"/>
      <c r="TIS265" s="43"/>
      <c r="TIT265" s="43"/>
      <c r="TIU265" s="43"/>
      <c r="TIV265" s="43"/>
      <c r="TIW265" s="43"/>
      <c r="TIX265" s="43"/>
      <c r="TIY265" s="43"/>
      <c r="TIZ265" s="43"/>
      <c r="TJA265" s="43"/>
      <c r="TJB265" s="43"/>
      <c r="TJC265" s="43"/>
      <c r="TJD265" s="43"/>
      <c r="TJE265" s="43"/>
      <c r="TJF265" s="43"/>
      <c r="TJG265" s="43"/>
      <c r="TJH265" s="43"/>
      <c r="TJI265" s="43"/>
      <c r="TJJ265" s="43"/>
      <c r="TJK265" s="43"/>
      <c r="TJL265" s="43"/>
      <c r="TJM265" s="43"/>
      <c r="TJN265" s="43"/>
      <c r="TJO265" s="44"/>
      <c r="TJP265" s="42"/>
      <c r="TJQ265" s="43"/>
      <c r="TJR265" s="43"/>
      <c r="TJS265" s="43"/>
      <c r="TJT265" s="43"/>
      <c r="TJU265" s="43"/>
      <c r="TJV265" s="43"/>
      <c r="TJW265" s="43"/>
      <c r="TJX265" s="43"/>
      <c r="TJY265" s="43"/>
      <c r="TJZ265" s="43"/>
      <c r="TKA265" s="43"/>
      <c r="TKB265" s="43"/>
      <c r="TKC265" s="43"/>
      <c r="TKD265" s="43"/>
      <c r="TKE265" s="43"/>
      <c r="TKF265" s="43"/>
      <c r="TKG265" s="43"/>
      <c r="TKH265" s="43"/>
      <c r="TKI265" s="43"/>
      <c r="TKJ265" s="43"/>
      <c r="TKK265" s="43"/>
      <c r="TKL265" s="43"/>
      <c r="TKM265" s="43"/>
      <c r="TKN265" s="43"/>
      <c r="TKO265" s="43"/>
      <c r="TKP265" s="43"/>
      <c r="TKQ265" s="43"/>
      <c r="TKR265" s="43"/>
      <c r="TKS265" s="43"/>
      <c r="TKT265" s="44"/>
      <c r="TKU265" s="42"/>
      <c r="TKV265" s="43"/>
      <c r="TKW265" s="43"/>
      <c r="TKX265" s="43"/>
      <c r="TKY265" s="43"/>
      <c r="TKZ265" s="43"/>
      <c r="TLA265" s="43"/>
      <c r="TLB265" s="43"/>
      <c r="TLC265" s="43"/>
      <c r="TLD265" s="43"/>
      <c r="TLE265" s="43"/>
      <c r="TLF265" s="43"/>
      <c r="TLG265" s="43"/>
      <c r="TLH265" s="43"/>
      <c r="TLI265" s="43"/>
      <c r="TLJ265" s="43"/>
      <c r="TLK265" s="43"/>
      <c r="TLL265" s="43"/>
      <c r="TLM265" s="43"/>
      <c r="TLN265" s="43"/>
      <c r="TLO265" s="43"/>
      <c r="TLP265" s="43"/>
      <c r="TLQ265" s="43"/>
      <c r="TLR265" s="43"/>
      <c r="TLS265" s="43"/>
      <c r="TLT265" s="43"/>
      <c r="TLU265" s="43"/>
      <c r="TLV265" s="43"/>
      <c r="TLW265" s="43"/>
      <c r="TLX265" s="43"/>
      <c r="TLY265" s="44"/>
      <c r="TLZ265" s="42"/>
      <c r="TMA265" s="43"/>
      <c r="TMB265" s="43"/>
      <c r="TMC265" s="43"/>
      <c r="TMD265" s="43"/>
      <c r="TME265" s="43"/>
      <c r="TMF265" s="43"/>
      <c r="TMG265" s="43"/>
      <c r="TMH265" s="43"/>
      <c r="TMI265" s="43"/>
      <c r="TMJ265" s="43"/>
      <c r="TMK265" s="43"/>
      <c r="TML265" s="43"/>
      <c r="TMM265" s="43"/>
      <c r="TMN265" s="43"/>
      <c r="TMO265" s="43"/>
      <c r="TMP265" s="43"/>
      <c r="TMQ265" s="43"/>
      <c r="TMR265" s="43"/>
      <c r="TMS265" s="43"/>
      <c r="TMT265" s="43"/>
      <c r="TMU265" s="43"/>
      <c r="TMV265" s="43"/>
      <c r="TMW265" s="43"/>
      <c r="TMX265" s="43"/>
      <c r="TMY265" s="43"/>
      <c r="TMZ265" s="43"/>
      <c r="TNA265" s="43"/>
      <c r="TNB265" s="43"/>
      <c r="TNC265" s="43"/>
      <c r="TND265" s="44"/>
      <c r="TNE265" s="42"/>
      <c r="TNF265" s="43"/>
      <c r="TNG265" s="43"/>
      <c r="TNH265" s="43"/>
      <c r="TNI265" s="43"/>
      <c r="TNJ265" s="43"/>
      <c r="TNK265" s="43"/>
      <c r="TNL265" s="43"/>
      <c r="TNM265" s="43"/>
      <c r="TNN265" s="43"/>
      <c r="TNO265" s="43"/>
      <c r="TNP265" s="43"/>
      <c r="TNQ265" s="43"/>
      <c r="TNR265" s="43"/>
      <c r="TNS265" s="43"/>
      <c r="TNT265" s="43"/>
      <c r="TNU265" s="43"/>
      <c r="TNV265" s="43"/>
      <c r="TNW265" s="43"/>
      <c r="TNX265" s="43"/>
      <c r="TNY265" s="43"/>
      <c r="TNZ265" s="43"/>
      <c r="TOA265" s="43"/>
      <c r="TOB265" s="43"/>
      <c r="TOC265" s="43"/>
      <c r="TOD265" s="43"/>
      <c r="TOE265" s="43"/>
      <c r="TOF265" s="43"/>
      <c r="TOG265" s="43"/>
      <c r="TOH265" s="43"/>
      <c r="TOI265" s="44"/>
      <c r="TOJ265" s="42"/>
      <c r="TOK265" s="43"/>
      <c r="TOL265" s="43"/>
      <c r="TOM265" s="43"/>
      <c r="TON265" s="43"/>
      <c r="TOO265" s="43"/>
      <c r="TOP265" s="43"/>
      <c r="TOQ265" s="43"/>
      <c r="TOR265" s="43"/>
      <c r="TOS265" s="43"/>
      <c r="TOT265" s="43"/>
      <c r="TOU265" s="43"/>
      <c r="TOV265" s="43"/>
      <c r="TOW265" s="43"/>
      <c r="TOX265" s="43"/>
      <c r="TOY265" s="43"/>
      <c r="TOZ265" s="43"/>
      <c r="TPA265" s="43"/>
      <c r="TPB265" s="43"/>
      <c r="TPC265" s="43"/>
      <c r="TPD265" s="43"/>
      <c r="TPE265" s="43"/>
      <c r="TPF265" s="43"/>
      <c r="TPG265" s="43"/>
      <c r="TPH265" s="43"/>
      <c r="TPI265" s="43"/>
      <c r="TPJ265" s="43"/>
      <c r="TPK265" s="43"/>
      <c r="TPL265" s="43"/>
      <c r="TPM265" s="43"/>
      <c r="TPN265" s="44"/>
      <c r="TPO265" s="42"/>
      <c r="TPP265" s="43"/>
      <c r="TPQ265" s="43"/>
      <c r="TPR265" s="43"/>
      <c r="TPS265" s="43"/>
      <c r="TPT265" s="43"/>
      <c r="TPU265" s="43"/>
      <c r="TPV265" s="43"/>
      <c r="TPW265" s="43"/>
      <c r="TPX265" s="43"/>
      <c r="TPY265" s="43"/>
      <c r="TPZ265" s="43"/>
      <c r="TQA265" s="43"/>
      <c r="TQB265" s="43"/>
      <c r="TQC265" s="43"/>
      <c r="TQD265" s="43"/>
      <c r="TQE265" s="43"/>
      <c r="TQF265" s="43"/>
      <c r="TQG265" s="43"/>
      <c r="TQH265" s="43"/>
      <c r="TQI265" s="43"/>
      <c r="TQJ265" s="43"/>
      <c r="TQK265" s="43"/>
      <c r="TQL265" s="43"/>
      <c r="TQM265" s="43"/>
      <c r="TQN265" s="43"/>
      <c r="TQO265" s="43"/>
      <c r="TQP265" s="43"/>
      <c r="TQQ265" s="43"/>
      <c r="TQR265" s="43"/>
      <c r="TQS265" s="44"/>
      <c r="TQT265" s="42"/>
      <c r="TQU265" s="43"/>
      <c r="TQV265" s="43"/>
      <c r="TQW265" s="43"/>
      <c r="TQX265" s="43"/>
      <c r="TQY265" s="43"/>
      <c r="TQZ265" s="43"/>
      <c r="TRA265" s="43"/>
      <c r="TRB265" s="43"/>
      <c r="TRC265" s="43"/>
      <c r="TRD265" s="43"/>
      <c r="TRE265" s="43"/>
      <c r="TRF265" s="43"/>
      <c r="TRG265" s="43"/>
      <c r="TRH265" s="43"/>
      <c r="TRI265" s="43"/>
      <c r="TRJ265" s="43"/>
      <c r="TRK265" s="43"/>
      <c r="TRL265" s="43"/>
      <c r="TRM265" s="43"/>
      <c r="TRN265" s="43"/>
      <c r="TRO265" s="43"/>
      <c r="TRP265" s="43"/>
      <c r="TRQ265" s="43"/>
      <c r="TRR265" s="43"/>
      <c r="TRS265" s="43"/>
      <c r="TRT265" s="43"/>
      <c r="TRU265" s="43"/>
      <c r="TRV265" s="43"/>
      <c r="TRW265" s="43"/>
      <c r="TRX265" s="44"/>
      <c r="TRY265" s="42"/>
      <c r="TRZ265" s="43"/>
      <c r="TSA265" s="43"/>
      <c r="TSB265" s="43"/>
      <c r="TSC265" s="43"/>
      <c r="TSD265" s="43"/>
      <c r="TSE265" s="43"/>
      <c r="TSF265" s="43"/>
      <c r="TSG265" s="43"/>
      <c r="TSH265" s="43"/>
      <c r="TSI265" s="43"/>
      <c r="TSJ265" s="43"/>
      <c r="TSK265" s="43"/>
      <c r="TSL265" s="43"/>
      <c r="TSM265" s="43"/>
      <c r="TSN265" s="43"/>
      <c r="TSO265" s="43"/>
      <c r="TSP265" s="43"/>
      <c r="TSQ265" s="43"/>
      <c r="TSR265" s="43"/>
      <c r="TSS265" s="43"/>
      <c r="TST265" s="43"/>
      <c r="TSU265" s="43"/>
      <c r="TSV265" s="43"/>
      <c r="TSW265" s="43"/>
      <c r="TSX265" s="43"/>
      <c r="TSY265" s="43"/>
      <c r="TSZ265" s="43"/>
      <c r="TTA265" s="43"/>
      <c r="TTB265" s="43"/>
      <c r="TTC265" s="44"/>
      <c r="TTD265" s="42"/>
      <c r="TTE265" s="43"/>
      <c r="TTF265" s="43"/>
      <c r="TTG265" s="43"/>
      <c r="TTH265" s="43"/>
      <c r="TTI265" s="43"/>
      <c r="TTJ265" s="43"/>
      <c r="TTK265" s="43"/>
      <c r="TTL265" s="43"/>
      <c r="TTM265" s="43"/>
      <c r="TTN265" s="43"/>
      <c r="TTO265" s="43"/>
      <c r="TTP265" s="43"/>
      <c r="TTQ265" s="43"/>
      <c r="TTR265" s="43"/>
      <c r="TTS265" s="43"/>
      <c r="TTT265" s="43"/>
      <c r="TTU265" s="43"/>
      <c r="TTV265" s="43"/>
      <c r="TTW265" s="43"/>
      <c r="TTX265" s="43"/>
      <c r="TTY265" s="43"/>
      <c r="TTZ265" s="43"/>
      <c r="TUA265" s="43"/>
      <c r="TUB265" s="43"/>
      <c r="TUC265" s="43"/>
      <c r="TUD265" s="43"/>
      <c r="TUE265" s="43"/>
      <c r="TUF265" s="43"/>
      <c r="TUG265" s="43"/>
      <c r="TUH265" s="44"/>
      <c r="TUI265" s="42"/>
      <c r="TUJ265" s="43"/>
      <c r="TUK265" s="43"/>
      <c r="TUL265" s="43"/>
      <c r="TUM265" s="43"/>
      <c r="TUN265" s="43"/>
      <c r="TUO265" s="43"/>
      <c r="TUP265" s="43"/>
      <c r="TUQ265" s="43"/>
      <c r="TUR265" s="43"/>
      <c r="TUS265" s="43"/>
      <c r="TUT265" s="43"/>
      <c r="TUU265" s="43"/>
      <c r="TUV265" s="43"/>
      <c r="TUW265" s="43"/>
      <c r="TUX265" s="43"/>
      <c r="TUY265" s="43"/>
      <c r="TUZ265" s="43"/>
      <c r="TVA265" s="43"/>
      <c r="TVB265" s="43"/>
      <c r="TVC265" s="43"/>
      <c r="TVD265" s="43"/>
      <c r="TVE265" s="43"/>
      <c r="TVF265" s="43"/>
      <c r="TVG265" s="43"/>
      <c r="TVH265" s="43"/>
      <c r="TVI265" s="43"/>
      <c r="TVJ265" s="43"/>
      <c r="TVK265" s="43"/>
      <c r="TVL265" s="43"/>
      <c r="TVM265" s="44"/>
      <c r="TVN265" s="42"/>
      <c r="TVO265" s="43"/>
      <c r="TVP265" s="43"/>
      <c r="TVQ265" s="43"/>
      <c r="TVR265" s="43"/>
      <c r="TVS265" s="43"/>
      <c r="TVT265" s="43"/>
      <c r="TVU265" s="43"/>
      <c r="TVV265" s="43"/>
      <c r="TVW265" s="43"/>
      <c r="TVX265" s="43"/>
      <c r="TVY265" s="43"/>
      <c r="TVZ265" s="43"/>
      <c r="TWA265" s="43"/>
      <c r="TWB265" s="43"/>
      <c r="TWC265" s="43"/>
      <c r="TWD265" s="43"/>
      <c r="TWE265" s="43"/>
      <c r="TWF265" s="43"/>
      <c r="TWG265" s="43"/>
      <c r="TWH265" s="43"/>
      <c r="TWI265" s="43"/>
      <c r="TWJ265" s="43"/>
      <c r="TWK265" s="43"/>
      <c r="TWL265" s="43"/>
      <c r="TWM265" s="43"/>
      <c r="TWN265" s="43"/>
      <c r="TWO265" s="43"/>
      <c r="TWP265" s="43"/>
      <c r="TWQ265" s="43"/>
      <c r="TWR265" s="44"/>
      <c r="TWS265" s="42"/>
      <c r="TWT265" s="43"/>
      <c r="TWU265" s="43"/>
      <c r="TWV265" s="43"/>
      <c r="TWW265" s="43"/>
      <c r="TWX265" s="43"/>
      <c r="TWY265" s="43"/>
      <c r="TWZ265" s="43"/>
      <c r="TXA265" s="43"/>
      <c r="TXB265" s="43"/>
      <c r="TXC265" s="43"/>
      <c r="TXD265" s="43"/>
      <c r="TXE265" s="43"/>
      <c r="TXF265" s="43"/>
      <c r="TXG265" s="43"/>
      <c r="TXH265" s="43"/>
      <c r="TXI265" s="43"/>
      <c r="TXJ265" s="43"/>
      <c r="TXK265" s="43"/>
      <c r="TXL265" s="43"/>
      <c r="TXM265" s="43"/>
      <c r="TXN265" s="43"/>
      <c r="TXO265" s="43"/>
      <c r="TXP265" s="43"/>
      <c r="TXQ265" s="43"/>
      <c r="TXR265" s="43"/>
      <c r="TXS265" s="43"/>
      <c r="TXT265" s="43"/>
      <c r="TXU265" s="43"/>
      <c r="TXV265" s="43"/>
      <c r="TXW265" s="44"/>
      <c r="TXX265" s="42"/>
      <c r="TXY265" s="43"/>
      <c r="TXZ265" s="43"/>
      <c r="TYA265" s="43"/>
      <c r="TYB265" s="43"/>
      <c r="TYC265" s="43"/>
      <c r="TYD265" s="43"/>
      <c r="TYE265" s="43"/>
      <c r="TYF265" s="43"/>
      <c r="TYG265" s="43"/>
      <c r="TYH265" s="43"/>
      <c r="TYI265" s="43"/>
      <c r="TYJ265" s="43"/>
      <c r="TYK265" s="43"/>
      <c r="TYL265" s="43"/>
      <c r="TYM265" s="43"/>
      <c r="TYN265" s="43"/>
      <c r="TYO265" s="43"/>
      <c r="TYP265" s="43"/>
      <c r="TYQ265" s="43"/>
      <c r="TYR265" s="43"/>
      <c r="TYS265" s="43"/>
      <c r="TYT265" s="43"/>
      <c r="TYU265" s="43"/>
      <c r="TYV265" s="43"/>
      <c r="TYW265" s="43"/>
      <c r="TYX265" s="43"/>
      <c r="TYY265" s="43"/>
      <c r="TYZ265" s="43"/>
      <c r="TZA265" s="43"/>
      <c r="TZB265" s="44"/>
      <c r="TZC265" s="42"/>
      <c r="TZD265" s="43"/>
      <c r="TZE265" s="43"/>
      <c r="TZF265" s="43"/>
      <c r="TZG265" s="43"/>
      <c r="TZH265" s="43"/>
      <c r="TZI265" s="43"/>
      <c r="TZJ265" s="43"/>
      <c r="TZK265" s="43"/>
      <c r="TZL265" s="43"/>
      <c r="TZM265" s="43"/>
      <c r="TZN265" s="43"/>
      <c r="TZO265" s="43"/>
      <c r="TZP265" s="43"/>
      <c r="TZQ265" s="43"/>
      <c r="TZR265" s="43"/>
      <c r="TZS265" s="43"/>
      <c r="TZT265" s="43"/>
      <c r="TZU265" s="43"/>
      <c r="TZV265" s="43"/>
      <c r="TZW265" s="43"/>
      <c r="TZX265" s="43"/>
      <c r="TZY265" s="43"/>
      <c r="TZZ265" s="43"/>
      <c r="UAA265" s="43"/>
      <c r="UAB265" s="43"/>
      <c r="UAC265" s="43"/>
      <c r="UAD265" s="43"/>
      <c r="UAE265" s="43"/>
      <c r="UAF265" s="43"/>
      <c r="UAG265" s="44"/>
      <c r="UAH265" s="42"/>
      <c r="UAI265" s="43"/>
      <c r="UAJ265" s="43"/>
      <c r="UAK265" s="43"/>
      <c r="UAL265" s="43"/>
      <c r="UAM265" s="43"/>
      <c r="UAN265" s="43"/>
      <c r="UAO265" s="43"/>
      <c r="UAP265" s="43"/>
      <c r="UAQ265" s="43"/>
      <c r="UAR265" s="43"/>
      <c r="UAS265" s="43"/>
      <c r="UAT265" s="43"/>
      <c r="UAU265" s="43"/>
      <c r="UAV265" s="43"/>
      <c r="UAW265" s="43"/>
      <c r="UAX265" s="43"/>
      <c r="UAY265" s="43"/>
      <c r="UAZ265" s="43"/>
      <c r="UBA265" s="43"/>
      <c r="UBB265" s="43"/>
      <c r="UBC265" s="43"/>
      <c r="UBD265" s="43"/>
      <c r="UBE265" s="43"/>
      <c r="UBF265" s="43"/>
      <c r="UBG265" s="43"/>
      <c r="UBH265" s="43"/>
      <c r="UBI265" s="43"/>
      <c r="UBJ265" s="43"/>
      <c r="UBK265" s="43"/>
      <c r="UBL265" s="44"/>
      <c r="UBM265" s="42"/>
      <c r="UBN265" s="43"/>
      <c r="UBO265" s="43"/>
      <c r="UBP265" s="43"/>
      <c r="UBQ265" s="43"/>
      <c r="UBR265" s="43"/>
      <c r="UBS265" s="43"/>
      <c r="UBT265" s="43"/>
      <c r="UBU265" s="43"/>
      <c r="UBV265" s="43"/>
      <c r="UBW265" s="43"/>
      <c r="UBX265" s="43"/>
      <c r="UBY265" s="43"/>
      <c r="UBZ265" s="43"/>
      <c r="UCA265" s="43"/>
      <c r="UCB265" s="43"/>
      <c r="UCC265" s="43"/>
      <c r="UCD265" s="43"/>
      <c r="UCE265" s="43"/>
      <c r="UCF265" s="43"/>
      <c r="UCG265" s="43"/>
      <c r="UCH265" s="43"/>
      <c r="UCI265" s="43"/>
      <c r="UCJ265" s="43"/>
      <c r="UCK265" s="43"/>
      <c r="UCL265" s="43"/>
      <c r="UCM265" s="43"/>
      <c r="UCN265" s="43"/>
      <c r="UCO265" s="43"/>
      <c r="UCP265" s="43"/>
      <c r="UCQ265" s="44"/>
      <c r="UCR265" s="42"/>
      <c r="UCS265" s="43"/>
      <c r="UCT265" s="43"/>
      <c r="UCU265" s="43"/>
      <c r="UCV265" s="43"/>
      <c r="UCW265" s="43"/>
      <c r="UCX265" s="43"/>
      <c r="UCY265" s="43"/>
      <c r="UCZ265" s="43"/>
      <c r="UDA265" s="43"/>
      <c r="UDB265" s="43"/>
      <c r="UDC265" s="43"/>
      <c r="UDD265" s="43"/>
      <c r="UDE265" s="43"/>
      <c r="UDF265" s="43"/>
      <c r="UDG265" s="43"/>
      <c r="UDH265" s="43"/>
      <c r="UDI265" s="43"/>
      <c r="UDJ265" s="43"/>
      <c r="UDK265" s="43"/>
      <c r="UDL265" s="43"/>
      <c r="UDM265" s="43"/>
      <c r="UDN265" s="43"/>
      <c r="UDO265" s="43"/>
      <c r="UDP265" s="43"/>
      <c r="UDQ265" s="43"/>
      <c r="UDR265" s="43"/>
      <c r="UDS265" s="43"/>
      <c r="UDT265" s="43"/>
      <c r="UDU265" s="43"/>
      <c r="UDV265" s="44"/>
      <c r="UDW265" s="42"/>
      <c r="UDX265" s="43"/>
      <c r="UDY265" s="43"/>
      <c r="UDZ265" s="43"/>
      <c r="UEA265" s="43"/>
      <c r="UEB265" s="43"/>
      <c r="UEC265" s="43"/>
      <c r="UED265" s="43"/>
      <c r="UEE265" s="43"/>
      <c r="UEF265" s="43"/>
      <c r="UEG265" s="43"/>
      <c r="UEH265" s="43"/>
      <c r="UEI265" s="43"/>
      <c r="UEJ265" s="43"/>
      <c r="UEK265" s="43"/>
      <c r="UEL265" s="43"/>
      <c r="UEM265" s="43"/>
      <c r="UEN265" s="43"/>
      <c r="UEO265" s="43"/>
      <c r="UEP265" s="43"/>
      <c r="UEQ265" s="43"/>
      <c r="UER265" s="43"/>
      <c r="UES265" s="43"/>
      <c r="UET265" s="43"/>
      <c r="UEU265" s="43"/>
      <c r="UEV265" s="43"/>
      <c r="UEW265" s="43"/>
      <c r="UEX265" s="43"/>
      <c r="UEY265" s="43"/>
      <c r="UEZ265" s="43"/>
      <c r="UFA265" s="44"/>
      <c r="UFB265" s="42"/>
      <c r="UFC265" s="43"/>
      <c r="UFD265" s="43"/>
      <c r="UFE265" s="43"/>
      <c r="UFF265" s="43"/>
      <c r="UFG265" s="43"/>
      <c r="UFH265" s="43"/>
      <c r="UFI265" s="43"/>
      <c r="UFJ265" s="43"/>
      <c r="UFK265" s="43"/>
      <c r="UFL265" s="43"/>
      <c r="UFM265" s="43"/>
      <c r="UFN265" s="43"/>
      <c r="UFO265" s="43"/>
      <c r="UFP265" s="43"/>
      <c r="UFQ265" s="43"/>
      <c r="UFR265" s="43"/>
      <c r="UFS265" s="43"/>
      <c r="UFT265" s="43"/>
      <c r="UFU265" s="43"/>
      <c r="UFV265" s="43"/>
      <c r="UFW265" s="43"/>
      <c r="UFX265" s="43"/>
      <c r="UFY265" s="43"/>
      <c r="UFZ265" s="43"/>
      <c r="UGA265" s="43"/>
      <c r="UGB265" s="43"/>
      <c r="UGC265" s="43"/>
      <c r="UGD265" s="43"/>
      <c r="UGE265" s="43"/>
      <c r="UGF265" s="44"/>
      <c r="UGG265" s="42"/>
      <c r="UGH265" s="43"/>
      <c r="UGI265" s="43"/>
      <c r="UGJ265" s="43"/>
      <c r="UGK265" s="43"/>
      <c r="UGL265" s="43"/>
      <c r="UGM265" s="43"/>
      <c r="UGN265" s="43"/>
      <c r="UGO265" s="43"/>
      <c r="UGP265" s="43"/>
      <c r="UGQ265" s="43"/>
      <c r="UGR265" s="43"/>
      <c r="UGS265" s="43"/>
      <c r="UGT265" s="43"/>
      <c r="UGU265" s="43"/>
      <c r="UGV265" s="43"/>
      <c r="UGW265" s="43"/>
      <c r="UGX265" s="43"/>
      <c r="UGY265" s="43"/>
      <c r="UGZ265" s="43"/>
      <c r="UHA265" s="43"/>
      <c r="UHB265" s="43"/>
      <c r="UHC265" s="43"/>
      <c r="UHD265" s="43"/>
      <c r="UHE265" s="43"/>
      <c r="UHF265" s="43"/>
      <c r="UHG265" s="43"/>
      <c r="UHH265" s="43"/>
      <c r="UHI265" s="43"/>
      <c r="UHJ265" s="43"/>
      <c r="UHK265" s="44"/>
      <c r="UHL265" s="42"/>
      <c r="UHM265" s="43"/>
      <c r="UHN265" s="43"/>
      <c r="UHO265" s="43"/>
      <c r="UHP265" s="43"/>
      <c r="UHQ265" s="43"/>
      <c r="UHR265" s="43"/>
      <c r="UHS265" s="43"/>
      <c r="UHT265" s="43"/>
      <c r="UHU265" s="43"/>
      <c r="UHV265" s="43"/>
      <c r="UHW265" s="43"/>
      <c r="UHX265" s="43"/>
      <c r="UHY265" s="43"/>
      <c r="UHZ265" s="43"/>
      <c r="UIA265" s="43"/>
      <c r="UIB265" s="43"/>
      <c r="UIC265" s="43"/>
      <c r="UID265" s="43"/>
      <c r="UIE265" s="43"/>
      <c r="UIF265" s="43"/>
      <c r="UIG265" s="43"/>
      <c r="UIH265" s="43"/>
      <c r="UII265" s="43"/>
      <c r="UIJ265" s="43"/>
      <c r="UIK265" s="43"/>
      <c r="UIL265" s="43"/>
      <c r="UIM265" s="43"/>
      <c r="UIN265" s="43"/>
      <c r="UIO265" s="43"/>
      <c r="UIP265" s="44"/>
      <c r="UIQ265" s="42"/>
      <c r="UIR265" s="43"/>
      <c r="UIS265" s="43"/>
      <c r="UIT265" s="43"/>
      <c r="UIU265" s="43"/>
      <c r="UIV265" s="43"/>
      <c r="UIW265" s="43"/>
      <c r="UIX265" s="43"/>
      <c r="UIY265" s="43"/>
      <c r="UIZ265" s="43"/>
      <c r="UJA265" s="43"/>
      <c r="UJB265" s="43"/>
      <c r="UJC265" s="43"/>
      <c r="UJD265" s="43"/>
      <c r="UJE265" s="43"/>
      <c r="UJF265" s="43"/>
      <c r="UJG265" s="43"/>
      <c r="UJH265" s="43"/>
      <c r="UJI265" s="43"/>
      <c r="UJJ265" s="43"/>
      <c r="UJK265" s="43"/>
      <c r="UJL265" s="43"/>
      <c r="UJM265" s="43"/>
      <c r="UJN265" s="43"/>
      <c r="UJO265" s="43"/>
      <c r="UJP265" s="43"/>
      <c r="UJQ265" s="43"/>
      <c r="UJR265" s="43"/>
      <c r="UJS265" s="43"/>
      <c r="UJT265" s="43"/>
      <c r="UJU265" s="44"/>
      <c r="UJV265" s="42"/>
      <c r="UJW265" s="43"/>
      <c r="UJX265" s="43"/>
      <c r="UJY265" s="43"/>
      <c r="UJZ265" s="43"/>
      <c r="UKA265" s="43"/>
      <c r="UKB265" s="43"/>
      <c r="UKC265" s="43"/>
      <c r="UKD265" s="43"/>
      <c r="UKE265" s="43"/>
      <c r="UKF265" s="43"/>
      <c r="UKG265" s="43"/>
      <c r="UKH265" s="43"/>
      <c r="UKI265" s="43"/>
      <c r="UKJ265" s="43"/>
      <c r="UKK265" s="43"/>
      <c r="UKL265" s="43"/>
      <c r="UKM265" s="43"/>
      <c r="UKN265" s="43"/>
      <c r="UKO265" s="43"/>
      <c r="UKP265" s="43"/>
      <c r="UKQ265" s="43"/>
      <c r="UKR265" s="43"/>
      <c r="UKS265" s="43"/>
      <c r="UKT265" s="43"/>
      <c r="UKU265" s="43"/>
      <c r="UKV265" s="43"/>
      <c r="UKW265" s="43"/>
      <c r="UKX265" s="43"/>
      <c r="UKY265" s="43"/>
      <c r="UKZ265" s="44"/>
      <c r="ULA265" s="42"/>
      <c r="ULB265" s="43"/>
      <c r="ULC265" s="43"/>
      <c r="ULD265" s="43"/>
      <c r="ULE265" s="43"/>
      <c r="ULF265" s="43"/>
      <c r="ULG265" s="43"/>
      <c r="ULH265" s="43"/>
      <c r="ULI265" s="43"/>
      <c r="ULJ265" s="43"/>
      <c r="ULK265" s="43"/>
      <c r="ULL265" s="43"/>
      <c r="ULM265" s="43"/>
      <c r="ULN265" s="43"/>
      <c r="ULO265" s="43"/>
      <c r="ULP265" s="43"/>
      <c r="ULQ265" s="43"/>
      <c r="ULR265" s="43"/>
      <c r="ULS265" s="43"/>
      <c r="ULT265" s="43"/>
      <c r="ULU265" s="43"/>
      <c r="ULV265" s="43"/>
      <c r="ULW265" s="43"/>
      <c r="ULX265" s="43"/>
      <c r="ULY265" s="43"/>
      <c r="ULZ265" s="43"/>
      <c r="UMA265" s="43"/>
      <c r="UMB265" s="43"/>
      <c r="UMC265" s="43"/>
      <c r="UMD265" s="43"/>
      <c r="UME265" s="44"/>
      <c r="UMF265" s="42"/>
      <c r="UMG265" s="43"/>
      <c r="UMH265" s="43"/>
      <c r="UMI265" s="43"/>
      <c r="UMJ265" s="43"/>
      <c r="UMK265" s="43"/>
      <c r="UML265" s="43"/>
      <c r="UMM265" s="43"/>
      <c r="UMN265" s="43"/>
      <c r="UMO265" s="43"/>
      <c r="UMP265" s="43"/>
      <c r="UMQ265" s="43"/>
      <c r="UMR265" s="43"/>
      <c r="UMS265" s="43"/>
      <c r="UMT265" s="43"/>
      <c r="UMU265" s="43"/>
      <c r="UMV265" s="43"/>
      <c r="UMW265" s="43"/>
      <c r="UMX265" s="43"/>
      <c r="UMY265" s="43"/>
      <c r="UMZ265" s="43"/>
      <c r="UNA265" s="43"/>
      <c r="UNB265" s="43"/>
      <c r="UNC265" s="43"/>
      <c r="UND265" s="43"/>
      <c r="UNE265" s="43"/>
      <c r="UNF265" s="43"/>
      <c r="UNG265" s="43"/>
      <c r="UNH265" s="43"/>
      <c r="UNI265" s="43"/>
      <c r="UNJ265" s="44"/>
      <c r="UNK265" s="42"/>
      <c r="UNL265" s="43"/>
      <c r="UNM265" s="43"/>
      <c r="UNN265" s="43"/>
      <c r="UNO265" s="43"/>
      <c r="UNP265" s="43"/>
      <c r="UNQ265" s="43"/>
      <c r="UNR265" s="43"/>
      <c r="UNS265" s="43"/>
      <c r="UNT265" s="43"/>
      <c r="UNU265" s="43"/>
      <c r="UNV265" s="43"/>
      <c r="UNW265" s="43"/>
      <c r="UNX265" s="43"/>
      <c r="UNY265" s="43"/>
      <c r="UNZ265" s="43"/>
      <c r="UOA265" s="43"/>
      <c r="UOB265" s="43"/>
      <c r="UOC265" s="43"/>
      <c r="UOD265" s="43"/>
      <c r="UOE265" s="43"/>
      <c r="UOF265" s="43"/>
      <c r="UOG265" s="43"/>
      <c r="UOH265" s="43"/>
      <c r="UOI265" s="43"/>
      <c r="UOJ265" s="43"/>
      <c r="UOK265" s="43"/>
      <c r="UOL265" s="43"/>
      <c r="UOM265" s="43"/>
      <c r="UON265" s="43"/>
      <c r="UOO265" s="44"/>
      <c r="UOP265" s="42"/>
      <c r="UOQ265" s="43"/>
      <c r="UOR265" s="43"/>
      <c r="UOS265" s="43"/>
      <c r="UOT265" s="43"/>
      <c r="UOU265" s="43"/>
      <c r="UOV265" s="43"/>
      <c r="UOW265" s="43"/>
      <c r="UOX265" s="43"/>
      <c r="UOY265" s="43"/>
      <c r="UOZ265" s="43"/>
      <c r="UPA265" s="43"/>
      <c r="UPB265" s="43"/>
      <c r="UPC265" s="43"/>
      <c r="UPD265" s="43"/>
      <c r="UPE265" s="43"/>
      <c r="UPF265" s="43"/>
      <c r="UPG265" s="43"/>
      <c r="UPH265" s="43"/>
      <c r="UPI265" s="43"/>
      <c r="UPJ265" s="43"/>
      <c r="UPK265" s="43"/>
      <c r="UPL265" s="43"/>
      <c r="UPM265" s="43"/>
      <c r="UPN265" s="43"/>
      <c r="UPO265" s="43"/>
      <c r="UPP265" s="43"/>
      <c r="UPQ265" s="43"/>
      <c r="UPR265" s="43"/>
      <c r="UPS265" s="43"/>
      <c r="UPT265" s="44"/>
      <c r="UPU265" s="42"/>
      <c r="UPV265" s="43"/>
      <c r="UPW265" s="43"/>
      <c r="UPX265" s="43"/>
      <c r="UPY265" s="43"/>
      <c r="UPZ265" s="43"/>
      <c r="UQA265" s="43"/>
      <c r="UQB265" s="43"/>
      <c r="UQC265" s="43"/>
      <c r="UQD265" s="43"/>
      <c r="UQE265" s="43"/>
      <c r="UQF265" s="43"/>
      <c r="UQG265" s="43"/>
      <c r="UQH265" s="43"/>
      <c r="UQI265" s="43"/>
      <c r="UQJ265" s="43"/>
      <c r="UQK265" s="43"/>
      <c r="UQL265" s="43"/>
      <c r="UQM265" s="43"/>
      <c r="UQN265" s="43"/>
      <c r="UQO265" s="43"/>
      <c r="UQP265" s="43"/>
      <c r="UQQ265" s="43"/>
      <c r="UQR265" s="43"/>
      <c r="UQS265" s="43"/>
      <c r="UQT265" s="43"/>
      <c r="UQU265" s="43"/>
      <c r="UQV265" s="43"/>
      <c r="UQW265" s="43"/>
      <c r="UQX265" s="43"/>
      <c r="UQY265" s="44"/>
      <c r="UQZ265" s="42"/>
      <c r="URA265" s="43"/>
      <c r="URB265" s="43"/>
      <c r="URC265" s="43"/>
      <c r="URD265" s="43"/>
      <c r="URE265" s="43"/>
      <c r="URF265" s="43"/>
      <c r="URG265" s="43"/>
      <c r="URH265" s="43"/>
      <c r="URI265" s="43"/>
      <c r="URJ265" s="43"/>
      <c r="URK265" s="43"/>
      <c r="URL265" s="43"/>
      <c r="URM265" s="43"/>
      <c r="URN265" s="43"/>
      <c r="URO265" s="43"/>
      <c r="URP265" s="43"/>
      <c r="URQ265" s="43"/>
      <c r="URR265" s="43"/>
      <c r="URS265" s="43"/>
      <c r="URT265" s="43"/>
      <c r="URU265" s="43"/>
      <c r="URV265" s="43"/>
      <c r="URW265" s="43"/>
      <c r="URX265" s="43"/>
      <c r="URY265" s="43"/>
      <c r="URZ265" s="43"/>
      <c r="USA265" s="43"/>
      <c r="USB265" s="43"/>
      <c r="USC265" s="43"/>
      <c r="USD265" s="44"/>
      <c r="USE265" s="42"/>
      <c r="USF265" s="43"/>
      <c r="USG265" s="43"/>
      <c r="USH265" s="43"/>
      <c r="USI265" s="43"/>
      <c r="USJ265" s="43"/>
      <c r="USK265" s="43"/>
      <c r="USL265" s="43"/>
      <c r="USM265" s="43"/>
      <c r="USN265" s="43"/>
      <c r="USO265" s="43"/>
      <c r="USP265" s="43"/>
      <c r="USQ265" s="43"/>
      <c r="USR265" s="43"/>
      <c r="USS265" s="43"/>
      <c r="UST265" s="43"/>
      <c r="USU265" s="43"/>
      <c r="USV265" s="43"/>
      <c r="USW265" s="43"/>
      <c r="USX265" s="43"/>
      <c r="USY265" s="43"/>
      <c r="USZ265" s="43"/>
      <c r="UTA265" s="43"/>
      <c r="UTB265" s="43"/>
      <c r="UTC265" s="43"/>
      <c r="UTD265" s="43"/>
      <c r="UTE265" s="43"/>
      <c r="UTF265" s="43"/>
      <c r="UTG265" s="43"/>
      <c r="UTH265" s="43"/>
      <c r="UTI265" s="44"/>
      <c r="UTJ265" s="42"/>
      <c r="UTK265" s="43"/>
      <c r="UTL265" s="43"/>
      <c r="UTM265" s="43"/>
      <c r="UTN265" s="43"/>
      <c r="UTO265" s="43"/>
      <c r="UTP265" s="43"/>
      <c r="UTQ265" s="43"/>
      <c r="UTR265" s="43"/>
      <c r="UTS265" s="43"/>
      <c r="UTT265" s="43"/>
      <c r="UTU265" s="43"/>
      <c r="UTV265" s="43"/>
      <c r="UTW265" s="43"/>
      <c r="UTX265" s="43"/>
      <c r="UTY265" s="43"/>
      <c r="UTZ265" s="43"/>
      <c r="UUA265" s="43"/>
      <c r="UUB265" s="43"/>
      <c r="UUC265" s="43"/>
      <c r="UUD265" s="43"/>
      <c r="UUE265" s="43"/>
      <c r="UUF265" s="43"/>
      <c r="UUG265" s="43"/>
      <c r="UUH265" s="43"/>
      <c r="UUI265" s="43"/>
      <c r="UUJ265" s="43"/>
      <c r="UUK265" s="43"/>
      <c r="UUL265" s="43"/>
      <c r="UUM265" s="43"/>
      <c r="UUN265" s="44"/>
      <c r="UUO265" s="42"/>
      <c r="UUP265" s="43"/>
      <c r="UUQ265" s="43"/>
      <c r="UUR265" s="43"/>
      <c r="UUS265" s="43"/>
      <c r="UUT265" s="43"/>
      <c r="UUU265" s="43"/>
      <c r="UUV265" s="43"/>
      <c r="UUW265" s="43"/>
      <c r="UUX265" s="43"/>
      <c r="UUY265" s="43"/>
      <c r="UUZ265" s="43"/>
      <c r="UVA265" s="43"/>
      <c r="UVB265" s="43"/>
      <c r="UVC265" s="43"/>
      <c r="UVD265" s="43"/>
      <c r="UVE265" s="43"/>
      <c r="UVF265" s="43"/>
      <c r="UVG265" s="43"/>
      <c r="UVH265" s="43"/>
      <c r="UVI265" s="43"/>
      <c r="UVJ265" s="43"/>
      <c r="UVK265" s="43"/>
      <c r="UVL265" s="43"/>
      <c r="UVM265" s="43"/>
      <c r="UVN265" s="43"/>
      <c r="UVO265" s="43"/>
      <c r="UVP265" s="43"/>
      <c r="UVQ265" s="43"/>
      <c r="UVR265" s="43"/>
      <c r="UVS265" s="44"/>
      <c r="UVT265" s="42"/>
      <c r="UVU265" s="43"/>
      <c r="UVV265" s="43"/>
      <c r="UVW265" s="43"/>
      <c r="UVX265" s="43"/>
      <c r="UVY265" s="43"/>
      <c r="UVZ265" s="43"/>
      <c r="UWA265" s="43"/>
      <c r="UWB265" s="43"/>
      <c r="UWC265" s="43"/>
      <c r="UWD265" s="43"/>
      <c r="UWE265" s="43"/>
      <c r="UWF265" s="43"/>
      <c r="UWG265" s="43"/>
      <c r="UWH265" s="43"/>
      <c r="UWI265" s="43"/>
      <c r="UWJ265" s="43"/>
      <c r="UWK265" s="43"/>
      <c r="UWL265" s="43"/>
      <c r="UWM265" s="43"/>
      <c r="UWN265" s="43"/>
      <c r="UWO265" s="43"/>
      <c r="UWP265" s="43"/>
      <c r="UWQ265" s="43"/>
      <c r="UWR265" s="43"/>
      <c r="UWS265" s="43"/>
      <c r="UWT265" s="43"/>
      <c r="UWU265" s="43"/>
      <c r="UWV265" s="43"/>
      <c r="UWW265" s="43"/>
      <c r="UWX265" s="44"/>
      <c r="UWY265" s="42"/>
      <c r="UWZ265" s="43"/>
      <c r="UXA265" s="43"/>
      <c r="UXB265" s="43"/>
      <c r="UXC265" s="43"/>
      <c r="UXD265" s="43"/>
      <c r="UXE265" s="43"/>
      <c r="UXF265" s="43"/>
      <c r="UXG265" s="43"/>
      <c r="UXH265" s="43"/>
      <c r="UXI265" s="43"/>
      <c r="UXJ265" s="43"/>
      <c r="UXK265" s="43"/>
      <c r="UXL265" s="43"/>
      <c r="UXM265" s="43"/>
      <c r="UXN265" s="43"/>
      <c r="UXO265" s="43"/>
      <c r="UXP265" s="43"/>
      <c r="UXQ265" s="43"/>
      <c r="UXR265" s="43"/>
      <c r="UXS265" s="43"/>
      <c r="UXT265" s="43"/>
      <c r="UXU265" s="43"/>
      <c r="UXV265" s="43"/>
      <c r="UXW265" s="43"/>
      <c r="UXX265" s="43"/>
      <c r="UXY265" s="43"/>
      <c r="UXZ265" s="43"/>
      <c r="UYA265" s="43"/>
      <c r="UYB265" s="43"/>
      <c r="UYC265" s="44"/>
      <c r="UYD265" s="42"/>
      <c r="UYE265" s="43"/>
      <c r="UYF265" s="43"/>
      <c r="UYG265" s="43"/>
      <c r="UYH265" s="43"/>
      <c r="UYI265" s="43"/>
      <c r="UYJ265" s="43"/>
      <c r="UYK265" s="43"/>
      <c r="UYL265" s="43"/>
      <c r="UYM265" s="43"/>
      <c r="UYN265" s="43"/>
      <c r="UYO265" s="43"/>
      <c r="UYP265" s="43"/>
      <c r="UYQ265" s="43"/>
      <c r="UYR265" s="43"/>
      <c r="UYS265" s="43"/>
      <c r="UYT265" s="43"/>
      <c r="UYU265" s="43"/>
      <c r="UYV265" s="43"/>
      <c r="UYW265" s="43"/>
      <c r="UYX265" s="43"/>
      <c r="UYY265" s="43"/>
      <c r="UYZ265" s="43"/>
      <c r="UZA265" s="43"/>
      <c r="UZB265" s="43"/>
      <c r="UZC265" s="43"/>
      <c r="UZD265" s="43"/>
      <c r="UZE265" s="43"/>
      <c r="UZF265" s="43"/>
      <c r="UZG265" s="43"/>
      <c r="UZH265" s="44"/>
      <c r="UZI265" s="42"/>
      <c r="UZJ265" s="43"/>
      <c r="UZK265" s="43"/>
      <c r="UZL265" s="43"/>
      <c r="UZM265" s="43"/>
      <c r="UZN265" s="43"/>
      <c r="UZO265" s="43"/>
      <c r="UZP265" s="43"/>
      <c r="UZQ265" s="43"/>
      <c r="UZR265" s="43"/>
      <c r="UZS265" s="43"/>
      <c r="UZT265" s="43"/>
      <c r="UZU265" s="43"/>
      <c r="UZV265" s="43"/>
      <c r="UZW265" s="43"/>
      <c r="UZX265" s="43"/>
      <c r="UZY265" s="43"/>
      <c r="UZZ265" s="43"/>
      <c r="VAA265" s="43"/>
      <c r="VAB265" s="43"/>
      <c r="VAC265" s="43"/>
      <c r="VAD265" s="43"/>
      <c r="VAE265" s="43"/>
      <c r="VAF265" s="43"/>
      <c r="VAG265" s="43"/>
      <c r="VAH265" s="43"/>
      <c r="VAI265" s="43"/>
      <c r="VAJ265" s="43"/>
      <c r="VAK265" s="43"/>
      <c r="VAL265" s="43"/>
      <c r="VAM265" s="44"/>
      <c r="VAN265" s="42"/>
      <c r="VAO265" s="43"/>
      <c r="VAP265" s="43"/>
      <c r="VAQ265" s="43"/>
      <c r="VAR265" s="43"/>
      <c r="VAS265" s="43"/>
      <c r="VAT265" s="43"/>
      <c r="VAU265" s="43"/>
      <c r="VAV265" s="43"/>
      <c r="VAW265" s="43"/>
      <c r="VAX265" s="43"/>
      <c r="VAY265" s="43"/>
      <c r="VAZ265" s="43"/>
      <c r="VBA265" s="43"/>
      <c r="VBB265" s="43"/>
      <c r="VBC265" s="43"/>
      <c r="VBD265" s="43"/>
      <c r="VBE265" s="43"/>
      <c r="VBF265" s="43"/>
      <c r="VBG265" s="43"/>
      <c r="VBH265" s="43"/>
      <c r="VBI265" s="43"/>
      <c r="VBJ265" s="43"/>
      <c r="VBK265" s="43"/>
      <c r="VBL265" s="43"/>
      <c r="VBM265" s="43"/>
      <c r="VBN265" s="43"/>
      <c r="VBO265" s="43"/>
      <c r="VBP265" s="43"/>
      <c r="VBQ265" s="43"/>
      <c r="VBR265" s="44"/>
      <c r="VBS265" s="42"/>
      <c r="VBT265" s="43"/>
      <c r="VBU265" s="43"/>
      <c r="VBV265" s="43"/>
      <c r="VBW265" s="43"/>
      <c r="VBX265" s="43"/>
      <c r="VBY265" s="43"/>
      <c r="VBZ265" s="43"/>
      <c r="VCA265" s="43"/>
      <c r="VCB265" s="43"/>
      <c r="VCC265" s="43"/>
      <c r="VCD265" s="43"/>
      <c r="VCE265" s="43"/>
      <c r="VCF265" s="43"/>
      <c r="VCG265" s="43"/>
      <c r="VCH265" s="43"/>
      <c r="VCI265" s="43"/>
      <c r="VCJ265" s="43"/>
      <c r="VCK265" s="43"/>
      <c r="VCL265" s="43"/>
      <c r="VCM265" s="43"/>
      <c r="VCN265" s="43"/>
      <c r="VCO265" s="43"/>
      <c r="VCP265" s="43"/>
      <c r="VCQ265" s="43"/>
      <c r="VCR265" s="43"/>
      <c r="VCS265" s="43"/>
      <c r="VCT265" s="43"/>
      <c r="VCU265" s="43"/>
      <c r="VCV265" s="43"/>
      <c r="VCW265" s="44"/>
      <c r="VCX265" s="42"/>
      <c r="VCY265" s="43"/>
      <c r="VCZ265" s="43"/>
      <c r="VDA265" s="43"/>
      <c r="VDB265" s="43"/>
      <c r="VDC265" s="43"/>
      <c r="VDD265" s="43"/>
      <c r="VDE265" s="43"/>
      <c r="VDF265" s="43"/>
      <c r="VDG265" s="43"/>
      <c r="VDH265" s="43"/>
      <c r="VDI265" s="43"/>
      <c r="VDJ265" s="43"/>
      <c r="VDK265" s="43"/>
      <c r="VDL265" s="43"/>
      <c r="VDM265" s="43"/>
      <c r="VDN265" s="43"/>
      <c r="VDO265" s="43"/>
      <c r="VDP265" s="43"/>
      <c r="VDQ265" s="43"/>
      <c r="VDR265" s="43"/>
      <c r="VDS265" s="43"/>
      <c r="VDT265" s="43"/>
      <c r="VDU265" s="43"/>
      <c r="VDV265" s="43"/>
      <c r="VDW265" s="43"/>
      <c r="VDX265" s="43"/>
      <c r="VDY265" s="43"/>
      <c r="VDZ265" s="43"/>
      <c r="VEA265" s="43"/>
      <c r="VEB265" s="44"/>
      <c r="VEC265" s="42"/>
      <c r="VED265" s="43"/>
      <c r="VEE265" s="43"/>
      <c r="VEF265" s="43"/>
      <c r="VEG265" s="43"/>
      <c r="VEH265" s="43"/>
      <c r="VEI265" s="43"/>
      <c r="VEJ265" s="43"/>
      <c r="VEK265" s="43"/>
      <c r="VEL265" s="43"/>
      <c r="VEM265" s="43"/>
      <c r="VEN265" s="43"/>
      <c r="VEO265" s="43"/>
      <c r="VEP265" s="43"/>
      <c r="VEQ265" s="43"/>
      <c r="VER265" s="43"/>
      <c r="VES265" s="43"/>
      <c r="VET265" s="43"/>
      <c r="VEU265" s="43"/>
      <c r="VEV265" s="43"/>
      <c r="VEW265" s="43"/>
      <c r="VEX265" s="43"/>
      <c r="VEY265" s="43"/>
      <c r="VEZ265" s="43"/>
      <c r="VFA265" s="43"/>
      <c r="VFB265" s="43"/>
      <c r="VFC265" s="43"/>
      <c r="VFD265" s="43"/>
      <c r="VFE265" s="43"/>
      <c r="VFF265" s="43"/>
      <c r="VFG265" s="44"/>
      <c r="VFH265" s="42"/>
      <c r="VFI265" s="43"/>
      <c r="VFJ265" s="43"/>
      <c r="VFK265" s="43"/>
      <c r="VFL265" s="43"/>
      <c r="VFM265" s="43"/>
      <c r="VFN265" s="43"/>
      <c r="VFO265" s="43"/>
      <c r="VFP265" s="43"/>
      <c r="VFQ265" s="43"/>
      <c r="VFR265" s="43"/>
      <c r="VFS265" s="43"/>
      <c r="VFT265" s="43"/>
      <c r="VFU265" s="43"/>
      <c r="VFV265" s="43"/>
      <c r="VFW265" s="43"/>
      <c r="VFX265" s="43"/>
      <c r="VFY265" s="43"/>
      <c r="VFZ265" s="43"/>
      <c r="VGA265" s="43"/>
      <c r="VGB265" s="43"/>
      <c r="VGC265" s="43"/>
      <c r="VGD265" s="43"/>
      <c r="VGE265" s="43"/>
      <c r="VGF265" s="43"/>
      <c r="VGG265" s="43"/>
      <c r="VGH265" s="43"/>
      <c r="VGI265" s="43"/>
      <c r="VGJ265" s="43"/>
      <c r="VGK265" s="43"/>
      <c r="VGL265" s="44"/>
      <c r="VGM265" s="42"/>
      <c r="VGN265" s="43"/>
      <c r="VGO265" s="43"/>
      <c r="VGP265" s="43"/>
      <c r="VGQ265" s="43"/>
      <c r="VGR265" s="43"/>
      <c r="VGS265" s="43"/>
      <c r="VGT265" s="43"/>
      <c r="VGU265" s="43"/>
      <c r="VGV265" s="43"/>
      <c r="VGW265" s="43"/>
      <c r="VGX265" s="43"/>
      <c r="VGY265" s="43"/>
      <c r="VGZ265" s="43"/>
      <c r="VHA265" s="43"/>
      <c r="VHB265" s="43"/>
      <c r="VHC265" s="43"/>
      <c r="VHD265" s="43"/>
      <c r="VHE265" s="43"/>
      <c r="VHF265" s="43"/>
      <c r="VHG265" s="43"/>
      <c r="VHH265" s="43"/>
      <c r="VHI265" s="43"/>
      <c r="VHJ265" s="43"/>
      <c r="VHK265" s="43"/>
      <c r="VHL265" s="43"/>
      <c r="VHM265" s="43"/>
      <c r="VHN265" s="43"/>
      <c r="VHO265" s="43"/>
      <c r="VHP265" s="43"/>
      <c r="VHQ265" s="44"/>
      <c r="VHR265" s="42"/>
      <c r="VHS265" s="43"/>
      <c r="VHT265" s="43"/>
      <c r="VHU265" s="43"/>
      <c r="VHV265" s="43"/>
      <c r="VHW265" s="43"/>
      <c r="VHX265" s="43"/>
      <c r="VHY265" s="43"/>
      <c r="VHZ265" s="43"/>
      <c r="VIA265" s="43"/>
      <c r="VIB265" s="43"/>
      <c r="VIC265" s="43"/>
      <c r="VID265" s="43"/>
      <c r="VIE265" s="43"/>
      <c r="VIF265" s="43"/>
      <c r="VIG265" s="43"/>
      <c r="VIH265" s="43"/>
      <c r="VII265" s="43"/>
      <c r="VIJ265" s="43"/>
      <c r="VIK265" s="43"/>
      <c r="VIL265" s="43"/>
      <c r="VIM265" s="43"/>
      <c r="VIN265" s="43"/>
      <c r="VIO265" s="43"/>
      <c r="VIP265" s="43"/>
      <c r="VIQ265" s="43"/>
      <c r="VIR265" s="43"/>
      <c r="VIS265" s="43"/>
      <c r="VIT265" s="43"/>
      <c r="VIU265" s="43"/>
      <c r="VIV265" s="44"/>
      <c r="VIW265" s="42"/>
      <c r="VIX265" s="43"/>
      <c r="VIY265" s="43"/>
      <c r="VIZ265" s="43"/>
      <c r="VJA265" s="43"/>
      <c r="VJB265" s="43"/>
      <c r="VJC265" s="43"/>
      <c r="VJD265" s="43"/>
      <c r="VJE265" s="43"/>
      <c r="VJF265" s="43"/>
      <c r="VJG265" s="43"/>
      <c r="VJH265" s="43"/>
      <c r="VJI265" s="43"/>
      <c r="VJJ265" s="43"/>
      <c r="VJK265" s="43"/>
      <c r="VJL265" s="43"/>
      <c r="VJM265" s="43"/>
      <c r="VJN265" s="43"/>
      <c r="VJO265" s="43"/>
      <c r="VJP265" s="43"/>
      <c r="VJQ265" s="43"/>
      <c r="VJR265" s="43"/>
      <c r="VJS265" s="43"/>
      <c r="VJT265" s="43"/>
      <c r="VJU265" s="43"/>
      <c r="VJV265" s="43"/>
      <c r="VJW265" s="43"/>
      <c r="VJX265" s="43"/>
      <c r="VJY265" s="43"/>
      <c r="VJZ265" s="43"/>
      <c r="VKA265" s="44"/>
      <c r="VKB265" s="42"/>
      <c r="VKC265" s="43"/>
      <c r="VKD265" s="43"/>
      <c r="VKE265" s="43"/>
      <c r="VKF265" s="43"/>
      <c r="VKG265" s="43"/>
      <c r="VKH265" s="43"/>
      <c r="VKI265" s="43"/>
      <c r="VKJ265" s="43"/>
      <c r="VKK265" s="43"/>
      <c r="VKL265" s="43"/>
      <c r="VKM265" s="43"/>
      <c r="VKN265" s="43"/>
      <c r="VKO265" s="43"/>
      <c r="VKP265" s="43"/>
      <c r="VKQ265" s="43"/>
      <c r="VKR265" s="43"/>
      <c r="VKS265" s="43"/>
      <c r="VKT265" s="43"/>
      <c r="VKU265" s="43"/>
      <c r="VKV265" s="43"/>
      <c r="VKW265" s="43"/>
      <c r="VKX265" s="43"/>
      <c r="VKY265" s="43"/>
      <c r="VKZ265" s="43"/>
      <c r="VLA265" s="43"/>
      <c r="VLB265" s="43"/>
      <c r="VLC265" s="43"/>
      <c r="VLD265" s="43"/>
      <c r="VLE265" s="43"/>
      <c r="VLF265" s="44"/>
      <c r="VLG265" s="42"/>
      <c r="VLH265" s="43"/>
      <c r="VLI265" s="43"/>
      <c r="VLJ265" s="43"/>
      <c r="VLK265" s="43"/>
      <c r="VLL265" s="43"/>
      <c r="VLM265" s="43"/>
      <c r="VLN265" s="43"/>
      <c r="VLO265" s="43"/>
      <c r="VLP265" s="43"/>
      <c r="VLQ265" s="43"/>
      <c r="VLR265" s="43"/>
      <c r="VLS265" s="43"/>
      <c r="VLT265" s="43"/>
      <c r="VLU265" s="43"/>
      <c r="VLV265" s="43"/>
      <c r="VLW265" s="43"/>
      <c r="VLX265" s="43"/>
      <c r="VLY265" s="43"/>
      <c r="VLZ265" s="43"/>
      <c r="VMA265" s="43"/>
      <c r="VMB265" s="43"/>
      <c r="VMC265" s="43"/>
      <c r="VMD265" s="43"/>
      <c r="VME265" s="43"/>
      <c r="VMF265" s="43"/>
      <c r="VMG265" s="43"/>
      <c r="VMH265" s="43"/>
      <c r="VMI265" s="43"/>
      <c r="VMJ265" s="43"/>
      <c r="VMK265" s="44"/>
      <c r="VML265" s="42"/>
      <c r="VMM265" s="43"/>
      <c r="VMN265" s="43"/>
      <c r="VMO265" s="43"/>
      <c r="VMP265" s="43"/>
      <c r="VMQ265" s="43"/>
      <c r="VMR265" s="43"/>
      <c r="VMS265" s="43"/>
      <c r="VMT265" s="43"/>
      <c r="VMU265" s="43"/>
      <c r="VMV265" s="43"/>
      <c r="VMW265" s="43"/>
      <c r="VMX265" s="43"/>
      <c r="VMY265" s="43"/>
      <c r="VMZ265" s="43"/>
      <c r="VNA265" s="43"/>
      <c r="VNB265" s="43"/>
      <c r="VNC265" s="43"/>
      <c r="VND265" s="43"/>
      <c r="VNE265" s="43"/>
      <c r="VNF265" s="43"/>
      <c r="VNG265" s="43"/>
      <c r="VNH265" s="43"/>
      <c r="VNI265" s="43"/>
      <c r="VNJ265" s="43"/>
      <c r="VNK265" s="43"/>
      <c r="VNL265" s="43"/>
      <c r="VNM265" s="43"/>
      <c r="VNN265" s="43"/>
      <c r="VNO265" s="43"/>
      <c r="VNP265" s="44"/>
      <c r="VNQ265" s="42"/>
      <c r="VNR265" s="43"/>
      <c r="VNS265" s="43"/>
      <c r="VNT265" s="43"/>
      <c r="VNU265" s="43"/>
      <c r="VNV265" s="43"/>
      <c r="VNW265" s="43"/>
      <c r="VNX265" s="43"/>
      <c r="VNY265" s="43"/>
      <c r="VNZ265" s="43"/>
      <c r="VOA265" s="43"/>
      <c r="VOB265" s="43"/>
      <c r="VOC265" s="43"/>
      <c r="VOD265" s="43"/>
      <c r="VOE265" s="43"/>
      <c r="VOF265" s="43"/>
      <c r="VOG265" s="43"/>
      <c r="VOH265" s="43"/>
      <c r="VOI265" s="43"/>
      <c r="VOJ265" s="43"/>
      <c r="VOK265" s="43"/>
      <c r="VOL265" s="43"/>
      <c r="VOM265" s="43"/>
      <c r="VON265" s="43"/>
      <c r="VOO265" s="43"/>
      <c r="VOP265" s="43"/>
      <c r="VOQ265" s="43"/>
      <c r="VOR265" s="43"/>
      <c r="VOS265" s="43"/>
      <c r="VOT265" s="43"/>
      <c r="VOU265" s="44"/>
      <c r="VOV265" s="42"/>
      <c r="VOW265" s="43"/>
      <c r="VOX265" s="43"/>
      <c r="VOY265" s="43"/>
      <c r="VOZ265" s="43"/>
      <c r="VPA265" s="43"/>
      <c r="VPB265" s="43"/>
      <c r="VPC265" s="43"/>
      <c r="VPD265" s="43"/>
      <c r="VPE265" s="43"/>
      <c r="VPF265" s="43"/>
      <c r="VPG265" s="43"/>
      <c r="VPH265" s="43"/>
      <c r="VPI265" s="43"/>
      <c r="VPJ265" s="43"/>
      <c r="VPK265" s="43"/>
      <c r="VPL265" s="43"/>
      <c r="VPM265" s="43"/>
      <c r="VPN265" s="43"/>
      <c r="VPO265" s="43"/>
      <c r="VPP265" s="43"/>
      <c r="VPQ265" s="43"/>
      <c r="VPR265" s="43"/>
      <c r="VPS265" s="43"/>
      <c r="VPT265" s="43"/>
      <c r="VPU265" s="43"/>
      <c r="VPV265" s="43"/>
      <c r="VPW265" s="43"/>
      <c r="VPX265" s="43"/>
      <c r="VPY265" s="43"/>
      <c r="VPZ265" s="44"/>
      <c r="VQA265" s="42"/>
      <c r="VQB265" s="43"/>
      <c r="VQC265" s="43"/>
      <c r="VQD265" s="43"/>
      <c r="VQE265" s="43"/>
      <c r="VQF265" s="43"/>
      <c r="VQG265" s="43"/>
      <c r="VQH265" s="43"/>
      <c r="VQI265" s="43"/>
      <c r="VQJ265" s="43"/>
      <c r="VQK265" s="43"/>
      <c r="VQL265" s="43"/>
      <c r="VQM265" s="43"/>
      <c r="VQN265" s="43"/>
      <c r="VQO265" s="43"/>
      <c r="VQP265" s="43"/>
      <c r="VQQ265" s="43"/>
      <c r="VQR265" s="43"/>
      <c r="VQS265" s="43"/>
      <c r="VQT265" s="43"/>
      <c r="VQU265" s="43"/>
      <c r="VQV265" s="43"/>
      <c r="VQW265" s="43"/>
      <c r="VQX265" s="43"/>
      <c r="VQY265" s="43"/>
      <c r="VQZ265" s="43"/>
      <c r="VRA265" s="43"/>
      <c r="VRB265" s="43"/>
      <c r="VRC265" s="43"/>
      <c r="VRD265" s="43"/>
      <c r="VRE265" s="44"/>
      <c r="VRF265" s="42"/>
      <c r="VRG265" s="43"/>
      <c r="VRH265" s="43"/>
      <c r="VRI265" s="43"/>
      <c r="VRJ265" s="43"/>
      <c r="VRK265" s="43"/>
      <c r="VRL265" s="43"/>
      <c r="VRM265" s="43"/>
      <c r="VRN265" s="43"/>
      <c r="VRO265" s="43"/>
      <c r="VRP265" s="43"/>
      <c r="VRQ265" s="43"/>
      <c r="VRR265" s="43"/>
      <c r="VRS265" s="43"/>
      <c r="VRT265" s="43"/>
      <c r="VRU265" s="43"/>
      <c r="VRV265" s="43"/>
      <c r="VRW265" s="43"/>
      <c r="VRX265" s="43"/>
      <c r="VRY265" s="43"/>
      <c r="VRZ265" s="43"/>
      <c r="VSA265" s="43"/>
      <c r="VSB265" s="43"/>
      <c r="VSC265" s="43"/>
      <c r="VSD265" s="43"/>
      <c r="VSE265" s="43"/>
      <c r="VSF265" s="43"/>
      <c r="VSG265" s="43"/>
      <c r="VSH265" s="43"/>
      <c r="VSI265" s="43"/>
      <c r="VSJ265" s="44"/>
      <c r="VSK265" s="42"/>
      <c r="VSL265" s="43"/>
      <c r="VSM265" s="43"/>
      <c r="VSN265" s="43"/>
      <c r="VSO265" s="43"/>
      <c r="VSP265" s="43"/>
      <c r="VSQ265" s="43"/>
      <c r="VSR265" s="43"/>
      <c r="VSS265" s="43"/>
      <c r="VST265" s="43"/>
      <c r="VSU265" s="43"/>
      <c r="VSV265" s="43"/>
      <c r="VSW265" s="43"/>
      <c r="VSX265" s="43"/>
      <c r="VSY265" s="43"/>
      <c r="VSZ265" s="43"/>
      <c r="VTA265" s="43"/>
      <c r="VTB265" s="43"/>
      <c r="VTC265" s="43"/>
      <c r="VTD265" s="43"/>
      <c r="VTE265" s="43"/>
      <c r="VTF265" s="43"/>
      <c r="VTG265" s="43"/>
      <c r="VTH265" s="43"/>
      <c r="VTI265" s="43"/>
      <c r="VTJ265" s="43"/>
      <c r="VTK265" s="43"/>
      <c r="VTL265" s="43"/>
      <c r="VTM265" s="43"/>
      <c r="VTN265" s="43"/>
      <c r="VTO265" s="44"/>
      <c r="VTP265" s="42"/>
      <c r="VTQ265" s="43"/>
      <c r="VTR265" s="43"/>
      <c r="VTS265" s="43"/>
      <c r="VTT265" s="43"/>
      <c r="VTU265" s="43"/>
      <c r="VTV265" s="43"/>
      <c r="VTW265" s="43"/>
      <c r="VTX265" s="43"/>
      <c r="VTY265" s="43"/>
      <c r="VTZ265" s="43"/>
      <c r="VUA265" s="43"/>
      <c r="VUB265" s="43"/>
      <c r="VUC265" s="43"/>
      <c r="VUD265" s="43"/>
      <c r="VUE265" s="43"/>
      <c r="VUF265" s="43"/>
      <c r="VUG265" s="43"/>
      <c r="VUH265" s="43"/>
      <c r="VUI265" s="43"/>
      <c r="VUJ265" s="43"/>
      <c r="VUK265" s="43"/>
      <c r="VUL265" s="43"/>
      <c r="VUM265" s="43"/>
      <c r="VUN265" s="43"/>
      <c r="VUO265" s="43"/>
      <c r="VUP265" s="43"/>
      <c r="VUQ265" s="43"/>
      <c r="VUR265" s="43"/>
      <c r="VUS265" s="43"/>
      <c r="VUT265" s="44"/>
      <c r="VUU265" s="42"/>
      <c r="VUV265" s="43"/>
      <c r="VUW265" s="43"/>
      <c r="VUX265" s="43"/>
      <c r="VUY265" s="43"/>
      <c r="VUZ265" s="43"/>
      <c r="VVA265" s="43"/>
      <c r="VVB265" s="43"/>
      <c r="VVC265" s="43"/>
      <c r="VVD265" s="43"/>
      <c r="VVE265" s="43"/>
      <c r="VVF265" s="43"/>
      <c r="VVG265" s="43"/>
      <c r="VVH265" s="43"/>
      <c r="VVI265" s="43"/>
      <c r="VVJ265" s="43"/>
      <c r="VVK265" s="43"/>
      <c r="VVL265" s="43"/>
      <c r="VVM265" s="43"/>
      <c r="VVN265" s="43"/>
      <c r="VVO265" s="43"/>
      <c r="VVP265" s="43"/>
      <c r="VVQ265" s="43"/>
      <c r="VVR265" s="43"/>
      <c r="VVS265" s="43"/>
      <c r="VVT265" s="43"/>
      <c r="VVU265" s="43"/>
      <c r="VVV265" s="43"/>
      <c r="VVW265" s="43"/>
      <c r="VVX265" s="43"/>
      <c r="VVY265" s="44"/>
      <c r="VVZ265" s="42"/>
      <c r="VWA265" s="43"/>
      <c r="VWB265" s="43"/>
      <c r="VWC265" s="43"/>
      <c r="VWD265" s="43"/>
      <c r="VWE265" s="43"/>
      <c r="VWF265" s="43"/>
      <c r="VWG265" s="43"/>
      <c r="VWH265" s="43"/>
      <c r="VWI265" s="43"/>
      <c r="VWJ265" s="43"/>
      <c r="VWK265" s="43"/>
      <c r="VWL265" s="43"/>
      <c r="VWM265" s="43"/>
      <c r="VWN265" s="43"/>
      <c r="VWO265" s="43"/>
      <c r="VWP265" s="43"/>
      <c r="VWQ265" s="43"/>
      <c r="VWR265" s="43"/>
      <c r="VWS265" s="43"/>
      <c r="VWT265" s="43"/>
      <c r="VWU265" s="43"/>
      <c r="VWV265" s="43"/>
      <c r="VWW265" s="43"/>
      <c r="VWX265" s="43"/>
      <c r="VWY265" s="43"/>
      <c r="VWZ265" s="43"/>
      <c r="VXA265" s="43"/>
      <c r="VXB265" s="43"/>
      <c r="VXC265" s="43"/>
      <c r="VXD265" s="44"/>
      <c r="VXE265" s="42"/>
      <c r="VXF265" s="43"/>
      <c r="VXG265" s="43"/>
      <c r="VXH265" s="43"/>
      <c r="VXI265" s="43"/>
      <c r="VXJ265" s="43"/>
      <c r="VXK265" s="43"/>
      <c r="VXL265" s="43"/>
      <c r="VXM265" s="43"/>
      <c r="VXN265" s="43"/>
      <c r="VXO265" s="43"/>
      <c r="VXP265" s="43"/>
      <c r="VXQ265" s="43"/>
      <c r="VXR265" s="43"/>
      <c r="VXS265" s="43"/>
      <c r="VXT265" s="43"/>
      <c r="VXU265" s="43"/>
      <c r="VXV265" s="43"/>
      <c r="VXW265" s="43"/>
      <c r="VXX265" s="43"/>
      <c r="VXY265" s="43"/>
      <c r="VXZ265" s="43"/>
      <c r="VYA265" s="43"/>
      <c r="VYB265" s="43"/>
      <c r="VYC265" s="43"/>
      <c r="VYD265" s="43"/>
      <c r="VYE265" s="43"/>
      <c r="VYF265" s="43"/>
      <c r="VYG265" s="43"/>
      <c r="VYH265" s="43"/>
      <c r="VYI265" s="44"/>
      <c r="VYJ265" s="42"/>
      <c r="VYK265" s="43"/>
      <c r="VYL265" s="43"/>
      <c r="VYM265" s="43"/>
      <c r="VYN265" s="43"/>
      <c r="VYO265" s="43"/>
      <c r="VYP265" s="43"/>
      <c r="VYQ265" s="43"/>
      <c r="VYR265" s="43"/>
      <c r="VYS265" s="43"/>
      <c r="VYT265" s="43"/>
      <c r="VYU265" s="43"/>
      <c r="VYV265" s="43"/>
      <c r="VYW265" s="43"/>
      <c r="VYX265" s="43"/>
      <c r="VYY265" s="43"/>
      <c r="VYZ265" s="43"/>
      <c r="VZA265" s="43"/>
      <c r="VZB265" s="43"/>
      <c r="VZC265" s="43"/>
      <c r="VZD265" s="43"/>
      <c r="VZE265" s="43"/>
      <c r="VZF265" s="43"/>
      <c r="VZG265" s="43"/>
      <c r="VZH265" s="43"/>
      <c r="VZI265" s="43"/>
      <c r="VZJ265" s="43"/>
      <c r="VZK265" s="43"/>
      <c r="VZL265" s="43"/>
      <c r="VZM265" s="43"/>
      <c r="VZN265" s="44"/>
      <c r="VZO265" s="42"/>
      <c r="VZP265" s="43"/>
      <c r="VZQ265" s="43"/>
      <c r="VZR265" s="43"/>
      <c r="VZS265" s="43"/>
      <c r="VZT265" s="43"/>
      <c r="VZU265" s="43"/>
      <c r="VZV265" s="43"/>
      <c r="VZW265" s="43"/>
      <c r="VZX265" s="43"/>
      <c r="VZY265" s="43"/>
      <c r="VZZ265" s="43"/>
      <c r="WAA265" s="43"/>
      <c r="WAB265" s="43"/>
      <c r="WAC265" s="43"/>
      <c r="WAD265" s="43"/>
      <c r="WAE265" s="43"/>
      <c r="WAF265" s="43"/>
      <c r="WAG265" s="43"/>
      <c r="WAH265" s="43"/>
      <c r="WAI265" s="43"/>
      <c r="WAJ265" s="43"/>
      <c r="WAK265" s="43"/>
      <c r="WAL265" s="43"/>
      <c r="WAM265" s="43"/>
      <c r="WAN265" s="43"/>
      <c r="WAO265" s="43"/>
      <c r="WAP265" s="43"/>
      <c r="WAQ265" s="43"/>
      <c r="WAR265" s="43"/>
      <c r="WAS265" s="44"/>
      <c r="WAT265" s="42"/>
      <c r="WAU265" s="43"/>
      <c r="WAV265" s="43"/>
      <c r="WAW265" s="43"/>
      <c r="WAX265" s="43"/>
      <c r="WAY265" s="43"/>
      <c r="WAZ265" s="43"/>
      <c r="WBA265" s="43"/>
      <c r="WBB265" s="43"/>
      <c r="WBC265" s="43"/>
      <c r="WBD265" s="43"/>
      <c r="WBE265" s="43"/>
      <c r="WBF265" s="43"/>
      <c r="WBG265" s="43"/>
      <c r="WBH265" s="43"/>
      <c r="WBI265" s="43"/>
      <c r="WBJ265" s="43"/>
      <c r="WBK265" s="43"/>
      <c r="WBL265" s="43"/>
      <c r="WBM265" s="43"/>
      <c r="WBN265" s="43"/>
      <c r="WBO265" s="43"/>
      <c r="WBP265" s="43"/>
      <c r="WBQ265" s="43"/>
      <c r="WBR265" s="43"/>
      <c r="WBS265" s="43"/>
      <c r="WBT265" s="43"/>
      <c r="WBU265" s="43"/>
      <c r="WBV265" s="43"/>
      <c r="WBW265" s="43"/>
      <c r="WBX265" s="44"/>
      <c r="WBY265" s="42"/>
      <c r="WBZ265" s="43"/>
      <c r="WCA265" s="43"/>
      <c r="WCB265" s="43"/>
      <c r="WCC265" s="43"/>
      <c r="WCD265" s="43"/>
      <c r="WCE265" s="43"/>
      <c r="WCF265" s="43"/>
      <c r="WCG265" s="43"/>
      <c r="WCH265" s="43"/>
      <c r="WCI265" s="43"/>
      <c r="WCJ265" s="43"/>
      <c r="WCK265" s="43"/>
      <c r="WCL265" s="43"/>
      <c r="WCM265" s="43"/>
      <c r="WCN265" s="43"/>
      <c r="WCO265" s="43"/>
      <c r="WCP265" s="43"/>
      <c r="WCQ265" s="43"/>
      <c r="WCR265" s="43"/>
      <c r="WCS265" s="43"/>
      <c r="WCT265" s="43"/>
      <c r="WCU265" s="43"/>
      <c r="WCV265" s="43"/>
      <c r="WCW265" s="43"/>
      <c r="WCX265" s="43"/>
      <c r="WCY265" s="43"/>
      <c r="WCZ265" s="43"/>
      <c r="WDA265" s="43"/>
      <c r="WDB265" s="43"/>
      <c r="WDC265" s="44"/>
      <c r="WDD265" s="42"/>
      <c r="WDE265" s="43"/>
      <c r="WDF265" s="43"/>
      <c r="WDG265" s="43"/>
      <c r="WDH265" s="43"/>
      <c r="WDI265" s="43"/>
      <c r="WDJ265" s="43"/>
      <c r="WDK265" s="43"/>
      <c r="WDL265" s="43"/>
      <c r="WDM265" s="43"/>
      <c r="WDN265" s="43"/>
      <c r="WDO265" s="43"/>
      <c r="WDP265" s="43"/>
      <c r="WDQ265" s="43"/>
      <c r="WDR265" s="43"/>
      <c r="WDS265" s="43"/>
      <c r="WDT265" s="43"/>
      <c r="WDU265" s="43"/>
      <c r="WDV265" s="43"/>
      <c r="WDW265" s="43"/>
      <c r="WDX265" s="43"/>
      <c r="WDY265" s="43"/>
      <c r="WDZ265" s="43"/>
      <c r="WEA265" s="43"/>
      <c r="WEB265" s="43"/>
      <c r="WEC265" s="43"/>
      <c r="WED265" s="43"/>
      <c r="WEE265" s="43"/>
      <c r="WEF265" s="43"/>
      <c r="WEG265" s="43"/>
      <c r="WEH265" s="44"/>
      <c r="WEI265" s="42"/>
      <c r="WEJ265" s="43"/>
      <c r="WEK265" s="43"/>
      <c r="WEL265" s="43"/>
      <c r="WEM265" s="43"/>
      <c r="WEN265" s="43"/>
      <c r="WEO265" s="43"/>
      <c r="WEP265" s="43"/>
      <c r="WEQ265" s="43"/>
      <c r="WER265" s="43"/>
      <c r="WES265" s="43"/>
      <c r="WET265" s="43"/>
      <c r="WEU265" s="43"/>
      <c r="WEV265" s="43"/>
      <c r="WEW265" s="43"/>
      <c r="WEX265" s="43"/>
      <c r="WEY265" s="43"/>
      <c r="WEZ265" s="43"/>
      <c r="WFA265" s="43"/>
      <c r="WFB265" s="43"/>
      <c r="WFC265" s="43"/>
      <c r="WFD265" s="43"/>
      <c r="WFE265" s="43"/>
      <c r="WFF265" s="43"/>
      <c r="WFG265" s="43"/>
      <c r="WFH265" s="43"/>
      <c r="WFI265" s="43"/>
      <c r="WFJ265" s="43"/>
      <c r="WFK265" s="43"/>
      <c r="WFL265" s="43"/>
      <c r="WFM265" s="44"/>
      <c r="WFN265" s="42"/>
      <c r="WFO265" s="43"/>
      <c r="WFP265" s="43"/>
      <c r="WFQ265" s="43"/>
      <c r="WFR265" s="43"/>
      <c r="WFS265" s="43"/>
      <c r="WFT265" s="43"/>
      <c r="WFU265" s="43"/>
      <c r="WFV265" s="43"/>
      <c r="WFW265" s="43"/>
      <c r="WFX265" s="43"/>
      <c r="WFY265" s="43"/>
      <c r="WFZ265" s="43"/>
      <c r="WGA265" s="43"/>
      <c r="WGB265" s="43"/>
      <c r="WGC265" s="43"/>
      <c r="WGD265" s="43"/>
      <c r="WGE265" s="43"/>
      <c r="WGF265" s="43"/>
      <c r="WGG265" s="43"/>
      <c r="WGH265" s="43"/>
      <c r="WGI265" s="43"/>
      <c r="WGJ265" s="43"/>
      <c r="WGK265" s="43"/>
      <c r="WGL265" s="43"/>
      <c r="WGM265" s="43"/>
      <c r="WGN265" s="43"/>
      <c r="WGO265" s="43"/>
      <c r="WGP265" s="43"/>
      <c r="WGQ265" s="43"/>
      <c r="WGR265" s="44"/>
      <c r="WGS265" s="42"/>
      <c r="WGT265" s="43"/>
      <c r="WGU265" s="43"/>
      <c r="WGV265" s="43"/>
      <c r="WGW265" s="43"/>
      <c r="WGX265" s="43"/>
      <c r="WGY265" s="43"/>
      <c r="WGZ265" s="43"/>
      <c r="WHA265" s="43"/>
      <c r="WHB265" s="43"/>
      <c r="WHC265" s="43"/>
      <c r="WHD265" s="43"/>
      <c r="WHE265" s="43"/>
      <c r="WHF265" s="43"/>
      <c r="WHG265" s="43"/>
      <c r="WHH265" s="43"/>
      <c r="WHI265" s="43"/>
      <c r="WHJ265" s="43"/>
      <c r="WHK265" s="43"/>
      <c r="WHL265" s="43"/>
      <c r="WHM265" s="43"/>
      <c r="WHN265" s="43"/>
      <c r="WHO265" s="43"/>
      <c r="WHP265" s="43"/>
      <c r="WHQ265" s="43"/>
      <c r="WHR265" s="43"/>
      <c r="WHS265" s="43"/>
      <c r="WHT265" s="43"/>
      <c r="WHU265" s="43"/>
      <c r="WHV265" s="43"/>
      <c r="WHW265" s="44"/>
      <c r="WHX265" s="42"/>
      <c r="WHY265" s="43"/>
      <c r="WHZ265" s="43"/>
      <c r="WIA265" s="43"/>
      <c r="WIB265" s="43"/>
      <c r="WIC265" s="43"/>
      <c r="WID265" s="43"/>
      <c r="WIE265" s="43"/>
      <c r="WIF265" s="43"/>
      <c r="WIG265" s="43"/>
      <c r="WIH265" s="43"/>
      <c r="WII265" s="43"/>
      <c r="WIJ265" s="43"/>
      <c r="WIK265" s="43"/>
      <c r="WIL265" s="43"/>
      <c r="WIM265" s="43"/>
      <c r="WIN265" s="43"/>
      <c r="WIO265" s="43"/>
      <c r="WIP265" s="43"/>
      <c r="WIQ265" s="43"/>
      <c r="WIR265" s="43"/>
      <c r="WIS265" s="43"/>
      <c r="WIT265" s="43"/>
      <c r="WIU265" s="43"/>
      <c r="WIV265" s="43"/>
      <c r="WIW265" s="43"/>
      <c r="WIX265" s="43"/>
      <c r="WIY265" s="43"/>
      <c r="WIZ265" s="43"/>
      <c r="WJA265" s="43"/>
      <c r="WJB265" s="44"/>
      <c r="WJC265" s="42"/>
      <c r="WJD265" s="43"/>
      <c r="WJE265" s="43"/>
      <c r="WJF265" s="43"/>
      <c r="WJG265" s="43"/>
      <c r="WJH265" s="43"/>
      <c r="WJI265" s="43"/>
      <c r="WJJ265" s="43"/>
      <c r="WJK265" s="43"/>
      <c r="WJL265" s="43"/>
      <c r="WJM265" s="43"/>
      <c r="WJN265" s="43"/>
      <c r="WJO265" s="43"/>
      <c r="WJP265" s="43"/>
      <c r="WJQ265" s="43"/>
      <c r="WJR265" s="43"/>
      <c r="WJS265" s="43"/>
      <c r="WJT265" s="43"/>
      <c r="WJU265" s="43"/>
      <c r="WJV265" s="43"/>
      <c r="WJW265" s="43"/>
      <c r="WJX265" s="43"/>
      <c r="WJY265" s="43"/>
      <c r="WJZ265" s="43"/>
      <c r="WKA265" s="43"/>
      <c r="WKB265" s="43"/>
      <c r="WKC265" s="43"/>
      <c r="WKD265" s="43"/>
      <c r="WKE265" s="43"/>
      <c r="WKF265" s="43"/>
      <c r="WKG265" s="44"/>
      <c r="WKH265" s="42"/>
      <c r="WKI265" s="43"/>
      <c r="WKJ265" s="43"/>
      <c r="WKK265" s="43"/>
      <c r="WKL265" s="43"/>
      <c r="WKM265" s="43"/>
      <c r="WKN265" s="43"/>
      <c r="WKO265" s="43"/>
      <c r="WKP265" s="43"/>
      <c r="WKQ265" s="43"/>
      <c r="WKR265" s="43"/>
      <c r="WKS265" s="43"/>
      <c r="WKT265" s="43"/>
      <c r="WKU265" s="43"/>
      <c r="WKV265" s="43"/>
      <c r="WKW265" s="43"/>
      <c r="WKX265" s="43"/>
      <c r="WKY265" s="43"/>
      <c r="WKZ265" s="43"/>
      <c r="WLA265" s="43"/>
      <c r="WLB265" s="43"/>
      <c r="WLC265" s="43"/>
      <c r="WLD265" s="43"/>
      <c r="WLE265" s="43"/>
      <c r="WLF265" s="43"/>
      <c r="WLG265" s="43"/>
      <c r="WLH265" s="43"/>
      <c r="WLI265" s="43"/>
      <c r="WLJ265" s="43"/>
      <c r="WLK265" s="43"/>
      <c r="WLL265" s="44"/>
      <c r="WLM265" s="42"/>
      <c r="WLN265" s="43"/>
      <c r="WLO265" s="43"/>
      <c r="WLP265" s="43"/>
      <c r="WLQ265" s="43"/>
      <c r="WLR265" s="43"/>
      <c r="WLS265" s="43"/>
      <c r="WLT265" s="43"/>
      <c r="WLU265" s="43"/>
      <c r="WLV265" s="43"/>
      <c r="WLW265" s="43"/>
      <c r="WLX265" s="43"/>
      <c r="WLY265" s="43"/>
      <c r="WLZ265" s="43"/>
      <c r="WMA265" s="43"/>
      <c r="WMB265" s="43"/>
      <c r="WMC265" s="43"/>
      <c r="WMD265" s="43"/>
      <c r="WME265" s="43"/>
      <c r="WMF265" s="43"/>
      <c r="WMG265" s="43"/>
      <c r="WMH265" s="43"/>
      <c r="WMI265" s="43"/>
      <c r="WMJ265" s="43"/>
      <c r="WMK265" s="43"/>
      <c r="WML265" s="43"/>
      <c r="WMM265" s="43"/>
      <c r="WMN265" s="43"/>
      <c r="WMO265" s="43"/>
      <c r="WMP265" s="43"/>
      <c r="WMQ265" s="44"/>
      <c r="WMR265" s="42"/>
      <c r="WMS265" s="43"/>
      <c r="WMT265" s="43"/>
      <c r="WMU265" s="43"/>
      <c r="WMV265" s="43"/>
      <c r="WMW265" s="43"/>
      <c r="WMX265" s="43"/>
      <c r="WMY265" s="43"/>
      <c r="WMZ265" s="43"/>
      <c r="WNA265" s="43"/>
      <c r="WNB265" s="43"/>
      <c r="WNC265" s="43"/>
      <c r="WND265" s="43"/>
      <c r="WNE265" s="43"/>
      <c r="WNF265" s="43"/>
      <c r="WNG265" s="43"/>
      <c r="WNH265" s="43"/>
      <c r="WNI265" s="43"/>
      <c r="WNJ265" s="43"/>
      <c r="WNK265" s="43"/>
      <c r="WNL265" s="43"/>
      <c r="WNM265" s="43"/>
      <c r="WNN265" s="43"/>
      <c r="WNO265" s="43"/>
      <c r="WNP265" s="43"/>
      <c r="WNQ265" s="43"/>
      <c r="WNR265" s="43"/>
      <c r="WNS265" s="43"/>
      <c r="WNT265" s="43"/>
      <c r="WNU265" s="43"/>
      <c r="WNV265" s="44"/>
      <c r="WNW265" s="42"/>
      <c r="WNX265" s="43"/>
      <c r="WNY265" s="43"/>
      <c r="WNZ265" s="43"/>
      <c r="WOA265" s="43"/>
      <c r="WOB265" s="43"/>
      <c r="WOC265" s="43"/>
      <c r="WOD265" s="43"/>
      <c r="WOE265" s="43"/>
      <c r="WOF265" s="43"/>
      <c r="WOG265" s="43"/>
      <c r="WOH265" s="43"/>
      <c r="WOI265" s="43"/>
      <c r="WOJ265" s="43"/>
      <c r="WOK265" s="43"/>
      <c r="WOL265" s="43"/>
      <c r="WOM265" s="43"/>
      <c r="WON265" s="43"/>
      <c r="WOO265" s="43"/>
      <c r="WOP265" s="43"/>
      <c r="WOQ265" s="43"/>
      <c r="WOR265" s="43"/>
      <c r="WOS265" s="43"/>
      <c r="WOT265" s="43"/>
      <c r="WOU265" s="43"/>
      <c r="WOV265" s="43"/>
      <c r="WOW265" s="43"/>
      <c r="WOX265" s="43"/>
      <c r="WOY265" s="43"/>
      <c r="WOZ265" s="43"/>
      <c r="WPA265" s="44"/>
      <c r="WPB265" s="42"/>
      <c r="WPC265" s="43"/>
      <c r="WPD265" s="43"/>
      <c r="WPE265" s="43"/>
      <c r="WPF265" s="43"/>
      <c r="WPG265" s="43"/>
      <c r="WPH265" s="43"/>
      <c r="WPI265" s="43"/>
      <c r="WPJ265" s="43"/>
      <c r="WPK265" s="43"/>
      <c r="WPL265" s="43"/>
      <c r="WPM265" s="43"/>
      <c r="WPN265" s="43"/>
      <c r="WPO265" s="43"/>
      <c r="WPP265" s="43"/>
      <c r="WPQ265" s="43"/>
      <c r="WPR265" s="43"/>
      <c r="WPS265" s="43"/>
      <c r="WPT265" s="43"/>
      <c r="WPU265" s="43"/>
      <c r="WPV265" s="43"/>
      <c r="WPW265" s="43"/>
      <c r="WPX265" s="43"/>
      <c r="WPY265" s="43"/>
      <c r="WPZ265" s="43"/>
      <c r="WQA265" s="43"/>
      <c r="WQB265" s="43"/>
      <c r="WQC265" s="43"/>
      <c r="WQD265" s="43"/>
      <c r="WQE265" s="43"/>
      <c r="WQF265" s="44"/>
      <c r="WQG265" s="42"/>
      <c r="WQH265" s="43"/>
      <c r="WQI265" s="43"/>
      <c r="WQJ265" s="43"/>
      <c r="WQK265" s="43"/>
      <c r="WQL265" s="43"/>
      <c r="WQM265" s="43"/>
      <c r="WQN265" s="43"/>
      <c r="WQO265" s="43"/>
      <c r="WQP265" s="43"/>
      <c r="WQQ265" s="43"/>
      <c r="WQR265" s="43"/>
      <c r="WQS265" s="43"/>
      <c r="WQT265" s="43"/>
      <c r="WQU265" s="43"/>
      <c r="WQV265" s="43"/>
      <c r="WQW265" s="43"/>
      <c r="WQX265" s="43"/>
      <c r="WQY265" s="43"/>
      <c r="WQZ265" s="43"/>
      <c r="WRA265" s="43"/>
      <c r="WRB265" s="43"/>
      <c r="WRC265" s="43"/>
      <c r="WRD265" s="43"/>
      <c r="WRE265" s="43"/>
      <c r="WRF265" s="43"/>
      <c r="WRG265" s="43"/>
      <c r="WRH265" s="43"/>
      <c r="WRI265" s="43"/>
      <c r="WRJ265" s="43"/>
      <c r="WRK265" s="44"/>
      <c r="WRL265" s="42"/>
      <c r="WRM265" s="43"/>
      <c r="WRN265" s="43"/>
      <c r="WRO265" s="43"/>
      <c r="WRP265" s="43"/>
      <c r="WRQ265" s="43"/>
      <c r="WRR265" s="43"/>
      <c r="WRS265" s="43"/>
      <c r="WRT265" s="43"/>
      <c r="WRU265" s="43"/>
      <c r="WRV265" s="43"/>
      <c r="WRW265" s="43"/>
      <c r="WRX265" s="43"/>
      <c r="WRY265" s="43"/>
      <c r="WRZ265" s="43"/>
      <c r="WSA265" s="43"/>
      <c r="WSB265" s="43"/>
      <c r="WSC265" s="43"/>
      <c r="WSD265" s="43"/>
      <c r="WSE265" s="43"/>
      <c r="WSF265" s="43"/>
      <c r="WSG265" s="43"/>
      <c r="WSH265" s="43"/>
      <c r="WSI265" s="43"/>
      <c r="WSJ265" s="43"/>
      <c r="WSK265" s="43"/>
      <c r="WSL265" s="43"/>
      <c r="WSM265" s="43"/>
      <c r="WSN265" s="43"/>
      <c r="WSO265" s="43"/>
      <c r="WSP265" s="44"/>
      <c r="WSQ265" s="42"/>
      <c r="WSR265" s="43"/>
      <c r="WSS265" s="43"/>
      <c r="WST265" s="43"/>
      <c r="WSU265" s="43"/>
      <c r="WSV265" s="43"/>
      <c r="WSW265" s="43"/>
      <c r="WSX265" s="43"/>
      <c r="WSY265" s="43"/>
      <c r="WSZ265" s="43"/>
      <c r="WTA265" s="43"/>
      <c r="WTB265" s="43"/>
      <c r="WTC265" s="43"/>
      <c r="WTD265" s="43"/>
      <c r="WTE265" s="43"/>
      <c r="WTF265" s="43"/>
      <c r="WTG265" s="43"/>
      <c r="WTH265" s="43"/>
      <c r="WTI265" s="43"/>
      <c r="WTJ265" s="43"/>
      <c r="WTK265" s="43"/>
      <c r="WTL265" s="43"/>
      <c r="WTM265" s="43"/>
      <c r="WTN265" s="43"/>
      <c r="WTO265" s="43"/>
      <c r="WTP265" s="43"/>
      <c r="WTQ265" s="43"/>
      <c r="WTR265" s="43"/>
      <c r="WTS265" s="43"/>
      <c r="WTT265" s="43"/>
      <c r="WTU265" s="44"/>
      <c r="WTV265" s="42"/>
      <c r="WTW265" s="43"/>
      <c r="WTX265" s="43"/>
      <c r="WTY265" s="43"/>
      <c r="WTZ265" s="43"/>
      <c r="WUA265" s="43"/>
      <c r="WUB265" s="43"/>
      <c r="WUC265" s="43"/>
      <c r="WUD265" s="43"/>
      <c r="WUE265" s="43"/>
      <c r="WUF265" s="43"/>
      <c r="WUG265" s="43"/>
      <c r="WUH265" s="43"/>
      <c r="WUI265" s="43"/>
      <c r="WUJ265" s="43"/>
      <c r="WUK265" s="43"/>
      <c r="WUL265" s="43"/>
      <c r="WUM265" s="43"/>
      <c r="WUN265" s="43"/>
      <c r="WUO265" s="43"/>
      <c r="WUP265" s="43"/>
      <c r="WUQ265" s="43"/>
      <c r="WUR265" s="43"/>
      <c r="WUS265" s="43"/>
      <c r="WUT265" s="43"/>
      <c r="WUU265" s="43"/>
      <c r="WUV265" s="43"/>
      <c r="WUW265" s="43"/>
      <c r="WUX265" s="43"/>
      <c r="WUY265" s="43"/>
      <c r="WUZ265" s="44"/>
      <c r="WVA265" s="42"/>
      <c r="WVB265" s="43"/>
      <c r="WVC265" s="43"/>
      <c r="WVD265" s="43"/>
      <c r="WVE265" s="43"/>
      <c r="WVF265" s="43"/>
      <c r="WVG265" s="43"/>
      <c r="WVH265" s="43"/>
      <c r="WVI265" s="43"/>
      <c r="WVJ265" s="43"/>
      <c r="WVK265" s="43"/>
      <c r="WVL265" s="43"/>
      <c r="WVM265" s="43"/>
      <c r="WVN265" s="43"/>
      <c r="WVO265" s="43"/>
      <c r="WVP265" s="43"/>
      <c r="WVQ265" s="43"/>
      <c r="WVR265" s="43"/>
      <c r="WVS265" s="43"/>
      <c r="WVT265" s="43"/>
      <c r="WVU265" s="43"/>
      <c r="WVV265" s="43"/>
      <c r="WVW265" s="43"/>
      <c r="WVX265" s="43"/>
      <c r="WVY265" s="43"/>
      <c r="WVZ265" s="43"/>
      <c r="WWA265" s="43"/>
      <c r="WWB265" s="43"/>
      <c r="WWC265" s="43"/>
      <c r="WWD265" s="43"/>
      <c r="WWE265" s="44"/>
      <c r="WWF265" s="42"/>
      <c r="WWG265" s="43"/>
      <c r="WWH265" s="43"/>
      <c r="WWI265" s="43"/>
      <c r="WWJ265" s="43"/>
      <c r="WWK265" s="43"/>
      <c r="WWL265" s="43"/>
      <c r="WWM265" s="43"/>
      <c r="WWN265" s="43"/>
      <c r="WWO265" s="43"/>
      <c r="WWP265" s="43"/>
      <c r="WWQ265" s="43"/>
      <c r="WWR265" s="43"/>
      <c r="WWS265" s="43"/>
      <c r="WWT265" s="43"/>
      <c r="WWU265" s="43"/>
      <c r="WWV265" s="43"/>
      <c r="WWW265" s="43"/>
      <c r="WWX265" s="43"/>
      <c r="WWY265" s="43"/>
      <c r="WWZ265" s="43"/>
      <c r="WXA265" s="43"/>
      <c r="WXB265" s="43"/>
      <c r="WXC265" s="43"/>
      <c r="WXD265" s="43"/>
      <c r="WXE265" s="43"/>
      <c r="WXF265" s="43"/>
      <c r="WXG265" s="43"/>
      <c r="WXH265" s="43"/>
      <c r="WXI265" s="43"/>
      <c r="WXJ265" s="44"/>
      <c r="WXK265" s="42"/>
      <c r="WXL265" s="43"/>
      <c r="WXM265" s="43"/>
      <c r="WXN265" s="43"/>
      <c r="WXO265" s="43"/>
      <c r="WXP265" s="43"/>
      <c r="WXQ265" s="43"/>
      <c r="WXR265" s="43"/>
      <c r="WXS265" s="43"/>
      <c r="WXT265" s="43"/>
      <c r="WXU265" s="43"/>
      <c r="WXV265" s="43"/>
      <c r="WXW265" s="43"/>
      <c r="WXX265" s="43"/>
      <c r="WXY265" s="43"/>
      <c r="WXZ265" s="43"/>
      <c r="WYA265" s="43"/>
      <c r="WYB265" s="43"/>
      <c r="WYC265" s="43"/>
      <c r="WYD265" s="43"/>
      <c r="WYE265" s="43"/>
      <c r="WYF265" s="43"/>
      <c r="WYG265" s="43"/>
      <c r="WYH265" s="43"/>
      <c r="WYI265" s="43"/>
      <c r="WYJ265" s="43"/>
      <c r="WYK265" s="43"/>
      <c r="WYL265" s="43"/>
      <c r="WYM265" s="43"/>
      <c r="WYN265" s="43"/>
      <c r="WYO265" s="44"/>
      <c r="WYP265" s="42"/>
      <c r="WYQ265" s="43"/>
      <c r="WYR265" s="43"/>
      <c r="WYS265" s="43"/>
      <c r="WYT265" s="43"/>
      <c r="WYU265" s="43"/>
      <c r="WYV265" s="43"/>
      <c r="WYW265" s="43"/>
      <c r="WYX265" s="43"/>
      <c r="WYY265" s="43"/>
      <c r="WYZ265" s="43"/>
      <c r="WZA265" s="43"/>
      <c r="WZB265" s="43"/>
      <c r="WZC265" s="43"/>
      <c r="WZD265" s="43"/>
      <c r="WZE265" s="43"/>
      <c r="WZF265" s="43"/>
      <c r="WZG265" s="43"/>
      <c r="WZH265" s="43"/>
      <c r="WZI265" s="43"/>
      <c r="WZJ265" s="43"/>
      <c r="WZK265" s="43"/>
      <c r="WZL265" s="43"/>
      <c r="WZM265" s="43"/>
      <c r="WZN265" s="43"/>
      <c r="WZO265" s="43"/>
      <c r="WZP265" s="43"/>
      <c r="WZQ265" s="43"/>
      <c r="WZR265" s="43"/>
      <c r="WZS265" s="43"/>
      <c r="WZT265" s="44"/>
      <c r="WZU265" s="42"/>
      <c r="WZV265" s="43"/>
      <c r="WZW265" s="43"/>
      <c r="WZX265" s="43"/>
      <c r="WZY265" s="43"/>
      <c r="WZZ265" s="43"/>
      <c r="XAA265" s="43"/>
      <c r="XAB265" s="43"/>
      <c r="XAC265" s="43"/>
      <c r="XAD265" s="43"/>
      <c r="XAE265" s="43"/>
      <c r="XAF265" s="43"/>
      <c r="XAG265" s="43"/>
      <c r="XAH265" s="43"/>
      <c r="XAI265" s="43"/>
      <c r="XAJ265" s="43"/>
      <c r="XAK265" s="43"/>
      <c r="XAL265" s="43"/>
      <c r="XAM265" s="43"/>
      <c r="XAN265" s="43"/>
      <c r="XAO265" s="43"/>
      <c r="XAP265" s="43"/>
      <c r="XAQ265" s="43"/>
      <c r="XAR265" s="43"/>
      <c r="XAS265" s="43"/>
      <c r="XAT265" s="43"/>
      <c r="XAU265" s="43"/>
      <c r="XAV265" s="43"/>
      <c r="XAW265" s="43"/>
      <c r="XAX265" s="43"/>
      <c r="XAY265" s="44"/>
      <c r="XAZ265" s="42"/>
      <c r="XBA265" s="43"/>
      <c r="XBB265" s="43"/>
      <c r="XBC265" s="43"/>
      <c r="XBD265" s="43"/>
      <c r="XBE265" s="43"/>
      <c r="XBF265" s="43"/>
      <c r="XBG265" s="43"/>
      <c r="XBH265" s="43"/>
      <c r="XBI265" s="43"/>
      <c r="XBJ265" s="43"/>
      <c r="XBK265" s="43"/>
      <c r="XBL265" s="43"/>
      <c r="XBM265" s="43"/>
      <c r="XBN265" s="43"/>
      <c r="XBO265" s="43"/>
      <c r="XBP265" s="43"/>
      <c r="XBQ265" s="43"/>
      <c r="XBR265" s="43"/>
      <c r="XBS265" s="43"/>
      <c r="XBT265" s="43"/>
      <c r="XBU265" s="43"/>
      <c r="XBV265" s="43"/>
      <c r="XBW265" s="43"/>
      <c r="XBX265" s="43"/>
      <c r="XBY265" s="43"/>
      <c r="XBZ265" s="43"/>
      <c r="XCA265" s="43"/>
      <c r="XCB265" s="43"/>
      <c r="XCC265" s="43"/>
      <c r="XCD265" s="44"/>
      <c r="XCE265" s="42"/>
      <c r="XCF265" s="43"/>
      <c r="XCG265" s="43"/>
      <c r="XCH265" s="43"/>
      <c r="XCI265" s="43"/>
      <c r="XCJ265" s="43"/>
      <c r="XCK265" s="43"/>
      <c r="XCL265" s="43"/>
      <c r="XCM265" s="43"/>
      <c r="XCN265" s="43"/>
      <c r="XCO265" s="43"/>
      <c r="XCP265" s="43"/>
      <c r="XCQ265" s="43"/>
      <c r="XCR265" s="43"/>
      <c r="XCS265" s="43"/>
      <c r="XCT265" s="43"/>
      <c r="XCU265" s="43"/>
      <c r="XCV265" s="43"/>
      <c r="XCW265" s="43"/>
      <c r="XCX265" s="43"/>
      <c r="XCY265" s="43"/>
      <c r="XCZ265" s="43"/>
      <c r="XDA265" s="43"/>
      <c r="XDB265" s="43"/>
      <c r="XDC265" s="43"/>
      <c r="XDD265" s="43"/>
      <c r="XDE265" s="43"/>
      <c r="XDF265" s="43"/>
      <c r="XDG265" s="43"/>
      <c r="XDH265" s="43"/>
      <c r="XDI265" s="44"/>
      <c r="XDJ265" s="42"/>
      <c r="XDK265" s="43"/>
      <c r="XDL265" s="43"/>
      <c r="XDM265" s="43"/>
      <c r="XDN265" s="43"/>
      <c r="XDO265" s="43"/>
      <c r="XDP265" s="43"/>
      <c r="XDQ265" s="43"/>
      <c r="XDR265" s="43"/>
      <c r="XDS265" s="43"/>
      <c r="XDT265" s="43"/>
      <c r="XDU265" s="43"/>
      <c r="XDV265" s="43"/>
      <c r="XDW265" s="43"/>
      <c r="XDX265" s="43"/>
      <c r="XDY265" s="43"/>
      <c r="XDZ265" s="43"/>
      <c r="XEA265" s="43"/>
      <c r="XEB265" s="43"/>
      <c r="XEC265" s="43"/>
      <c r="XED265" s="43"/>
      <c r="XEE265" s="43"/>
      <c r="XEF265" s="43"/>
      <c r="XEG265" s="43"/>
      <c r="XEH265" s="43"/>
      <c r="XEI265" s="43"/>
      <c r="XEJ265" s="43"/>
      <c r="XEK265" s="43"/>
      <c r="XEL265" s="43"/>
      <c r="XEM265" s="43"/>
      <c r="XEN265" s="44"/>
      <c r="XEO265" s="42"/>
      <c r="XEP265" s="42"/>
      <c r="XEQ265" s="42"/>
      <c r="XER265" s="42"/>
      <c r="XES265" s="42"/>
      <c r="XET265" s="42"/>
      <c r="XEU265" s="42"/>
      <c r="XEV265" s="42"/>
      <c r="XEW265" s="42"/>
      <c r="XEX265" s="42"/>
      <c r="XEY265" s="42"/>
      <c r="XEZ265" s="42"/>
      <c r="XFA265" s="42"/>
      <c r="XFB265" s="42"/>
      <c r="XFC265" s="42"/>
      <c r="XFD265" s="42"/>
    </row>
    <row r="266" spans="1:16384" s="34" customFormat="1" ht="18.75" x14ac:dyDescent="0.25">
      <c r="A266" s="95" t="s">
        <v>27</v>
      </c>
      <c r="B266" s="29">
        <f>B267+B268+B270+B271</f>
        <v>0</v>
      </c>
      <c r="C266" s="29">
        <f t="shared" ref="C266:E266" si="244">C267+C268+C270+C271</f>
        <v>0</v>
      </c>
      <c r="D266" s="29">
        <f t="shared" si="244"/>
        <v>0</v>
      </c>
      <c r="E266" s="29">
        <f t="shared" si="244"/>
        <v>0</v>
      </c>
      <c r="F266" s="37" t="e">
        <f t="shared" ref="F266:F271" si="245">E266/B266*100</f>
        <v>#DIV/0!</v>
      </c>
      <c r="G266" s="37" t="e">
        <f t="shared" ref="G266:G271" si="246">E266/C266*100</f>
        <v>#DIV/0!</v>
      </c>
      <c r="H266" s="29">
        <f t="shared" ref="H266:AE266" si="247">H267+H268+H270+H271</f>
        <v>0</v>
      </c>
      <c r="I266" s="29">
        <f t="shared" si="247"/>
        <v>0</v>
      </c>
      <c r="J266" s="29">
        <f t="shared" si="247"/>
        <v>0</v>
      </c>
      <c r="K266" s="29">
        <f t="shared" si="247"/>
        <v>0</v>
      </c>
      <c r="L266" s="29">
        <f t="shared" si="247"/>
        <v>0</v>
      </c>
      <c r="M266" s="29">
        <f t="shared" si="247"/>
        <v>0</v>
      </c>
      <c r="N266" s="29">
        <f t="shared" si="247"/>
        <v>0</v>
      </c>
      <c r="O266" s="29">
        <f t="shared" si="247"/>
        <v>0</v>
      </c>
      <c r="P266" s="29">
        <f t="shared" si="247"/>
        <v>0</v>
      </c>
      <c r="Q266" s="29">
        <f t="shared" si="247"/>
        <v>0</v>
      </c>
      <c r="R266" s="29">
        <f t="shared" si="247"/>
        <v>0</v>
      </c>
      <c r="S266" s="29">
        <f t="shared" si="247"/>
        <v>0</v>
      </c>
      <c r="T266" s="29">
        <f t="shared" si="247"/>
        <v>0</v>
      </c>
      <c r="U266" s="29">
        <f t="shared" si="247"/>
        <v>0</v>
      </c>
      <c r="V266" s="29">
        <f t="shared" si="247"/>
        <v>0</v>
      </c>
      <c r="W266" s="29">
        <f t="shared" si="247"/>
        <v>0</v>
      </c>
      <c r="X266" s="29">
        <f t="shared" si="247"/>
        <v>0</v>
      </c>
      <c r="Y266" s="29">
        <f t="shared" si="247"/>
        <v>0</v>
      </c>
      <c r="Z266" s="29">
        <f t="shared" si="247"/>
        <v>0</v>
      </c>
      <c r="AA266" s="29">
        <f t="shared" si="247"/>
        <v>0</v>
      </c>
      <c r="AB266" s="29">
        <f t="shared" si="247"/>
        <v>0</v>
      </c>
      <c r="AC266" s="29">
        <f t="shared" si="247"/>
        <v>0</v>
      </c>
      <c r="AD266" s="29">
        <f t="shared" si="247"/>
        <v>0</v>
      </c>
      <c r="AE266" s="29">
        <f t="shared" si="247"/>
        <v>0</v>
      </c>
      <c r="AF266" s="50"/>
      <c r="AG266" s="96"/>
      <c r="AH266" s="31"/>
      <c r="AI266" s="31"/>
    </row>
    <row r="267" spans="1:16384" s="34" customFormat="1" ht="18.75" x14ac:dyDescent="0.3">
      <c r="A267" s="38" t="s">
        <v>28</v>
      </c>
      <c r="B267" s="39">
        <f>H267+J267+L267+N267+P267+R267+T267+V267+X267+Z267+AB267+AD267</f>
        <v>0</v>
      </c>
      <c r="C267" s="49">
        <f>H267</f>
        <v>0</v>
      </c>
      <c r="D267" s="39">
        <f>E267</f>
        <v>0</v>
      </c>
      <c r="E267" s="49">
        <f>M267+O267+Q267+S267+U267+W267+Y267+AA267+AC267+AE267</f>
        <v>0</v>
      </c>
      <c r="F267" s="40" t="e">
        <f t="shared" si="245"/>
        <v>#DIV/0!</v>
      </c>
      <c r="G267" s="40" t="e">
        <f t="shared" si="246"/>
        <v>#DIV/0!</v>
      </c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39"/>
      <c r="U267" s="3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51"/>
      <c r="AG267" s="96"/>
      <c r="AH267" s="31"/>
      <c r="AI267" s="31"/>
    </row>
    <row r="268" spans="1:16384" s="34" customFormat="1" ht="18.75" x14ac:dyDescent="0.25">
      <c r="A268" s="97" t="s">
        <v>93</v>
      </c>
      <c r="B268" s="39">
        <f>H268+J268+L268+N268+P268+R268+T268+V268+X268+Z268+AB268+AD268</f>
        <v>0</v>
      </c>
      <c r="C268" s="49">
        <f t="shared" ref="C268:C270" si="248">H268</f>
        <v>0</v>
      </c>
      <c r="D268" s="39">
        <f>E268</f>
        <v>0</v>
      </c>
      <c r="E268" s="49">
        <f>I268+K268+M268+O268+Q268+S268+U268+W268+Y268+AA268+AC268+AE268</f>
        <v>0</v>
      </c>
      <c r="F268" s="40" t="e">
        <f t="shared" si="245"/>
        <v>#DIV/0!</v>
      </c>
      <c r="G268" s="40" t="e">
        <f t="shared" si="246"/>
        <v>#DIV/0!</v>
      </c>
      <c r="H268" s="29"/>
      <c r="I268" s="29"/>
      <c r="J268" s="29"/>
      <c r="K268" s="29"/>
      <c r="L268" s="29"/>
      <c r="M268" s="29"/>
      <c r="N268" s="29"/>
      <c r="O268" s="29"/>
      <c r="P268" s="2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29"/>
      <c r="AF268" s="51"/>
      <c r="AG268" s="96"/>
      <c r="AH268" s="31"/>
      <c r="AI268" s="31"/>
    </row>
    <row r="269" spans="1:16384" s="34" customFormat="1" ht="37.5" x14ac:dyDescent="0.25">
      <c r="A269" s="97" t="s">
        <v>49</v>
      </c>
      <c r="B269" s="39">
        <f>H269+J269+L269+N269+P269+R269+T269+V269+X269+Z269+AB269+AD269</f>
        <v>0</v>
      </c>
      <c r="C269" s="49">
        <f t="shared" si="248"/>
        <v>0</v>
      </c>
      <c r="D269" s="39">
        <f>E269</f>
        <v>0</v>
      </c>
      <c r="E269" s="49">
        <f>I269+K269+M269+O269+Q269+S269+U269+W269+Y269+AA269+AC269+AE269</f>
        <v>0</v>
      </c>
      <c r="F269" s="40" t="e">
        <f t="shared" si="245"/>
        <v>#DIV/0!</v>
      </c>
      <c r="G269" s="40" t="e">
        <f t="shared" si="246"/>
        <v>#DIV/0!</v>
      </c>
      <c r="H269" s="29"/>
      <c r="I269" s="29"/>
      <c r="J269" s="29"/>
      <c r="K269" s="29"/>
      <c r="L269" s="29"/>
      <c r="M269" s="29"/>
      <c r="N269" s="29"/>
      <c r="O269" s="29"/>
      <c r="P269" s="2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29"/>
      <c r="AF269" s="51"/>
      <c r="AG269" s="96"/>
      <c r="AH269" s="31"/>
      <c r="AI269" s="31"/>
    </row>
    <row r="270" spans="1:16384" s="34" customFormat="1" ht="18.75" x14ac:dyDescent="0.25">
      <c r="A270" s="97" t="s">
        <v>30</v>
      </c>
      <c r="B270" s="39">
        <f>H270+J270+L270+N270+P270+R270+T270+V270+X270+Z270+AB270+AD270</f>
        <v>0</v>
      </c>
      <c r="C270" s="49">
        <f t="shared" si="248"/>
        <v>0</v>
      </c>
      <c r="D270" s="39">
        <f>E270</f>
        <v>0</v>
      </c>
      <c r="E270" s="49">
        <f>M270+O270+Q270+S270+U270+W270+Y270+AA270+AC270+AE270</f>
        <v>0</v>
      </c>
      <c r="F270" s="40" t="e">
        <f t="shared" si="245"/>
        <v>#DIV/0!</v>
      </c>
      <c r="G270" s="40" t="e">
        <f t="shared" si="246"/>
        <v>#DIV/0!</v>
      </c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51"/>
      <c r="AG270" s="96"/>
      <c r="AH270" s="31"/>
      <c r="AI270" s="31"/>
    </row>
    <row r="271" spans="1:16384" s="34" customFormat="1" ht="38.25" customHeight="1" x14ac:dyDescent="0.25">
      <c r="A271" s="97" t="s">
        <v>31</v>
      </c>
      <c r="B271" s="39">
        <f>H271+J271+L271+N271+P271+R271+T271+V271+X271+Z271+AB271+AD271</f>
        <v>0</v>
      </c>
      <c r="C271" s="49">
        <f>H271+J271+L271+N271+T271+V271+X271+Z271</f>
        <v>0</v>
      </c>
      <c r="D271" s="39">
        <f>E271</f>
        <v>0</v>
      </c>
      <c r="E271" s="49">
        <f>M271+O271+Q271+S271+U271+W271+Y271+AA271+AC271+AE271</f>
        <v>0</v>
      </c>
      <c r="F271" s="40" t="e">
        <f t="shared" si="245"/>
        <v>#DIV/0!</v>
      </c>
      <c r="G271" s="40" t="e">
        <f t="shared" si="246"/>
        <v>#DIV/0!</v>
      </c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52"/>
      <c r="AG271" s="96"/>
      <c r="AH271" s="31"/>
      <c r="AI271" s="31"/>
    </row>
    <row r="272" spans="1:16384" s="34" customFormat="1" ht="39" customHeight="1" x14ac:dyDescent="0.25">
      <c r="A272" s="42" t="s">
        <v>98</v>
      </c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4"/>
      <c r="AF272" s="42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4"/>
      <c r="BK272" s="42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43"/>
      <c r="CK272" s="43"/>
      <c r="CL272" s="43"/>
      <c r="CM272" s="43"/>
      <c r="CN272" s="43"/>
      <c r="CO272" s="44"/>
      <c r="CP272" s="42"/>
      <c r="CQ272" s="43"/>
      <c r="CR272" s="43"/>
      <c r="CS272" s="43"/>
      <c r="CT272" s="43"/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  <c r="DO272" s="43"/>
      <c r="DP272" s="43"/>
      <c r="DQ272" s="43"/>
      <c r="DR272" s="43"/>
      <c r="DS272" s="43"/>
      <c r="DT272" s="44"/>
      <c r="DU272" s="42"/>
      <c r="DV272" s="43"/>
      <c r="DW272" s="43"/>
      <c r="DX272" s="43"/>
      <c r="DY272" s="43"/>
      <c r="DZ272" s="43"/>
      <c r="EA272" s="43"/>
      <c r="EB272" s="43"/>
      <c r="EC272" s="43"/>
      <c r="ED272" s="43"/>
      <c r="EE272" s="43"/>
      <c r="EF272" s="43"/>
      <c r="EG272" s="43"/>
      <c r="EH272" s="43"/>
      <c r="EI272" s="43"/>
      <c r="EJ272" s="43"/>
      <c r="EK272" s="43"/>
      <c r="EL272" s="43"/>
      <c r="EM272" s="43"/>
      <c r="EN272" s="43"/>
      <c r="EO272" s="43"/>
      <c r="EP272" s="43"/>
      <c r="EQ272" s="43"/>
      <c r="ER272" s="43"/>
      <c r="ES272" s="43"/>
      <c r="ET272" s="43"/>
      <c r="EU272" s="43"/>
      <c r="EV272" s="43"/>
      <c r="EW272" s="43"/>
      <c r="EX272" s="43"/>
      <c r="EY272" s="44"/>
      <c r="EZ272" s="42"/>
      <c r="FA272" s="43"/>
      <c r="FB272" s="43"/>
      <c r="FC272" s="43"/>
      <c r="FD272" s="43"/>
      <c r="FE272" s="43"/>
      <c r="FF272" s="43"/>
      <c r="FG272" s="43"/>
      <c r="FH272" s="43"/>
      <c r="FI272" s="43"/>
      <c r="FJ272" s="43"/>
      <c r="FK272" s="43"/>
      <c r="FL272" s="43"/>
      <c r="FM272" s="43"/>
      <c r="FN272" s="43"/>
      <c r="FO272" s="43"/>
      <c r="FP272" s="43"/>
      <c r="FQ272" s="43"/>
      <c r="FR272" s="43"/>
      <c r="FS272" s="43"/>
      <c r="FT272" s="43"/>
      <c r="FU272" s="43"/>
      <c r="FV272" s="43"/>
      <c r="FW272" s="43"/>
      <c r="FX272" s="43"/>
      <c r="FY272" s="43"/>
      <c r="FZ272" s="43"/>
      <c r="GA272" s="43"/>
      <c r="GB272" s="43"/>
      <c r="GC272" s="43"/>
      <c r="GD272" s="44"/>
      <c r="GE272" s="42"/>
      <c r="GF272" s="43"/>
      <c r="GG272" s="43"/>
      <c r="GH272" s="43"/>
      <c r="GI272" s="43"/>
      <c r="GJ272" s="43"/>
      <c r="GK272" s="43"/>
      <c r="GL272" s="43"/>
      <c r="GM272" s="43"/>
      <c r="GN272" s="43"/>
      <c r="GO272" s="43"/>
      <c r="GP272" s="43"/>
      <c r="GQ272" s="43"/>
      <c r="GR272" s="43"/>
      <c r="GS272" s="43"/>
      <c r="GT272" s="43"/>
      <c r="GU272" s="43"/>
      <c r="GV272" s="43"/>
      <c r="GW272" s="43"/>
      <c r="GX272" s="43"/>
      <c r="GY272" s="43"/>
      <c r="GZ272" s="43"/>
      <c r="HA272" s="43"/>
      <c r="HB272" s="43"/>
      <c r="HC272" s="43"/>
      <c r="HD272" s="43"/>
      <c r="HE272" s="43"/>
      <c r="HF272" s="43"/>
      <c r="HG272" s="43"/>
      <c r="HH272" s="43"/>
      <c r="HI272" s="44"/>
      <c r="HJ272" s="42"/>
      <c r="HK272" s="43"/>
      <c r="HL272" s="43"/>
      <c r="HM272" s="43"/>
      <c r="HN272" s="43"/>
      <c r="HO272" s="43"/>
      <c r="HP272" s="43"/>
      <c r="HQ272" s="43"/>
      <c r="HR272" s="43"/>
      <c r="HS272" s="43"/>
      <c r="HT272" s="43"/>
      <c r="HU272" s="43"/>
      <c r="HV272" s="43"/>
      <c r="HW272" s="43"/>
      <c r="HX272" s="43"/>
      <c r="HY272" s="43"/>
      <c r="HZ272" s="43"/>
      <c r="IA272" s="43"/>
      <c r="IB272" s="43"/>
      <c r="IC272" s="43"/>
      <c r="ID272" s="43"/>
      <c r="IE272" s="43"/>
      <c r="IF272" s="43"/>
      <c r="IG272" s="43"/>
      <c r="IH272" s="43"/>
      <c r="II272" s="43"/>
      <c r="IJ272" s="43"/>
      <c r="IK272" s="43"/>
      <c r="IL272" s="43"/>
      <c r="IM272" s="43"/>
      <c r="IN272" s="44"/>
      <c r="IO272" s="42"/>
      <c r="IP272" s="43"/>
      <c r="IQ272" s="43"/>
      <c r="IR272" s="43"/>
      <c r="IS272" s="43"/>
      <c r="IT272" s="43"/>
      <c r="IU272" s="43"/>
      <c r="IV272" s="43"/>
      <c r="IW272" s="43"/>
      <c r="IX272" s="43"/>
      <c r="IY272" s="43"/>
      <c r="IZ272" s="43"/>
      <c r="JA272" s="43"/>
      <c r="JB272" s="43"/>
      <c r="JC272" s="43"/>
      <c r="JD272" s="43"/>
      <c r="JE272" s="43"/>
      <c r="JF272" s="43"/>
      <c r="JG272" s="43"/>
      <c r="JH272" s="43"/>
      <c r="JI272" s="43"/>
      <c r="JJ272" s="43"/>
      <c r="JK272" s="43"/>
      <c r="JL272" s="43"/>
      <c r="JM272" s="43"/>
      <c r="JN272" s="43"/>
      <c r="JO272" s="43"/>
      <c r="JP272" s="43"/>
      <c r="JQ272" s="43"/>
      <c r="JR272" s="43"/>
      <c r="JS272" s="44"/>
      <c r="JT272" s="42"/>
      <c r="JU272" s="43"/>
      <c r="JV272" s="43"/>
      <c r="JW272" s="43"/>
      <c r="JX272" s="43"/>
      <c r="JY272" s="43"/>
      <c r="JZ272" s="43"/>
      <c r="KA272" s="43"/>
      <c r="KB272" s="43"/>
      <c r="KC272" s="43"/>
      <c r="KD272" s="43"/>
      <c r="KE272" s="43"/>
      <c r="KF272" s="43"/>
      <c r="KG272" s="43"/>
      <c r="KH272" s="43"/>
      <c r="KI272" s="43"/>
      <c r="KJ272" s="43"/>
      <c r="KK272" s="43"/>
      <c r="KL272" s="43"/>
      <c r="KM272" s="43"/>
      <c r="KN272" s="43"/>
      <c r="KO272" s="43"/>
      <c r="KP272" s="43"/>
      <c r="KQ272" s="43"/>
      <c r="KR272" s="43"/>
      <c r="KS272" s="43"/>
      <c r="KT272" s="43"/>
      <c r="KU272" s="43"/>
      <c r="KV272" s="43"/>
      <c r="KW272" s="43"/>
      <c r="KX272" s="44"/>
      <c r="KY272" s="42"/>
      <c r="KZ272" s="43"/>
      <c r="LA272" s="43"/>
      <c r="LB272" s="43"/>
      <c r="LC272" s="43"/>
      <c r="LD272" s="43"/>
      <c r="LE272" s="43"/>
      <c r="LF272" s="43"/>
      <c r="LG272" s="43"/>
      <c r="LH272" s="43"/>
      <c r="LI272" s="43"/>
      <c r="LJ272" s="43"/>
      <c r="LK272" s="43"/>
      <c r="LL272" s="43"/>
      <c r="LM272" s="43"/>
      <c r="LN272" s="43"/>
      <c r="LO272" s="43"/>
      <c r="LP272" s="43"/>
      <c r="LQ272" s="43"/>
      <c r="LR272" s="43"/>
      <c r="LS272" s="43"/>
      <c r="LT272" s="43"/>
      <c r="LU272" s="43"/>
      <c r="LV272" s="43"/>
      <c r="LW272" s="43"/>
      <c r="LX272" s="43"/>
      <c r="LY272" s="43"/>
      <c r="LZ272" s="43"/>
      <c r="MA272" s="43"/>
      <c r="MB272" s="43"/>
      <c r="MC272" s="44"/>
      <c r="MD272" s="42"/>
      <c r="ME272" s="43"/>
      <c r="MF272" s="43"/>
      <c r="MG272" s="43"/>
      <c r="MH272" s="43"/>
      <c r="MI272" s="43"/>
      <c r="MJ272" s="43"/>
      <c r="MK272" s="43"/>
      <c r="ML272" s="43"/>
      <c r="MM272" s="43"/>
      <c r="MN272" s="43"/>
      <c r="MO272" s="43"/>
      <c r="MP272" s="43"/>
      <c r="MQ272" s="43"/>
      <c r="MR272" s="43"/>
      <c r="MS272" s="43"/>
      <c r="MT272" s="43"/>
      <c r="MU272" s="43"/>
      <c r="MV272" s="43"/>
      <c r="MW272" s="43"/>
      <c r="MX272" s="43"/>
      <c r="MY272" s="43"/>
      <c r="MZ272" s="43"/>
      <c r="NA272" s="43"/>
      <c r="NB272" s="43"/>
      <c r="NC272" s="43"/>
      <c r="ND272" s="43"/>
      <c r="NE272" s="43"/>
      <c r="NF272" s="43"/>
      <c r="NG272" s="43"/>
      <c r="NH272" s="44"/>
      <c r="NI272" s="42"/>
      <c r="NJ272" s="43"/>
      <c r="NK272" s="43"/>
      <c r="NL272" s="43"/>
      <c r="NM272" s="43"/>
      <c r="NN272" s="43"/>
      <c r="NO272" s="43"/>
      <c r="NP272" s="43"/>
      <c r="NQ272" s="43"/>
      <c r="NR272" s="43"/>
      <c r="NS272" s="43"/>
      <c r="NT272" s="43"/>
      <c r="NU272" s="43"/>
      <c r="NV272" s="43"/>
      <c r="NW272" s="43"/>
      <c r="NX272" s="43"/>
      <c r="NY272" s="43"/>
      <c r="NZ272" s="43"/>
      <c r="OA272" s="43"/>
      <c r="OB272" s="43"/>
      <c r="OC272" s="43"/>
      <c r="OD272" s="43"/>
      <c r="OE272" s="43"/>
      <c r="OF272" s="43"/>
      <c r="OG272" s="43"/>
      <c r="OH272" s="43"/>
      <c r="OI272" s="43"/>
      <c r="OJ272" s="43"/>
      <c r="OK272" s="43"/>
      <c r="OL272" s="43"/>
      <c r="OM272" s="44"/>
      <c r="ON272" s="42"/>
      <c r="OO272" s="43"/>
      <c r="OP272" s="43"/>
      <c r="OQ272" s="43"/>
      <c r="OR272" s="43"/>
      <c r="OS272" s="43"/>
      <c r="OT272" s="43"/>
      <c r="OU272" s="43"/>
      <c r="OV272" s="43"/>
      <c r="OW272" s="43"/>
      <c r="OX272" s="43"/>
      <c r="OY272" s="43"/>
      <c r="OZ272" s="43"/>
      <c r="PA272" s="43"/>
      <c r="PB272" s="43"/>
      <c r="PC272" s="43"/>
      <c r="PD272" s="43"/>
      <c r="PE272" s="43"/>
      <c r="PF272" s="43"/>
      <c r="PG272" s="43"/>
      <c r="PH272" s="43"/>
      <c r="PI272" s="43"/>
      <c r="PJ272" s="43"/>
      <c r="PK272" s="43"/>
      <c r="PL272" s="43"/>
      <c r="PM272" s="43"/>
      <c r="PN272" s="43"/>
      <c r="PO272" s="43"/>
      <c r="PP272" s="43"/>
      <c r="PQ272" s="43"/>
      <c r="PR272" s="44"/>
      <c r="PS272" s="42"/>
      <c r="PT272" s="43"/>
      <c r="PU272" s="43"/>
      <c r="PV272" s="43"/>
      <c r="PW272" s="43"/>
      <c r="PX272" s="43"/>
      <c r="PY272" s="43"/>
      <c r="PZ272" s="43"/>
      <c r="QA272" s="43"/>
      <c r="QB272" s="43"/>
      <c r="QC272" s="43"/>
      <c r="QD272" s="43"/>
      <c r="QE272" s="43"/>
      <c r="QF272" s="43"/>
      <c r="QG272" s="43"/>
      <c r="QH272" s="43"/>
      <c r="QI272" s="43"/>
      <c r="QJ272" s="43"/>
      <c r="QK272" s="43"/>
      <c r="QL272" s="43"/>
      <c r="QM272" s="43"/>
      <c r="QN272" s="43"/>
      <c r="QO272" s="43"/>
      <c r="QP272" s="43"/>
      <c r="QQ272" s="43"/>
      <c r="QR272" s="43"/>
      <c r="QS272" s="43"/>
      <c r="QT272" s="43"/>
      <c r="QU272" s="43"/>
      <c r="QV272" s="43"/>
      <c r="QW272" s="44"/>
      <c r="QX272" s="42"/>
      <c r="QY272" s="43"/>
      <c r="QZ272" s="43"/>
      <c r="RA272" s="43"/>
      <c r="RB272" s="43"/>
      <c r="RC272" s="43"/>
      <c r="RD272" s="43"/>
      <c r="RE272" s="43"/>
      <c r="RF272" s="43"/>
      <c r="RG272" s="43"/>
      <c r="RH272" s="43"/>
      <c r="RI272" s="43"/>
      <c r="RJ272" s="43"/>
      <c r="RK272" s="43"/>
      <c r="RL272" s="43"/>
      <c r="RM272" s="43"/>
      <c r="RN272" s="43"/>
      <c r="RO272" s="43"/>
      <c r="RP272" s="43"/>
      <c r="RQ272" s="43"/>
      <c r="RR272" s="43"/>
      <c r="RS272" s="43"/>
      <c r="RT272" s="43"/>
      <c r="RU272" s="43"/>
      <c r="RV272" s="43"/>
      <c r="RW272" s="43"/>
      <c r="RX272" s="43"/>
      <c r="RY272" s="43"/>
      <c r="RZ272" s="43"/>
      <c r="SA272" s="43"/>
      <c r="SB272" s="44"/>
      <c r="SC272" s="42"/>
      <c r="SD272" s="43"/>
      <c r="SE272" s="43"/>
      <c r="SF272" s="43"/>
      <c r="SG272" s="43"/>
      <c r="SH272" s="43"/>
      <c r="SI272" s="43"/>
      <c r="SJ272" s="43"/>
      <c r="SK272" s="43"/>
      <c r="SL272" s="43"/>
      <c r="SM272" s="43"/>
      <c r="SN272" s="43"/>
      <c r="SO272" s="43"/>
      <c r="SP272" s="43"/>
      <c r="SQ272" s="43"/>
      <c r="SR272" s="43"/>
      <c r="SS272" s="43"/>
      <c r="ST272" s="43"/>
      <c r="SU272" s="43"/>
      <c r="SV272" s="43"/>
      <c r="SW272" s="43"/>
      <c r="SX272" s="43"/>
      <c r="SY272" s="43"/>
      <c r="SZ272" s="43"/>
      <c r="TA272" s="43"/>
      <c r="TB272" s="43"/>
      <c r="TC272" s="43"/>
      <c r="TD272" s="43"/>
      <c r="TE272" s="43"/>
      <c r="TF272" s="43"/>
      <c r="TG272" s="44"/>
      <c r="TH272" s="42"/>
      <c r="TI272" s="43"/>
      <c r="TJ272" s="43"/>
      <c r="TK272" s="43"/>
      <c r="TL272" s="43"/>
      <c r="TM272" s="43"/>
      <c r="TN272" s="43"/>
      <c r="TO272" s="43"/>
      <c r="TP272" s="43"/>
      <c r="TQ272" s="43"/>
      <c r="TR272" s="43"/>
      <c r="TS272" s="43"/>
      <c r="TT272" s="43"/>
      <c r="TU272" s="43"/>
      <c r="TV272" s="43"/>
      <c r="TW272" s="43"/>
      <c r="TX272" s="43"/>
      <c r="TY272" s="43"/>
      <c r="TZ272" s="43"/>
      <c r="UA272" s="43"/>
      <c r="UB272" s="43"/>
      <c r="UC272" s="43"/>
      <c r="UD272" s="43"/>
      <c r="UE272" s="43"/>
      <c r="UF272" s="43"/>
      <c r="UG272" s="43"/>
      <c r="UH272" s="43"/>
      <c r="UI272" s="43"/>
      <c r="UJ272" s="43"/>
      <c r="UK272" s="43"/>
      <c r="UL272" s="44"/>
      <c r="UM272" s="42"/>
      <c r="UN272" s="43"/>
      <c r="UO272" s="43"/>
      <c r="UP272" s="43"/>
      <c r="UQ272" s="43"/>
      <c r="UR272" s="43"/>
      <c r="US272" s="43"/>
      <c r="UT272" s="43"/>
      <c r="UU272" s="43"/>
      <c r="UV272" s="43"/>
      <c r="UW272" s="43"/>
      <c r="UX272" s="43"/>
      <c r="UY272" s="43"/>
      <c r="UZ272" s="43"/>
      <c r="VA272" s="43"/>
      <c r="VB272" s="43"/>
      <c r="VC272" s="43"/>
      <c r="VD272" s="43"/>
      <c r="VE272" s="43"/>
      <c r="VF272" s="43"/>
      <c r="VG272" s="43"/>
      <c r="VH272" s="43"/>
      <c r="VI272" s="43"/>
      <c r="VJ272" s="43"/>
      <c r="VK272" s="43"/>
      <c r="VL272" s="43"/>
      <c r="VM272" s="43"/>
      <c r="VN272" s="43"/>
      <c r="VO272" s="43"/>
      <c r="VP272" s="43"/>
      <c r="VQ272" s="44"/>
      <c r="VR272" s="42"/>
      <c r="VS272" s="43"/>
      <c r="VT272" s="43"/>
      <c r="VU272" s="43"/>
      <c r="VV272" s="43"/>
      <c r="VW272" s="43"/>
      <c r="VX272" s="43"/>
      <c r="VY272" s="43"/>
      <c r="VZ272" s="43"/>
      <c r="WA272" s="43"/>
      <c r="WB272" s="43"/>
      <c r="WC272" s="43"/>
      <c r="WD272" s="43"/>
      <c r="WE272" s="43"/>
      <c r="WF272" s="43"/>
      <c r="WG272" s="43"/>
      <c r="WH272" s="43"/>
      <c r="WI272" s="43"/>
      <c r="WJ272" s="43"/>
      <c r="WK272" s="43"/>
      <c r="WL272" s="43"/>
      <c r="WM272" s="43"/>
      <c r="WN272" s="43"/>
      <c r="WO272" s="43"/>
      <c r="WP272" s="43"/>
      <c r="WQ272" s="43"/>
      <c r="WR272" s="43"/>
      <c r="WS272" s="43"/>
      <c r="WT272" s="43"/>
      <c r="WU272" s="43"/>
      <c r="WV272" s="44"/>
      <c r="WW272" s="42"/>
      <c r="WX272" s="43"/>
      <c r="WY272" s="43"/>
      <c r="WZ272" s="43"/>
      <c r="XA272" s="43"/>
      <c r="XB272" s="43"/>
      <c r="XC272" s="43"/>
      <c r="XD272" s="43"/>
      <c r="XE272" s="43"/>
      <c r="XF272" s="43"/>
      <c r="XG272" s="43"/>
      <c r="XH272" s="43"/>
      <c r="XI272" s="43"/>
      <c r="XJ272" s="43"/>
      <c r="XK272" s="43"/>
      <c r="XL272" s="43"/>
      <c r="XM272" s="43"/>
      <c r="XN272" s="43"/>
      <c r="XO272" s="43"/>
      <c r="XP272" s="43"/>
      <c r="XQ272" s="43"/>
      <c r="XR272" s="43"/>
      <c r="XS272" s="43"/>
      <c r="XT272" s="43"/>
      <c r="XU272" s="43"/>
      <c r="XV272" s="43"/>
      <c r="XW272" s="43"/>
      <c r="XX272" s="43"/>
      <c r="XY272" s="43"/>
      <c r="XZ272" s="43"/>
      <c r="YA272" s="44"/>
      <c r="YB272" s="42"/>
      <c r="YC272" s="43"/>
      <c r="YD272" s="43"/>
      <c r="YE272" s="43"/>
      <c r="YF272" s="43"/>
      <c r="YG272" s="43"/>
      <c r="YH272" s="43"/>
      <c r="YI272" s="43"/>
      <c r="YJ272" s="43"/>
      <c r="YK272" s="43"/>
      <c r="YL272" s="43"/>
      <c r="YM272" s="43"/>
      <c r="YN272" s="43"/>
      <c r="YO272" s="43"/>
      <c r="YP272" s="43"/>
      <c r="YQ272" s="43"/>
      <c r="YR272" s="43"/>
      <c r="YS272" s="43"/>
      <c r="YT272" s="43"/>
      <c r="YU272" s="43"/>
      <c r="YV272" s="43"/>
      <c r="YW272" s="43"/>
      <c r="YX272" s="43"/>
      <c r="YY272" s="43"/>
      <c r="YZ272" s="43"/>
      <c r="ZA272" s="43"/>
      <c r="ZB272" s="43"/>
      <c r="ZC272" s="43"/>
      <c r="ZD272" s="43"/>
      <c r="ZE272" s="43"/>
      <c r="ZF272" s="44"/>
      <c r="ZG272" s="42"/>
      <c r="ZH272" s="43"/>
      <c r="ZI272" s="43"/>
      <c r="ZJ272" s="43"/>
      <c r="ZK272" s="43"/>
      <c r="ZL272" s="43"/>
      <c r="ZM272" s="43"/>
      <c r="ZN272" s="43"/>
      <c r="ZO272" s="43"/>
      <c r="ZP272" s="43"/>
      <c r="ZQ272" s="43"/>
      <c r="ZR272" s="43"/>
      <c r="ZS272" s="43"/>
      <c r="ZT272" s="43"/>
      <c r="ZU272" s="43"/>
      <c r="ZV272" s="43"/>
      <c r="ZW272" s="43"/>
      <c r="ZX272" s="43"/>
      <c r="ZY272" s="43"/>
      <c r="ZZ272" s="43"/>
      <c r="AAA272" s="43"/>
      <c r="AAB272" s="43"/>
      <c r="AAC272" s="43"/>
      <c r="AAD272" s="43"/>
      <c r="AAE272" s="43"/>
      <c r="AAF272" s="43"/>
      <c r="AAG272" s="43"/>
      <c r="AAH272" s="43"/>
      <c r="AAI272" s="43"/>
      <c r="AAJ272" s="43"/>
      <c r="AAK272" s="44"/>
      <c r="AAL272" s="42"/>
      <c r="AAM272" s="43"/>
      <c r="AAN272" s="43"/>
      <c r="AAO272" s="43"/>
      <c r="AAP272" s="43"/>
      <c r="AAQ272" s="43"/>
      <c r="AAR272" s="43"/>
      <c r="AAS272" s="43"/>
      <c r="AAT272" s="43"/>
      <c r="AAU272" s="43"/>
      <c r="AAV272" s="43"/>
      <c r="AAW272" s="43"/>
      <c r="AAX272" s="43"/>
      <c r="AAY272" s="43"/>
      <c r="AAZ272" s="43"/>
      <c r="ABA272" s="43"/>
      <c r="ABB272" s="43"/>
      <c r="ABC272" s="43"/>
      <c r="ABD272" s="43"/>
      <c r="ABE272" s="43"/>
      <c r="ABF272" s="43"/>
      <c r="ABG272" s="43"/>
      <c r="ABH272" s="43"/>
      <c r="ABI272" s="43"/>
      <c r="ABJ272" s="43"/>
      <c r="ABK272" s="43"/>
      <c r="ABL272" s="43"/>
      <c r="ABM272" s="43"/>
      <c r="ABN272" s="43"/>
      <c r="ABO272" s="43"/>
      <c r="ABP272" s="44"/>
      <c r="ABQ272" s="42"/>
      <c r="ABR272" s="43"/>
      <c r="ABS272" s="43"/>
      <c r="ABT272" s="43"/>
      <c r="ABU272" s="43"/>
      <c r="ABV272" s="43"/>
      <c r="ABW272" s="43"/>
      <c r="ABX272" s="43"/>
      <c r="ABY272" s="43"/>
      <c r="ABZ272" s="43"/>
      <c r="ACA272" s="43"/>
      <c r="ACB272" s="43"/>
      <c r="ACC272" s="43"/>
      <c r="ACD272" s="43"/>
      <c r="ACE272" s="43"/>
      <c r="ACF272" s="43"/>
      <c r="ACG272" s="43"/>
      <c r="ACH272" s="43"/>
      <c r="ACI272" s="43"/>
      <c r="ACJ272" s="43"/>
      <c r="ACK272" s="43"/>
      <c r="ACL272" s="43"/>
      <c r="ACM272" s="43"/>
      <c r="ACN272" s="43"/>
      <c r="ACO272" s="43"/>
      <c r="ACP272" s="43"/>
      <c r="ACQ272" s="43"/>
      <c r="ACR272" s="43"/>
      <c r="ACS272" s="43"/>
      <c r="ACT272" s="43"/>
      <c r="ACU272" s="44"/>
      <c r="ACV272" s="42"/>
      <c r="ACW272" s="43"/>
      <c r="ACX272" s="43"/>
      <c r="ACY272" s="43"/>
      <c r="ACZ272" s="43"/>
      <c r="ADA272" s="43"/>
      <c r="ADB272" s="43"/>
      <c r="ADC272" s="43"/>
      <c r="ADD272" s="43"/>
      <c r="ADE272" s="43"/>
      <c r="ADF272" s="43"/>
      <c r="ADG272" s="43"/>
      <c r="ADH272" s="43"/>
      <c r="ADI272" s="43"/>
      <c r="ADJ272" s="43"/>
      <c r="ADK272" s="43"/>
      <c r="ADL272" s="43"/>
      <c r="ADM272" s="43"/>
      <c r="ADN272" s="43"/>
      <c r="ADO272" s="43"/>
      <c r="ADP272" s="43"/>
      <c r="ADQ272" s="43"/>
      <c r="ADR272" s="43"/>
      <c r="ADS272" s="43"/>
      <c r="ADT272" s="43"/>
      <c r="ADU272" s="43"/>
      <c r="ADV272" s="43"/>
      <c r="ADW272" s="43"/>
      <c r="ADX272" s="43"/>
      <c r="ADY272" s="43"/>
      <c r="ADZ272" s="44"/>
      <c r="AEA272" s="42"/>
      <c r="AEB272" s="43"/>
      <c r="AEC272" s="43"/>
      <c r="AED272" s="43"/>
      <c r="AEE272" s="43"/>
      <c r="AEF272" s="43"/>
      <c r="AEG272" s="43"/>
      <c r="AEH272" s="43"/>
      <c r="AEI272" s="43"/>
      <c r="AEJ272" s="43"/>
      <c r="AEK272" s="43"/>
      <c r="AEL272" s="43"/>
      <c r="AEM272" s="43"/>
      <c r="AEN272" s="43"/>
      <c r="AEO272" s="43"/>
      <c r="AEP272" s="43"/>
      <c r="AEQ272" s="43"/>
      <c r="AER272" s="43"/>
      <c r="AES272" s="43"/>
      <c r="AET272" s="43"/>
      <c r="AEU272" s="43"/>
      <c r="AEV272" s="43"/>
      <c r="AEW272" s="43"/>
      <c r="AEX272" s="43"/>
      <c r="AEY272" s="43"/>
      <c r="AEZ272" s="43"/>
      <c r="AFA272" s="43"/>
      <c r="AFB272" s="43"/>
      <c r="AFC272" s="43"/>
      <c r="AFD272" s="43"/>
      <c r="AFE272" s="44"/>
      <c r="AFF272" s="42"/>
      <c r="AFG272" s="43"/>
      <c r="AFH272" s="43"/>
      <c r="AFI272" s="43"/>
      <c r="AFJ272" s="43"/>
      <c r="AFK272" s="43"/>
      <c r="AFL272" s="43"/>
      <c r="AFM272" s="43"/>
      <c r="AFN272" s="43"/>
      <c r="AFO272" s="43"/>
      <c r="AFP272" s="43"/>
      <c r="AFQ272" s="43"/>
      <c r="AFR272" s="43"/>
      <c r="AFS272" s="43"/>
      <c r="AFT272" s="43"/>
      <c r="AFU272" s="43"/>
      <c r="AFV272" s="43"/>
      <c r="AFW272" s="43"/>
      <c r="AFX272" s="43"/>
      <c r="AFY272" s="43"/>
      <c r="AFZ272" s="43"/>
      <c r="AGA272" s="43"/>
      <c r="AGB272" s="43"/>
      <c r="AGC272" s="43"/>
      <c r="AGD272" s="43"/>
      <c r="AGE272" s="43"/>
      <c r="AGF272" s="43"/>
      <c r="AGG272" s="43"/>
      <c r="AGH272" s="43"/>
      <c r="AGI272" s="43"/>
      <c r="AGJ272" s="44"/>
      <c r="AGK272" s="42"/>
      <c r="AGL272" s="43"/>
      <c r="AGM272" s="43"/>
      <c r="AGN272" s="43"/>
      <c r="AGO272" s="43"/>
      <c r="AGP272" s="43"/>
      <c r="AGQ272" s="43"/>
      <c r="AGR272" s="43"/>
      <c r="AGS272" s="43"/>
      <c r="AGT272" s="43"/>
      <c r="AGU272" s="43"/>
      <c r="AGV272" s="43"/>
      <c r="AGW272" s="43"/>
      <c r="AGX272" s="43"/>
      <c r="AGY272" s="43"/>
      <c r="AGZ272" s="43"/>
      <c r="AHA272" s="43"/>
      <c r="AHB272" s="43"/>
      <c r="AHC272" s="43"/>
      <c r="AHD272" s="43"/>
      <c r="AHE272" s="43"/>
      <c r="AHF272" s="43"/>
      <c r="AHG272" s="43"/>
      <c r="AHH272" s="43"/>
      <c r="AHI272" s="43"/>
      <c r="AHJ272" s="43"/>
      <c r="AHK272" s="43"/>
      <c r="AHL272" s="43"/>
      <c r="AHM272" s="43"/>
      <c r="AHN272" s="43"/>
      <c r="AHO272" s="44"/>
      <c r="AHP272" s="42"/>
      <c r="AHQ272" s="43"/>
      <c r="AHR272" s="43"/>
      <c r="AHS272" s="43"/>
      <c r="AHT272" s="43"/>
      <c r="AHU272" s="43"/>
      <c r="AHV272" s="43"/>
      <c r="AHW272" s="43"/>
      <c r="AHX272" s="43"/>
      <c r="AHY272" s="43"/>
      <c r="AHZ272" s="43"/>
      <c r="AIA272" s="43"/>
      <c r="AIB272" s="43"/>
      <c r="AIC272" s="43"/>
      <c r="AID272" s="43"/>
      <c r="AIE272" s="43"/>
      <c r="AIF272" s="43"/>
      <c r="AIG272" s="43"/>
      <c r="AIH272" s="43"/>
      <c r="AII272" s="43"/>
      <c r="AIJ272" s="43"/>
      <c r="AIK272" s="43"/>
      <c r="AIL272" s="43"/>
      <c r="AIM272" s="43"/>
      <c r="AIN272" s="43"/>
      <c r="AIO272" s="43"/>
      <c r="AIP272" s="43"/>
      <c r="AIQ272" s="43"/>
      <c r="AIR272" s="43"/>
      <c r="AIS272" s="43"/>
      <c r="AIT272" s="44"/>
      <c r="AIU272" s="42"/>
      <c r="AIV272" s="43"/>
      <c r="AIW272" s="43"/>
      <c r="AIX272" s="43"/>
      <c r="AIY272" s="43"/>
      <c r="AIZ272" s="43"/>
      <c r="AJA272" s="43"/>
      <c r="AJB272" s="43"/>
      <c r="AJC272" s="43"/>
      <c r="AJD272" s="43"/>
      <c r="AJE272" s="43"/>
      <c r="AJF272" s="43"/>
      <c r="AJG272" s="43"/>
      <c r="AJH272" s="43"/>
      <c r="AJI272" s="43"/>
      <c r="AJJ272" s="43"/>
      <c r="AJK272" s="43"/>
      <c r="AJL272" s="43"/>
      <c r="AJM272" s="43"/>
      <c r="AJN272" s="43"/>
      <c r="AJO272" s="43"/>
      <c r="AJP272" s="43"/>
      <c r="AJQ272" s="43"/>
      <c r="AJR272" s="43"/>
      <c r="AJS272" s="43"/>
      <c r="AJT272" s="43"/>
      <c r="AJU272" s="43"/>
      <c r="AJV272" s="43"/>
      <c r="AJW272" s="43"/>
      <c r="AJX272" s="43"/>
      <c r="AJY272" s="44"/>
      <c r="AJZ272" s="42"/>
      <c r="AKA272" s="43"/>
      <c r="AKB272" s="43"/>
      <c r="AKC272" s="43"/>
      <c r="AKD272" s="43"/>
      <c r="AKE272" s="43"/>
      <c r="AKF272" s="43"/>
      <c r="AKG272" s="43"/>
      <c r="AKH272" s="43"/>
      <c r="AKI272" s="43"/>
      <c r="AKJ272" s="43"/>
      <c r="AKK272" s="43"/>
      <c r="AKL272" s="43"/>
      <c r="AKM272" s="43"/>
      <c r="AKN272" s="43"/>
      <c r="AKO272" s="43"/>
      <c r="AKP272" s="43"/>
      <c r="AKQ272" s="43"/>
      <c r="AKR272" s="43"/>
      <c r="AKS272" s="43"/>
      <c r="AKT272" s="43"/>
      <c r="AKU272" s="43"/>
      <c r="AKV272" s="43"/>
      <c r="AKW272" s="43"/>
      <c r="AKX272" s="43"/>
      <c r="AKY272" s="43"/>
      <c r="AKZ272" s="43"/>
      <c r="ALA272" s="43"/>
      <c r="ALB272" s="43"/>
      <c r="ALC272" s="43"/>
      <c r="ALD272" s="44"/>
      <c r="ALE272" s="42"/>
      <c r="ALF272" s="43"/>
      <c r="ALG272" s="43"/>
      <c r="ALH272" s="43"/>
      <c r="ALI272" s="43"/>
      <c r="ALJ272" s="43"/>
      <c r="ALK272" s="43"/>
      <c r="ALL272" s="43"/>
      <c r="ALM272" s="43"/>
      <c r="ALN272" s="43"/>
      <c r="ALO272" s="43"/>
      <c r="ALP272" s="43"/>
      <c r="ALQ272" s="43"/>
      <c r="ALR272" s="43"/>
      <c r="ALS272" s="43"/>
      <c r="ALT272" s="43"/>
      <c r="ALU272" s="43"/>
      <c r="ALV272" s="43"/>
      <c r="ALW272" s="43"/>
      <c r="ALX272" s="43"/>
      <c r="ALY272" s="43"/>
      <c r="ALZ272" s="43"/>
      <c r="AMA272" s="43"/>
      <c r="AMB272" s="43"/>
      <c r="AMC272" s="43"/>
      <c r="AMD272" s="43"/>
      <c r="AME272" s="43"/>
      <c r="AMF272" s="43"/>
      <c r="AMG272" s="43"/>
      <c r="AMH272" s="43"/>
      <c r="AMI272" s="44"/>
      <c r="AMJ272" s="42"/>
      <c r="AMK272" s="43"/>
      <c r="AML272" s="43"/>
      <c r="AMM272" s="43"/>
      <c r="AMN272" s="43"/>
      <c r="AMO272" s="43"/>
      <c r="AMP272" s="43"/>
      <c r="AMQ272" s="43"/>
      <c r="AMR272" s="43"/>
      <c r="AMS272" s="43"/>
      <c r="AMT272" s="43"/>
      <c r="AMU272" s="43"/>
      <c r="AMV272" s="43"/>
      <c r="AMW272" s="43"/>
      <c r="AMX272" s="43"/>
      <c r="AMY272" s="43"/>
      <c r="AMZ272" s="43"/>
      <c r="ANA272" s="43"/>
      <c r="ANB272" s="43"/>
      <c r="ANC272" s="43"/>
      <c r="AND272" s="43"/>
      <c r="ANE272" s="43"/>
      <c r="ANF272" s="43"/>
      <c r="ANG272" s="43"/>
      <c r="ANH272" s="43"/>
      <c r="ANI272" s="43"/>
      <c r="ANJ272" s="43"/>
      <c r="ANK272" s="43"/>
      <c r="ANL272" s="43"/>
      <c r="ANM272" s="43"/>
      <c r="ANN272" s="44"/>
      <c r="ANO272" s="42"/>
      <c r="ANP272" s="43"/>
      <c r="ANQ272" s="43"/>
      <c r="ANR272" s="43"/>
      <c r="ANS272" s="43"/>
      <c r="ANT272" s="43"/>
      <c r="ANU272" s="43"/>
      <c r="ANV272" s="43"/>
      <c r="ANW272" s="43"/>
      <c r="ANX272" s="43"/>
      <c r="ANY272" s="43"/>
      <c r="ANZ272" s="43"/>
      <c r="AOA272" s="43"/>
      <c r="AOB272" s="43"/>
      <c r="AOC272" s="43"/>
      <c r="AOD272" s="43"/>
      <c r="AOE272" s="43"/>
      <c r="AOF272" s="43"/>
      <c r="AOG272" s="43"/>
      <c r="AOH272" s="43"/>
      <c r="AOI272" s="43"/>
      <c r="AOJ272" s="43"/>
      <c r="AOK272" s="43"/>
      <c r="AOL272" s="43"/>
      <c r="AOM272" s="43"/>
      <c r="AON272" s="43"/>
      <c r="AOO272" s="43"/>
      <c r="AOP272" s="43"/>
      <c r="AOQ272" s="43"/>
      <c r="AOR272" s="43"/>
      <c r="AOS272" s="44"/>
      <c r="AOT272" s="42"/>
      <c r="AOU272" s="43"/>
      <c r="AOV272" s="43"/>
      <c r="AOW272" s="43"/>
      <c r="AOX272" s="43"/>
      <c r="AOY272" s="43"/>
      <c r="AOZ272" s="43"/>
      <c r="APA272" s="43"/>
      <c r="APB272" s="43"/>
      <c r="APC272" s="43"/>
      <c r="APD272" s="43"/>
      <c r="APE272" s="43"/>
      <c r="APF272" s="43"/>
      <c r="APG272" s="43"/>
      <c r="APH272" s="43"/>
      <c r="API272" s="43"/>
      <c r="APJ272" s="43"/>
      <c r="APK272" s="43"/>
      <c r="APL272" s="43"/>
      <c r="APM272" s="43"/>
      <c r="APN272" s="43"/>
      <c r="APO272" s="43"/>
      <c r="APP272" s="43"/>
      <c r="APQ272" s="43"/>
      <c r="APR272" s="43"/>
      <c r="APS272" s="43"/>
      <c r="APT272" s="43"/>
      <c r="APU272" s="43"/>
      <c r="APV272" s="43"/>
      <c r="APW272" s="43"/>
      <c r="APX272" s="44"/>
      <c r="APY272" s="42"/>
      <c r="APZ272" s="43"/>
      <c r="AQA272" s="43"/>
      <c r="AQB272" s="43"/>
      <c r="AQC272" s="43"/>
      <c r="AQD272" s="43"/>
      <c r="AQE272" s="43"/>
      <c r="AQF272" s="43"/>
      <c r="AQG272" s="43"/>
      <c r="AQH272" s="43"/>
      <c r="AQI272" s="43"/>
      <c r="AQJ272" s="43"/>
      <c r="AQK272" s="43"/>
      <c r="AQL272" s="43"/>
      <c r="AQM272" s="43"/>
      <c r="AQN272" s="43"/>
      <c r="AQO272" s="43"/>
      <c r="AQP272" s="43"/>
      <c r="AQQ272" s="43"/>
      <c r="AQR272" s="43"/>
      <c r="AQS272" s="43"/>
      <c r="AQT272" s="43"/>
      <c r="AQU272" s="43"/>
      <c r="AQV272" s="43"/>
      <c r="AQW272" s="43"/>
      <c r="AQX272" s="43"/>
      <c r="AQY272" s="43"/>
      <c r="AQZ272" s="43"/>
      <c r="ARA272" s="43"/>
      <c r="ARB272" s="43"/>
      <c r="ARC272" s="44"/>
      <c r="ARD272" s="42"/>
      <c r="ARE272" s="43"/>
      <c r="ARF272" s="43"/>
      <c r="ARG272" s="43"/>
      <c r="ARH272" s="43"/>
      <c r="ARI272" s="43"/>
      <c r="ARJ272" s="43"/>
      <c r="ARK272" s="43"/>
      <c r="ARL272" s="43"/>
      <c r="ARM272" s="43"/>
      <c r="ARN272" s="43"/>
      <c r="ARO272" s="43"/>
      <c r="ARP272" s="43"/>
      <c r="ARQ272" s="43"/>
      <c r="ARR272" s="43"/>
      <c r="ARS272" s="43"/>
      <c r="ART272" s="43"/>
      <c r="ARU272" s="43"/>
      <c r="ARV272" s="43"/>
      <c r="ARW272" s="43"/>
      <c r="ARX272" s="43"/>
      <c r="ARY272" s="43"/>
      <c r="ARZ272" s="43"/>
      <c r="ASA272" s="43"/>
      <c r="ASB272" s="43"/>
      <c r="ASC272" s="43"/>
      <c r="ASD272" s="43"/>
      <c r="ASE272" s="43"/>
      <c r="ASF272" s="43"/>
      <c r="ASG272" s="43"/>
      <c r="ASH272" s="44"/>
      <c r="ASI272" s="42"/>
      <c r="ASJ272" s="43"/>
      <c r="ASK272" s="43"/>
      <c r="ASL272" s="43"/>
      <c r="ASM272" s="43"/>
      <c r="ASN272" s="43"/>
      <c r="ASO272" s="43"/>
      <c r="ASP272" s="43"/>
      <c r="ASQ272" s="43"/>
      <c r="ASR272" s="43"/>
      <c r="ASS272" s="43"/>
      <c r="AST272" s="43"/>
      <c r="ASU272" s="43"/>
      <c r="ASV272" s="43"/>
      <c r="ASW272" s="43"/>
      <c r="ASX272" s="43"/>
      <c r="ASY272" s="43"/>
      <c r="ASZ272" s="43"/>
      <c r="ATA272" s="43"/>
      <c r="ATB272" s="43"/>
      <c r="ATC272" s="43"/>
      <c r="ATD272" s="43"/>
      <c r="ATE272" s="43"/>
      <c r="ATF272" s="43"/>
      <c r="ATG272" s="43"/>
      <c r="ATH272" s="43"/>
      <c r="ATI272" s="43"/>
      <c r="ATJ272" s="43"/>
      <c r="ATK272" s="43"/>
      <c r="ATL272" s="43"/>
      <c r="ATM272" s="44"/>
      <c r="ATN272" s="42"/>
      <c r="ATO272" s="43"/>
      <c r="ATP272" s="43"/>
      <c r="ATQ272" s="43"/>
      <c r="ATR272" s="43"/>
      <c r="ATS272" s="43"/>
      <c r="ATT272" s="43"/>
      <c r="ATU272" s="43"/>
      <c r="ATV272" s="43"/>
      <c r="ATW272" s="43"/>
      <c r="ATX272" s="43"/>
      <c r="ATY272" s="43"/>
      <c r="ATZ272" s="43"/>
      <c r="AUA272" s="43"/>
      <c r="AUB272" s="43"/>
      <c r="AUC272" s="43"/>
      <c r="AUD272" s="43"/>
      <c r="AUE272" s="43"/>
      <c r="AUF272" s="43"/>
      <c r="AUG272" s="43"/>
      <c r="AUH272" s="43"/>
      <c r="AUI272" s="43"/>
      <c r="AUJ272" s="43"/>
      <c r="AUK272" s="43"/>
      <c r="AUL272" s="43"/>
      <c r="AUM272" s="43"/>
      <c r="AUN272" s="43"/>
      <c r="AUO272" s="43"/>
      <c r="AUP272" s="43"/>
      <c r="AUQ272" s="43"/>
      <c r="AUR272" s="44"/>
      <c r="AUS272" s="42"/>
      <c r="AUT272" s="43"/>
      <c r="AUU272" s="43"/>
      <c r="AUV272" s="43"/>
      <c r="AUW272" s="43"/>
      <c r="AUX272" s="43"/>
      <c r="AUY272" s="43"/>
      <c r="AUZ272" s="43"/>
      <c r="AVA272" s="43"/>
      <c r="AVB272" s="43"/>
      <c r="AVC272" s="43"/>
      <c r="AVD272" s="43"/>
      <c r="AVE272" s="43"/>
      <c r="AVF272" s="43"/>
      <c r="AVG272" s="43"/>
      <c r="AVH272" s="43"/>
      <c r="AVI272" s="43"/>
      <c r="AVJ272" s="43"/>
      <c r="AVK272" s="43"/>
      <c r="AVL272" s="43"/>
      <c r="AVM272" s="43"/>
      <c r="AVN272" s="43"/>
      <c r="AVO272" s="43"/>
      <c r="AVP272" s="43"/>
      <c r="AVQ272" s="43"/>
      <c r="AVR272" s="43"/>
      <c r="AVS272" s="43"/>
      <c r="AVT272" s="43"/>
      <c r="AVU272" s="43"/>
      <c r="AVV272" s="43"/>
      <c r="AVW272" s="44"/>
      <c r="AVX272" s="42"/>
      <c r="AVY272" s="43"/>
      <c r="AVZ272" s="43"/>
      <c r="AWA272" s="43"/>
      <c r="AWB272" s="43"/>
      <c r="AWC272" s="43"/>
      <c r="AWD272" s="43"/>
      <c r="AWE272" s="43"/>
      <c r="AWF272" s="43"/>
      <c r="AWG272" s="43"/>
      <c r="AWH272" s="43"/>
      <c r="AWI272" s="43"/>
      <c r="AWJ272" s="43"/>
      <c r="AWK272" s="43"/>
      <c r="AWL272" s="43"/>
      <c r="AWM272" s="43"/>
      <c r="AWN272" s="43"/>
      <c r="AWO272" s="43"/>
      <c r="AWP272" s="43"/>
      <c r="AWQ272" s="43"/>
      <c r="AWR272" s="43"/>
      <c r="AWS272" s="43"/>
      <c r="AWT272" s="43"/>
      <c r="AWU272" s="43"/>
      <c r="AWV272" s="43"/>
      <c r="AWW272" s="43"/>
      <c r="AWX272" s="43"/>
      <c r="AWY272" s="43"/>
      <c r="AWZ272" s="43"/>
      <c r="AXA272" s="43"/>
      <c r="AXB272" s="44"/>
      <c r="AXC272" s="42"/>
      <c r="AXD272" s="43"/>
      <c r="AXE272" s="43"/>
      <c r="AXF272" s="43"/>
      <c r="AXG272" s="43"/>
      <c r="AXH272" s="43"/>
      <c r="AXI272" s="43"/>
      <c r="AXJ272" s="43"/>
      <c r="AXK272" s="43"/>
      <c r="AXL272" s="43"/>
      <c r="AXM272" s="43"/>
      <c r="AXN272" s="43"/>
      <c r="AXO272" s="43"/>
      <c r="AXP272" s="43"/>
      <c r="AXQ272" s="43"/>
      <c r="AXR272" s="43"/>
      <c r="AXS272" s="43"/>
      <c r="AXT272" s="43"/>
      <c r="AXU272" s="43"/>
      <c r="AXV272" s="43"/>
      <c r="AXW272" s="43"/>
      <c r="AXX272" s="43"/>
      <c r="AXY272" s="43"/>
      <c r="AXZ272" s="43"/>
      <c r="AYA272" s="43"/>
      <c r="AYB272" s="43"/>
      <c r="AYC272" s="43"/>
      <c r="AYD272" s="43"/>
      <c r="AYE272" s="43"/>
      <c r="AYF272" s="43"/>
      <c r="AYG272" s="44"/>
      <c r="AYH272" s="42"/>
      <c r="AYI272" s="43"/>
      <c r="AYJ272" s="43"/>
      <c r="AYK272" s="43"/>
      <c r="AYL272" s="43"/>
      <c r="AYM272" s="43"/>
      <c r="AYN272" s="43"/>
      <c r="AYO272" s="43"/>
      <c r="AYP272" s="43"/>
      <c r="AYQ272" s="43"/>
      <c r="AYR272" s="43"/>
      <c r="AYS272" s="43"/>
      <c r="AYT272" s="43"/>
      <c r="AYU272" s="43"/>
      <c r="AYV272" s="43"/>
      <c r="AYW272" s="43"/>
      <c r="AYX272" s="43"/>
      <c r="AYY272" s="43"/>
      <c r="AYZ272" s="43"/>
      <c r="AZA272" s="43"/>
      <c r="AZB272" s="43"/>
      <c r="AZC272" s="43"/>
      <c r="AZD272" s="43"/>
      <c r="AZE272" s="43"/>
      <c r="AZF272" s="43"/>
      <c r="AZG272" s="43"/>
      <c r="AZH272" s="43"/>
      <c r="AZI272" s="43"/>
      <c r="AZJ272" s="43"/>
      <c r="AZK272" s="43"/>
      <c r="AZL272" s="44"/>
      <c r="AZM272" s="42"/>
      <c r="AZN272" s="43"/>
      <c r="AZO272" s="43"/>
      <c r="AZP272" s="43"/>
      <c r="AZQ272" s="43"/>
      <c r="AZR272" s="43"/>
      <c r="AZS272" s="43"/>
      <c r="AZT272" s="43"/>
      <c r="AZU272" s="43"/>
      <c r="AZV272" s="43"/>
      <c r="AZW272" s="43"/>
      <c r="AZX272" s="43"/>
      <c r="AZY272" s="43"/>
      <c r="AZZ272" s="43"/>
      <c r="BAA272" s="43"/>
      <c r="BAB272" s="43"/>
      <c r="BAC272" s="43"/>
      <c r="BAD272" s="43"/>
      <c r="BAE272" s="43"/>
      <c r="BAF272" s="43"/>
      <c r="BAG272" s="43"/>
      <c r="BAH272" s="43"/>
      <c r="BAI272" s="43"/>
      <c r="BAJ272" s="43"/>
      <c r="BAK272" s="43"/>
      <c r="BAL272" s="43"/>
      <c r="BAM272" s="43"/>
      <c r="BAN272" s="43"/>
      <c r="BAO272" s="43"/>
      <c r="BAP272" s="43"/>
      <c r="BAQ272" s="44"/>
      <c r="BAR272" s="42"/>
      <c r="BAS272" s="43"/>
      <c r="BAT272" s="43"/>
      <c r="BAU272" s="43"/>
      <c r="BAV272" s="43"/>
      <c r="BAW272" s="43"/>
      <c r="BAX272" s="43"/>
      <c r="BAY272" s="43"/>
      <c r="BAZ272" s="43"/>
      <c r="BBA272" s="43"/>
      <c r="BBB272" s="43"/>
      <c r="BBC272" s="43"/>
      <c r="BBD272" s="43"/>
      <c r="BBE272" s="43"/>
      <c r="BBF272" s="43"/>
      <c r="BBG272" s="43"/>
      <c r="BBH272" s="43"/>
      <c r="BBI272" s="43"/>
      <c r="BBJ272" s="43"/>
      <c r="BBK272" s="43"/>
      <c r="BBL272" s="43"/>
      <c r="BBM272" s="43"/>
      <c r="BBN272" s="43"/>
      <c r="BBO272" s="43"/>
      <c r="BBP272" s="43"/>
      <c r="BBQ272" s="43"/>
      <c r="BBR272" s="43"/>
      <c r="BBS272" s="43"/>
      <c r="BBT272" s="43"/>
      <c r="BBU272" s="43"/>
      <c r="BBV272" s="44"/>
      <c r="BBW272" s="42"/>
      <c r="BBX272" s="43"/>
      <c r="BBY272" s="43"/>
      <c r="BBZ272" s="43"/>
      <c r="BCA272" s="43"/>
      <c r="BCB272" s="43"/>
      <c r="BCC272" s="43"/>
      <c r="BCD272" s="43"/>
      <c r="BCE272" s="43"/>
      <c r="BCF272" s="43"/>
      <c r="BCG272" s="43"/>
      <c r="BCH272" s="43"/>
      <c r="BCI272" s="43"/>
      <c r="BCJ272" s="43"/>
      <c r="BCK272" s="43"/>
      <c r="BCL272" s="43"/>
      <c r="BCM272" s="43"/>
      <c r="BCN272" s="43"/>
      <c r="BCO272" s="43"/>
      <c r="BCP272" s="43"/>
      <c r="BCQ272" s="43"/>
      <c r="BCR272" s="43"/>
      <c r="BCS272" s="43"/>
      <c r="BCT272" s="43"/>
      <c r="BCU272" s="43"/>
      <c r="BCV272" s="43"/>
      <c r="BCW272" s="43"/>
      <c r="BCX272" s="43"/>
      <c r="BCY272" s="43"/>
      <c r="BCZ272" s="43"/>
      <c r="BDA272" s="44"/>
      <c r="BDB272" s="42"/>
      <c r="BDC272" s="43"/>
      <c r="BDD272" s="43"/>
      <c r="BDE272" s="43"/>
      <c r="BDF272" s="43"/>
      <c r="BDG272" s="43"/>
      <c r="BDH272" s="43"/>
      <c r="BDI272" s="43"/>
      <c r="BDJ272" s="43"/>
      <c r="BDK272" s="43"/>
      <c r="BDL272" s="43"/>
      <c r="BDM272" s="43"/>
      <c r="BDN272" s="43"/>
      <c r="BDO272" s="43"/>
      <c r="BDP272" s="43"/>
      <c r="BDQ272" s="43"/>
      <c r="BDR272" s="43"/>
      <c r="BDS272" s="43"/>
      <c r="BDT272" s="43"/>
      <c r="BDU272" s="43"/>
      <c r="BDV272" s="43"/>
      <c r="BDW272" s="43"/>
      <c r="BDX272" s="43"/>
      <c r="BDY272" s="43"/>
      <c r="BDZ272" s="43"/>
      <c r="BEA272" s="43"/>
      <c r="BEB272" s="43"/>
      <c r="BEC272" s="43"/>
      <c r="BED272" s="43"/>
      <c r="BEE272" s="43"/>
      <c r="BEF272" s="44"/>
      <c r="BEG272" s="42"/>
      <c r="BEH272" s="43"/>
      <c r="BEI272" s="43"/>
      <c r="BEJ272" s="43"/>
      <c r="BEK272" s="43"/>
      <c r="BEL272" s="43"/>
      <c r="BEM272" s="43"/>
      <c r="BEN272" s="43"/>
      <c r="BEO272" s="43"/>
      <c r="BEP272" s="43"/>
      <c r="BEQ272" s="43"/>
      <c r="BER272" s="43"/>
      <c r="BES272" s="43"/>
      <c r="BET272" s="43"/>
      <c r="BEU272" s="43"/>
      <c r="BEV272" s="43"/>
      <c r="BEW272" s="43"/>
      <c r="BEX272" s="43"/>
      <c r="BEY272" s="43"/>
      <c r="BEZ272" s="43"/>
      <c r="BFA272" s="43"/>
      <c r="BFB272" s="43"/>
      <c r="BFC272" s="43"/>
      <c r="BFD272" s="43"/>
      <c r="BFE272" s="43"/>
      <c r="BFF272" s="43"/>
      <c r="BFG272" s="43"/>
      <c r="BFH272" s="43"/>
      <c r="BFI272" s="43"/>
      <c r="BFJ272" s="43"/>
      <c r="BFK272" s="44"/>
      <c r="BFL272" s="42"/>
      <c r="BFM272" s="43"/>
      <c r="BFN272" s="43"/>
      <c r="BFO272" s="43"/>
      <c r="BFP272" s="43"/>
      <c r="BFQ272" s="43"/>
      <c r="BFR272" s="43"/>
      <c r="BFS272" s="43"/>
      <c r="BFT272" s="43"/>
      <c r="BFU272" s="43"/>
      <c r="BFV272" s="43"/>
      <c r="BFW272" s="43"/>
      <c r="BFX272" s="43"/>
      <c r="BFY272" s="43"/>
      <c r="BFZ272" s="43"/>
      <c r="BGA272" s="43"/>
      <c r="BGB272" s="43"/>
      <c r="BGC272" s="43"/>
      <c r="BGD272" s="43"/>
      <c r="BGE272" s="43"/>
      <c r="BGF272" s="43"/>
      <c r="BGG272" s="43"/>
      <c r="BGH272" s="43"/>
      <c r="BGI272" s="43"/>
      <c r="BGJ272" s="43"/>
      <c r="BGK272" s="43"/>
      <c r="BGL272" s="43"/>
      <c r="BGM272" s="43"/>
      <c r="BGN272" s="43"/>
      <c r="BGO272" s="43"/>
      <c r="BGP272" s="44"/>
      <c r="BGQ272" s="42"/>
      <c r="BGR272" s="43"/>
      <c r="BGS272" s="43"/>
      <c r="BGT272" s="43"/>
      <c r="BGU272" s="43"/>
      <c r="BGV272" s="43"/>
      <c r="BGW272" s="43"/>
      <c r="BGX272" s="43"/>
      <c r="BGY272" s="43"/>
      <c r="BGZ272" s="43"/>
      <c r="BHA272" s="43"/>
      <c r="BHB272" s="43"/>
      <c r="BHC272" s="43"/>
      <c r="BHD272" s="43"/>
      <c r="BHE272" s="43"/>
      <c r="BHF272" s="43"/>
      <c r="BHG272" s="43"/>
      <c r="BHH272" s="43"/>
      <c r="BHI272" s="43"/>
      <c r="BHJ272" s="43"/>
      <c r="BHK272" s="43"/>
      <c r="BHL272" s="43"/>
      <c r="BHM272" s="43"/>
      <c r="BHN272" s="43"/>
      <c r="BHO272" s="43"/>
      <c r="BHP272" s="43"/>
      <c r="BHQ272" s="43"/>
      <c r="BHR272" s="43"/>
      <c r="BHS272" s="43"/>
      <c r="BHT272" s="43"/>
      <c r="BHU272" s="44"/>
      <c r="BHV272" s="42"/>
      <c r="BHW272" s="43"/>
      <c r="BHX272" s="43"/>
      <c r="BHY272" s="43"/>
      <c r="BHZ272" s="43"/>
      <c r="BIA272" s="43"/>
      <c r="BIB272" s="43"/>
      <c r="BIC272" s="43"/>
      <c r="BID272" s="43"/>
      <c r="BIE272" s="43"/>
      <c r="BIF272" s="43"/>
      <c r="BIG272" s="43"/>
      <c r="BIH272" s="43"/>
      <c r="BII272" s="43"/>
      <c r="BIJ272" s="43"/>
      <c r="BIK272" s="43"/>
      <c r="BIL272" s="43"/>
      <c r="BIM272" s="43"/>
      <c r="BIN272" s="43"/>
      <c r="BIO272" s="43"/>
      <c r="BIP272" s="43"/>
      <c r="BIQ272" s="43"/>
      <c r="BIR272" s="43"/>
      <c r="BIS272" s="43"/>
      <c r="BIT272" s="43"/>
      <c r="BIU272" s="43"/>
      <c r="BIV272" s="43"/>
      <c r="BIW272" s="43"/>
      <c r="BIX272" s="43"/>
      <c r="BIY272" s="43"/>
      <c r="BIZ272" s="44"/>
      <c r="BJA272" s="42"/>
      <c r="BJB272" s="43"/>
      <c r="BJC272" s="43"/>
      <c r="BJD272" s="43"/>
      <c r="BJE272" s="43"/>
      <c r="BJF272" s="43"/>
      <c r="BJG272" s="43"/>
      <c r="BJH272" s="43"/>
      <c r="BJI272" s="43"/>
      <c r="BJJ272" s="43"/>
      <c r="BJK272" s="43"/>
      <c r="BJL272" s="43"/>
      <c r="BJM272" s="43"/>
      <c r="BJN272" s="43"/>
      <c r="BJO272" s="43"/>
      <c r="BJP272" s="43"/>
      <c r="BJQ272" s="43"/>
      <c r="BJR272" s="43"/>
      <c r="BJS272" s="43"/>
      <c r="BJT272" s="43"/>
      <c r="BJU272" s="43"/>
      <c r="BJV272" s="43"/>
      <c r="BJW272" s="43"/>
      <c r="BJX272" s="43"/>
      <c r="BJY272" s="43"/>
      <c r="BJZ272" s="43"/>
      <c r="BKA272" s="43"/>
      <c r="BKB272" s="43"/>
      <c r="BKC272" s="43"/>
      <c r="BKD272" s="43"/>
      <c r="BKE272" s="44"/>
      <c r="BKF272" s="42"/>
      <c r="BKG272" s="43"/>
      <c r="BKH272" s="43"/>
      <c r="BKI272" s="43"/>
      <c r="BKJ272" s="43"/>
      <c r="BKK272" s="43"/>
      <c r="BKL272" s="43"/>
      <c r="BKM272" s="43"/>
      <c r="BKN272" s="43"/>
      <c r="BKO272" s="43"/>
      <c r="BKP272" s="43"/>
      <c r="BKQ272" s="43"/>
      <c r="BKR272" s="43"/>
      <c r="BKS272" s="43"/>
      <c r="BKT272" s="43"/>
      <c r="BKU272" s="43"/>
      <c r="BKV272" s="43"/>
      <c r="BKW272" s="43"/>
      <c r="BKX272" s="43"/>
      <c r="BKY272" s="43"/>
      <c r="BKZ272" s="43"/>
      <c r="BLA272" s="43"/>
      <c r="BLB272" s="43"/>
      <c r="BLC272" s="43"/>
      <c r="BLD272" s="43"/>
      <c r="BLE272" s="43"/>
      <c r="BLF272" s="43"/>
      <c r="BLG272" s="43"/>
      <c r="BLH272" s="43"/>
      <c r="BLI272" s="43"/>
      <c r="BLJ272" s="44"/>
      <c r="BLK272" s="42"/>
      <c r="BLL272" s="43"/>
      <c r="BLM272" s="43"/>
      <c r="BLN272" s="43"/>
      <c r="BLO272" s="43"/>
      <c r="BLP272" s="43"/>
      <c r="BLQ272" s="43"/>
      <c r="BLR272" s="43"/>
      <c r="BLS272" s="43"/>
      <c r="BLT272" s="43"/>
      <c r="BLU272" s="43"/>
      <c r="BLV272" s="43"/>
      <c r="BLW272" s="43"/>
      <c r="BLX272" s="43"/>
      <c r="BLY272" s="43"/>
      <c r="BLZ272" s="43"/>
      <c r="BMA272" s="43"/>
      <c r="BMB272" s="43"/>
      <c r="BMC272" s="43"/>
      <c r="BMD272" s="43"/>
      <c r="BME272" s="43"/>
      <c r="BMF272" s="43"/>
      <c r="BMG272" s="43"/>
      <c r="BMH272" s="43"/>
      <c r="BMI272" s="43"/>
      <c r="BMJ272" s="43"/>
      <c r="BMK272" s="43"/>
      <c r="BML272" s="43"/>
      <c r="BMM272" s="43"/>
      <c r="BMN272" s="43"/>
      <c r="BMO272" s="44"/>
      <c r="BMP272" s="42"/>
      <c r="BMQ272" s="43"/>
      <c r="BMR272" s="43"/>
      <c r="BMS272" s="43"/>
      <c r="BMT272" s="43"/>
      <c r="BMU272" s="43"/>
      <c r="BMV272" s="43"/>
      <c r="BMW272" s="43"/>
      <c r="BMX272" s="43"/>
      <c r="BMY272" s="43"/>
      <c r="BMZ272" s="43"/>
      <c r="BNA272" s="43"/>
      <c r="BNB272" s="43"/>
      <c r="BNC272" s="43"/>
      <c r="BND272" s="43"/>
      <c r="BNE272" s="43"/>
      <c r="BNF272" s="43"/>
      <c r="BNG272" s="43"/>
      <c r="BNH272" s="43"/>
      <c r="BNI272" s="43"/>
      <c r="BNJ272" s="43"/>
      <c r="BNK272" s="43"/>
      <c r="BNL272" s="43"/>
      <c r="BNM272" s="43"/>
      <c r="BNN272" s="43"/>
      <c r="BNO272" s="43"/>
      <c r="BNP272" s="43"/>
      <c r="BNQ272" s="43"/>
      <c r="BNR272" s="43"/>
      <c r="BNS272" s="43"/>
      <c r="BNT272" s="44"/>
      <c r="BNU272" s="42"/>
      <c r="BNV272" s="43"/>
      <c r="BNW272" s="43"/>
      <c r="BNX272" s="43"/>
      <c r="BNY272" s="43"/>
      <c r="BNZ272" s="43"/>
      <c r="BOA272" s="43"/>
      <c r="BOB272" s="43"/>
      <c r="BOC272" s="43"/>
      <c r="BOD272" s="43"/>
      <c r="BOE272" s="43"/>
      <c r="BOF272" s="43"/>
      <c r="BOG272" s="43"/>
      <c r="BOH272" s="43"/>
      <c r="BOI272" s="43"/>
      <c r="BOJ272" s="43"/>
      <c r="BOK272" s="43"/>
      <c r="BOL272" s="43"/>
      <c r="BOM272" s="43"/>
      <c r="BON272" s="43"/>
      <c r="BOO272" s="43"/>
      <c r="BOP272" s="43"/>
      <c r="BOQ272" s="43"/>
      <c r="BOR272" s="43"/>
      <c r="BOS272" s="43"/>
      <c r="BOT272" s="43"/>
      <c r="BOU272" s="43"/>
      <c r="BOV272" s="43"/>
      <c r="BOW272" s="43"/>
      <c r="BOX272" s="43"/>
      <c r="BOY272" s="44"/>
      <c r="BOZ272" s="42"/>
      <c r="BPA272" s="43"/>
      <c r="BPB272" s="43"/>
      <c r="BPC272" s="43"/>
      <c r="BPD272" s="43"/>
      <c r="BPE272" s="43"/>
      <c r="BPF272" s="43"/>
      <c r="BPG272" s="43"/>
      <c r="BPH272" s="43"/>
      <c r="BPI272" s="43"/>
      <c r="BPJ272" s="43"/>
      <c r="BPK272" s="43"/>
      <c r="BPL272" s="43"/>
      <c r="BPM272" s="43"/>
      <c r="BPN272" s="43"/>
      <c r="BPO272" s="43"/>
      <c r="BPP272" s="43"/>
      <c r="BPQ272" s="43"/>
      <c r="BPR272" s="43"/>
      <c r="BPS272" s="43"/>
      <c r="BPT272" s="43"/>
      <c r="BPU272" s="43"/>
      <c r="BPV272" s="43"/>
      <c r="BPW272" s="43"/>
      <c r="BPX272" s="43"/>
      <c r="BPY272" s="43"/>
      <c r="BPZ272" s="43"/>
      <c r="BQA272" s="43"/>
      <c r="BQB272" s="43"/>
      <c r="BQC272" s="43"/>
      <c r="BQD272" s="44"/>
      <c r="BQE272" s="42"/>
      <c r="BQF272" s="43"/>
      <c r="BQG272" s="43"/>
      <c r="BQH272" s="43"/>
      <c r="BQI272" s="43"/>
      <c r="BQJ272" s="43"/>
      <c r="BQK272" s="43"/>
      <c r="BQL272" s="43"/>
      <c r="BQM272" s="43"/>
      <c r="BQN272" s="43"/>
      <c r="BQO272" s="43"/>
      <c r="BQP272" s="43"/>
      <c r="BQQ272" s="43"/>
      <c r="BQR272" s="43"/>
      <c r="BQS272" s="43"/>
      <c r="BQT272" s="43"/>
      <c r="BQU272" s="43"/>
      <c r="BQV272" s="43"/>
      <c r="BQW272" s="43"/>
      <c r="BQX272" s="43"/>
      <c r="BQY272" s="43"/>
      <c r="BQZ272" s="43"/>
      <c r="BRA272" s="43"/>
      <c r="BRB272" s="43"/>
      <c r="BRC272" s="43"/>
      <c r="BRD272" s="43"/>
      <c r="BRE272" s="43"/>
      <c r="BRF272" s="43"/>
      <c r="BRG272" s="43"/>
      <c r="BRH272" s="43"/>
      <c r="BRI272" s="44"/>
      <c r="BRJ272" s="42"/>
      <c r="BRK272" s="43"/>
      <c r="BRL272" s="43"/>
      <c r="BRM272" s="43"/>
      <c r="BRN272" s="43"/>
      <c r="BRO272" s="43"/>
      <c r="BRP272" s="43"/>
      <c r="BRQ272" s="43"/>
      <c r="BRR272" s="43"/>
      <c r="BRS272" s="43"/>
      <c r="BRT272" s="43"/>
      <c r="BRU272" s="43"/>
      <c r="BRV272" s="43"/>
      <c r="BRW272" s="43"/>
      <c r="BRX272" s="43"/>
      <c r="BRY272" s="43"/>
      <c r="BRZ272" s="43"/>
      <c r="BSA272" s="43"/>
      <c r="BSB272" s="43"/>
      <c r="BSC272" s="43"/>
      <c r="BSD272" s="43"/>
      <c r="BSE272" s="43"/>
      <c r="BSF272" s="43"/>
      <c r="BSG272" s="43"/>
      <c r="BSH272" s="43"/>
      <c r="BSI272" s="43"/>
      <c r="BSJ272" s="43"/>
      <c r="BSK272" s="43"/>
      <c r="BSL272" s="43"/>
      <c r="BSM272" s="43"/>
      <c r="BSN272" s="44"/>
      <c r="BSO272" s="42"/>
      <c r="BSP272" s="43"/>
      <c r="BSQ272" s="43"/>
      <c r="BSR272" s="43"/>
      <c r="BSS272" s="43"/>
      <c r="BST272" s="43"/>
      <c r="BSU272" s="43"/>
      <c r="BSV272" s="43"/>
      <c r="BSW272" s="43"/>
      <c r="BSX272" s="43"/>
      <c r="BSY272" s="43"/>
      <c r="BSZ272" s="43"/>
      <c r="BTA272" s="43"/>
      <c r="BTB272" s="43"/>
      <c r="BTC272" s="43"/>
      <c r="BTD272" s="43"/>
      <c r="BTE272" s="43"/>
      <c r="BTF272" s="43"/>
      <c r="BTG272" s="43"/>
      <c r="BTH272" s="43"/>
      <c r="BTI272" s="43"/>
      <c r="BTJ272" s="43"/>
      <c r="BTK272" s="43"/>
      <c r="BTL272" s="43"/>
      <c r="BTM272" s="43"/>
      <c r="BTN272" s="43"/>
      <c r="BTO272" s="43"/>
      <c r="BTP272" s="43"/>
      <c r="BTQ272" s="43"/>
      <c r="BTR272" s="43"/>
      <c r="BTS272" s="44"/>
      <c r="BTT272" s="42"/>
      <c r="BTU272" s="43"/>
      <c r="BTV272" s="43"/>
      <c r="BTW272" s="43"/>
      <c r="BTX272" s="43"/>
      <c r="BTY272" s="43"/>
      <c r="BTZ272" s="43"/>
      <c r="BUA272" s="43"/>
      <c r="BUB272" s="43"/>
      <c r="BUC272" s="43"/>
      <c r="BUD272" s="43"/>
      <c r="BUE272" s="43"/>
      <c r="BUF272" s="43"/>
      <c r="BUG272" s="43"/>
      <c r="BUH272" s="43"/>
      <c r="BUI272" s="43"/>
      <c r="BUJ272" s="43"/>
      <c r="BUK272" s="43"/>
      <c r="BUL272" s="43"/>
      <c r="BUM272" s="43"/>
      <c r="BUN272" s="43"/>
      <c r="BUO272" s="43"/>
      <c r="BUP272" s="43"/>
      <c r="BUQ272" s="43"/>
      <c r="BUR272" s="43"/>
      <c r="BUS272" s="43"/>
      <c r="BUT272" s="43"/>
      <c r="BUU272" s="43"/>
      <c r="BUV272" s="43"/>
      <c r="BUW272" s="43"/>
      <c r="BUX272" s="44"/>
      <c r="BUY272" s="42"/>
      <c r="BUZ272" s="43"/>
      <c r="BVA272" s="43"/>
      <c r="BVB272" s="43"/>
      <c r="BVC272" s="43"/>
      <c r="BVD272" s="43"/>
      <c r="BVE272" s="43"/>
      <c r="BVF272" s="43"/>
      <c r="BVG272" s="43"/>
      <c r="BVH272" s="43"/>
      <c r="BVI272" s="43"/>
      <c r="BVJ272" s="43"/>
      <c r="BVK272" s="43"/>
      <c r="BVL272" s="43"/>
      <c r="BVM272" s="43"/>
      <c r="BVN272" s="43"/>
      <c r="BVO272" s="43"/>
      <c r="BVP272" s="43"/>
      <c r="BVQ272" s="43"/>
      <c r="BVR272" s="43"/>
      <c r="BVS272" s="43"/>
      <c r="BVT272" s="43"/>
      <c r="BVU272" s="43"/>
      <c r="BVV272" s="43"/>
      <c r="BVW272" s="43"/>
      <c r="BVX272" s="43"/>
      <c r="BVY272" s="43"/>
      <c r="BVZ272" s="43"/>
      <c r="BWA272" s="43"/>
      <c r="BWB272" s="43"/>
      <c r="BWC272" s="44"/>
      <c r="BWD272" s="42"/>
      <c r="BWE272" s="43"/>
      <c r="BWF272" s="43"/>
      <c r="BWG272" s="43"/>
      <c r="BWH272" s="43"/>
      <c r="BWI272" s="43"/>
      <c r="BWJ272" s="43"/>
      <c r="BWK272" s="43"/>
      <c r="BWL272" s="43"/>
      <c r="BWM272" s="43"/>
      <c r="BWN272" s="43"/>
      <c r="BWO272" s="43"/>
      <c r="BWP272" s="43"/>
      <c r="BWQ272" s="43"/>
      <c r="BWR272" s="43"/>
      <c r="BWS272" s="43"/>
      <c r="BWT272" s="43"/>
      <c r="BWU272" s="43"/>
      <c r="BWV272" s="43"/>
      <c r="BWW272" s="43"/>
      <c r="BWX272" s="43"/>
      <c r="BWY272" s="43"/>
      <c r="BWZ272" s="43"/>
      <c r="BXA272" s="43"/>
      <c r="BXB272" s="43"/>
      <c r="BXC272" s="43"/>
      <c r="BXD272" s="43"/>
      <c r="BXE272" s="43"/>
      <c r="BXF272" s="43"/>
      <c r="BXG272" s="43"/>
      <c r="BXH272" s="44"/>
      <c r="BXI272" s="42"/>
      <c r="BXJ272" s="43"/>
      <c r="BXK272" s="43"/>
      <c r="BXL272" s="43"/>
      <c r="BXM272" s="43"/>
      <c r="BXN272" s="43"/>
      <c r="BXO272" s="43"/>
      <c r="BXP272" s="43"/>
      <c r="BXQ272" s="43"/>
      <c r="BXR272" s="43"/>
      <c r="BXS272" s="43"/>
      <c r="BXT272" s="43"/>
      <c r="BXU272" s="43"/>
      <c r="BXV272" s="43"/>
      <c r="BXW272" s="43"/>
      <c r="BXX272" s="43"/>
      <c r="BXY272" s="43"/>
      <c r="BXZ272" s="43"/>
      <c r="BYA272" s="43"/>
      <c r="BYB272" s="43"/>
      <c r="BYC272" s="43"/>
      <c r="BYD272" s="43"/>
      <c r="BYE272" s="43"/>
      <c r="BYF272" s="43"/>
      <c r="BYG272" s="43"/>
      <c r="BYH272" s="43"/>
      <c r="BYI272" s="43"/>
      <c r="BYJ272" s="43"/>
      <c r="BYK272" s="43"/>
      <c r="BYL272" s="43"/>
      <c r="BYM272" s="44"/>
      <c r="BYN272" s="42"/>
      <c r="BYO272" s="43"/>
      <c r="BYP272" s="43"/>
      <c r="BYQ272" s="43"/>
      <c r="BYR272" s="43"/>
      <c r="BYS272" s="43"/>
      <c r="BYT272" s="43"/>
      <c r="BYU272" s="43"/>
      <c r="BYV272" s="43"/>
      <c r="BYW272" s="43"/>
      <c r="BYX272" s="43"/>
      <c r="BYY272" s="43"/>
      <c r="BYZ272" s="43"/>
      <c r="BZA272" s="43"/>
      <c r="BZB272" s="43"/>
      <c r="BZC272" s="43"/>
      <c r="BZD272" s="43"/>
      <c r="BZE272" s="43"/>
      <c r="BZF272" s="43"/>
      <c r="BZG272" s="43"/>
      <c r="BZH272" s="43"/>
      <c r="BZI272" s="43"/>
      <c r="BZJ272" s="43"/>
      <c r="BZK272" s="43"/>
      <c r="BZL272" s="43"/>
      <c r="BZM272" s="43"/>
      <c r="BZN272" s="43"/>
      <c r="BZO272" s="43"/>
      <c r="BZP272" s="43"/>
      <c r="BZQ272" s="43"/>
      <c r="BZR272" s="44"/>
      <c r="BZS272" s="42"/>
      <c r="BZT272" s="43"/>
      <c r="BZU272" s="43"/>
      <c r="BZV272" s="43"/>
      <c r="BZW272" s="43"/>
      <c r="BZX272" s="43"/>
      <c r="BZY272" s="43"/>
      <c r="BZZ272" s="43"/>
      <c r="CAA272" s="43"/>
      <c r="CAB272" s="43"/>
      <c r="CAC272" s="43"/>
      <c r="CAD272" s="43"/>
      <c r="CAE272" s="43"/>
      <c r="CAF272" s="43"/>
      <c r="CAG272" s="43"/>
      <c r="CAH272" s="43"/>
      <c r="CAI272" s="43"/>
      <c r="CAJ272" s="43"/>
      <c r="CAK272" s="43"/>
      <c r="CAL272" s="43"/>
      <c r="CAM272" s="43"/>
      <c r="CAN272" s="43"/>
      <c r="CAO272" s="43"/>
      <c r="CAP272" s="43"/>
      <c r="CAQ272" s="43"/>
      <c r="CAR272" s="43"/>
      <c r="CAS272" s="43"/>
      <c r="CAT272" s="43"/>
      <c r="CAU272" s="43"/>
      <c r="CAV272" s="43"/>
      <c r="CAW272" s="44"/>
      <c r="CAX272" s="42"/>
      <c r="CAY272" s="43"/>
      <c r="CAZ272" s="43"/>
      <c r="CBA272" s="43"/>
      <c r="CBB272" s="43"/>
      <c r="CBC272" s="43"/>
      <c r="CBD272" s="43"/>
      <c r="CBE272" s="43"/>
      <c r="CBF272" s="43"/>
      <c r="CBG272" s="43"/>
      <c r="CBH272" s="43"/>
      <c r="CBI272" s="43"/>
      <c r="CBJ272" s="43"/>
      <c r="CBK272" s="43"/>
      <c r="CBL272" s="43"/>
      <c r="CBM272" s="43"/>
      <c r="CBN272" s="43"/>
      <c r="CBO272" s="43"/>
      <c r="CBP272" s="43"/>
      <c r="CBQ272" s="43"/>
      <c r="CBR272" s="43"/>
      <c r="CBS272" s="43"/>
      <c r="CBT272" s="43"/>
      <c r="CBU272" s="43"/>
      <c r="CBV272" s="43"/>
      <c r="CBW272" s="43"/>
      <c r="CBX272" s="43"/>
      <c r="CBY272" s="43"/>
      <c r="CBZ272" s="43"/>
      <c r="CCA272" s="43"/>
      <c r="CCB272" s="44"/>
      <c r="CCC272" s="42"/>
      <c r="CCD272" s="43"/>
      <c r="CCE272" s="43"/>
      <c r="CCF272" s="43"/>
      <c r="CCG272" s="43"/>
      <c r="CCH272" s="43"/>
      <c r="CCI272" s="43"/>
      <c r="CCJ272" s="43"/>
      <c r="CCK272" s="43"/>
      <c r="CCL272" s="43"/>
      <c r="CCM272" s="43"/>
      <c r="CCN272" s="43"/>
      <c r="CCO272" s="43"/>
      <c r="CCP272" s="43"/>
      <c r="CCQ272" s="43"/>
      <c r="CCR272" s="43"/>
      <c r="CCS272" s="43"/>
      <c r="CCT272" s="43"/>
      <c r="CCU272" s="43"/>
      <c r="CCV272" s="43"/>
      <c r="CCW272" s="43"/>
      <c r="CCX272" s="43"/>
      <c r="CCY272" s="43"/>
      <c r="CCZ272" s="43"/>
      <c r="CDA272" s="43"/>
      <c r="CDB272" s="43"/>
      <c r="CDC272" s="43"/>
      <c r="CDD272" s="43"/>
      <c r="CDE272" s="43"/>
      <c r="CDF272" s="43"/>
      <c r="CDG272" s="44"/>
      <c r="CDH272" s="42"/>
      <c r="CDI272" s="43"/>
      <c r="CDJ272" s="43"/>
      <c r="CDK272" s="43"/>
      <c r="CDL272" s="43"/>
      <c r="CDM272" s="43"/>
      <c r="CDN272" s="43"/>
      <c r="CDO272" s="43"/>
      <c r="CDP272" s="43"/>
      <c r="CDQ272" s="43"/>
      <c r="CDR272" s="43"/>
      <c r="CDS272" s="43"/>
      <c r="CDT272" s="43"/>
      <c r="CDU272" s="43"/>
      <c r="CDV272" s="43"/>
      <c r="CDW272" s="43"/>
      <c r="CDX272" s="43"/>
      <c r="CDY272" s="43"/>
      <c r="CDZ272" s="43"/>
      <c r="CEA272" s="43"/>
      <c r="CEB272" s="43"/>
      <c r="CEC272" s="43"/>
      <c r="CED272" s="43"/>
      <c r="CEE272" s="43"/>
      <c r="CEF272" s="43"/>
      <c r="CEG272" s="43"/>
      <c r="CEH272" s="43"/>
      <c r="CEI272" s="43"/>
      <c r="CEJ272" s="43"/>
      <c r="CEK272" s="43"/>
      <c r="CEL272" s="44"/>
      <c r="CEM272" s="42"/>
      <c r="CEN272" s="43"/>
      <c r="CEO272" s="43"/>
      <c r="CEP272" s="43"/>
      <c r="CEQ272" s="43"/>
      <c r="CER272" s="43"/>
      <c r="CES272" s="43"/>
      <c r="CET272" s="43"/>
      <c r="CEU272" s="43"/>
      <c r="CEV272" s="43"/>
      <c r="CEW272" s="43"/>
      <c r="CEX272" s="43"/>
      <c r="CEY272" s="43"/>
      <c r="CEZ272" s="43"/>
      <c r="CFA272" s="43"/>
      <c r="CFB272" s="43"/>
      <c r="CFC272" s="43"/>
      <c r="CFD272" s="43"/>
      <c r="CFE272" s="43"/>
      <c r="CFF272" s="43"/>
      <c r="CFG272" s="43"/>
      <c r="CFH272" s="43"/>
      <c r="CFI272" s="43"/>
      <c r="CFJ272" s="43"/>
      <c r="CFK272" s="43"/>
      <c r="CFL272" s="43"/>
      <c r="CFM272" s="43"/>
      <c r="CFN272" s="43"/>
      <c r="CFO272" s="43"/>
      <c r="CFP272" s="43"/>
      <c r="CFQ272" s="44"/>
      <c r="CFR272" s="42"/>
      <c r="CFS272" s="43"/>
      <c r="CFT272" s="43"/>
      <c r="CFU272" s="43"/>
      <c r="CFV272" s="43"/>
      <c r="CFW272" s="43"/>
      <c r="CFX272" s="43"/>
      <c r="CFY272" s="43"/>
      <c r="CFZ272" s="43"/>
      <c r="CGA272" s="43"/>
      <c r="CGB272" s="43"/>
      <c r="CGC272" s="43"/>
      <c r="CGD272" s="43"/>
      <c r="CGE272" s="43"/>
      <c r="CGF272" s="43"/>
      <c r="CGG272" s="43"/>
      <c r="CGH272" s="43"/>
      <c r="CGI272" s="43"/>
      <c r="CGJ272" s="43"/>
      <c r="CGK272" s="43"/>
      <c r="CGL272" s="43"/>
      <c r="CGM272" s="43"/>
      <c r="CGN272" s="43"/>
      <c r="CGO272" s="43"/>
      <c r="CGP272" s="43"/>
      <c r="CGQ272" s="43"/>
      <c r="CGR272" s="43"/>
      <c r="CGS272" s="43"/>
      <c r="CGT272" s="43"/>
      <c r="CGU272" s="43"/>
      <c r="CGV272" s="44"/>
      <c r="CGW272" s="42"/>
      <c r="CGX272" s="43"/>
      <c r="CGY272" s="43"/>
      <c r="CGZ272" s="43"/>
      <c r="CHA272" s="43"/>
      <c r="CHB272" s="43"/>
      <c r="CHC272" s="43"/>
      <c r="CHD272" s="43"/>
      <c r="CHE272" s="43"/>
      <c r="CHF272" s="43"/>
      <c r="CHG272" s="43"/>
      <c r="CHH272" s="43"/>
      <c r="CHI272" s="43"/>
      <c r="CHJ272" s="43"/>
      <c r="CHK272" s="43"/>
      <c r="CHL272" s="43"/>
      <c r="CHM272" s="43"/>
      <c r="CHN272" s="43"/>
      <c r="CHO272" s="43"/>
      <c r="CHP272" s="43"/>
      <c r="CHQ272" s="43"/>
      <c r="CHR272" s="43"/>
      <c r="CHS272" s="43"/>
      <c r="CHT272" s="43"/>
      <c r="CHU272" s="43"/>
      <c r="CHV272" s="43"/>
      <c r="CHW272" s="43"/>
      <c r="CHX272" s="43"/>
      <c r="CHY272" s="43"/>
      <c r="CHZ272" s="43"/>
      <c r="CIA272" s="44"/>
      <c r="CIB272" s="42"/>
      <c r="CIC272" s="43"/>
      <c r="CID272" s="43"/>
      <c r="CIE272" s="43"/>
      <c r="CIF272" s="43"/>
      <c r="CIG272" s="43"/>
      <c r="CIH272" s="43"/>
      <c r="CII272" s="43"/>
      <c r="CIJ272" s="43"/>
      <c r="CIK272" s="43"/>
      <c r="CIL272" s="43"/>
      <c r="CIM272" s="43"/>
      <c r="CIN272" s="43"/>
      <c r="CIO272" s="43"/>
      <c r="CIP272" s="43"/>
      <c r="CIQ272" s="43"/>
      <c r="CIR272" s="43"/>
      <c r="CIS272" s="43"/>
      <c r="CIT272" s="43"/>
      <c r="CIU272" s="43"/>
      <c r="CIV272" s="43"/>
      <c r="CIW272" s="43"/>
      <c r="CIX272" s="43"/>
      <c r="CIY272" s="43"/>
      <c r="CIZ272" s="43"/>
      <c r="CJA272" s="43"/>
      <c r="CJB272" s="43"/>
      <c r="CJC272" s="43"/>
      <c r="CJD272" s="43"/>
      <c r="CJE272" s="43"/>
      <c r="CJF272" s="44"/>
      <c r="CJG272" s="42"/>
      <c r="CJH272" s="43"/>
      <c r="CJI272" s="43"/>
      <c r="CJJ272" s="43"/>
      <c r="CJK272" s="43"/>
      <c r="CJL272" s="43"/>
      <c r="CJM272" s="43"/>
      <c r="CJN272" s="43"/>
      <c r="CJO272" s="43"/>
      <c r="CJP272" s="43"/>
      <c r="CJQ272" s="43"/>
      <c r="CJR272" s="43"/>
      <c r="CJS272" s="43"/>
      <c r="CJT272" s="43"/>
      <c r="CJU272" s="43"/>
      <c r="CJV272" s="43"/>
      <c r="CJW272" s="43"/>
      <c r="CJX272" s="43"/>
      <c r="CJY272" s="43"/>
      <c r="CJZ272" s="43"/>
      <c r="CKA272" s="43"/>
      <c r="CKB272" s="43"/>
      <c r="CKC272" s="43"/>
      <c r="CKD272" s="43"/>
      <c r="CKE272" s="43"/>
      <c r="CKF272" s="43"/>
      <c r="CKG272" s="43"/>
      <c r="CKH272" s="43"/>
      <c r="CKI272" s="43"/>
      <c r="CKJ272" s="43"/>
      <c r="CKK272" s="44"/>
      <c r="CKL272" s="42"/>
      <c r="CKM272" s="43"/>
      <c r="CKN272" s="43"/>
      <c r="CKO272" s="43"/>
      <c r="CKP272" s="43"/>
      <c r="CKQ272" s="43"/>
      <c r="CKR272" s="43"/>
      <c r="CKS272" s="43"/>
      <c r="CKT272" s="43"/>
      <c r="CKU272" s="43"/>
      <c r="CKV272" s="43"/>
      <c r="CKW272" s="43"/>
      <c r="CKX272" s="43"/>
      <c r="CKY272" s="43"/>
      <c r="CKZ272" s="43"/>
      <c r="CLA272" s="43"/>
      <c r="CLB272" s="43"/>
      <c r="CLC272" s="43"/>
      <c r="CLD272" s="43"/>
      <c r="CLE272" s="43"/>
      <c r="CLF272" s="43"/>
      <c r="CLG272" s="43"/>
      <c r="CLH272" s="43"/>
      <c r="CLI272" s="43"/>
      <c r="CLJ272" s="43"/>
      <c r="CLK272" s="43"/>
      <c r="CLL272" s="43"/>
      <c r="CLM272" s="43"/>
      <c r="CLN272" s="43"/>
      <c r="CLO272" s="43"/>
      <c r="CLP272" s="44"/>
      <c r="CLQ272" s="42"/>
      <c r="CLR272" s="43"/>
      <c r="CLS272" s="43"/>
      <c r="CLT272" s="43"/>
      <c r="CLU272" s="43"/>
      <c r="CLV272" s="43"/>
      <c r="CLW272" s="43"/>
      <c r="CLX272" s="43"/>
      <c r="CLY272" s="43"/>
      <c r="CLZ272" s="43"/>
      <c r="CMA272" s="43"/>
      <c r="CMB272" s="43"/>
      <c r="CMC272" s="43"/>
      <c r="CMD272" s="43"/>
      <c r="CME272" s="43"/>
      <c r="CMF272" s="43"/>
      <c r="CMG272" s="43"/>
      <c r="CMH272" s="43"/>
      <c r="CMI272" s="43"/>
      <c r="CMJ272" s="43"/>
      <c r="CMK272" s="43"/>
      <c r="CML272" s="43"/>
      <c r="CMM272" s="43"/>
      <c r="CMN272" s="43"/>
      <c r="CMO272" s="43"/>
      <c r="CMP272" s="43"/>
      <c r="CMQ272" s="43"/>
      <c r="CMR272" s="43"/>
      <c r="CMS272" s="43"/>
      <c r="CMT272" s="43"/>
      <c r="CMU272" s="44"/>
      <c r="CMV272" s="42"/>
      <c r="CMW272" s="43"/>
      <c r="CMX272" s="43"/>
      <c r="CMY272" s="43"/>
      <c r="CMZ272" s="43"/>
      <c r="CNA272" s="43"/>
      <c r="CNB272" s="43"/>
      <c r="CNC272" s="43"/>
      <c r="CND272" s="43"/>
      <c r="CNE272" s="43"/>
      <c r="CNF272" s="43"/>
      <c r="CNG272" s="43"/>
      <c r="CNH272" s="43"/>
      <c r="CNI272" s="43"/>
      <c r="CNJ272" s="43"/>
      <c r="CNK272" s="43"/>
      <c r="CNL272" s="43"/>
      <c r="CNM272" s="43"/>
      <c r="CNN272" s="43"/>
      <c r="CNO272" s="43"/>
      <c r="CNP272" s="43"/>
      <c r="CNQ272" s="43"/>
      <c r="CNR272" s="43"/>
      <c r="CNS272" s="43"/>
      <c r="CNT272" s="43"/>
      <c r="CNU272" s="43"/>
      <c r="CNV272" s="43"/>
      <c r="CNW272" s="43"/>
      <c r="CNX272" s="43"/>
      <c r="CNY272" s="43"/>
      <c r="CNZ272" s="44"/>
      <c r="COA272" s="42"/>
      <c r="COB272" s="43"/>
      <c r="COC272" s="43"/>
      <c r="COD272" s="43"/>
      <c r="COE272" s="43"/>
      <c r="COF272" s="43"/>
      <c r="COG272" s="43"/>
      <c r="COH272" s="43"/>
      <c r="COI272" s="43"/>
      <c r="COJ272" s="43"/>
      <c r="COK272" s="43"/>
      <c r="COL272" s="43"/>
      <c r="COM272" s="43"/>
      <c r="CON272" s="43"/>
      <c r="COO272" s="43"/>
      <c r="COP272" s="43"/>
      <c r="COQ272" s="43"/>
      <c r="COR272" s="43"/>
      <c r="COS272" s="43"/>
      <c r="COT272" s="43"/>
      <c r="COU272" s="43"/>
      <c r="COV272" s="43"/>
      <c r="COW272" s="43"/>
      <c r="COX272" s="43"/>
      <c r="COY272" s="43"/>
      <c r="COZ272" s="43"/>
      <c r="CPA272" s="43"/>
      <c r="CPB272" s="43"/>
      <c r="CPC272" s="43"/>
      <c r="CPD272" s="43"/>
      <c r="CPE272" s="44"/>
      <c r="CPF272" s="42"/>
      <c r="CPG272" s="43"/>
      <c r="CPH272" s="43"/>
      <c r="CPI272" s="43"/>
      <c r="CPJ272" s="43"/>
      <c r="CPK272" s="43"/>
      <c r="CPL272" s="43"/>
      <c r="CPM272" s="43"/>
      <c r="CPN272" s="43"/>
      <c r="CPO272" s="43"/>
      <c r="CPP272" s="43"/>
      <c r="CPQ272" s="43"/>
      <c r="CPR272" s="43"/>
      <c r="CPS272" s="43"/>
      <c r="CPT272" s="43"/>
      <c r="CPU272" s="43"/>
      <c r="CPV272" s="43"/>
      <c r="CPW272" s="43"/>
      <c r="CPX272" s="43"/>
      <c r="CPY272" s="43"/>
      <c r="CPZ272" s="43"/>
      <c r="CQA272" s="43"/>
      <c r="CQB272" s="43"/>
      <c r="CQC272" s="43"/>
      <c r="CQD272" s="43"/>
      <c r="CQE272" s="43"/>
      <c r="CQF272" s="43"/>
      <c r="CQG272" s="43"/>
      <c r="CQH272" s="43"/>
      <c r="CQI272" s="43"/>
      <c r="CQJ272" s="44"/>
      <c r="CQK272" s="42"/>
      <c r="CQL272" s="43"/>
      <c r="CQM272" s="43"/>
      <c r="CQN272" s="43"/>
      <c r="CQO272" s="43"/>
      <c r="CQP272" s="43"/>
      <c r="CQQ272" s="43"/>
      <c r="CQR272" s="43"/>
      <c r="CQS272" s="43"/>
      <c r="CQT272" s="43"/>
      <c r="CQU272" s="43"/>
      <c r="CQV272" s="43"/>
      <c r="CQW272" s="43"/>
      <c r="CQX272" s="43"/>
      <c r="CQY272" s="43"/>
      <c r="CQZ272" s="43"/>
      <c r="CRA272" s="43"/>
      <c r="CRB272" s="43"/>
      <c r="CRC272" s="43"/>
      <c r="CRD272" s="43"/>
      <c r="CRE272" s="43"/>
      <c r="CRF272" s="43"/>
      <c r="CRG272" s="43"/>
      <c r="CRH272" s="43"/>
      <c r="CRI272" s="43"/>
      <c r="CRJ272" s="43"/>
      <c r="CRK272" s="43"/>
      <c r="CRL272" s="43"/>
      <c r="CRM272" s="43"/>
      <c r="CRN272" s="43"/>
      <c r="CRO272" s="44"/>
      <c r="CRP272" s="42"/>
      <c r="CRQ272" s="43"/>
      <c r="CRR272" s="43"/>
      <c r="CRS272" s="43"/>
      <c r="CRT272" s="43"/>
      <c r="CRU272" s="43"/>
      <c r="CRV272" s="43"/>
      <c r="CRW272" s="43"/>
      <c r="CRX272" s="43"/>
      <c r="CRY272" s="43"/>
      <c r="CRZ272" s="43"/>
      <c r="CSA272" s="43"/>
      <c r="CSB272" s="43"/>
      <c r="CSC272" s="43"/>
      <c r="CSD272" s="43"/>
      <c r="CSE272" s="43"/>
      <c r="CSF272" s="43"/>
      <c r="CSG272" s="43"/>
      <c r="CSH272" s="43"/>
      <c r="CSI272" s="43"/>
      <c r="CSJ272" s="43"/>
      <c r="CSK272" s="43"/>
      <c r="CSL272" s="43"/>
      <c r="CSM272" s="43"/>
      <c r="CSN272" s="43"/>
      <c r="CSO272" s="43"/>
      <c r="CSP272" s="43"/>
      <c r="CSQ272" s="43"/>
      <c r="CSR272" s="43"/>
      <c r="CSS272" s="43"/>
      <c r="CST272" s="44"/>
      <c r="CSU272" s="42"/>
      <c r="CSV272" s="43"/>
      <c r="CSW272" s="43"/>
      <c r="CSX272" s="43"/>
      <c r="CSY272" s="43"/>
      <c r="CSZ272" s="43"/>
      <c r="CTA272" s="43"/>
      <c r="CTB272" s="43"/>
      <c r="CTC272" s="43"/>
      <c r="CTD272" s="43"/>
      <c r="CTE272" s="43"/>
      <c r="CTF272" s="43"/>
      <c r="CTG272" s="43"/>
      <c r="CTH272" s="43"/>
      <c r="CTI272" s="43"/>
      <c r="CTJ272" s="43"/>
      <c r="CTK272" s="43"/>
      <c r="CTL272" s="43"/>
      <c r="CTM272" s="43"/>
      <c r="CTN272" s="43"/>
      <c r="CTO272" s="43"/>
      <c r="CTP272" s="43"/>
      <c r="CTQ272" s="43"/>
      <c r="CTR272" s="43"/>
      <c r="CTS272" s="43"/>
      <c r="CTT272" s="43"/>
      <c r="CTU272" s="43"/>
      <c r="CTV272" s="43"/>
      <c r="CTW272" s="43"/>
      <c r="CTX272" s="43"/>
      <c r="CTY272" s="44"/>
      <c r="CTZ272" s="42"/>
      <c r="CUA272" s="43"/>
      <c r="CUB272" s="43"/>
      <c r="CUC272" s="43"/>
      <c r="CUD272" s="43"/>
      <c r="CUE272" s="43"/>
      <c r="CUF272" s="43"/>
      <c r="CUG272" s="43"/>
      <c r="CUH272" s="43"/>
      <c r="CUI272" s="43"/>
      <c r="CUJ272" s="43"/>
      <c r="CUK272" s="43"/>
      <c r="CUL272" s="43"/>
      <c r="CUM272" s="43"/>
      <c r="CUN272" s="43"/>
      <c r="CUO272" s="43"/>
      <c r="CUP272" s="43"/>
      <c r="CUQ272" s="43"/>
      <c r="CUR272" s="43"/>
      <c r="CUS272" s="43"/>
      <c r="CUT272" s="43"/>
      <c r="CUU272" s="43"/>
      <c r="CUV272" s="43"/>
      <c r="CUW272" s="43"/>
      <c r="CUX272" s="43"/>
      <c r="CUY272" s="43"/>
      <c r="CUZ272" s="43"/>
      <c r="CVA272" s="43"/>
      <c r="CVB272" s="43"/>
      <c r="CVC272" s="43"/>
      <c r="CVD272" s="44"/>
      <c r="CVE272" s="42"/>
      <c r="CVF272" s="43"/>
      <c r="CVG272" s="43"/>
      <c r="CVH272" s="43"/>
      <c r="CVI272" s="43"/>
      <c r="CVJ272" s="43"/>
      <c r="CVK272" s="43"/>
      <c r="CVL272" s="43"/>
      <c r="CVM272" s="43"/>
      <c r="CVN272" s="43"/>
      <c r="CVO272" s="43"/>
      <c r="CVP272" s="43"/>
      <c r="CVQ272" s="43"/>
      <c r="CVR272" s="43"/>
      <c r="CVS272" s="43"/>
      <c r="CVT272" s="43"/>
      <c r="CVU272" s="43"/>
      <c r="CVV272" s="43"/>
      <c r="CVW272" s="43"/>
      <c r="CVX272" s="43"/>
      <c r="CVY272" s="43"/>
      <c r="CVZ272" s="43"/>
      <c r="CWA272" s="43"/>
      <c r="CWB272" s="43"/>
      <c r="CWC272" s="43"/>
      <c r="CWD272" s="43"/>
      <c r="CWE272" s="43"/>
      <c r="CWF272" s="43"/>
      <c r="CWG272" s="43"/>
      <c r="CWH272" s="43"/>
      <c r="CWI272" s="44"/>
      <c r="CWJ272" s="42"/>
      <c r="CWK272" s="43"/>
      <c r="CWL272" s="43"/>
      <c r="CWM272" s="43"/>
      <c r="CWN272" s="43"/>
      <c r="CWO272" s="43"/>
      <c r="CWP272" s="43"/>
      <c r="CWQ272" s="43"/>
      <c r="CWR272" s="43"/>
      <c r="CWS272" s="43"/>
      <c r="CWT272" s="43"/>
      <c r="CWU272" s="43"/>
      <c r="CWV272" s="43"/>
      <c r="CWW272" s="43"/>
      <c r="CWX272" s="43"/>
      <c r="CWY272" s="43"/>
      <c r="CWZ272" s="43"/>
      <c r="CXA272" s="43"/>
      <c r="CXB272" s="43"/>
      <c r="CXC272" s="43"/>
      <c r="CXD272" s="43"/>
      <c r="CXE272" s="43"/>
      <c r="CXF272" s="43"/>
      <c r="CXG272" s="43"/>
      <c r="CXH272" s="43"/>
      <c r="CXI272" s="43"/>
      <c r="CXJ272" s="43"/>
      <c r="CXK272" s="43"/>
      <c r="CXL272" s="43"/>
      <c r="CXM272" s="43"/>
      <c r="CXN272" s="44"/>
      <c r="CXO272" s="42"/>
      <c r="CXP272" s="43"/>
      <c r="CXQ272" s="43"/>
      <c r="CXR272" s="43"/>
      <c r="CXS272" s="43"/>
      <c r="CXT272" s="43"/>
      <c r="CXU272" s="43"/>
      <c r="CXV272" s="43"/>
      <c r="CXW272" s="43"/>
      <c r="CXX272" s="43"/>
      <c r="CXY272" s="43"/>
      <c r="CXZ272" s="43"/>
      <c r="CYA272" s="43"/>
      <c r="CYB272" s="43"/>
      <c r="CYC272" s="43"/>
      <c r="CYD272" s="43"/>
      <c r="CYE272" s="43"/>
      <c r="CYF272" s="43"/>
      <c r="CYG272" s="43"/>
      <c r="CYH272" s="43"/>
      <c r="CYI272" s="43"/>
      <c r="CYJ272" s="43"/>
      <c r="CYK272" s="43"/>
      <c r="CYL272" s="43"/>
      <c r="CYM272" s="43"/>
      <c r="CYN272" s="43"/>
      <c r="CYO272" s="43"/>
      <c r="CYP272" s="43"/>
      <c r="CYQ272" s="43"/>
      <c r="CYR272" s="43"/>
      <c r="CYS272" s="44"/>
      <c r="CYT272" s="42"/>
      <c r="CYU272" s="43"/>
      <c r="CYV272" s="43"/>
      <c r="CYW272" s="43"/>
      <c r="CYX272" s="43"/>
      <c r="CYY272" s="43"/>
      <c r="CYZ272" s="43"/>
      <c r="CZA272" s="43"/>
      <c r="CZB272" s="43"/>
      <c r="CZC272" s="43"/>
      <c r="CZD272" s="43"/>
      <c r="CZE272" s="43"/>
      <c r="CZF272" s="43"/>
      <c r="CZG272" s="43"/>
      <c r="CZH272" s="43"/>
      <c r="CZI272" s="43"/>
      <c r="CZJ272" s="43"/>
      <c r="CZK272" s="43"/>
      <c r="CZL272" s="43"/>
      <c r="CZM272" s="43"/>
      <c r="CZN272" s="43"/>
      <c r="CZO272" s="43"/>
      <c r="CZP272" s="43"/>
      <c r="CZQ272" s="43"/>
      <c r="CZR272" s="43"/>
      <c r="CZS272" s="43"/>
      <c r="CZT272" s="43"/>
      <c r="CZU272" s="43"/>
      <c r="CZV272" s="43"/>
      <c r="CZW272" s="43"/>
      <c r="CZX272" s="44"/>
      <c r="CZY272" s="42"/>
      <c r="CZZ272" s="43"/>
      <c r="DAA272" s="43"/>
      <c r="DAB272" s="43"/>
      <c r="DAC272" s="43"/>
      <c r="DAD272" s="43"/>
      <c r="DAE272" s="43"/>
      <c r="DAF272" s="43"/>
      <c r="DAG272" s="43"/>
      <c r="DAH272" s="43"/>
      <c r="DAI272" s="43"/>
      <c r="DAJ272" s="43"/>
      <c r="DAK272" s="43"/>
      <c r="DAL272" s="43"/>
      <c r="DAM272" s="43"/>
      <c r="DAN272" s="43"/>
      <c r="DAO272" s="43"/>
      <c r="DAP272" s="43"/>
      <c r="DAQ272" s="43"/>
      <c r="DAR272" s="43"/>
      <c r="DAS272" s="43"/>
      <c r="DAT272" s="43"/>
      <c r="DAU272" s="43"/>
      <c r="DAV272" s="43"/>
      <c r="DAW272" s="43"/>
      <c r="DAX272" s="43"/>
      <c r="DAY272" s="43"/>
      <c r="DAZ272" s="43"/>
      <c r="DBA272" s="43"/>
      <c r="DBB272" s="43"/>
      <c r="DBC272" s="44"/>
      <c r="DBD272" s="42"/>
      <c r="DBE272" s="43"/>
      <c r="DBF272" s="43"/>
      <c r="DBG272" s="43"/>
      <c r="DBH272" s="43"/>
      <c r="DBI272" s="43"/>
      <c r="DBJ272" s="43"/>
      <c r="DBK272" s="43"/>
      <c r="DBL272" s="43"/>
      <c r="DBM272" s="43"/>
      <c r="DBN272" s="43"/>
      <c r="DBO272" s="43"/>
      <c r="DBP272" s="43"/>
      <c r="DBQ272" s="43"/>
      <c r="DBR272" s="43"/>
      <c r="DBS272" s="43"/>
      <c r="DBT272" s="43"/>
      <c r="DBU272" s="43"/>
      <c r="DBV272" s="43"/>
      <c r="DBW272" s="43"/>
      <c r="DBX272" s="43"/>
      <c r="DBY272" s="43"/>
      <c r="DBZ272" s="43"/>
      <c r="DCA272" s="43"/>
      <c r="DCB272" s="43"/>
      <c r="DCC272" s="43"/>
      <c r="DCD272" s="43"/>
      <c r="DCE272" s="43"/>
      <c r="DCF272" s="43"/>
      <c r="DCG272" s="43"/>
      <c r="DCH272" s="44"/>
      <c r="DCI272" s="42"/>
      <c r="DCJ272" s="43"/>
      <c r="DCK272" s="43"/>
      <c r="DCL272" s="43"/>
      <c r="DCM272" s="43"/>
      <c r="DCN272" s="43"/>
      <c r="DCO272" s="43"/>
      <c r="DCP272" s="43"/>
      <c r="DCQ272" s="43"/>
      <c r="DCR272" s="43"/>
      <c r="DCS272" s="43"/>
      <c r="DCT272" s="43"/>
      <c r="DCU272" s="43"/>
      <c r="DCV272" s="43"/>
      <c r="DCW272" s="43"/>
      <c r="DCX272" s="43"/>
      <c r="DCY272" s="43"/>
      <c r="DCZ272" s="43"/>
      <c r="DDA272" s="43"/>
      <c r="DDB272" s="43"/>
      <c r="DDC272" s="43"/>
      <c r="DDD272" s="43"/>
      <c r="DDE272" s="43"/>
      <c r="DDF272" s="43"/>
      <c r="DDG272" s="43"/>
      <c r="DDH272" s="43"/>
      <c r="DDI272" s="43"/>
      <c r="DDJ272" s="43"/>
      <c r="DDK272" s="43"/>
      <c r="DDL272" s="43"/>
      <c r="DDM272" s="44"/>
      <c r="DDN272" s="42"/>
      <c r="DDO272" s="43"/>
      <c r="DDP272" s="43"/>
      <c r="DDQ272" s="43"/>
      <c r="DDR272" s="43"/>
      <c r="DDS272" s="43"/>
      <c r="DDT272" s="43"/>
      <c r="DDU272" s="43"/>
      <c r="DDV272" s="43"/>
      <c r="DDW272" s="43"/>
      <c r="DDX272" s="43"/>
      <c r="DDY272" s="43"/>
      <c r="DDZ272" s="43"/>
      <c r="DEA272" s="43"/>
      <c r="DEB272" s="43"/>
      <c r="DEC272" s="43"/>
      <c r="DED272" s="43"/>
      <c r="DEE272" s="43"/>
      <c r="DEF272" s="43"/>
      <c r="DEG272" s="43"/>
      <c r="DEH272" s="43"/>
      <c r="DEI272" s="43"/>
      <c r="DEJ272" s="43"/>
      <c r="DEK272" s="43"/>
      <c r="DEL272" s="43"/>
      <c r="DEM272" s="43"/>
      <c r="DEN272" s="43"/>
      <c r="DEO272" s="43"/>
      <c r="DEP272" s="43"/>
      <c r="DEQ272" s="43"/>
      <c r="DER272" s="44"/>
      <c r="DES272" s="42"/>
      <c r="DET272" s="43"/>
      <c r="DEU272" s="43"/>
      <c r="DEV272" s="43"/>
      <c r="DEW272" s="43"/>
      <c r="DEX272" s="43"/>
      <c r="DEY272" s="43"/>
      <c r="DEZ272" s="43"/>
      <c r="DFA272" s="43"/>
      <c r="DFB272" s="43"/>
      <c r="DFC272" s="43"/>
      <c r="DFD272" s="43"/>
      <c r="DFE272" s="43"/>
      <c r="DFF272" s="43"/>
      <c r="DFG272" s="43"/>
      <c r="DFH272" s="43"/>
      <c r="DFI272" s="43"/>
      <c r="DFJ272" s="43"/>
      <c r="DFK272" s="43"/>
      <c r="DFL272" s="43"/>
      <c r="DFM272" s="43"/>
      <c r="DFN272" s="43"/>
      <c r="DFO272" s="43"/>
      <c r="DFP272" s="43"/>
      <c r="DFQ272" s="43"/>
      <c r="DFR272" s="43"/>
      <c r="DFS272" s="43"/>
      <c r="DFT272" s="43"/>
      <c r="DFU272" s="43"/>
      <c r="DFV272" s="43"/>
      <c r="DFW272" s="44"/>
      <c r="DFX272" s="42"/>
      <c r="DFY272" s="43"/>
      <c r="DFZ272" s="43"/>
      <c r="DGA272" s="43"/>
      <c r="DGB272" s="43"/>
      <c r="DGC272" s="43"/>
      <c r="DGD272" s="43"/>
      <c r="DGE272" s="43"/>
      <c r="DGF272" s="43"/>
      <c r="DGG272" s="43"/>
      <c r="DGH272" s="43"/>
      <c r="DGI272" s="43"/>
      <c r="DGJ272" s="43"/>
      <c r="DGK272" s="43"/>
      <c r="DGL272" s="43"/>
      <c r="DGM272" s="43"/>
      <c r="DGN272" s="43"/>
      <c r="DGO272" s="43"/>
      <c r="DGP272" s="43"/>
      <c r="DGQ272" s="43"/>
      <c r="DGR272" s="43"/>
      <c r="DGS272" s="43"/>
      <c r="DGT272" s="43"/>
      <c r="DGU272" s="43"/>
      <c r="DGV272" s="43"/>
      <c r="DGW272" s="43"/>
      <c r="DGX272" s="43"/>
      <c r="DGY272" s="43"/>
      <c r="DGZ272" s="43"/>
      <c r="DHA272" s="43"/>
      <c r="DHB272" s="44"/>
      <c r="DHC272" s="42"/>
      <c r="DHD272" s="43"/>
      <c r="DHE272" s="43"/>
      <c r="DHF272" s="43"/>
      <c r="DHG272" s="43"/>
      <c r="DHH272" s="43"/>
      <c r="DHI272" s="43"/>
      <c r="DHJ272" s="43"/>
      <c r="DHK272" s="43"/>
      <c r="DHL272" s="43"/>
      <c r="DHM272" s="43"/>
      <c r="DHN272" s="43"/>
      <c r="DHO272" s="43"/>
      <c r="DHP272" s="43"/>
      <c r="DHQ272" s="43"/>
      <c r="DHR272" s="43"/>
      <c r="DHS272" s="43"/>
      <c r="DHT272" s="43"/>
      <c r="DHU272" s="43"/>
      <c r="DHV272" s="43"/>
      <c r="DHW272" s="43"/>
      <c r="DHX272" s="43"/>
      <c r="DHY272" s="43"/>
      <c r="DHZ272" s="43"/>
      <c r="DIA272" s="43"/>
      <c r="DIB272" s="43"/>
      <c r="DIC272" s="43"/>
      <c r="DID272" s="43"/>
      <c r="DIE272" s="43"/>
      <c r="DIF272" s="43"/>
      <c r="DIG272" s="44"/>
      <c r="DIH272" s="42"/>
      <c r="DII272" s="43"/>
      <c r="DIJ272" s="43"/>
      <c r="DIK272" s="43"/>
      <c r="DIL272" s="43"/>
      <c r="DIM272" s="43"/>
      <c r="DIN272" s="43"/>
      <c r="DIO272" s="43"/>
      <c r="DIP272" s="43"/>
      <c r="DIQ272" s="43"/>
      <c r="DIR272" s="43"/>
      <c r="DIS272" s="43"/>
      <c r="DIT272" s="43"/>
      <c r="DIU272" s="43"/>
      <c r="DIV272" s="43"/>
      <c r="DIW272" s="43"/>
      <c r="DIX272" s="43"/>
      <c r="DIY272" s="43"/>
      <c r="DIZ272" s="43"/>
      <c r="DJA272" s="43"/>
      <c r="DJB272" s="43"/>
      <c r="DJC272" s="43"/>
      <c r="DJD272" s="43"/>
      <c r="DJE272" s="43"/>
      <c r="DJF272" s="43"/>
      <c r="DJG272" s="43"/>
      <c r="DJH272" s="43"/>
      <c r="DJI272" s="43"/>
      <c r="DJJ272" s="43"/>
      <c r="DJK272" s="43"/>
      <c r="DJL272" s="44"/>
      <c r="DJM272" s="42"/>
      <c r="DJN272" s="43"/>
      <c r="DJO272" s="43"/>
      <c r="DJP272" s="43"/>
      <c r="DJQ272" s="43"/>
      <c r="DJR272" s="43"/>
      <c r="DJS272" s="43"/>
      <c r="DJT272" s="43"/>
      <c r="DJU272" s="43"/>
      <c r="DJV272" s="43"/>
      <c r="DJW272" s="43"/>
      <c r="DJX272" s="43"/>
      <c r="DJY272" s="43"/>
      <c r="DJZ272" s="43"/>
      <c r="DKA272" s="43"/>
      <c r="DKB272" s="43"/>
      <c r="DKC272" s="43"/>
      <c r="DKD272" s="43"/>
      <c r="DKE272" s="43"/>
      <c r="DKF272" s="43"/>
      <c r="DKG272" s="43"/>
      <c r="DKH272" s="43"/>
      <c r="DKI272" s="43"/>
      <c r="DKJ272" s="43"/>
      <c r="DKK272" s="43"/>
      <c r="DKL272" s="43"/>
      <c r="DKM272" s="43"/>
      <c r="DKN272" s="43"/>
      <c r="DKO272" s="43"/>
      <c r="DKP272" s="43"/>
      <c r="DKQ272" s="44"/>
      <c r="DKR272" s="42"/>
      <c r="DKS272" s="43"/>
      <c r="DKT272" s="43"/>
      <c r="DKU272" s="43"/>
      <c r="DKV272" s="43"/>
      <c r="DKW272" s="43"/>
      <c r="DKX272" s="43"/>
      <c r="DKY272" s="43"/>
      <c r="DKZ272" s="43"/>
      <c r="DLA272" s="43"/>
      <c r="DLB272" s="43"/>
      <c r="DLC272" s="43"/>
      <c r="DLD272" s="43"/>
      <c r="DLE272" s="43"/>
      <c r="DLF272" s="43"/>
      <c r="DLG272" s="43"/>
      <c r="DLH272" s="43"/>
      <c r="DLI272" s="43"/>
      <c r="DLJ272" s="43"/>
      <c r="DLK272" s="43"/>
      <c r="DLL272" s="43"/>
      <c r="DLM272" s="43"/>
      <c r="DLN272" s="43"/>
      <c r="DLO272" s="43"/>
      <c r="DLP272" s="43"/>
      <c r="DLQ272" s="43"/>
      <c r="DLR272" s="43"/>
      <c r="DLS272" s="43"/>
      <c r="DLT272" s="43"/>
      <c r="DLU272" s="43"/>
      <c r="DLV272" s="44"/>
      <c r="DLW272" s="42"/>
      <c r="DLX272" s="43"/>
      <c r="DLY272" s="43"/>
      <c r="DLZ272" s="43"/>
      <c r="DMA272" s="43"/>
      <c r="DMB272" s="43"/>
      <c r="DMC272" s="43"/>
      <c r="DMD272" s="43"/>
      <c r="DME272" s="43"/>
      <c r="DMF272" s="43"/>
      <c r="DMG272" s="43"/>
      <c r="DMH272" s="43"/>
      <c r="DMI272" s="43"/>
      <c r="DMJ272" s="43"/>
      <c r="DMK272" s="43"/>
      <c r="DML272" s="43"/>
      <c r="DMM272" s="43"/>
      <c r="DMN272" s="43"/>
      <c r="DMO272" s="43"/>
      <c r="DMP272" s="43"/>
      <c r="DMQ272" s="43"/>
      <c r="DMR272" s="43"/>
      <c r="DMS272" s="43"/>
      <c r="DMT272" s="43"/>
      <c r="DMU272" s="43"/>
      <c r="DMV272" s="43"/>
      <c r="DMW272" s="43"/>
      <c r="DMX272" s="43"/>
      <c r="DMY272" s="43"/>
      <c r="DMZ272" s="43"/>
      <c r="DNA272" s="44"/>
      <c r="DNB272" s="42"/>
      <c r="DNC272" s="43"/>
      <c r="DND272" s="43"/>
      <c r="DNE272" s="43"/>
      <c r="DNF272" s="43"/>
      <c r="DNG272" s="43"/>
      <c r="DNH272" s="43"/>
      <c r="DNI272" s="43"/>
      <c r="DNJ272" s="43"/>
      <c r="DNK272" s="43"/>
      <c r="DNL272" s="43"/>
      <c r="DNM272" s="43"/>
      <c r="DNN272" s="43"/>
      <c r="DNO272" s="43"/>
      <c r="DNP272" s="43"/>
      <c r="DNQ272" s="43"/>
      <c r="DNR272" s="43"/>
      <c r="DNS272" s="43"/>
      <c r="DNT272" s="43"/>
      <c r="DNU272" s="43"/>
      <c r="DNV272" s="43"/>
      <c r="DNW272" s="43"/>
      <c r="DNX272" s="43"/>
      <c r="DNY272" s="43"/>
      <c r="DNZ272" s="43"/>
      <c r="DOA272" s="43"/>
      <c r="DOB272" s="43"/>
      <c r="DOC272" s="43"/>
      <c r="DOD272" s="43"/>
      <c r="DOE272" s="43"/>
      <c r="DOF272" s="44"/>
      <c r="DOG272" s="42"/>
      <c r="DOH272" s="43"/>
      <c r="DOI272" s="43"/>
      <c r="DOJ272" s="43"/>
      <c r="DOK272" s="43"/>
      <c r="DOL272" s="43"/>
      <c r="DOM272" s="43"/>
      <c r="DON272" s="43"/>
      <c r="DOO272" s="43"/>
      <c r="DOP272" s="43"/>
      <c r="DOQ272" s="43"/>
      <c r="DOR272" s="43"/>
      <c r="DOS272" s="43"/>
      <c r="DOT272" s="43"/>
      <c r="DOU272" s="43"/>
      <c r="DOV272" s="43"/>
      <c r="DOW272" s="43"/>
      <c r="DOX272" s="43"/>
      <c r="DOY272" s="43"/>
      <c r="DOZ272" s="43"/>
      <c r="DPA272" s="43"/>
      <c r="DPB272" s="43"/>
      <c r="DPC272" s="43"/>
      <c r="DPD272" s="43"/>
      <c r="DPE272" s="43"/>
      <c r="DPF272" s="43"/>
      <c r="DPG272" s="43"/>
      <c r="DPH272" s="43"/>
      <c r="DPI272" s="43"/>
      <c r="DPJ272" s="43"/>
      <c r="DPK272" s="44"/>
      <c r="DPL272" s="42"/>
      <c r="DPM272" s="43"/>
      <c r="DPN272" s="43"/>
      <c r="DPO272" s="43"/>
      <c r="DPP272" s="43"/>
      <c r="DPQ272" s="43"/>
      <c r="DPR272" s="43"/>
      <c r="DPS272" s="43"/>
      <c r="DPT272" s="43"/>
      <c r="DPU272" s="43"/>
      <c r="DPV272" s="43"/>
      <c r="DPW272" s="43"/>
      <c r="DPX272" s="43"/>
      <c r="DPY272" s="43"/>
      <c r="DPZ272" s="43"/>
      <c r="DQA272" s="43"/>
      <c r="DQB272" s="43"/>
      <c r="DQC272" s="43"/>
      <c r="DQD272" s="43"/>
      <c r="DQE272" s="43"/>
      <c r="DQF272" s="43"/>
      <c r="DQG272" s="43"/>
      <c r="DQH272" s="43"/>
      <c r="DQI272" s="43"/>
      <c r="DQJ272" s="43"/>
      <c r="DQK272" s="43"/>
      <c r="DQL272" s="43"/>
      <c r="DQM272" s="43"/>
      <c r="DQN272" s="43"/>
      <c r="DQO272" s="43"/>
      <c r="DQP272" s="44"/>
      <c r="DQQ272" s="42"/>
      <c r="DQR272" s="43"/>
      <c r="DQS272" s="43"/>
      <c r="DQT272" s="43"/>
      <c r="DQU272" s="43"/>
      <c r="DQV272" s="43"/>
      <c r="DQW272" s="43"/>
      <c r="DQX272" s="43"/>
      <c r="DQY272" s="43"/>
      <c r="DQZ272" s="43"/>
      <c r="DRA272" s="43"/>
      <c r="DRB272" s="43"/>
      <c r="DRC272" s="43"/>
      <c r="DRD272" s="43"/>
      <c r="DRE272" s="43"/>
      <c r="DRF272" s="43"/>
      <c r="DRG272" s="43"/>
      <c r="DRH272" s="43"/>
      <c r="DRI272" s="43"/>
      <c r="DRJ272" s="43"/>
      <c r="DRK272" s="43"/>
      <c r="DRL272" s="43"/>
      <c r="DRM272" s="43"/>
      <c r="DRN272" s="43"/>
      <c r="DRO272" s="43"/>
      <c r="DRP272" s="43"/>
      <c r="DRQ272" s="43"/>
      <c r="DRR272" s="43"/>
      <c r="DRS272" s="43"/>
      <c r="DRT272" s="43"/>
      <c r="DRU272" s="44"/>
      <c r="DRV272" s="42"/>
      <c r="DRW272" s="43"/>
      <c r="DRX272" s="43"/>
      <c r="DRY272" s="43"/>
      <c r="DRZ272" s="43"/>
      <c r="DSA272" s="43"/>
      <c r="DSB272" s="43"/>
      <c r="DSC272" s="43"/>
      <c r="DSD272" s="43"/>
      <c r="DSE272" s="43"/>
      <c r="DSF272" s="43"/>
      <c r="DSG272" s="43"/>
      <c r="DSH272" s="43"/>
      <c r="DSI272" s="43"/>
      <c r="DSJ272" s="43"/>
      <c r="DSK272" s="43"/>
      <c r="DSL272" s="43"/>
      <c r="DSM272" s="43"/>
      <c r="DSN272" s="43"/>
      <c r="DSO272" s="43"/>
      <c r="DSP272" s="43"/>
      <c r="DSQ272" s="43"/>
      <c r="DSR272" s="43"/>
      <c r="DSS272" s="43"/>
      <c r="DST272" s="43"/>
      <c r="DSU272" s="43"/>
      <c r="DSV272" s="43"/>
      <c r="DSW272" s="43"/>
      <c r="DSX272" s="43"/>
      <c r="DSY272" s="43"/>
      <c r="DSZ272" s="44"/>
      <c r="DTA272" s="42"/>
      <c r="DTB272" s="43"/>
      <c r="DTC272" s="43"/>
      <c r="DTD272" s="43"/>
      <c r="DTE272" s="43"/>
      <c r="DTF272" s="43"/>
      <c r="DTG272" s="43"/>
      <c r="DTH272" s="43"/>
      <c r="DTI272" s="43"/>
      <c r="DTJ272" s="43"/>
      <c r="DTK272" s="43"/>
      <c r="DTL272" s="43"/>
      <c r="DTM272" s="43"/>
      <c r="DTN272" s="43"/>
      <c r="DTO272" s="43"/>
      <c r="DTP272" s="43"/>
      <c r="DTQ272" s="43"/>
      <c r="DTR272" s="43"/>
      <c r="DTS272" s="43"/>
      <c r="DTT272" s="43"/>
      <c r="DTU272" s="43"/>
      <c r="DTV272" s="43"/>
      <c r="DTW272" s="43"/>
      <c r="DTX272" s="43"/>
      <c r="DTY272" s="43"/>
      <c r="DTZ272" s="43"/>
      <c r="DUA272" s="43"/>
      <c r="DUB272" s="43"/>
      <c r="DUC272" s="43"/>
      <c r="DUD272" s="43"/>
      <c r="DUE272" s="44"/>
      <c r="DUF272" s="42"/>
      <c r="DUG272" s="43"/>
      <c r="DUH272" s="43"/>
      <c r="DUI272" s="43"/>
      <c r="DUJ272" s="43"/>
      <c r="DUK272" s="43"/>
      <c r="DUL272" s="43"/>
      <c r="DUM272" s="43"/>
      <c r="DUN272" s="43"/>
      <c r="DUO272" s="43"/>
      <c r="DUP272" s="43"/>
      <c r="DUQ272" s="43"/>
      <c r="DUR272" s="43"/>
      <c r="DUS272" s="43"/>
      <c r="DUT272" s="43"/>
      <c r="DUU272" s="43"/>
      <c r="DUV272" s="43"/>
      <c r="DUW272" s="43"/>
      <c r="DUX272" s="43"/>
      <c r="DUY272" s="43"/>
      <c r="DUZ272" s="43"/>
      <c r="DVA272" s="43"/>
      <c r="DVB272" s="43"/>
      <c r="DVC272" s="43"/>
      <c r="DVD272" s="43"/>
      <c r="DVE272" s="43"/>
      <c r="DVF272" s="43"/>
      <c r="DVG272" s="43"/>
      <c r="DVH272" s="43"/>
      <c r="DVI272" s="43"/>
      <c r="DVJ272" s="44"/>
      <c r="DVK272" s="42"/>
      <c r="DVL272" s="43"/>
      <c r="DVM272" s="43"/>
      <c r="DVN272" s="43"/>
      <c r="DVO272" s="43"/>
      <c r="DVP272" s="43"/>
      <c r="DVQ272" s="43"/>
      <c r="DVR272" s="43"/>
      <c r="DVS272" s="43"/>
      <c r="DVT272" s="43"/>
      <c r="DVU272" s="43"/>
      <c r="DVV272" s="43"/>
      <c r="DVW272" s="43"/>
      <c r="DVX272" s="43"/>
      <c r="DVY272" s="43"/>
      <c r="DVZ272" s="43"/>
      <c r="DWA272" s="43"/>
      <c r="DWB272" s="43"/>
      <c r="DWC272" s="43"/>
      <c r="DWD272" s="43"/>
      <c r="DWE272" s="43"/>
      <c r="DWF272" s="43"/>
      <c r="DWG272" s="43"/>
      <c r="DWH272" s="43"/>
      <c r="DWI272" s="43"/>
      <c r="DWJ272" s="43"/>
      <c r="DWK272" s="43"/>
      <c r="DWL272" s="43"/>
      <c r="DWM272" s="43"/>
      <c r="DWN272" s="43"/>
      <c r="DWO272" s="44"/>
      <c r="DWP272" s="42"/>
      <c r="DWQ272" s="43"/>
      <c r="DWR272" s="43"/>
      <c r="DWS272" s="43"/>
      <c r="DWT272" s="43"/>
      <c r="DWU272" s="43"/>
      <c r="DWV272" s="43"/>
      <c r="DWW272" s="43"/>
      <c r="DWX272" s="43"/>
      <c r="DWY272" s="43"/>
      <c r="DWZ272" s="43"/>
      <c r="DXA272" s="43"/>
      <c r="DXB272" s="43"/>
      <c r="DXC272" s="43"/>
      <c r="DXD272" s="43"/>
      <c r="DXE272" s="43"/>
      <c r="DXF272" s="43"/>
      <c r="DXG272" s="43"/>
      <c r="DXH272" s="43"/>
      <c r="DXI272" s="43"/>
      <c r="DXJ272" s="43"/>
      <c r="DXK272" s="43"/>
      <c r="DXL272" s="43"/>
      <c r="DXM272" s="43"/>
      <c r="DXN272" s="43"/>
      <c r="DXO272" s="43"/>
      <c r="DXP272" s="43"/>
      <c r="DXQ272" s="43"/>
      <c r="DXR272" s="43"/>
      <c r="DXS272" s="43"/>
      <c r="DXT272" s="44"/>
      <c r="DXU272" s="42"/>
      <c r="DXV272" s="43"/>
      <c r="DXW272" s="43"/>
      <c r="DXX272" s="43"/>
      <c r="DXY272" s="43"/>
      <c r="DXZ272" s="43"/>
      <c r="DYA272" s="43"/>
      <c r="DYB272" s="43"/>
      <c r="DYC272" s="43"/>
      <c r="DYD272" s="43"/>
      <c r="DYE272" s="43"/>
      <c r="DYF272" s="43"/>
      <c r="DYG272" s="43"/>
      <c r="DYH272" s="43"/>
      <c r="DYI272" s="43"/>
      <c r="DYJ272" s="43"/>
      <c r="DYK272" s="43"/>
      <c r="DYL272" s="43"/>
      <c r="DYM272" s="43"/>
      <c r="DYN272" s="43"/>
      <c r="DYO272" s="43"/>
      <c r="DYP272" s="43"/>
      <c r="DYQ272" s="43"/>
      <c r="DYR272" s="43"/>
      <c r="DYS272" s="43"/>
      <c r="DYT272" s="43"/>
      <c r="DYU272" s="43"/>
      <c r="DYV272" s="43"/>
      <c r="DYW272" s="43"/>
      <c r="DYX272" s="43"/>
      <c r="DYY272" s="44"/>
      <c r="DYZ272" s="42"/>
      <c r="DZA272" s="43"/>
      <c r="DZB272" s="43"/>
      <c r="DZC272" s="43"/>
      <c r="DZD272" s="43"/>
      <c r="DZE272" s="43"/>
      <c r="DZF272" s="43"/>
      <c r="DZG272" s="43"/>
      <c r="DZH272" s="43"/>
      <c r="DZI272" s="43"/>
      <c r="DZJ272" s="43"/>
      <c r="DZK272" s="43"/>
      <c r="DZL272" s="43"/>
      <c r="DZM272" s="43"/>
      <c r="DZN272" s="43"/>
      <c r="DZO272" s="43"/>
      <c r="DZP272" s="43"/>
      <c r="DZQ272" s="43"/>
      <c r="DZR272" s="43"/>
      <c r="DZS272" s="43"/>
      <c r="DZT272" s="43"/>
      <c r="DZU272" s="43"/>
      <c r="DZV272" s="43"/>
      <c r="DZW272" s="43"/>
      <c r="DZX272" s="43"/>
      <c r="DZY272" s="43"/>
      <c r="DZZ272" s="43"/>
      <c r="EAA272" s="43"/>
      <c r="EAB272" s="43"/>
      <c r="EAC272" s="43"/>
      <c r="EAD272" s="44"/>
      <c r="EAE272" s="42"/>
      <c r="EAF272" s="43"/>
      <c r="EAG272" s="43"/>
      <c r="EAH272" s="43"/>
      <c r="EAI272" s="43"/>
      <c r="EAJ272" s="43"/>
      <c r="EAK272" s="43"/>
      <c r="EAL272" s="43"/>
      <c r="EAM272" s="43"/>
      <c r="EAN272" s="43"/>
      <c r="EAO272" s="43"/>
      <c r="EAP272" s="43"/>
      <c r="EAQ272" s="43"/>
      <c r="EAR272" s="43"/>
      <c r="EAS272" s="43"/>
      <c r="EAT272" s="43"/>
      <c r="EAU272" s="43"/>
      <c r="EAV272" s="43"/>
      <c r="EAW272" s="43"/>
      <c r="EAX272" s="43"/>
      <c r="EAY272" s="43"/>
      <c r="EAZ272" s="43"/>
      <c r="EBA272" s="43"/>
      <c r="EBB272" s="43"/>
      <c r="EBC272" s="43"/>
      <c r="EBD272" s="43"/>
      <c r="EBE272" s="43"/>
      <c r="EBF272" s="43"/>
      <c r="EBG272" s="43"/>
      <c r="EBH272" s="43"/>
      <c r="EBI272" s="44"/>
      <c r="EBJ272" s="42"/>
      <c r="EBK272" s="43"/>
      <c r="EBL272" s="43"/>
      <c r="EBM272" s="43"/>
      <c r="EBN272" s="43"/>
      <c r="EBO272" s="43"/>
      <c r="EBP272" s="43"/>
      <c r="EBQ272" s="43"/>
      <c r="EBR272" s="43"/>
      <c r="EBS272" s="43"/>
      <c r="EBT272" s="43"/>
      <c r="EBU272" s="43"/>
      <c r="EBV272" s="43"/>
      <c r="EBW272" s="43"/>
      <c r="EBX272" s="43"/>
      <c r="EBY272" s="43"/>
      <c r="EBZ272" s="43"/>
      <c r="ECA272" s="43"/>
      <c r="ECB272" s="43"/>
      <c r="ECC272" s="43"/>
      <c r="ECD272" s="43"/>
      <c r="ECE272" s="43"/>
      <c r="ECF272" s="43"/>
      <c r="ECG272" s="43"/>
      <c r="ECH272" s="43"/>
      <c r="ECI272" s="43"/>
      <c r="ECJ272" s="43"/>
      <c r="ECK272" s="43"/>
      <c r="ECL272" s="43"/>
      <c r="ECM272" s="43"/>
      <c r="ECN272" s="44"/>
      <c r="ECO272" s="42"/>
      <c r="ECP272" s="43"/>
      <c r="ECQ272" s="43"/>
      <c r="ECR272" s="43"/>
      <c r="ECS272" s="43"/>
      <c r="ECT272" s="43"/>
      <c r="ECU272" s="43"/>
      <c r="ECV272" s="43"/>
      <c r="ECW272" s="43"/>
      <c r="ECX272" s="43"/>
      <c r="ECY272" s="43"/>
      <c r="ECZ272" s="43"/>
      <c r="EDA272" s="43"/>
      <c r="EDB272" s="43"/>
      <c r="EDC272" s="43"/>
      <c r="EDD272" s="43"/>
      <c r="EDE272" s="43"/>
      <c r="EDF272" s="43"/>
      <c r="EDG272" s="43"/>
      <c r="EDH272" s="43"/>
      <c r="EDI272" s="43"/>
      <c r="EDJ272" s="43"/>
      <c r="EDK272" s="43"/>
      <c r="EDL272" s="43"/>
      <c r="EDM272" s="43"/>
      <c r="EDN272" s="43"/>
      <c r="EDO272" s="43"/>
      <c r="EDP272" s="43"/>
      <c r="EDQ272" s="43"/>
      <c r="EDR272" s="43"/>
      <c r="EDS272" s="44"/>
      <c r="EDT272" s="42"/>
      <c r="EDU272" s="43"/>
      <c r="EDV272" s="43"/>
      <c r="EDW272" s="43"/>
      <c r="EDX272" s="43"/>
      <c r="EDY272" s="43"/>
      <c r="EDZ272" s="43"/>
      <c r="EEA272" s="43"/>
      <c r="EEB272" s="43"/>
      <c r="EEC272" s="43"/>
      <c r="EED272" s="43"/>
      <c r="EEE272" s="43"/>
      <c r="EEF272" s="43"/>
      <c r="EEG272" s="43"/>
      <c r="EEH272" s="43"/>
      <c r="EEI272" s="43"/>
      <c r="EEJ272" s="43"/>
      <c r="EEK272" s="43"/>
      <c r="EEL272" s="43"/>
      <c r="EEM272" s="43"/>
      <c r="EEN272" s="43"/>
      <c r="EEO272" s="43"/>
      <c r="EEP272" s="43"/>
      <c r="EEQ272" s="43"/>
      <c r="EER272" s="43"/>
      <c r="EES272" s="43"/>
      <c r="EET272" s="43"/>
      <c r="EEU272" s="43"/>
      <c r="EEV272" s="43"/>
      <c r="EEW272" s="43"/>
      <c r="EEX272" s="44"/>
      <c r="EEY272" s="42"/>
      <c r="EEZ272" s="43"/>
      <c r="EFA272" s="43"/>
      <c r="EFB272" s="43"/>
      <c r="EFC272" s="43"/>
      <c r="EFD272" s="43"/>
      <c r="EFE272" s="43"/>
      <c r="EFF272" s="43"/>
      <c r="EFG272" s="43"/>
      <c r="EFH272" s="43"/>
      <c r="EFI272" s="43"/>
      <c r="EFJ272" s="43"/>
      <c r="EFK272" s="43"/>
      <c r="EFL272" s="43"/>
      <c r="EFM272" s="43"/>
      <c r="EFN272" s="43"/>
      <c r="EFO272" s="43"/>
      <c r="EFP272" s="43"/>
      <c r="EFQ272" s="43"/>
      <c r="EFR272" s="43"/>
      <c r="EFS272" s="43"/>
      <c r="EFT272" s="43"/>
      <c r="EFU272" s="43"/>
      <c r="EFV272" s="43"/>
      <c r="EFW272" s="43"/>
      <c r="EFX272" s="43"/>
      <c r="EFY272" s="43"/>
      <c r="EFZ272" s="43"/>
      <c r="EGA272" s="43"/>
      <c r="EGB272" s="43"/>
      <c r="EGC272" s="44"/>
      <c r="EGD272" s="42"/>
      <c r="EGE272" s="43"/>
      <c r="EGF272" s="43"/>
      <c r="EGG272" s="43"/>
      <c r="EGH272" s="43"/>
      <c r="EGI272" s="43"/>
      <c r="EGJ272" s="43"/>
      <c r="EGK272" s="43"/>
      <c r="EGL272" s="43"/>
      <c r="EGM272" s="43"/>
      <c r="EGN272" s="43"/>
      <c r="EGO272" s="43"/>
      <c r="EGP272" s="43"/>
      <c r="EGQ272" s="43"/>
      <c r="EGR272" s="43"/>
      <c r="EGS272" s="43"/>
      <c r="EGT272" s="43"/>
      <c r="EGU272" s="43"/>
      <c r="EGV272" s="43"/>
      <c r="EGW272" s="43"/>
      <c r="EGX272" s="43"/>
      <c r="EGY272" s="43"/>
      <c r="EGZ272" s="43"/>
      <c r="EHA272" s="43"/>
      <c r="EHB272" s="43"/>
      <c r="EHC272" s="43"/>
      <c r="EHD272" s="43"/>
      <c r="EHE272" s="43"/>
      <c r="EHF272" s="43"/>
      <c r="EHG272" s="43"/>
      <c r="EHH272" s="44"/>
      <c r="EHI272" s="42"/>
      <c r="EHJ272" s="43"/>
      <c r="EHK272" s="43"/>
      <c r="EHL272" s="43"/>
      <c r="EHM272" s="43"/>
      <c r="EHN272" s="43"/>
      <c r="EHO272" s="43"/>
      <c r="EHP272" s="43"/>
      <c r="EHQ272" s="43"/>
      <c r="EHR272" s="43"/>
      <c r="EHS272" s="43"/>
      <c r="EHT272" s="43"/>
      <c r="EHU272" s="43"/>
      <c r="EHV272" s="43"/>
      <c r="EHW272" s="43"/>
      <c r="EHX272" s="43"/>
      <c r="EHY272" s="43"/>
      <c r="EHZ272" s="43"/>
      <c r="EIA272" s="43"/>
      <c r="EIB272" s="43"/>
      <c r="EIC272" s="43"/>
      <c r="EID272" s="43"/>
      <c r="EIE272" s="43"/>
      <c r="EIF272" s="43"/>
      <c r="EIG272" s="43"/>
      <c r="EIH272" s="43"/>
      <c r="EII272" s="43"/>
      <c r="EIJ272" s="43"/>
      <c r="EIK272" s="43"/>
      <c r="EIL272" s="43"/>
      <c r="EIM272" s="44"/>
      <c r="EIN272" s="42"/>
      <c r="EIO272" s="43"/>
      <c r="EIP272" s="43"/>
      <c r="EIQ272" s="43"/>
      <c r="EIR272" s="43"/>
      <c r="EIS272" s="43"/>
      <c r="EIT272" s="43"/>
      <c r="EIU272" s="43"/>
      <c r="EIV272" s="43"/>
      <c r="EIW272" s="43"/>
      <c r="EIX272" s="43"/>
      <c r="EIY272" s="43"/>
      <c r="EIZ272" s="43"/>
      <c r="EJA272" s="43"/>
      <c r="EJB272" s="43"/>
      <c r="EJC272" s="43"/>
      <c r="EJD272" s="43"/>
      <c r="EJE272" s="43"/>
      <c r="EJF272" s="43"/>
      <c r="EJG272" s="43"/>
      <c r="EJH272" s="43"/>
      <c r="EJI272" s="43"/>
      <c r="EJJ272" s="43"/>
      <c r="EJK272" s="43"/>
      <c r="EJL272" s="43"/>
      <c r="EJM272" s="43"/>
      <c r="EJN272" s="43"/>
      <c r="EJO272" s="43"/>
      <c r="EJP272" s="43"/>
      <c r="EJQ272" s="43"/>
      <c r="EJR272" s="44"/>
      <c r="EJS272" s="42"/>
      <c r="EJT272" s="43"/>
      <c r="EJU272" s="43"/>
      <c r="EJV272" s="43"/>
      <c r="EJW272" s="43"/>
      <c r="EJX272" s="43"/>
      <c r="EJY272" s="43"/>
      <c r="EJZ272" s="43"/>
      <c r="EKA272" s="43"/>
      <c r="EKB272" s="43"/>
      <c r="EKC272" s="43"/>
      <c r="EKD272" s="43"/>
      <c r="EKE272" s="43"/>
      <c r="EKF272" s="43"/>
      <c r="EKG272" s="43"/>
      <c r="EKH272" s="43"/>
      <c r="EKI272" s="43"/>
      <c r="EKJ272" s="43"/>
      <c r="EKK272" s="43"/>
      <c r="EKL272" s="43"/>
      <c r="EKM272" s="43"/>
      <c r="EKN272" s="43"/>
      <c r="EKO272" s="43"/>
      <c r="EKP272" s="43"/>
      <c r="EKQ272" s="43"/>
      <c r="EKR272" s="43"/>
      <c r="EKS272" s="43"/>
      <c r="EKT272" s="43"/>
      <c r="EKU272" s="43"/>
      <c r="EKV272" s="43"/>
      <c r="EKW272" s="44"/>
      <c r="EKX272" s="42"/>
      <c r="EKY272" s="43"/>
      <c r="EKZ272" s="43"/>
      <c r="ELA272" s="43"/>
      <c r="ELB272" s="43"/>
      <c r="ELC272" s="43"/>
      <c r="ELD272" s="43"/>
      <c r="ELE272" s="43"/>
      <c r="ELF272" s="43"/>
      <c r="ELG272" s="43"/>
      <c r="ELH272" s="43"/>
      <c r="ELI272" s="43"/>
      <c r="ELJ272" s="43"/>
      <c r="ELK272" s="43"/>
      <c r="ELL272" s="43"/>
      <c r="ELM272" s="43"/>
      <c r="ELN272" s="43"/>
      <c r="ELO272" s="43"/>
      <c r="ELP272" s="43"/>
      <c r="ELQ272" s="43"/>
      <c r="ELR272" s="43"/>
      <c r="ELS272" s="43"/>
      <c r="ELT272" s="43"/>
      <c r="ELU272" s="43"/>
      <c r="ELV272" s="43"/>
      <c r="ELW272" s="43"/>
      <c r="ELX272" s="43"/>
      <c r="ELY272" s="43"/>
      <c r="ELZ272" s="43"/>
      <c r="EMA272" s="43"/>
      <c r="EMB272" s="44"/>
      <c r="EMC272" s="42"/>
      <c r="EMD272" s="43"/>
      <c r="EME272" s="43"/>
      <c r="EMF272" s="43"/>
      <c r="EMG272" s="43"/>
      <c r="EMH272" s="43"/>
      <c r="EMI272" s="43"/>
      <c r="EMJ272" s="43"/>
      <c r="EMK272" s="43"/>
      <c r="EML272" s="43"/>
      <c r="EMM272" s="43"/>
      <c r="EMN272" s="43"/>
      <c r="EMO272" s="43"/>
      <c r="EMP272" s="43"/>
      <c r="EMQ272" s="43"/>
      <c r="EMR272" s="43"/>
      <c r="EMS272" s="43"/>
      <c r="EMT272" s="43"/>
      <c r="EMU272" s="43"/>
      <c r="EMV272" s="43"/>
      <c r="EMW272" s="43"/>
      <c r="EMX272" s="43"/>
      <c r="EMY272" s="43"/>
      <c r="EMZ272" s="43"/>
      <c r="ENA272" s="43"/>
      <c r="ENB272" s="43"/>
      <c r="ENC272" s="43"/>
      <c r="END272" s="43"/>
      <c r="ENE272" s="43"/>
      <c r="ENF272" s="43"/>
      <c r="ENG272" s="44"/>
      <c r="ENH272" s="42"/>
      <c r="ENI272" s="43"/>
      <c r="ENJ272" s="43"/>
      <c r="ENK272" s="43"/>
      <c r="ENL272" s="43"/>
      <c r="ENM272" s="43"/>
      <c r="ENN272" s="43"/>
      <c r="ENO272" s="43"/>
      <c r="ENP272" s="43"/>
      <c r="ENQ272" s="43"/>
      <c r="ENR272" s="43"/>
      <c r="ENS272" s="43"/>
      <c r="ENT272" s="43"/>
      <c r="ENU272" s="43"/>
      <c r="ENV272" s="43"/>
      <c r="ENW272" s="43"/>
      <c r="ENX272" s="43"/>
      <c r="ENY272" s="43"/>
      <c r="ENZ272" s="43"/>
      <c r="EOA272" s="43"/>
      <c r="EOB272" s="43"/>
      <c r="EOC272" s="43"/>
      <c r="EOD272" s="43"/>
      <c r="EOE272" s="43"/>
      <c r="EOF272" s="43"/>
      <c r="EOG272" s="43"/>
      <c r="EOH272" s="43"/>
      <c r="EOI272" s="43"/>
      <c r="EOJ272" s="43"/>
      <c r="EOK272" s="43"/>
      <c r="EOL272" s="44"/>
      <c r="EOM272" s="42"/>
      <c r="EON272" s="43"/>
      <c r="EOO272" s="43"/>
      <c r="EOP272" s="43"/>
      <c r="EOQ272" s="43"/>
      <c r="EOR272" s="43"/>
      <c r="EOS272" s="43"/>
      <c r="EOT272" s="43"/>
      <c r="EOU272" s="43"/>
      <c r="EOV272" s="43"/>
      <c r="EOW272" s="43"/>
      <c r="EOX272" s="43"/>
      <c r="EOY272" s="43"/>
      <c r="EOZ272" s="43"/>
      <c r="EPA272" s="43"/>
      <c r="EPB272" s="43"/>
      <c r="EPC272" s="43"/>
      <c r="EPD272" s="43"/>
      <c r="EPE272" s="43"/>
      <c r="EPF272" s="43"/>
      <c r="EPG272" s="43"/>
      <c r="EPH272" s="43"/>
      <c r="EPI272" s="43"/>
      <c r="EPJ272" s="43"/>
      <c r="EPK272" s="43"/>
      <c r="EPL272" s="43"/>
      <c r="EPM272" s="43"/>
      <c r="EPN272" s="43"/>
      <c r="EPO272" s="43"/>
      <c r="EPP272" s="43"/>
      <c r="EPQ272" s="44"/>
      <c r="EPR272" s="42"/>
      <c r="EPS272" s="43"/>
      <c r="EPT272" s="43"/>
      <c r="EPU272" s="43"/>
      <c r="EPV272" s="43"/>
      <c r="EPW272" s="43"/>
      <c r="EPX272" s="43"/>
      <c r="EPY272" s="43"/>
      <c r="EPZ272" s="43"/>
      <c r="EQA272" s="43"/>
      <c r="EQB272" s="43"/>
      <c r="EQC272" s="43"/>
      <c r="EQD272" s="43"/>
      <c r="EQE272" s="43"/>
      <c r="EQF272" s="43"/>
      <c r="EQG272" s="43"/>
      <c r="EQH272" s="43"/>
      <c r="EQI272" s="43"/>
      <c r="EQJ272" s="43"/>
      <c r="EQK272" s="43"/>
      <c r="EQL272" s="43"/>
      <c r="EQM272" s="43"/>
      <c r="EQN272" s="43"/>
      <c r="EQO272" s="43"/>
      <c r="EQP272" s="43"/>
      <c r="EQQ272" s="43"/>
      <c r="EQR272" s="43"/>
      <c r="EQS272" s="43"/>
      <c r="EQT272" s="43"/>
      <c r="EQU272" s="43"/>
      <c r="EQV272" s="44"/>
      <c r="EQW272" s="42"/>
      <c r="EQX272" s="43"/>
      <c r="EQY272" s="43"/>
      <c r="EQZ272" s="43"/>
      <c r="ERA272" s="43"/>
      <c r="ERB272" s="43"/>
      <c r="ERC272" s="43"/>
      <c r="ERD272" s="43"/>
      <c r="ERE272" s="43"/>
      <c r="ERF272" s="43"/>
      <c r="ERG272" s="43"/>
      <c r="ERH272" s="43"/>
      <c r="ERI272" s="43"/>
      <c r="ERJ272" s="43"/>
      <c r="ERK272" s="43"/>
      <c r="ERL272" s="43"/>
      <c r="ERM272" s="43"/>
      <c r="ERN272" s="43"/>
      <c r="ERO272" s="43"/>
      <c r="ERP272" s="43"/>
      <c r="ERQ272" s="43"/>
      <c r="ERR272" s="43"/>
      <c r="ERS272" s="43"/>
      <c r="ERT272" s="43"/>
      <c r="ERU272" s="43"/>
      <c r="ERV272" s="43"/>
      <c r="ERW272" s="43"/>
      <c r="ERX272" s="43"/>
      <c r="ERY272" s="43"/>
      <c r="ERZ272" s="43"/>
      <c r="ESA272" s="44"/>
      <c r="ESB272" s="42"/>
      <c r="ESC272" s="43"/>
      <c r="ESD272" s="43"/>
      <c r="ESE272" s="43"/>
      <c r="ESF272" s="43"/>
      <c r="ESG272" s="43"/>
      <c r="ESH272" s="43"/>
      <c r="ESI272" s="43"/>
      <c r="ESJ272" s="43"/>
      <c r="ESK272" s="43"/>
      <c r="ESL272" s="43"/>
      <c r="ESM272" s="43"/>
      <c r="ESN272" s="43"/>
      <c r="ESO272" s="43"/>
      <c r="ESP272" s="43"/>
      <c r="ESQ272" s="43"/>
      <c r="ESR272" s="43"/>
      <c r="ESS272" s="43"/>
      <c r="EST272" s="43"/>
      <c r="ESU272" s="43"/>
      <c r="ESV272" s="43"/>
      <c r="ESW272" s="43"/>
      <c r="ESX272" s="43"/>
      <c r="ESY272" s="43"/>
      <c r="ESZ272" s="43"/>
      <c r="ETA272" s="43"/>
      <c r="ETB272" s="43"/>
      <c r="ETC272" s="43"/>
      <c r="ETD272" s="43"/>
      <c r="ETE272" s="43"/>
      <c r="ETF272" s="44"/>
      <c r="ETG272" s="42"/>
      <c r="ETH272" s="43"/>
      <c r="ETI272" s="43"/>
      <c r="ETJ272" s="43"/>
      <c r="ETK272" s="43"/>
      <c r="ETL272" s="43"/>
      <c r="ETM272" s="43"/>
      <c r="ETN272" s="43"/>
      <c r="ETO272" s="43"/>
      <c r="ETP272" s="43"/>
      <c r="ETQ272" s="43"/>
      <c r="ETR272" s="43"/>
      <c r="ETS272" s="43"/>
      <c r="ETT272" s="43"/>
      <c r="ETU272" s="43"/>
      <c r="ETV272" s="43"/>
      <c r="ETW272" s="43"/>
      <c r="ETX272" s="43"/>
      <c r="ETY272" s="43"/>
      <c r="ETZ272" s="43"/>
      <c r="EUA272" s="43"/>
      <c r="EUB272" s="43"/>
      <c r="EUC272" s="43"/>
      <c r="EUD272" s="43"/>
      <c r="EUE272" s="43"/>
      <c r="EUF272" s="43"/>
      <c r="EUG272" s="43"/>
      <c r="EUH272" s="43"/>
      <c r="EUI272" s="43"/>
      <c r="EUJ272" s="43"/>
      <c r="EUK272" s="44"/>
      <c r="EUL272" s="42"/>
      <c r="EUM272" s="43"/>
      <c r="EUN272" s="43"/>
      <c r="EUO272" s="43"/>
      <c r="EUP272" s="43"/>
      <c r="EUQ272" s="43"/>
      <c r="EUR272" s="43"/>
      <c r="EUS272" s="43"/>
      <c r="EUT272" s="43"/>
      <c r="EUU272" s="43"/>
      <c r="EUV272" s="43"/>
      <c r="EUW272" s="43"/>
      <c r="EUX272" s="43"/>
      <c r="EUY272" s="43"/>
      <c r="EUZ272" s="43"/>
      <c r="EVA272" s="43"/>
      <c r="EVB272" s="43"/>
      <c r="EVC272" s="43"/>
      <c r="EVD272" s="43"/>
      <c r="EVE272" s="43"/>
      <c r="EVF272" s="43"/>
      <c r="EVG272" s="43"/>
      <c r="EVH272" s="43"/>
      <c r="EVI272" s="43"/>
      <c r="EVJ272" s="43"/>
      <c r="EVK272" s="43"/>
      <c r="EVL272" s="43"/>
      <c r="EVM272" s="43"/>
      <c r="EVN272" s="43"/>
      <c r="EVO272" s="43"/>
      <c r="EVP272" s="44"/>
      <c r="EVQ272" s="42"/>
      <c r="EVR272" s="43"/>
      <c r="EVS272" s="43"/>
      <c r="EVT272" s="43"/>
      <c r="EVU272" s="43"/>
      <c r="EVV272" s="43"/>
      <c r="EVW272" s="43"/>
      <c r="EVX272" s="43"/>
      <c r="EVY272" s="43"/>
      <c r="EVZ272" s="43"/>
      <c r="EWA272" s="43"/>
      <c r="EWB272" s="43"/>
      <c r="EWC272" s="43"/>
      <c r="EWD272" s="43"/>
      <c r="EWE272" s="43"/>
      <c r="EWF272" s="43"/>
      <c r="EWG272" s="43"/>
      <c r="EWH272" s="43"/>
      <c r="EWI272" s="43"/>
      <c r="EWJ272" s="43"/>
      <c r="EWK272" s="43"/>
      <c r="EWL272" s="43"/>
      <c r="EWM272" s="43"/>
      <c r="EWN272" s="43"/>
      <c r="EWO272" s="43"/>
      <c r="EWP272" s="43"/>
      <c r="EWQ272" s="43"/>
      <c r="EWR272" s="43"/>
      <c r="EWS272" s="43"/>
      <c r="EWT272" s="43"/>
      <c r="EWU272" s="44"/>
      <c r="EWV272" s="42"/>
      <c r="EWW272" s="43"/>
      <c r="EWX272" s="43"/>
      <c r="EWY272" s="43"/>
      <c r="EWZ272" s="43"/>
      <c r="EXA272" s="43"/>
      <c r="EXB272" s="43"/>
      <c r="EXC272" s="43"/>
      <c r="EXD272" s="43"/>
      <c r="EXE272" s="43"/>
      <c r="EXF272" s="43"/>
      <c r="EXG272" s="43"/>
      <c r="EXH272" s="43"/>
      <c r="EXI272" s="43"/>
      <c r="EXJ272" s="43"/>
      <c r="EXK272" s="43"/>
      <c r="EXL272" s="43"/>
      <c r="EXM272" s="43"/>
      <c r="EXN272" s="43"/>
      <c r="EXO272" s="43"/>
      <c r="EXP272" s="43"/>
      <c r="EXQ272" s="43"/>
      <c r="EXR272" s="43"/>
      <c r="EXS272" s="43"/>
      <c r="EXT272" s="43"/>
      <c r="EXU272" s="43"/>
      <c r="EXV272" s="43"/>
      <c r="EXW272" s="43"/>
      <c r="EXX272" s="43"/>
      <c r="EXY272" s="43"/>
      <c r="EXZ272" s="44"/>
      <c r="EYA272" s="42"/>
      <c r="EYB272" s="43"/>
      <c r="EYC272" s="43"/>
      <c r="EYD272" s="43"/>
      <c r="EYE272" s="43"/>
      <c r="EYF272" s="43"/>
      <c r="EYG272" s="43"/>
      <c r="EYH272" s="43"/>
      <c r="EYI272" s="43"/>
      <c r="EYJ272" s="43"/>
      <c r="EYK272" s="43"/>
      <c r="EYL272" s="43"/>
      <c r="EYM272" s="43"/>
      <c r="EYN272" s="43"/>
      <c r="EYO272" s="43"/>
      <c r="EYP272" s="43"/>
      <c r="EYQ272" s="43"/>
      <c r="EYR272" s="43"/>
      <c r="EYS272" s="43"/>
      <c r="EYT272" s="43"/>
      <c r="EYU272" s="43"/>
      <c r="EYV272" s="43"/>
      <c r="EYW272" s="43"/>
      <c r="EYX272" s="43"/>
      <c r="EYY272" s="43"/>
      <c r="EYZ272" s="43"/>
      <c r="EZA272" s="43"/>
      <c r="EZB272" s="43"/>
      <c r="EZC272" s="43"/>
      <c r="EZD272" s="43"/>
      <c r="EZE272" s="44"/>
      <c r="EZF272" s="42"/>
      <c r="EZG272" s="43"/>
      <c r="EZH272" s="43"/>
      <c r="EZI272" s="43"/>
      <c r="EZJ272" s="43"/>
      <c r="EZK272" s="43"/>
      <c r="EZL272" s="43"/>
      <c r="EZM272" s="43"/>
      <c r="EZN272" s="43"/>
      <c r="EZO272" s="43"/>
      <c r="EZP272" s="43"/>
      <c r="EZQ272" s="43"/>
      <c r="EZR272" s="43"/>
      <c r="EZS272" s="43"/>
      <c r="EZT272" s="43"/>
      <c r="EZU272" s="43"/>
      <c r="EZV272" s="43"/>
      <c r="EZW272" s="43"/>
      <c r="EZX272" s="43"/>
      <c r="EZY272" s="43"/>
      <c r="EZZ272" s="43"/>
      <c r="FAA272" s="43"/>
      <c r="FAB272" s="43"/>
      <c r="FAC272" s="43"/>
      <c r="FAD272" s="43"/>
      <c r="FAE272" s="43"/>
      <c r="FAF272" s="43"/>
      <c r="FAG272" s="43"/>
      <c r="FAH272" s="43"/>
      <c r="FAI272" s="43"/>
      <c r="FAJ272" s="44"/>
      <c r="FAK272" s="42"/>
      <c r="FAL272" s="43"/>
      <c r="FAM272" s="43"/>
      <c r="FAN272" s="43"/>
      <c r="FAO272" s="43"/>
      <c r="FAP272" s="43"/>
      <c r="FAQ272" s="43"/>
      <c r="FAR272" s="43"/>
      <c r="FAS272" s="43"/>
      <c r="FAT272" s="43"/>
      <c r="FAU272" s="43"/>
      <c r="FAV272" s="43"/>
      <c r="FAW272" s="43"/>
      <c r="FAX272" s="43"/>
      <c r="FAY272" s="43"/>
      <c r="FAZ272" s="43"/>
      <c r="FBA272" s="43"/>
      <c r="FBB272" s="43"/>
      <c r="FBC272" s="43"/>
      <c r="FBD272" s="43"/>
      <c r="FBE272" s="43"/>
      <c r="FBF272" s="43"/>
      <c r="FBG272" s="43"/>
      <c r="FBH272" s="43"/>
      <c r="FBI272" s="43"/>
      <c r="FBJ272" s="43"/>
      <c r="FBK272" s="43"/>
      <c r="FBL272" s="43"/>
      <c r="FBM272" s="43"/>
      <c r="FBN272" s="43"/>
      <c r="FBO272" s="44"/>
      <c r="FBP272" s="42"/>
      <c r="FBQ272" s="43"/>
      <c r="FBR272" s="43"/>
      <c r="FBS272" s="43"/>
      <c r="FBT272" s="43"/>
      <c r="FBU272" s="43"/>
      <c r="FBV272" s="43"/>
      <c r="FBW272" s="43"/>
      <c r="FBX272" s="43"/>
      <c r="FBY272" s="43"/>
      <c r="FBZ272" s="43"/>
      <c r="FCA272" s="43"/>
      <c r="FCB272" s="43"/>
      <c r="FCC272" s="43"/>
      <c r="FCD272" s="43"/>
      <c r="FCE272" s="43"/>
      <c r="FCF272" s="43"/>
      <c r="FCG272" s="43"/>
      <c r="FCH272" s="43"/>
      <c r="FCI272" s="43"/>
      <c r="FCJ272" s="43"/>
      <c r="FCK272" s="43"/>
      <c r="FCL272" s="43"/>
      <c r="FCM272" s="43"/>
      <c r="FCN272" s="43"/>
      <c r="FCO272" s="43"/>
      <c r="FCP272" s="43"/>
      <c r="FCQ272" s="43"/>
      <c r="FCR272" s="43"/>
      <c r="FCS272" s="43"/>
      <c r="FCT272" s="44"/>
      <c r="FCU272" s="42"/>
      <c r="FCV272" s="43"/>
      <c r="FCW272" s="43"/>
      <c r="FCX272" s="43"/>
      <c r="FCY272" s="43"/>
      <c r="FCZ272" s="43"/>
      <c r="FDA272" s="43"/>
      <c r="FDB272" s="43"/>
      <c r="FDC272" s="43"/>
      <c r="FDD272" s="43"/>
      <c r="FDE272" s="43"/>
      <c r="FDF272" s="43"/>
      <c r="FDG272" s="43"/>
      <c r="FDH272" s="43"/>
      <c r="FDI272" s="43"/>
      <c r="FDJ272" s="43"/>
      <c r="FDK272" s="43"/>
      <c r="FDL272" s="43"/>
      <c r="FDM272" s="43"/>
      <c r="FDN272" s="43"/>
      <c r="FDO272" s="43"/>
      <c r="FDP272" s="43"/>
      <c r="FDQ272" s="43"/>
      <c r="FDR272" s="43"/>
      <c r="FDS272" s="43"/>
      <c r="FDT272" s="43"/>
      <c r="FDU272" s="43"/>
      <c r="FDV272" s="43"/>
      <c r="FDW272" s="43"/>
      <c r="FDX272" s="43"/>
      <c r="FDY272" s="44"/>
      <c r="FDZ272" s="42"/>
      <c r="FEA272" s="43"/>
      <c r="FEB272" s="43"/>
      <c r="FEC272" s="43"/>
      <c r="FED272" s="43"/>
      <c r="FEE272" s="43"/>
      <c r="FEF272" s="43"/>
      <c r="FEG272" s="43"/>
      <c r="FEH272" s="43"/>
      <c r="FEI272" s="43"/>
      <c r="FEJ272" s="43"/>
      <c r="FEK272" s="43"/>
      <c r="FEL272" s="43"/>
      <c r="FEM272" s="43"/>
      <c r="FEN272" s="43"/>
      <c r="FEO272" s="43"/>
      <c r="FEP272" s="43"/>
      <c r="FEQ272" s="43"/>
      <c r="FER272" s="43"/>
      <c r="FES272" s="43"/>
      <c r="FET272" s="43"/>
      <c r="FEU272" s="43"/>
      <c r="FEV272" s="43"/>
      <c r="FEW272" s="43"/>
      <c r="FEX272" s="43"/>
      <c r="FEY272" s="43"/>
      <c r="FEZ272" s="43"/>
      <c r="FFA272" s="43"/>
      <c r="FFB272" s="43"/>
      <c r="FFC272" s="43"/>
      <c r="FFD272" s="44"/>
      <c r="FFE272" s="42"/>
      <c r="FFF272" s="43"/>
      <c r="FFG272" s="43"/>
      <c r="FFH272" s="43"/>
      <c r="FFI272" s="43"/>
      <c r="FFJ272" s="43"/>
      <c r="FFK272" s="43"/>
      <c r="FFL272" s="43"/>
      <c r="FFM272" s="43"/>
      <c r="FFN272" s="43"/>
      <c r="FFO272" s="43"/>
      <c r="FFP272" s="43"/>
      <c r="FFQ272" s="43"/>
      <c r="FFR272" s="43"/>
      <c r="FFS272" s="43"/>
      <c r="FFT272" s="43"/>
      <c r="FFU272" s="43"/>
      <c r="FFV272" s="43"/>
      <c r="FFW272" s="43"/>
      <c r="FFX272" s="43"/>
      <c r="FFY272" s="43"/>
      <c r="FFZ272" s="43"/>
      <c r="FGA272" s="43"/>
      <c r="FGB272" s="43"/>
      <c r="FGC272" s="43"/>
      <c r="FGD272" s="43"/>
      <c r="FGE272" s="43"/>
      <c r="FGF272" s="43"/>
      <c r="FGG272" s="43"/>
      <c r="FGH272" s="43"/>
      <c r="FGI272" s="44"/>
      <c r="FGJ272" s="42"/>
      <c r="FGK272" s="43"/>
      <c r="FGL272" s="43"/>
      <c r="FGM272" s="43"/>
      <c r="FGN272" s="43"/>
      <c r="FGO272" s="43"/>
      <c r="FGP272" s="43"/>
      <c r="FGQ272" s="43"/>
      <c r="FGR272" s="43"/>
      <c r="FGS272" s="43"/>
      <c r="FGT272" s="43"/>
      <c r="FGU272" s="43"/>
      <c r="FGV272" s="43"/>
      <c r="FGW272" s="43"/>
      <c r="FGX272" s="43"/>
      <c r="FGY272" s="43"/>
      <c r="FGZ272" s="43"/>
      <c r="FHA272" s="43"/>
      <c r="FHB272" s="43"/>
      <c r="FHC272" s="43"/>
      <c r="FHD272" s="43"/>
      <c r="FHE272" s="43"/>
      <c r="FHF272" s="43"/>
      <c r="FHG272" s="43"/>
      <c r="FHH272" s="43"/>
      <c r="FHI272" s="43"/>
      <c r="FHJ272" s="43"/>
      <c r="FHK272" s="43"/>
      <c r="FHL272" s="43"/>
      <c r="FHM272" s="43"/>
      <c r="FHN272" s="44"/>
      <c r="FHO272" s="42"/>
      <c r="FHP272" s="43"/>
      <c r="FHQ272" s="43"/>
      <c r="FHR272" s="43"/>
      <c r="FHS272" s="43"/>
      <c r="FHT272" s="43"/>
      <c r="FHU272" s="43"/>
      <c r="FHV272" s="43"/>
      <c r="FHW272" s="43"/>
      <c r="FHX272" s="43"/>
      <c r="FHY272" s="43"/>
      <c r="FHZ272" s="43"/>
      <c r="FIA272" s="43"/>
      <c r="FIB272" s="43"/>
      <c r="FIC272" s="43"/>
      <c r="FID272" s="43"/>
      <c r="FIE272" s="43"/>
      <c r="FIF272" s="43"/>
      <c r="FIG272" s="43"/>
      <c r="FIH272" s="43"/>
      <c r="FII272" s="43"/>
      <c r="FIJ272" s="43"/>
      <c r="FIK272" s="43"/>
      <c r="FIL272" s="43"/>
      <c r="FIM272" s="43"/>
      <c r="FIN272" s="43"/>
      <c r="FIO272" s="43"/>
      <c r="FIP272" s="43"/>
      <c r="FIQ272" s="43"/>
      <c r="FIR272" s="43"/>
      <c r="FIS272" s="44"/>
      <c r="FIT272" s="42"/>
      <c r="FIU272" s="43"/>
      <c r="FIV272" s="43"/>
      <c r="FIW272" s="43"/>
      <c r="FIX272" s="43"/>
      <c r="FIY272" s="43"/>
      <c r="FIZ272" s="43"/>
      <c r="FJA272" s="43"/>
      <c r="FJB272" s="43"/>
      <c r="FJC272" s="43"/>
      <c r="FJD272" s="43"/>
      <c r="FJE272" s="43"/>
      <c r="FJF272" s="43"/>
      <c r="FJG272" s="43"/>
      <c r="FJH272" s="43"/>
      <c r="FJI272" s="43"/>
      <c r="FJJ272" s="43"/>
      <c r="FJK272" s="43"/>
      <c r="FJL272" s="43"/>
      <c r="FJM272" s="43"/>
      <c r="FJN272" s="43"/>
      <c r="FJO272" s="43"/>
      <c r="FJP272" s="43"/>
      <c r="FJQ272" s="43"/>
      <c r="FJR272" s="43"/>
      <c r="FJS272" s="43"/>
      <c r="FJT272" s="43"/>
      <c r="FJU272" s="43"/>
      <c r="FJV272" s="43"/>
      <c r="FJW272" s="43"/>
      <c r="FJX272" s="44"/>
      <c r="FJY272" s="42"/>
      <c r="FJZ272" s="43"/>
      <c r="FKA272" s="43"/>
      <c r="FKB272" s="43"/>
      <c r="FKC272" s="43"/>
      <c r="FKD272" s="43"/>
      <c r="FKE272" s="43"/>
      <c r="FKF272" s="43"/>
      <c r="FKG272" s="43"/>
      <c r="FKH272" s="43"/>
      <c r="FKI272" s="43"/>
      <c r="FKJ272" s="43"/>
      <c r="FKK272" s="43"/>
      <c r="FKL272" s="43"/>
      <c r="FKM272" s="43"/>
      <c r="FKN272" s="43"/>
      <c r="FKO272" s="43"/>
      <c r="FKP272" s="43"/>
      <c r="FKQ272" s="43"/>
      <c r="FKR272" s="43"/>
      <c r="FKS272" s="43"/>
      <c r="FKT272" s="43"/>
      <c r="FKU272" s="43"/>
      <c r="FKV272" s="43"/>
      <c r="FKW272" s="43"/>
      <c r="FKX272" s="43"/>
      <c r="FKY272" s="43"/>
      <c r="FKZ272" s="43"/>
      <c r="FLA272" s="43"/>
      <c r="FLB272" s="43"/>
      <c r="FLC272" s="44"/>
      <c r="FLD272" s="42"/>
      <c r="FLE272" s="43"/>
      <c r="FLF272" s="43"/>
      <c r="FLG272" s="43"/>
      <c r="FLH272" s="43"/>
      <c r="FLI272" s="43"/>
      <c r="FLJ272" s="43"/>
      <c r="FLK272" s="43"/>
      <c r="FLL272" s="43"/>
      <c r="FLM272" s="43"/>
      <c r="FLN272" s="43"/>
      <c r="FLO272" s="43"/>
      <c r="FLP272" s="43"/>
      <c r="FLQ272" s="43"/>
      <c r="FLR272" s="43"/>
      <c r="FLS272" s="43"/>
      <c r="FLT272" s="43"/>
      <c r="FLU272" s="43"/>
      <c r="FLV272" s="43"/>
      <c r="FLW272" s="43"/>
      <c r="FLX272" s="43"/>
      <c r="FLY272" s="43"/>
      <c r="FLZ272" s="43"/>
      <c r="FMA272" s="43"/>
      <c r="FMB272" s="43"/>
      <c r="FMC272" s="43"/>
      <c r="FMD272" s="43"/>
      <c r="FME272" s="43"/>
      <c r="FMF272" s="43"/>
      <c r="FMG272" s="43"/>
      <c r="FMH272" s="44"/>
      <c r="FMI272" s="42"/>
      <c r="FMJ272" s="43"/>
      <c r="FMK272" s="43"/>
      <c r="FML272" s="43"/>
      <c r="FMM272" s="43"/>
      <c r="FMN272" s="43"/>
      <c r="FMO272" s="43"/>
      <c r="FMP272" s="43"/>
      <c r="FMQ272" s="43"/>
      <c r="FMR272" s="43"/>
      <c r="FMS272" s="43"/>
      <c r="FMT272" s="43"/>
      <c r="FMU272" s="43"/>
      <c r="FMV272" s="43"/>
      <c r="FMW272" s="43"/>
      <c r="FMX272" s="43"/>
      <c r="FMY272" s="43"/>
      <c r="FMZ272" s="43"/>
      <c r="FNA272" s="43"/>
      <c r="FNB272" s="43"/>
      <c r="FNC272" s="43"/>
      <c r="FND272" s="43"/>
      <c r="FNE272" s="43"/>
      <c r="FNF272" s="43"/>
      <c r="FNG272" s="43"/>
      <c r="FNH272" s="43"/>
      <c r="FNI272" s="43"/>
      <c r="FNJ272" s="43"/>
      <c r="FNK272" s="43"/>
      <c r="FNL272" s="43"/>
      <c r="FNM272" s="44"/>
      <c r="FNN272" s="42"/>
      <c r="FNO272" s="43"/>
      <c r="FNP272" s="43"/>
      <c r="FNQ272" s="43"/>
      <c r="FNR272" s="43"/>
      <c r="FNS272" s="43"/>
      <c r="FNT272" s="43"/>
      <c r="FNU272" s="43"/>
      <c r="FNV272" s="43"/>
      <c r="FNW272" s="43"/>
      <c r="FNX272" s="43"/>
      <c r="FNY272" s="43"/>
      <c r="FNZ272" s="43"/>
      <c r="FOA272" s="43"/>
      <c r="FOB272" s="43"/>
      <c r="FOC272" s="43"/>
      <c r="FOD272" s="43"/>
      <c r="FOE272" s="43"/>
      <c r="FOF272" s="43"/>
      <c r="FOG272" s="43"/>
      <c r="FOH272" s="43"/>
      <c r="FOI272" s="43"/>
      <c r="FOJ272" s="43"/>
      <c r="FOK272" s="43"/>
      <c r="FOL272" s="43"/>
      <c r="FOM272" s="43"/>
      <c r="FON272" s="43"/>
      <c r="FOO272" s="43"/>
      <c r="FOP272" s="43"/>
      <c r="FOQ272" s="43"/>
      <c r="FOR272" s="44"/>
      <c r="FOS272" s="42"/>
      <c r="FOT272" s="43"/>
      <c r="FOU272" s="43"/>
      <c r="FOV272" s="43"/>
      <c r="FOW272" s="43"/>
      <c r="FOX272" s="43"/>
      <c r="FOY272" s="43"/>
      <c r="FOZ272" s="43"/>
      <c r="FPA272" s="43"/>
      <c r="FPB272" s="43"/>
      <c r="FPC272" s="43"/>
      <c r="FPD272" s="43"/>
      <c r="FPE272" s="43"/>
      <c r="FPF272" s="43"/>
      <c r="FPG272" s="43"/>
      <c r="FPH272" s="43"/>
      <c r="FPI272" s="43"/>
      <c r="FPJ272" s="43"/>
      <c r="FPK272" s="43"/>
      <c r="FPL272" s="43"/>
      <c r="FPM272" s="43"/>
      <c r="FPN272" s="43"/>
      <c r="FPO272" s="43"/>
      <c r="FPP272" s="43"/>
      <c r="FPQ272" s="43"/>
      <c r="FPR272" s="43"/>
      <c r="FPS272" s="43"/>
      <c r="FPT272" s="43"/>
      <c r="FPU272" s="43"/>
      <c r="FPV272" s="43"/>
      <c r="FPW272" s="44"/>
      <c r="FPX272" s="42"/>
      <c r="FPY272" s="43"/>
      <c r="FPZ272" s="43"/>
      <c r="FQA272" s="43"/>
      <c r="FQB272" s="43"/>
      <c r="FQC272" s="43"/>
      <c r="FQD272" s="43"/>
      <c r="FQE272" s="43"/>
      <c r="FQF272" s="43"/>
      <c r="FQG272" s="43"/>
      <c r="FQH272" s="43"/>
      <c r="FQI272" s="43"/>
      <c r="FQJ272" s="43"/>
      <c r="FQK272" s="43"/>
      <c r="FQL272" s="43"/>
      <c r="FQM272" s="43"/>
      <c r="FQN272" s="43"/>
      <c r="FQO272" s="43"/>
      <c r="FQP272" s="43"/>
      <c r="FQQ272" s="43"/>
      <c r="FQR272" s="43"/>
      <c r="FQS272" s="43"/>
      <c r="FQT272" s="43"/>
      <c r="FQU272" s="43"/>
      <c r="FQV272" s="43"/>
      <c r="FQW272" s="43"/>
      <c r="FQX272" s="43"/>
      <c r="FQY272" s="43"/>
      <c r="FQZ272" s="43"/>
      <c r="FRA272" s="43"/>
      <c r="FRB272" s="44"/>
      <c r="FRC272" s="42"/>
      <c r="FRD272" s="43"/>
      <c r="FRE272" s="43"/>
      <c r="FRF272" s="43"/>
      <c r="FRG272" s="43"/>
      <c r="FRH272" s="43"/>
      <c r="FRI272" s="43"/>
      <c r="FRJ272" s="43"/>
      <c r="FRK272" s="43"/>
      <c r="FRL272" s="43"/>
      <c r="FRM272" s="43"/>
      <c r="FRN272" s="43"/>
      <c r="FRO272" s="43"/>
      <c r="FRP272" s="43"/>
      <c r="FRQ272" s="43"/>
      <c r="FRR272" s="43"/>
      <c r="FRS272" s="43"/>
      <c r="FRT272" s="43"/>
      <c r="FRU272" s="43"/>
      <c r="FRV272" s="43"/>
      <c r="FRW272" s="43"/>
      <c r="FRX272" s="43"/>
      <c r="FRY272" s="43"/>
      <c r="FRZ272" s="43"/>
      <c r="FSA272" s="43"/>
      <c r="FSB272" s="43"/>
      <c r="FSC272" s="43"/>
      <c r="FSD272" s="43"/>
      <c r="FSE272" s="43"/>
      <c r="FSF272" s="43"/>
      <c r="FSG272" s="44"/>
      <c r="FSH272" s="42"/>
      <c r="FSI272" s="43"/>
      <c r="FSJ272" s="43"/>
      <c r="FSK272" s="43"/>
      <c r="FSL272" s="43"/>
      <c r="FSM272" s="43"/>
      <c r="FSN272" s="43"/>
      <c r="FSO272" s="43"/>
      <c r="FSP272" s="43"/>
      <c r="FSQ272" s="43"/>
      <c r="FSR272" s="43"/>
      <c r="FSS272" s="43"/>
      <c r="FST272" s="43"/>
      <c r="FSU272" s="43"/>
      <c r="FSV272" s="43"/>
      <c r="FSW272" s="43"/>
      <c r="FSX272" s="43"/>
      <c r="FSY272" s="43"/>
      <c r="FSZ272" s="43"/>
      <c r="FTA272" s="43"/>
      <c r="FTB272" s="43"/>
      <c r="FTC272" s="43"/>
      <c r="FTD272" s="43"/>
      <c r="FTE272" s="43"/>
      <c r="FTF272" s="43"/>
      <c r="FTG272" s="43"/>
      <c r="FTH272" s="43"/>
      <c r="FTI272" s="43"/>
      <c r="FTJ272" s="43"/>
      <c r="FTK272" s="43"/>
      <c r="FTL272" s="44"/>
      <c r="FTM272" s="42"/>
      <c r="FTN272" s="43"/>
      <c r="FTO272" s="43"/>
      <c r="FTP272" s="43"/>
      <c r="FTQ272" s="43"/>
      <c r="FTR272" s="43"/>
      <c r="FTS272" s="43"/>
      <c r="FTT272" s="43"/>
      <c r="FTU272" s="43"/>
      <c r="FTV272" s="43"/>
      <c r="FTW272" s="43"/>
      <c r="FTX272" s="43"/>
      <c r="FTY272" s="43"/>
      <c r="FTZ272" s="43"/>
      <c r="FUA272" s="43"/>
      <c r="FUB272" s="43"/>
      <c r="FUC272" s="43"/>
      <c r="FUD272" s="43"/>
      <c r="FUE272" s="43"/>
      <c r="FUF272" s="43"/>
      <c r="FUG272" s="43"/>
      <c r="FUH272" s="43"/>
      <c r="FUI272" s="43"/>
      <c r="FUJ272" s="43"/>
      <c r="FUK272" s="43"/>
      <c r="FUL272" s="43"/>
      <c r="FUM272" s="43"/>
      <c r="FUN272" s="43"/>
      <c r="FUO272" s="43"/>
      <c r="FUP272" s="43"/>
      <c r="FUQ272" s="44"/>
      <c r="FUR272" s="42"/>
      <c r="FUS272" s="43"/>
      <c r="FUT272" s="43"/>
      <c r="FUU272" s="43"/>
      <c r="FUV272" s="43"/>
      <c r="FUW272" s="43"/>
      <c r="FUX272" s="43"/>
      <c r="FUY272" s="43"/>
      <c r="FUZ272" s="43"/>
      <c r="FVA272" s="43"/>
      <c r="FVB272" s="43"/>
      <c r="FVC272" s="43"/>
      <c r="FVD272" s="43"/>
      <c r="FVE272" s="43"/>
      <c r="FVF272" s="43"/>
      <c r="FVG272" s="43"/>
      <c r="FVH272" s="43"/>
      <c r="FVI272" s="43"/>
      <c r="FVJ272" s="43"/>
      <c r="FVK272" s="43"/>
      <c r="FVL272" s="43"/>
      <c r="FVM272" s="43"/>
      <c r="FVN272" s="43"/>
      <c r="FVO272" s="43"/>
      <c r="FVP272" s="43"/>
      <c r="FVQ272" s="43"/>
      <c r="FVR272" s="43"/>
      <c r="FVS272" s="43"/>
      <c r="FVT272" s="43"/>
      <c r="FVU272" s="43"/>
      <c r="FVV272" s="44"/>
      <c r="FVW272" s="42"/>
      <c r="FVX272" s="43"/>
      <c r="FVY272" s="43"/>
      <c r="FVZ272" s="43"/>
      <c r="FWA272" s="43"/>
      <c r="FWB272" s="43"/>
      <c r="FWC272" s="43"/>
      <c r="FWD272" s="43"/>
      <c r="FWE272" s="43"/>
      <c r="FWF272" s="43"/>
      <c r="FWG272" s="43"/>
      <c r="FWH272" s="43"/>
      <c r="FWI272" s="43"/>
      <c r="FWJ272" s="43"/>
      <c r="FWK272" s="43"/>
      <c r="FWL272" s="43"/>
      <c r="FWM272" s="43"/>
      <c r="FWN272" s="43"/>
      <c r="FWO272" s="43"/>
      <c r="FWP272" s="43"/>
      <c r="FWQ272" s="43"/>
      <c r="FWR272" s="43"/>
      <c r="FWS272" s="43"/>
      <c r="FWT272" s="43"/>
      <c r="FWU272" s="43"/>
      <c r="FWV272" s="43"/>
      <c r="FWW272" s="43"/>
      <c r="FWX272" s="43"/>
      <c r="FWY272" s="43"/>
      <c r="FWZ272" s="43"/>
      <c r="FXA272" s="44"/>
      <c r="FXB272" s="42"/>
      <c r="FXC272" s="43"/>
      <c r="FXD272" s="43"/>
      <c r="FXE272" s="43"/>
      <c r="FXF272" s="43"/>
      <c r="FXG272" s="43"/>
      <c r="FXH272" s="43"/>
      <c r="FXI272" s="43"/>
      <c r="FXJ272" s="43"/>
      <c r="FXK272" s="43"/>
      <c r="FXL272" s="43"/>
      <c r="FXM272" s="43"/>
      <c r="FXN272" s="43"/>
      <c r="FXO272" s="43"/>
      <c r="FXP272" s="43"/>
      <c r="FXQ272" s="43"/>
      <c r="FXR272" s="43"/>
      <c r="FXS272" s="43"/>
      <c r="FXT272" s="43"/>
      <c r="FXU272" s="43"/>
      <c r="FXV272" s="43"/>
      <c r="FXW272" s="43"/>
      <c r="FXX272" s="43"/>
      <c r="FXY272" s="43"/>
      <c r="FXZ272" s="43"/>
      <c r="FYA272" s="43"/>
      <c r="FYB272" s="43"/>
      <c r="FYC272" s="43"/>
      <c r="FYD272" s="43"/>
      <c r="FYE272" s="43"/>
      <c r="FYF272" s="44"/>
      <c r="FYG272" s="42"/>
      <c r="FYH272" s="43"/>
      <c r="FYI272" s="43"/>
      <c r="FYJ272" s="43"/>
      <c r="FYK272" s="43"/>
      <c r="FYL272" s="43"/>
      <c r="FYM272" s="43"/>
      <c r="FYN272" s="43"/>
      <c r="FYO272" s="43"/>
      <c r="FYP272" s="43"/>
      <c r="FYQ272" s="43"/>
      <c r="FYR272" s="43"/>
      <c r="FYS272" s="43"/>
      <c r="FYT272" s="43"/>
      <c r="FYU272" s="43"/>
      <c r="FYV272" s="43"/>
      <c r="FYW272" s="43"/>
      <c r="FYX272" s="43"/>
      <c r="FYY272" s="43"/>
      <c r="FYZ272" s="43"/>
      <c r="FZA272" s="43"/>
      <c r="FZB272" s="43"/>
      <c r="FZC272" s="43"/>
      <c r="FZD272" s="43"/>
      <c r="FZE272" s="43"/>
      <c r="FZF272" s="43"/>
      <c r="FZG272" s="43"/>
      <c r="FZH272" s="43"/>
      <c r="FZI272" s="43"/>
      <c r="FZJ272" s="43"/>
      <c r="FZK272" s="44"/>
      <c r="FZL272" s="42"/>
      <c r="FZM272" s="43"/>
      <c r="FZN272" s="43"/>
      <c r="FZO272" s="43"/>
      <c r="FZP272" s="43"/>
      <c r="FZQ272" s="43"/>
      <c r="FZR272" s="43"/>
      <c r="FZS272" s="43"/>
      <c r="FZT272" s="43"/>
      <c r="FZU272" s="43"/>
      <c r="FZV272" s="43"/>
      <c r="FZW272" s="43"/>
      <c r="FZX272" s="43"/>
      <c r="FZY272" s="43"/>
      <c r="FZZ272" s="43"/>
      <c r="GAA272" s="43"/>
      <c r="GAB272" s="43"/>
      <c r="GAC272" s="43"/>
      <c r="GAD272" s="43"/>
      <c r="GAE272" s="43"/>
      <c r="GAF272" s="43"/>
      <c r="GAG272" s="43"/>
      <c r="GAH272" s="43"/>
      <c r="GAI272" s="43"/>
      <c r="GAJ272" s="43"/>
      <c r="GAK272" s="43"/>
      <c r="GAL272" s="43"/>
      <c r="GAM272" s="43"/>
      <c r="GAN272" s="43"/>
      <c r="GAO272" s="43"/>
      <c r="GAP272" s="44"/>
      <c r="GAQ272" s="42"/>
      <c r="GAR272" s="43"/>
      <c r="GAS272" s="43"/>
      <c r="GAT272" s="43"/>
      <c r="GAU272" s="43"/>
      <c r="GAV272" s="43"/>
      <c r="GAW272" s="43"/>
      <c r="GAX272" s="43"/>
      <c r="GAY272" s="43"/>
      <c r="GAZ272" s="43"/>
      <c r="GBA272" s="43"/>
      <c r="GBB272" s="43"/>
      <c r="GBC272" s="43"/>
      <c r="GBD272" s="43"/>
      <c r="GBE272" s="43"/>
      <c r="GBF272" s="43"/>
      <c r="GBG272" s="43"/>
      <c r="GBH272" s="43"/>
      <c r="GBI272" s="43"/>
      <c r="GBJ272" s="43"/>
      <c r="GBK272" s="43"/>
      <c r="GBL272" s="43"/>
      <c r="GBM272" s="43"/>
      <c r="GBN272" s="43"/>
      <c r="GBO272" s="43"/>
      <c r="GBP272" s="43"/>
      <c r="GBQ272" s="43"/>
      <c r="GBR272" s="43"/>
      <c r="GBS272" s="43"/>
      <c r="GBT272" s="43"/>
      <c r="GBU272" s="44"/>
      <c r="GBV272" s="42"/>
      <c r="GBW272" s="43"/>
      <c r="GBX272" s="43"/>
      <c r="GBY272" s="43"/>
      <c r="GBZ272" s="43"/>
      <c r="GCA272" s="43"/>
      <c r="GCB272" s="43"/>
      <c r="GCC272" s="43"/>
      <c r="GCD272" s="43"/>
      <c r="GCE272" s="43"/>
      <c r="GCF272" s="43"/>
      <c r="GCG272" s="43"/>
      <c r="GCH272" s="43"/>
      <c r="GCI272" s="43"/>
      <c r="GCJ272" s="43"/>
      <c r="GCK272" s="43"/>
      <c r="GCL272" s="43"/>
      <c r="GCM272" s="43"/>
      <c r="GCN272" s="43"/>
      <c r="GCO272" s="43"/>
      <c r="GCP272" s="43"/>
      <c r="GCQ272" s="43"/>
      <c r="GCR272" s="43"/>
      <c r="GCS272" s="43"/>
      <c r="GCT272" s="43"/>
      <c r="GCU272" s="43"/>
      <c r="GCV272" s="43"/>
      <c r="GCW272" s="43"/>
      <c r="GCX272" s="43"/>
      <c r="GCY272" s="43"/>
      <c r="GCZ272" s="44"/>
      <c r="GDA272" s="42"/>
      <c r="GDB272" s="43"/>
      <c r="GDC272" s="43"/>
      <c r="GDD272" s="43"/>
      <c r="GDE272" s="43"/>
      <c r="GDF272" s="43"/>
      <c r="GDG272" s="43"/>
      <c r="GDH272" s="43"/>
      <c r="GDI272" s="43"/>
      <c r="GDJ272" s="43"/>
      <c r="GDK272" s="43"/>
      <c r="GDL272" s="43"/>
      <c r="GDM272" s="43"/>
      <c r="GDN272" s="43"/>
      <c r="GDO272" s="43"/>
      <c r="GDP272" s="43"/>
      <c r="GDQ272" s="43"/>
      <c r="GDR272" s="43"/>
      <c r="GDS272" s="43"/>
      <c r="GDT272" s="43"/>
      <c r="GDU272" s="43"/>
      <c r="GDV272" s="43"/>
      <c r="GDW272" s="43"/>
      <c r="GDX272" s="43"/>
      <c r="GDY272" s="43"/>
      <c r="GDZ272" s="43"/>
      <c r="GEA272" s="43"/>
      <c r="GEB272" s="43"/>
      <c r="GEC272" s="43"/>
      <c r="GED272" s="43"/>
      <c r="GEE272" s="44"/>
      <c r="GEF272" s="42"/>
      <c r="GEG272" s="43"/>
      <c r="GEH272" s="43"/>
      <c r="GEI272" s="43"/>
      <c r="GEJ272" s="43"/>
      <c r="GEK272" s="43"/>
      <c r="GEL272" s="43"/>
      <c r="GEM272" s="43"/>
      <c r="GEN272" s="43"/>
      <c r="GEO272" s="43"/>
      <c r="GEP272" s="43"/>
      <c r="GEQ272" s="43"/>
      <c r="GER272" s="43"/>
      <c r="GES272" s="43"/>
      <c r="GET272" s="43"/>
      <c r="GEU272" s="43"/>
      <c r="GEV272" s="43"/>
      <c r="GEW272" s="43"/>
      <c r="GEX272" s="43"/>
      <c r="GEY272" s="43"/>
      <c r="GEZ272" s="43"/>
      <c r="GFA272" s="43"/>
      <c r="GFB272" s="43"/>
      <c r="GFC272" s="43"/>
      <c r="GFD272" s="43"/>
      <c r="GFE272" s="43"/>
      <c r="GFF272" s="43"/>
      <c r="GFG272" s="43"/>
      <c r="GFH272" s="43"/>
      <c r="GFI272" s="43"/>
      <c r="GFJ272" s="44"/>
      <c r="GFK272" s="42"/>
      <c r="GFL272" s="43"/>
      <c r="GFM272" s="43"/>
      <c r="GFN272" s="43"/>
      <c r="GFO272" s="43"/>
      <c r="GFP272" s="43"/>
      <c r="GFQ272" s="43"/>
      <c r="GFR272" s="43"/>
      <c r="GFS272" s="43"/>
      <c r="GFT272" s="43"/>
      <c r="GFU272" s="43"/>
      <c r="GFV272" s="43"/>
      <c r="GFW272" s="43"/>
      <c r="GFX272" s="43"/>
      <c r="GFY272" s="43"/>
      <c r="GFZ272" s="43"/>
      <c r="GGA272" s="43"/>
      <c r="GGB272" s="43"/>
      <c r="GGC272" s="43"/>
      <c r="GGD272" s="43"/>
      <c r="GGE272" s="43"/>
      <c r="GGF272" s="43"/>
      <c r="GGG272" s="43"/>
      <c r="GGH272" s="43"/>
      <c r="GGI272" s="43"/>
      <c r="GGJ272" s="43"/>
      <c r="GGK272" s="43"/>
      <c r="GGL272" s="43"/>
      <c r="GGM272" s="43"/>
      <c r="GGN272" s="43"/>
      <c r="GGO272" s="44"/>
      <c r="GGP272" s="42"/>
      <c r="GGQ272" s="43"/>
      <c r="GGR272" s="43"/>
      <c r="GGS272" s="43"/>
      <c r="GGT272" s="43"/>
      <c r="GGU272" s="43"/>
      <c r="GGV272" s="43"/>
      <c r="GGW272" s="43"/>
      <c r="GGX272" s="43"/>
      <c r="GGY272" s="43"/>
      <c r="GGZ272" s="43"/>
      <c r="GHA272" s="43"/>
      <c r="GHB272" s="43"/>
      <c r="GHC272" s="43"/>
      <c r="GHD272" s="43"/>
      <c r="GHE272" s="43"/>
      <c r="GHF272" s="43"/>
      <c r="GHG272" s="43"/>
      <c r="GHH272" s="43"/>
      <c r="GHI272" s="43"/>
      <c r="GHJ272" s="43"/>
      <c r="GHK272" s="43"/>
      <c r="GHL272" s="43"/>
      <c r="GHM272" s="43"/>
      <c r="GHN272" s="43"/>
      <c r="GHO272" s="43"/>
      <c r="GHP272" s="43"/>
      <c r="GHQ272" s="43"/>
      <c r="GHR272" s="43"/>
      <c r="GHS272" s="43"/>
      <c r="GHT272" s="44"/>
      <c r="GHU272" s="42"/>
      <c r="GHV272" s="43"/>
      <c r="GHW272" s="43"/>
      <c r="GHX272" s="43"/>
      <c r="GHY272" s="43"/>
      <c r="GHZ272" s="43"/>
      <c r="GIA272" s="43"/>
      <c r="GIB272" s="43"/>
      <c r="GIC272" s="43"/>
      <c r="GID272" s="43"/>
      <c r="GIE272" s="43"/>
      <c r="GIF272" s="43"/>
      <c r="GIG272" s="43"/>
      <c r="GIH272" s="43"/>
      <c r="GII272" s="43"/>
      <c r="GIJ272" s="43"/>
      <c r="GIK272" s="43"/>
      <c r="GIL272" s="43"/>
      <c r="GIM272" s="43"/>
      <c r="GIN272" s="43"/>
      <c r="GIO272" s="43"/>
      <c r="GIP272" s="43"/>
      <c r="GIQ272" s="43"/>
      <c r="GIR272" s="43"/>
      <c r="GIS272" s="43"/>
      <c r="GIT272" s="43"/>
      <c r="GIU272" s="43"/>
      <c r="GIV272" s="43"/>
      <c r="GIW272" s="43"/>
      <c r="GIX272" s="43"/>
      <c r="GIY272" s="44"/>
      <c r="GIZ272" s="42"/>
      <c r="GJA272" s="43"/>
      <c r="GJB272" s="43"/>
      <c r="GJC272" s="43"/>
      <c r="GJD272" s="43"/>
      <c r="GJE272" s="43"/>
      <c r="GJF272" s="43"/>
      <c r="GJG272" s="43"/>
      <c r="GJH272" s="43"/>
      <c r="GJI272" s="43"/>
      <c r="GJJ272" s="43"/>
      <c r="GJK272" s="43"/>
      <c r="GJL272" s="43"/>
      <c r="GJM272" s="43"/>
      <c r="GJN272" s="43"/>
      <c r="GJO272" s="43"/>
      <c r="GJP272" s="43"/>
      <c r="GJQ272" s="43"/>
      <c r="GJR272" s="43"/>
      <c r="GJS272" s="43"/>
      <c r="GJT272" s="43"/>
      <c r="GJU272" s="43"/>
      <c r="GJV272" s="43"/>
      <c r="GJW272" s="43"/>
      <c r="GJX272" s="43"/>
      <c r="GJY272" s="43"/>
      <c r="GJZ272" s="43"/>
      <c r="GKA272" s="43"/>
      <c r="GKB272" s="43"/>
      <c r="GKC272" s="43"/>
      <c r="GKD272" s="44"/>
      <c r="GKE272" s="42"/>
      <c r="GKF272" s="43"/>
      <c r="GKG272" s="43"/>
      <c r="GKH272" s="43"/>
      <c r="GKI272" s="43"/>
      <c r="GKJ272" s="43"/>
      <c r="GKK272" s="43"/>
      <c r="GKL272" s="43"/>
      <c r="GKM272" s="43"/>
      <c r="GKN272" s="43"/>
      <c r="GKO272" s="43"/>
      <c r="GKP272" s="43"/>
      <c r="GKQ272" s="43"/>
      <c r="GKR272" s="43"/>
      <c r="GKS272" s="43"/>
      <c r="GKT272" s="43"/>
      <c r="GKU272" s="43"/>
      <c r="GKV272" s="43"/>
      <c r="GKW272" s="43"/>
      <c r="GKX272" s="43"/>
      <c r="GKY272" s="43"/>
      <c r="GKZ272" s="43"/>
      <c r="GLA272" s="43"/>
      <c r="GLB272" s="43"/>
      <c r="GLC272" s="43"/>
      <c r="GLD272" s="43"/>
      <c r="GLE272" s="43"/>
      <c r="GLF272" s="43"/>
      <c r="GLG272" s="43"/>
      <c r="GLH272" s="43"/>
      <c r="GLI272" s="44"/>
      <c r="GLJ272" s="42"/>
      <c r="GLK272" s="43"/>
      <c r="GLL272" s="43"/>
      <c r="GLM272" s="43"/>
      <c r="GLN272" s="43"/>
      <c r="GLO272" s="43"/>
      <c r="GLP272" s="43"/>
      <c r="GLQ272" s="43"/>
      <c r="GLR272" s="43"/>
      <c r="GLS272" s="43"/>
      <c r="GLT272" s="43"/>
      <c r="GLU272" s="43"/>
      <c r="GLV272" s="43"/>
      <c r="GLW272" s="43"/>
      <c r="GLX272" s="43"/>
      <c r="GLY272" s="43"/>
      <c r="GLZ272" s="43"/>
      <c r="GMA272" s="43"/>
      <c r="GMB272" s="43"/>
      <c r="GMC272" s="43"/>
      <c r="GMD272" s="43"/>
      <c r="GME272" s="43"/>
      <c r="GMF272" s="43"/>
      <c r="GMG272" s="43"/>
      <c r="GMH272" s="43"/>
      <c r="GMI272" s="43"/>
      <c r="GMJ272" s="43"/>
      <c r="GMK272" s="43"/>
      <c r="GML272" s="43"/>
      <c r="GMM272" s="43"/>
      <c r="GMN272" s="44"/>
      <c r="GMO272" s="42"/>
      <c r="GMP272" s="43"/>
      <c r="GMQ272" s="43"/>
      <c r="GMR272" s="43"/>
      <c r="GMS272" s="43"/>
      <c r="GMT272" s="43"/>
      <c r="GMU272" s="43"/>
      <c r="GMV272" s="43"/>
      <c r="GMW272" s="43"/>
      <c r="GMX272" s="43"/>
      <c r="GMY272" s="43"/>
      <c r="GMZ272" s="43"/>
      <c r="GNA272" s="43"/>
      <c r="GNB272" s="43"/>
      <c r="GNC272" s="43"/>
      <c r="GND272" s="43"/>
      <c r="GNE272" s="43"/>
      <c r="GNF272" s="43"/>
      <c r="GNG272" s="43"/>
      <c r="GNH272" s="43"/>
      <c r="GNI272" s="43"/>
      <c r="GNJ272" s="43"/>
      <c r="GNK272" s="43"/>
      <c r="GNL272" s="43"/>
      <c r="GNM272" s="43"/>
      <c r="GNN272" s="43"/>
      <c r="GNO272" s="43"/>
      <c r="GNP272" s="43"/>
      <c r="GNQ272" s="43"/>
      <c r="GNR272" s="43"/>
      <c r="GNS272" s="44"/>
      <c r="GNT272" s="42"/>
      <c r="GNU272" s="43"/>
      <c r="GNV272" s="43"/>
      <c r="GNW272" s="43"/>
      <c r="GNX272" s="43"/>
      <c r="GNY272" s="43"/>
      <c r="GNZ272" s="43"/>
      <c r="GOA272" s="43"/>
      <c r="GOB272" s="43"/>
      <c r="GOC272" s="43"/>
      <c r="GOD272" s="43"/>
      <c r="GOE272" s="43"/>
      <c r="GOF272" s="43"/>
      <c r="GOG272" s="43"/>
      <c r="GOH272" s="43"/>
      <c r="GOI272" s="43"/>
      <c r="GOJ272" s="43"/>
      <c r="GOK272" s="43"/>
      <c r="GOL272" s="43"/>
      <c r="GOM272" s="43"/>
      <c r="GON272" s="43"/>
      <c r="GOO272" s="43"/>
      <c r="GOP272" s="43"/>
      <c r="GOQ272" s="43"/>
      <c r="GOR272" s="43"/>
      <c r="GOS272" s="43"/>
      <c r="GOT272" s="43"/>
      <c r="GOU272" s="43"/>
      <c r="GOV272" s="43"/>
      <c r="GOW272" s="43"/>
      <c r="GOX272" s="44"/>
      <c r="GOY272" s="42"/>
      <c r="GOZ272" s="43"/>
      <c r="GPA272" s="43"/>
      <c r="GPB272" s="43"/>
      <c r="GPC272" s="43"/>
      <c r="GPD272" s="43"/>
      <c r="GPE272" s="43"/>
      <c r="GPF272" s="43"/>
      <c r="GPG272" s="43"/>
      <c r="GPH272" s="43"/>
      <c r="GPI272" s="43"/>
      <c r="GPJ272" s="43"/>
      <c r="GPK272" s="43"/>
      <c r="GPL272" s="43"/>
      <c r="GPM272" s="43"/>
      <c r="GPN272" s="43"/>
      <c r="GPO272" s="43"/>
      <c r="GPP272" s="43"/>
      <c r="GPQ272" s="43"/>
      <c r="GPR272" s="43"/>
      <c r="GPS272" s="43"/>
      <c r="GPT272" s="43"/>
      <c r="GPU272" s="43"/>
      <c r="GPV272" s="43"/>
      <c r="GPW272" s="43"/>
      <c r="GPX272" s="43"/>
      <c r="GPY272" s="43"/>
      <c r="GPZ272" s="43"/>
      <c r="GQA272" s="43"/>
      <c r="GQB272" s="43"/>
      <c r="GQC272" s="44"/>
      <c r="GQD272" s="42"/>
      <c r="GQE272" s="43"/>
      <c r="GQF272" s="43"/>
      <c r="GQG272" s="43"/>
      <c r="GQH272" s="43"/>
      <c r="GQI272" s="43"/>
      <c r="GQJ272" s="43"/>
      <c r="GQK272" s="43"/>
      <c r="GQL272" s="43"/>
      <c r="GQM272" s="43"/>
      <c r="GQN272" s="43"/>
      <c r="GQO272" s="43"/>
      <c r="GQP272" s="43"/>
      <c r="GQQ272" s="43"/>
      <c r="GQR272" s="43"/>
      <c r="GQS272" s="43"/>
      <c r="GQT272" s="43"/>
      <c r="GQU272" s="43"/>
      <c r="GQV272" s="43"/>
      <c r="GQW272" s="43"/>
      <c r="GQX272" s="43"/>
      <c r="GQY272" s="43"/>
      <c r="GQZ272" s="43"/>
      <c r="GRA272" s="43"/>
      <c r="GRB272" s="43"/>
      <c r="GRC272" s="43"/>
      <c r="GRD272" s="43"/>
      <c r="GRE272" s="43"/>
      <c r="GRF272" s="43"/>
      <c r="GRG272" s="43"/>
      <c r="GRH272" s="44"/>
      <c r="GRI272" s="42"/>
      <c r="GRJ272" s="43"/>
      <c r="GRK272" s="43"/>
      <c r="GRL272" s="43"/>
      <c r="GRM272" s="43"/>
      <c r="GRN272" s="43"/>
      <c r="GRO272" s="43"/>
      <c r="GRP272" s="43"/>
      <c r="GRQ272" s="43"/>
      <c r="GRR272" s="43"/>
      <c r="GRS272" s="43"/>
      <c r="GRT272" s="43"/>
      <c r="GRU272" s="43"/>
      <c r="GRV272" s="43"/>
      <c r="GRW272" s="43"/>
      <c r="GRX272" s="43"/>
      <c r="GRY272" s="43"/>
      <c r="GRZ272" s="43"/>
      <c r="GSA272" s="43"/>
      <c r="GSB272" s="43"/>
      <c r="GSC272" s="43"/>
      <c r="GSD272" s="43"/>
      <c r="GSE272" s="43"/>
      <c r="GSF272" s="43"/>
      <c r="GSG272" s="43"/>
      <c r="GSH272" s="43"/>
      <c r="GSI272" s="43"/>
      <c r="GSJ272" s="43"/>
      <c r="GSK272" s="43"/>
      <c r="GSL272" s="43"/>
      <c r="GSM272" s="44"/>
      <c r="GSN272" s="42"/>
      <c r="GSO272" s="43"/>
      <c r="GSP272" s="43"/>
      <c r="GSQ272" s="43"/>
      <c r="GSR272" s="43"/>
      <c r="GSS272" s="43"/>
      <c r="GST272" s="43"/>
      <c r="GSU272" s="43"/>
      <c r="GSV272" s="43"/>
      <c r="GSW272" s="43"/>
      <c r="GSX272" s="43"/>
      <c r="GSY272" s="43"/>
      <c r="GSZ272" s="43"/>
      <c r="GTA272" s="43"/>
      <c r="GTB272" s="43"/>
      <c r="GTC272" s="43"/>
      <c r="GTD272" s="43"/>
      <c r="GTE272" s="43"/>
      <c r="GTF272" s="43"/>
      <c r="GTG272" s="43"/>
      <c r="GTH272" s="43"/>
      <c r="GTI272" s="43"/>
      <c r="GTJ272" s="43"/>
      <c r="GTK272" s="43"/>
      <c r="GTL272" s="43"/>
      <c r="GTM272" s="43"/>
      <c r="GTN272" s="43"/>
      <c r="GTO272" s="43"/>
      <c r="GTP272" s="43"/>
      <c r="GTQ272" s="43"/>
      <c r="GTR272" s="44"/>
      <c r="GTS272" s="42"/>
      <c r="GTT272" s="43"/>
      <c r="GTU272" s="43"/>
      <c r="GTV272" s="43"/>
      <c r="GTW272" s="43"/>
      <c r="GTX272" s="43"/>
      <c r="GTY272" s="43"/>
      <c r="GTZ272" s="43"/>
      <c r="GUA272" s="43"/>
      <c r="GUB272" s="43"/>
      <c r="GUC272" s="43"/>
      <c r="GUD272" s="43"/>
      <c r="GUE272" s="43"/>
      <c r="GUF272" s="43"/>
      <c r="GUG272" s="43"/>
      <c r="GUH272" s="43"/>
      <c r="GUI272" s="43"/>
      <c r="GUJ272" s="43"/>
      <c r="GUK272" s="43"/>
      <c r="GUL272" s="43"/>
      <c r="GUM272" s="43"/>
      <c r="GUN272" s="43"/>
      <c r="GUO272" s="43"/>
      <c r="GUP272" s="43"/>
      <c r="GUQ272" s="43"/>
      <c r="GUR272" s="43"/>
      <c r="GUS272" s="43"/>
      <c r="GUT272" s="43"/>
      <c r="GUU272" s="43"/>
      <c r="GUV272" s="43"/>
      <c r="GUW272" s="44"/>
      <c r="GUX272" s="42"/>
      <c r="GUY272" s="43"/>
      <c r="GUZ272" s="43"/>
      <c r="GVA272" s="43"/>
      <c r="GVB272" s="43"/>
      <c r="GVC272" s="43"/>
      <c r="GVD272" s="43"/>
      <c r="GVE272" s="43"/>
      <c r="GVF272" s="43"/>
      <c r="GVG272" s="43"/>
      <c r="GVH272" s="43"/>
      <c r="GVI272" s="43"/>
      <c r="GVJ272" s="43"/>
      <c r="GVK272" s="43"/>
      <c r="GVL272" s="43"/>
      <c r="GVM272" s="43"/>
      <c r="GVN272" s="43"/>
      <c r="GVO272" s="43"/>
      <c r="GVP272" s="43"/>
      <c r="GVQ272" s="43"/>
      <c r="GVR272" s="43"/>
      <c r="GVS272" s="43"/>
      <c r="GVT272" s="43"/>
      <c r="GVU272" s="43"/>
      <c r="GVV272" s="43"/>
      <c r="GVW272" s="43"/>
      <c r="GVX272" s="43"/>
      <c r="GVY272" s="43"/>
      <c r="GVZ272" s="43"/>
      <c r="GWA272" s="43"/>
      <c r="GWB272" s="44"/>
      <c r="GWC272" s="42"/>
      <c r="GWD272" s="43"/>
      <c r="GWE272" s="43"/>
      <c r="GWF272" s="43"/>
      <c r="GWG272" s="43"/>
      <c r="GWH272" s="43"/>
      <c r="GWI272" s="43"/>
      <c r="GWJ272" s="43"/>
      <c r="GWK272" s="43"/>
      <c r="GWL272" s="43"/>
      <c r="GWM272" s="43"/>
      <c r="GWN272" s="43"/>
      <c r="GWO272" s="43"/>
      <c r="GWP272" s="43"/>
      <c r="GWQ272" s="43"/>
      <c r="GWR272" s="43"/>
      <c r="GWS272" s="43"/>
      <c r="GWT272" s="43"/>
      <c r="GWU272" s="43"/>
      <c r="GWV272" s="43"/>
      <c r="GWW272" s="43"/>
      <c r="GWX272" s="43"/>
      <c r="GWY272" s="43"/>
      <c r="GWZ272" s="43"/>
      <c r="GXA272" s="43"/>
      <c r="GXB272" s="43"/>
      <c r="GXC272" s="43"/>
      <c r="GXD272" s="43"/>
      <c r="GXE272" s="43"/>
      <c r="GXF272" s="43"/>
      <c r="GXG272" s="44"/>
      <c r="GXH272" s="42"/>
      <c r="GXI272" s="43"/>
      <c r="GXJ272" s="43"/>
      <c r="GXK272" s="43"/>
      <c r="GXL272" s="43"/>
      <c r="GXM272" s="43"/>
      <c r="GXN272" s="43"/>
      <c r="GXO272" s="43"/>
      <c r="GXP272" s="43"/>
      <c r="GXQ272" s="43"/>
      <c r="GXR272" s="43"/>
      <c r="GXS272" s="43"/>
      <c r="GXT272" s="43"/>
      <c r="GXU272" s="43"/>
      <c r="GXV272" s="43"/>
      <c r="GXW272" s="43"/>
      <c r="GXX272" s="43"/>
      <c r="GXY272" s="43"/>
      <c r="GXZ272" s="43"/>
      <c r="GYA272" s="43"/>
      <c r="GYB272" s="43"/>
      <c r="GYC272" s="43"/>
      <c r="GYD272" s="43"/>
      <c r="GYE272" s="43"/>
      <c r="GYF272" s="43"/>
      <c r="GYG272" s="43"/>
      <c r="GYH272" s="43"/>
      <c r="GYI272" s="43"/>
      <c r="GYJ272" s="43"/>
      <c r="GYK272" s="43"/>
      <c r="GYL272" s="44"/>
      <c r="GYM272" s="42"/>
      <c r="GYN272" s="43"/>
      <c r="GYO272" s="43"/>
      <c r="GYP272" s="43"/>
      <c r="GYQ272" s="43"/>
      <c r="GYR272" s="43"/>
      <c r="GYS272" s="43"/>
      <c r="GYT272" s="43"/>
      <c r="GYU272" s="43"/>
      <c r="GYV272" s="43"/>
      <c r="GYW272" s="43"/>
      <c r="GYX272" s="43"/>
      <c r="GYY272" s="43"/>
      <c r="GYZ272" s="43"/>
      <c r="GZA272" s="43"/>
      <c r="GZB272" s="43"/>
      <c r="GZC272" s="43"/>
      <c r="GZD272" s="43"/>
      <c r="GZE272" s="43"/>
      <c r="GZF272" s="43"/>
      <c r="GZG272" s="43"/>
      <c r="GZH272" s="43"/>
      <c r="GZI272" s="43"/>
      <c r="GZJ272" s="43"/>
      <c r="GZK272" s="43"/>
      <c r="GZL272" s="43"/>
      <c r="GZM272" s="43"/>
      <c r="GZN272" s="43"/>
      <c r="GZO272" s="43"/>
      <c r="GZP272" s="43"/>
      <c r="GZQ272" s="44"/>
      <c r="GZR272" s="42"/>
      <c r="GZS272" s="43"/>
      <c r="GZT272" s="43"/>
      <c r="GZU272" s="43"/>
      <c r="GZV272" s="43"/>
      <c r="GZW272" s="43"/>
      <c r="GZX272" s="43"/>
      <c r="GZY272" s="43"/>
      <c r="GZZ272" s="43"/>
      <c r="HAA272" s="43"/>
      <c r="HAB272" s="43"/>
      <c r="HAC272" s="43"/>
      <c r="HAD272" s="43"/>
      <c r="HAE272" s="43"/>
      <c r="HAF272" s="43"/>
      <c r="HAG272" s="43"/>
      <c r="HAH272" s="43"/>
      <c r="HAI272" s="43"/>
      <c r="HAJ272" s="43"/>
      <c r="HAK272" s="43"/>
      <c r="HAL272" s="43"/>
      <c r="HAM272" s="43"/>
      <c r="HAN272" s="43"/>
      <c r="HAO272" s="43"/>
      <c r="HAP272" s="43"/>
      <c r="HAQ272" s="43"/>
      <c r="HAR272" s="43"/>
      <c r="HAS272" s="43"/>
      <c r="HAT272" s="43"/>
      <c r="HAU272" s="43"/>
      <c r="HAV272" s="44"/>
      <c r="HAW272" s="42"/>
      <c r="HAX272" s="43"/>
      <c r="HAY272" s="43"/>
      <c r="HAZ272" s="43"/>
      <c r="HBA272" s="43"/>
      <c r="HBB272" s="43"/>
      <c r="HBC272" s="43"/>
      <c r="HBD272" s="43"/>
      <c r="HBE272" s="43"/>
      <c r="HBF272" s="43"/>
      <c r="HBG272" s="43"/>
      <c r="HBH272" s="43"/>
      <c r="HBI272" s="43"/>
      <c r="HBJ272" s="43"/>
      <c r="HBK272" s="43"/>
      <c r="HBL272" s="43"/>
      <c r="HBM272" s="43"/>
      <c r="HBN272" s="43"/>
      <c r="HBO272" s="43"/>
      <c r="HBP272" s="43"/>
      <c r="HBQ272" s="43"/>
      <c r="HBR272" s="43"/>
      <c r="HBS272" s="43"/>
      <c r="HBT272" s="43"/>
      <c r="HBU272" s="43"/>
      <c r="HBV272" s="43"/>
      <c r="HBW272" s="43"/>
      <c r="HBX272" s="43"/>
      <c r="HBY272" s="43"/>
      <c r="HBZ272" s="43"/>
      <c r="HCA272" s="44"/>
      <c r="HCB272" s="42"/>
      <c r="HCC272" s="43"/>
      <c r="HCD272" s="43"/>
      <c r="HCE272" s="43"/>
      <c r="HCF272" s="43"/>
      <c r="HCG272" s="43"/>
      <c r="HCH272" s="43"/>
      <c r="HCI272" s="43"/>
      <c r="HCJ272" s="43"/>
      <c r="HCK272" s="43"/>
      <c r="HCL272" s="43"/>
      <c r="HCM272" s="43"/>
      <c r="HCN272" s="43"/>
      <c r="HCO272" s="43"/>
      <c r="HCP272" s="43"/>
      <c r="HCQ272" s="43"/>
      <c r="HCR272" s="43"/>
      <c r="HCS272" s="43"/>
      <c r="HCT272" s="43"/>
      <c r="HCU272" s="43"/>
      <c r="HCV272" s="43"/>
      <c r="HCW272" s="43"/>
      <c r="HCX272" s="43"/>
      <c r="HCY272" s="43"/>
      <c r="HCZ272" s="43"/>
      <c r="HDA272" s="43"/>
      <c r="HDB272" s="43"/>
      <c r="HDC272" s="43"/>
      <c r="HDD272" s="43"/>
      <c r="HDE272" s="43"/>
      <c r="HDF272" s="44"/>
      <c r="HDG272" s="42"/>
      <c r="HDH272" s="43"/>
      <c r="HDI272" s="43"/>
      <c r="HDJ272" s="43"/>
      <c r="HDK272" s="43"/>
      <c r="HDL272" s="43"/>
      <c r="HDM272" s="43"/>
      <c r="HDN272" s="43"/>
      <c r="HDO272" s="43"/>
      <c r="HDP272" s="43"/>
      <c r="HDQ272" s="43"/>
      <c r="HDR272" s="43"/>
      <c r="HDS272" s="43"/>
      <c r="HDT272" s="43"/>
      <c r="HDU272" s="43"/>
      <c r="HDV272" s="43"/>
      <c r="HDW272" s="43"/>
      <c r="HDX272" s="43"/>
      <c r="HDY272" s="43"/>
      <c r="HDZ272" s="43"/>
      <c r="HEA272" s="43"/>
      <c r="HEB272" s="43"/>
      <c r="HEC272" s="43"/>
      <c r="HED272" s="43"/>
      <c r="HEE272" s="43"/>
      <c r="HEF272" s="43"/>
      <c r="HEG272" s="43"/>
      <c r="HEH272" s="43"/>
      <c r="HEI272" s="43"/>
      <c r="HEJ272" s="43"/>
      <c r="HEK272" s="44"/>
      <c r="HEL272" s="42"/>
      <c r="HEM272" s="43"/>
      <c r="HEN272" s="43"/>
      <c r="HEO272" s="43"/>
      <c r="HEP272" s="43"/>
      <c r="HEQ272" s="43"/>
      <c r="HER272" s="43"/>
      <c r="HES272" s="43"/>
      <c r="HET272" s="43"/>
      <c r="HEU272" s="43"/>
      <c r="HEV272" s="43"/>
      <c r="HEW272" s="43"/>
      <c r="HEX272" s="43"/>
      <c r="HEY272" s="43"/>
      <c r="HEZ272" s="43"/>
      <c r="HFA272" s="43"/>
      <c r="HFB272" s="43"/>
      <c r="HFC272" s="43"/>
      <c r="HFD272" s="43"/>
      <c r="HFE272" s="43"/>
      <c r="HFF272" s="43"/>
      <c r="HFG272" s="43"/>
      <c r="HFH272" s="43"/>
      <c r="HFI272" s="43"/>
      <c r="HFJ272" s="43"/>
      <c r="HFK272" s="43"/>
      <c r="HFL272" s="43"/>
      <c r="HFM272" s="43"/>
      <c r="HFN272" s="43"/>
      <c r="HFO272" s="43"/>
      <c r="HFP272" s="44"/>
      <c r="HFQ272" s="42"/>
      <c r="HFR272" s="43"/>
      <c r="HFS272" s="43"/>
      <c r="HFT272" s="43"/>
      <c r="HFU272" s="43"/>
      <c r="HFV272" s="43"/>
      <c r="HFW272" s="43"/>
      <c r="HFX272" s="43"/>
      <c r="HFY272" s="43"/>
      <c r="HFZ272" s="43"/>
      <c r="HGA272" s="43"/>
      <c r="HGB272" s="43"/>
      <c r="HGC272" s="43"/>
      <c r="HGD272" s="43"/>
      <c r="HGE272" s="43"/>
      <c r="HGF272" s="43"/>
      <c r="HGG272" s="43"/>
      <c r="HGH272" s="43"/>
      <c r="HGI272" s="43"/>
      <c r="HGJ272" s="43"/>
      <c r="HGK272" s="43"/>
      <c r="HGL272" s="43"/>
      <c r="HGM272" s="43"/>
      <c r="HGN272" s="43"/>
      <c r="HGO272" s="43"/>
      <c r="HGP272" s="43"/>
      <c r="HGQ272" s="43"/>
      <c r="HGR272" s="43"/>
      <c r="HGS272" s="43"/>
      <c r="HGT272" s="43"/>
      <c r="HGU272" s="44"/>
      <c r="HGV272" s="42"/>
      <c r="HGW272" s="43"/>
      <c r="HGX272" s="43"/>
      <c r="HGY272" s="43"/>
      <c r="HGZ272" s="43"/>
      <c r="HHA272" s="43"/>
      <c r="HHB272" s="43"/>
      <c r="HHC272" s="43"/>
      <c r="HHD272" s="43"/>
      <c r="HHE272" s="43"/>
      <c r="HHF272" s="43"/>
      <c r="HHG272" s="43"/>
      <c r="HHH272" s="43"/>
      <c r="HHI272" s="43"/>
      <c r="HHJ272" s="43"/>
      <c r="HHK272" s="43"/>
      <c r="HHL272" s="43"/>
      <c r="HHM272" s="43"/>
      <c r="HHN272" s="43"/>
      <c r="HHO272" s="43"/>
      <c r="HHP272" s="43"/>
      <c r="HHQ272" s="43"/>
      <c r="HHR272" s="43"/>
      <c r="HHS272" s="43"/>
      <c r="HHT272" s="43"/>
      <c r="HHU272" s="43"/>
      <c r="HHV272" s="43"/>
      <c r="HHW272" s="43"/>
      <c r="HHX272" s="43"/>
      <c r="HHY272" s="43"/>
      <c r="HHZ272" s="44"/>
      <c r="HIA272" s="42"/>
      <c r="HIB272" s="43"/>
      <c r="HIC272" s="43"/>
      <c r="HID272" s="43"/>
      <c r="HIE272" s="43"/>
      <c r="HIF272" s="43"/>
      <c r="HIG272" s="43"/>
      <c r="HIH272" s="43"/>
      <c r="HII272" s="43"/>
      <c r="HIJ272" s="43"/>
      <c r="HIK272" s="43"/>
      <c r="HIL272" s="43"/>
      <c r="HIM272" s="43"/>
      <c r="HIN272" s="43"/>
      <c r="HIO272" s="43"/>
      <c r="HIP272" s="43"/>
      <c r="HIQ272" s="43"/>
      <c r="HIR272" s="43"/>
      <c r="HIS272" s="43"/>
      <c r="HIT272" s="43"/>
      <c r="HIU272" s="43"/>
      <c r="HIV272" s="43"/>
      <c r="HIW272" s="43"/>
      <c r="HIX272" s="43"/>
      <c r="HIY272" s="43"/>
      <c r="HIZ272" s="43"/>
      <c r="HJA272" s="43"/>
      <c r="HJB272" s="43"/>
      <c r="HJC272" s="43"/>
      <c r="HJD272" s="43"/>
      <c r="HJE272" s="44"/>
      <c r="HJF272" s="42"/>
      <c r="HJG272" s="43"/>
      <c r="HJH272" s="43"/>
      <c r="HJI272" s="43"/>
      <c r="HJJ272" s="43"/>
      <c r="HJK272" s="43"/>
      <c r="HJL272" s="43"/>
      <c r="HJM272" s="43"/>
      <c r="HJN272" s="43"/>
      <c r="HJO272" s="43"/>
      <c r="HJP272" s="43"/>
      <c r="HJQ272" s="43"/>
      <c r="HJR272" s="43"/>
      <c r="HJS272" s="43"/>
      <c r="HJT272" s="43"/>
      <c r="HJU272" s="43"/>
      <c r="HJV272" s="43"/>
      <c r="HJW272" s="43"/>
      <c r="HJX272" s="43"/>
      <c r="HJY272" s="43"/>
      <c r="HJZ272" s="43"/>
      <c r="HKA272" s="43"/>
      <c r="HKB272" s="43"/>
      <c r="HKC272" s="43"/>
      <c r="HKD272" s="43"/>
      <c r="HKE272" s="43"/>
      <c r="HKF272" s="43"/>
      <c r="HKG272" s="43"/>
      <c r="HKH272" s="43"/>
      <c r="HKI272" s="43"/>
      <c r="HKJ272" s="44"/>
      <c r="HKK272" s="42"/>
      <c r="HKL272" s="43"/>
      <c r="HKM272" s="43"/>
      <c r="HKN272" s="43"/>
      <c r="HKO272" s="43"/>
      <c r="HKP272" s="43"/>
      <c r="HKQ272" s="43"/>
      <c r="HKR272" s="43"/>
      <c r="HKS272" s="43"/>
      <c r="HKT272" s="43"/>
      <c r="HKU272" s="43"/>
      <c r="HKV272" s="43"/>
      <c r="HKW272" s="43"/>
      <c r="HKX272" s="43"/>
      <c r="HKY272" s="43"/>
      <c r="HKZ272" s="43"/>
      <c r="HLA272" s="43"/>
      <c r="HLB272" s="43"/>
      <c r="HLC272" s="43"/>
      <c r="HLD272" s="43"/>
      <c r="HLE272" s="43"/>
      <c r="HLF272" s="43"/>
      <c r="HLG272" s="43"/>
      <c r="HLH272" s="43"/>
      <c r="HLI272" s="43"/>
      <c r="HLJ272" s="43"/>
      <c r="HLK272" s="43"/>
      <c r="HLL272" s="43"/>
      <c r="HLM272" s="43"/>
      <c r="HLN272" s="43"/>
      <c r="HLO272" s="44"/>
      <c r="HLP272" s="42"/>
      <c r="HLQ272" s="43"/>
      <c r="HLR272" s="43"/>
      <c r="HLS272" s="43"/>
      <c r="HLT272" s="43"/>
      <c r="HLU272" s="43"/>
      <c r="HLV272" s="43"/>
      <c r="HLW272" s="43"/>
      <c r="HLX272" s="43"/>
      <c r="HLY272" s="43"/>
      <c r="HLZ272" s="43"/>
      <c r="HMA272" s="43"/>
      <c r="HMB272" s="43"/>
      <c r="HMC272" s="43"/>
      <c r="HMD272" s="43"/>
      <c r="HME272" s="43"/>
      <c r="HMF272" s="43"/>
      <c r="HMG272" s="43"/>
      <c r="HMH272" s="43"/>
      <c r="HMI272" s="43"/>
      <c r="HMJ272" s="43"/>
      <c r="HMK272" s="43"/>
      <c r="HML272" s="43"/>
      <c r="HMM272" s="43"/>
      <c r="HMN272" s="43"/>
      <c r="HMO272" s="43"/>
      <c r="HMP272" s="43"/>
      <c r="HMQ272" s="43"/>
      <c r="HMR272" s="43"/>
      <c r="HMS272" s="43"/>
      <c r="HMT272" s="44"/>
      <c r="HMU272" s="42"/>
      <c r="HMV272" s="43"/>
      <c r="HMW272" s="43"/>
      <c r="HMX272" s="43"/>
      <c r="HMY272" s="43"/>
      <c r="HMZ272" s="43"/>
      <c r="HNA272" s="43"/>
      <c r="HNB272" s="43"/>
      <c r="HNC272" s="43"/>
      <c r="HND272" s="43"/>
      <c r="HNE272" s="43"/>
      <c r="HNF272" s="43"/>
      <c r="HNG272" s="43"/>
      <c r="HNH272" s="43"/>
      <c r="HNI272" s="43"/>
      <c r="HNJ272" s="43"/>
      <c r="HNK272" s="43"/>
      <c r="HNL272" s="43"/>
      <c r="HNM272" s="43"/>
      <c r="HNN272" s="43"/>
      <c r="HNO272" s="43"/>
      <c r="HNP272" s="43"/>
      <c r="HNQ272" s="43"/>
      <c r="HNR272" s="43"/>
      <c r="HNS272" s="43"/>
      <c r="HNT272" s="43"/>
      <c r="HNU272" s="43"/>
      <c r="HNV272" s="43"/>
      <c r="HNW272" s="43"/>
      <c r="HNX272" s="43"/>
      <c r="HNY272" s="44"/>
      <c r="HNZ272" s="42"/>
      <c r="HOA272" s="43"/>
      <c r="HOB272" s="43"/>
      <c r="HOC272" s="43"/>
      <c r="HOD272" s="43"/>
      <c r="HOE272" s="43"/>
      <c r="HOF272" s="43"/>
      <c r="HOG272" s="43"/>
      <c r="HOH272" s="43"/>
      <c r="HOI272" s="43"/>
      <c r="HOJ272" s="43"/>
      <c r="HOK272" s="43"/>
      <c r="HOL272" s="43"/>
      <c r="HOM272" s="43"/>
      <c r="HON272" s="43"/>
      <c r="HOO272" s="43"/>
      <c r="HOP272" s="43"/>
      <c r="HOQ272" s="43"/>
      <c r="HOR272" s="43"/>
      <c r="HOS272" s="43"/>
      <c r="HOT272" s="43"/>
      <c r="HOU272" s="43"/>
      <c r="HOV272" s="43"/>
      <c r="HOW272" s="43"/>
      <c r="HOX272" s="43"/>
      <c r="HOY272" s="43"/>
      <c r="HOZ272" s="43"/>
      <c r="HPA272" s="43"/>
      <c r="HPB272" s="43"/>
      <c r="HPC272" s="43"/>
      <c r="HPD272" s="44"/>
      <c r="HPE272" s="42"/>
      <c r="HPF272" s="43"/>
      <c r="HPG272" s="43"/>
      <c r="HPH272" s="43"/>
      <c r="HPI272" s="43"/>
      <c r="HPJ272" s="43"/>
      <c r="HPK272" s="43"/>
      <c r="HPL272" s="43"/>
      <c r="HPM272" s="43"/>
      <c r="HPN272" s="43"/>
      <c r="HPO272" s="43"/>
      <c r="HPP272" s="43"/>
      <c r="HPQ272" s="43"/>
      <c r="HPR272" s="43"/>
      <c r="HPS272" s="43"/>
      <c r="HPT272" s="43"/>
      <c r="HPU272" s="43"/>
      <c r="HPV272" s="43"/>
      <c r="HPW272" s="43"/>
      <c r="HPX272" s="43"/>
      <c r="HPY272" s="43"/>
      <c r="HPZ272" s="43"/>
      <c r="HQA272" s="43"/>
      <c r="HQB272" s="43"/>
      <c r="HQC272" s="43"/>
      <c r="HQD272" s="43"/>
      <c r="HQE272" s="43"/>
      <c r="HQF272" s="43"/>
      <c r="HQG272" s="43"/>
      <c r="HQH272" s="43"/>
      <c r="HQI272" s="44"/>
      <c r="HQJ272" s="42"/>
      <c r="HQK272" s="43"/>
      <c r="HQL272" s="43"/>
      <c r="HQM272" s="43"/>
      <c r="HQN272" s="43"/>
      <c r="HQO272" s="43"/>
      <c r="HQP272" s="43"/>
      <c r="HQQ272" s="43"/>
      <c r="HQR272" s="43"/>
      <c r="HQS272" s="43"/>
      <c r="HQT272" s="43"/>
      <c r="HQU272" s="43"/>
      <c r="HQV272" s="43"/>
      <c r="HQW272" s="43"/>
      <c r="HQX272" s="43"/>
      <c r="HQY272" s="43"/>
      <c r="HQZ272" s="43"/>
      <c r="HRA272" s="43"/>
      <c r="HRB272" s="43"/>
      <c r="HRC272" s="43"/>
      <c r="HRD272" s="43"/>
      <c r="HRE272" s="43"/>
      <c r="HRF272" s="43"/>
      <c r="HRG272" s="43"/>
      <c r="HRH272" s="43"/>
      <c r="HRI272" s="43"/>
      <c r="HRJ272" s="43"/>
      <c r="HRK272" s="43"/>
      <c r="HRL272" s="43"/>
      <c r="HRM272" s="43"/>
      <c r="HRN272" s="44"/>
      <c r="HRO272" s="42"/>
      <c r="HRP272" s="43"/>
      <c r="HRQ272" s="43"/>
      <c r="HRR272" s="43"/>
      <c r="HRS272" s="43"/>
      <c r="HRT272" s="43"/>
      <c r="HRU272" s="43"/>
      <c r="HRV272" s="43"/>
      <c r="HRW272" s="43"/>
      <c r="HRX272" s="43"/>
      <c r="HRY272" s="43"/>
      <c r="HRZ272" s="43"/>
      <c r="HSA272" s="43"/>
      <c r="HSB272" s="43"/>
      <c r="HSC272" s="43"/>
      <c r="HSD272" s="43"/>
      <c r="HSE272" s="43"/>
      <c r="HSF272" s="43"/>
      <c r="HSG272" s="43"/>
      <c r="HSH272" s="43"/>
      <c r="HSI272" s="43"/>
      <c r="HSJ272" s="43"/>
      <c r="HSK272" s="43"/>
      <c r="HSL272" s="43"/>
      <c r="HSM272" s="43"/>
      <c r="HSN272" s="43"/>
      <c r="HSO272" s="43"/>
      <c r="HSP272" s="43"/>
      <c r="HSQ272" s="43"/>
      <c r="HSR272" s="43"/>
      <c r="HSS272" s="44"/>
      <c r="HST272" s="42"/>
      <c r="HSU272" s="43"/>
      <c r="HSV272" s="43"/>
      <c r="HSW272" s="43"/>
      <c r="HSX272" s="43"/>
      <c r="HSY272" s="43"/>
      <c r="HSZ272" s="43"/>
      <c r="HTA272" s="43"/>
      <c r="HTB272" s="43"/>
      <c r="HTC272" s="43"/>
      <c r="HTD272" s="43"/>
      <c r="HTE272" s="43"/>
      <c r="HTF272" s="43"/>
      <c r="HTG272" s="43"/>
      <c r="HTH272" s="43"/>
      <c r="HTI272" s="43"/>
      <c r="HTJ272" s="43"/>
      <c r="HTK272" s="43"/>
      <c r="HTL272" s="43"/>
      <c r="HTM272" s="43"/>
      <c r="HTN272" s="43"/>
      <c r="HTO272" s="43"/>
      <c r="HTP272" s="43"/>
      <c r="HTQ272" s="43"/>
      <c r="HTR272" s="43"/>
      <c r="HTS272" s="43"/>
      <c r="HTT272" s="43"/>
      <c r="HTU272" s="43"/>
      <c r="HTV272" s="43"/>
      <c r="HTW272" s="43"/>
      <c r="HTX272" s="44"/>
      <c r="HTY272" s="42"/>
      <c r="HTZ272" s="43"/>
      <c r="HUA272" s="43"/>
      <c r="HUB272" s="43"/>
      <c r="HUC272" s="43"/>
      <c r="HUD272" s="43"/>
      <c r="HUE272" s="43"/>
      <c r="HUF272" s="43"/>
      <c r="HUG272" s="43"/>
      <c r="HUH272" s="43"/>
      <c r="HUI272" s="43"/>
      <c r="HUJ272" s="43"/>
      <c r="HUK272" s="43"/>
      <c r="HUL272" s="43"/>
      <c r="HUM272" s="43"/>
      <c r="HUN272" s="43"/>
      <c r="HUO272" s="43"/>
      <c r="HUP272" s="43"/>
      <c r="HUQ272" s="43"/>
      <c r="HUR272" s="43"/>
      <c r="HUS272" s="43"/>
      <c r="HUT272" s="43"/>
      <c r="HUU272" s="43"/>
      <c r="HUV272" s="43"/>
      <c r="HUW272" s="43"/>
      <c r="HUX272" s="43"/>
      <c r="HUY272" s="43"/>
      <c r="HUZ272" s="43"/>
      <c r="HVA272" s="43"/>
      <c r="HVB272" s="43"/>
      <c r="HVC272" s="44"/>
      <c r="HVD272" s="42"/>
      <c r="HVE272" s="43"/>
      <c r="HVF272" s="43"/>
      <c r="HVG272" s="43"/>
      <c r="HVH272" s="43"/>
      <c r="HVI272" s="43"/>
      <c r="HVJ272" s="43"/>
      <c r="HVK272" s="43"/>
      <c r="HVL272" s="43"/>
      <c r="HVM272" s="43"/>
      <c r="HVN272" s="43"/>
      <c r="HVO272" s="43"/>
      <c r="HVP272" s="43"/>
      <c r="HVQ272" s="43"/>
      <c r="HVR272" s="43"/>
      <c r="HVS272" s="43"/>
      <c r="HVT272" s="43"/>
      <c r="HVU272" s="43"/>
      <c r="HVV272" s="43"/>
      <c r="HVW272" s="43"/>
      <c r="HVX272" s="43"/>
      <c r="HVY272" s="43"/>
      <c r="HVZ272" s="43"/>
      <c r="HWA272" s="43"/>
      <c r="HWB272" s="43"/>
      <c r="HWC272" s="43"/>
      <c r="HWD272" s="43"/>
      <c r="HWE272" s="43"/>
      <c r="HWF272" s="43"/>
      <c r="HWG272" s="43"/>
      <c r="HWH272" s="44"/>
      <c r="HWI272" s="42"/>
      <c r="HWJ272" s="43"/>
      <c r="HWK272" s="43"/>
      <c r="HWL272" s="43"/>
      <c r="HWM272" s="43"/>
      <c r="HWN272" s="43"/>
      <c r="HWO272" s="43"/>
      <c r="HWP272" s="43"/>
      <c r="HWQ272" s="43"/>
      <c r="HWR272" s="43"/>
      <c r="HWS272" s="43"/>
      <c r="HWT272" s="43"/>
      <c r="HWU272" s="43"/>
      <c r="HWV272" s="43"/>
      <c r="HWW272" s="43"/>
      <c r="HWX272" s="43"/>
      <c r="HWY272" s="43"/>
      <c r="HWZ272" s="43"/>
      <c r="HXA272" s="43"/>
      <c r="HXB272" s="43"/>
      <c r="HXC272" s="43"/>
      <c r="HXD272" s="43"/>
      <c r="HXE272" s="43"/>
      <c r="HXF272" s="43"/>
      <c r="HXG272" s="43"/>
      <c r="HXH272" s="43"/>
      <c r="HXI272" s="43"/>
      <c r="HXJ272" s="43"/>
      <c r="HXK272" s="43"/>
      <c r="HXL272" s="43"/>
      <c r="HXM272" s="44"/>
      <c r="HXN272" s="42"/>
      <c r="HXO272" s="43"/>
      <c r="HXP272" s="43"/>
      <c r="HXQ272" s="43"/>
      <c r="HXR272" s="43"/>
      <c r="HXS272" s="43"/>
      <c r="HXT272" s="43"/>
      <c r="HXU272" s="43"/>
      <c r="HXV272" s="43"/>
      <c r="HXW272" s="43"/>
      <c r="HXX272" s="43"/>
      <c r="HXY272" s="43"/>
      <c r="HXZ272" s="43"/>
      <c r="HYA272" s="43"/>
      <c r="HYB272" s="43"/>
      <c r="HYC272" s="43"/>
      <c r="HYD272" s="43"/>
      <c r="HYE272" s="43"/>
      <c r="HYF272" s="43"/>
      <c r="HYG272" s="43"/>
      <c r="HYH272" s="43"/>
      <c r="HYI272" s="43"/>
      <c r="HYJ272" s="43"/>
      <c r="HYK272" s="43"/>
      <c r="HYL272" s="43"/>
      <c r="HYM272" s="43"/>
      <c r="HYN272" s="43"/>
      <c r="HYO272" s="43"/>
      <c r="HYP272" s="43"/>
      <c r="HYQ272" s="43"/>
      <c r="HYR272" s="44"/>
      <c r="HYS272" s="42"/>
      <c r="HYT272" s="43"/>
      <c r="HYU272" s="43"/>
      <c r="HYV272" s="43"/>
      <c r="HYW272" s="43"/>
      <c r="HYX272" s="43"/>
      <c r="HYY272" s="43"/>
      <c r="HYZ272" s="43"/>
      <c r="HZA272" s="43"/>
      <c r="HZB272" s="43"/>
      <c r="HZC272" s="43"/>
      <c r="HZD272" s="43"/>
      <c r="HZE272" s="43"/>
      <c r="HZF272" s="43"/>
      <c r="HZG272" s="43"/>
      <c r="HZH272" s="43"/>
      <c r="HZI272" s="43"/>
      <c r="HZJ272" s="43"/>
      <c r="HZK272" s="43"/>
      <c r="HZL272" s="43"/>
      <c r="HZM272" s="43"/>
      <c r="HZN272" s="43"/>
      <c r="HZO272" s="43"/>
      <c r="HZP272" s="43"/>
      <c r="HZQ272" s="43"/>
      <c r="HZR272" s="43"/>
      <c r="HZS272" s="43"/>
      <c r="HZT272" s="43"/>
      <c r="HZU272" s="43"/>
      <c r="HZV272" s="43"/>
      <c r="HZW272" s="44"/>
      <c r="HZX272" s="42"/>
      <c r="HZY272" s="43"/>
      <c r="HZZ272" s="43"/>
      <c r="IAA272" s="43"/>
      <c r="IAB272" s="43"/>
      <c r="IAC272" s="43"/>
      <c r="IAD272" s="43"/>
      <c r="IAE272" s="43"/>
      <c r="IAF272" s="43"/>
      <c r="IAG272" s="43"/>
      <c r="IAH272" s="43"/>
      <c r="IAI272" s="43"/>
      <c r="IAJ272" s="43"/>
      <c r="IAK272" s="43"/>
      <c r="IAL272" s="43"/>
      <c r="IAM272" s="43"/>
      <c r="IAN272" s="43"/>
      <c r="IAO272" s="43"/>
      <c r="IAP272" s="43"/>
      <c r="IAQ272" s="43"/>
      <c r="IAR272" s="43"/>
      <c r="IAS272" s="43"/>
      <c r="IAT272" s="43"/>
      <c r="IAU272" s="43"/>
      <c r="IAV272" s="43"/>
      <c r="IAW272" s="43"/>
      <c r="IAX272" s="43"/>
      <c r="IAY272" s="43"/>
      <c r="IAZ272" s="43"/>
      <c r="IBA272" s="43"/>
      <c r="IBB272" s="44"/>
      <c r="IBC272" s="42"/>
      <c r="IBD272" s="43"/>
      <c r="IBE272" s="43"/>
      <c r="IBF272" s="43"/>
      <c r="IBG272" s="43"/>
      <c r="IBH272" s="43"/>
      <c r="IBI272" s="43"/>
      <c r="IBJ272" s="43"/>
      <c r="IBK272" s="43"/>
      <c r="IBL272" s="43"/>
      <c r="IBM272" s="43"/>
      <c r="IBN272" s="43"/>
      <c r="IBO272" s="43"/>
      <c r="IBP272" s="43"/>
      <c r="IBQ272" s="43"/>
      <c r="IBR272" s="43"/>
      <c r="IBS272" s="43"/>
      <c r="IBT272" s="43"/>
      <c r="IBU272" s="43"/>
      <c r="IBV272" s="43"/>
      <c r="IBW272" s="43"/>
      <c r="IBX272" s="43"/>
      <c r="IBY272" s="43"/>
      <c r="IBZ272" s="43"/>
      <c r="ICA272" s="43"/>
      <c r="ICB272" s="43"/>
      <c r="ICC272" s="43"/>
      <c r="ICD272" s="43"/>
      <c r="ICE272" s="43"/>
      <c r="ICF272" s="43"/>
      <c r="ICG272" s="44"/>
      <c r="ICH272" s="42"/>
      <c r="ICI272" s="43"/>
      <c r="ICJ272" s="43"/>
      <c r="ICK272" s="43"/>
      <c r="ICL272" s="43"/>
      <c r="ICM272" s="43"/>
      <c r="ICN272" s="43"/>
      <c r="ICO272" s="43"/>
      <c r="ICP272" s="43"/>
      <c r="ICQ272" s="43"/>
      <c r="ICR272" s="43"/>
      <c r="ICS272" s="43"/>
      <c r="ICT272" s="43"/>
      <c r="ICU272" s="43"/>
      <c r="ICV272" s="43"/>
      <c r="ICW272" s="43"/>
      <c r="ICX272" s="43"/>
      <c r="ICY272" s="43"/>
      <c r="ICZ272" s="43"/>
      <c r="IDA272" s="43"/>
      <c r="IDB272" s="43"/>
      <c r="IDC272" s="43"/>
      <c r="IDD272" s="43"/>
      <c r="IDE272" s="43"/>
      <c r="IDF272" s="43"/>
      <c r="IDG272" s="43"/>
      <c r="IDH272" s="43"/>
      <c r="IDI272" s="43"/>
      <c r="IDJ272" s="43"/>
      <c r="IDK272" s="43"/>
      <c r="IDL272" s="44"/>
      <c r="IDM272" s="42"/>
      <c r="IDN272" s="43"/>
      <c r="IDO272" s="43"/>
      <c r="IDP272" s="43"/>
      <c r="IDQ272" s="43"/>
      <c r="IDR272" s="43"/>
      <c r="IDS272" s="43"/>
      <c r="IDT272" s="43"/>
      <c r="IDU272" s="43"/>
      <c r="IDV272" s="43"/>
      <c r="IDW272" s="43"/>
      <c r="IDX272" s="43"/>
      <c r="IDY272" s="43"/>
      <c r="IDZ272" s="43"/>
      <c r="IEA272" s="43"/>
      <c r="IEB272" s="43"/>
      <c r="IEC272" s="43"/>
      <c r="IED272" s="43"/>
      <c r="IEE272" s="43"/>
      <c r="IEF272" s="43"/>
      <c r="IEG272" s="43"/>
      <c r="IEH272" s="43"/>
      <c r="IEI272" s="43"/>
      <c r="IEJ272" s="43"/>
      <c r="IEK272" s="43"/>
      <c r="IEL272" s="43"/>
      <c r="IEM272" s="43"/>
      <c r="IEN272" s="43"/>
      <c r="IEO272" s="43"/>
      <c r="IEP272" s="43"/>
      <c r="IEQ272" s="44"/>
      <c r="IER272" s="42"/>
      <c r="IES272" s="43"/>
      <c r="IET272" s="43"/>
      <c r="IEU272" s="43"/>
      <c r="IEV272" s="43"/>
      <c r="IEW272" s="43"/>
      <c r="IEX272" s="43"/>
      <c r="IEY272" s="43"/>
      <c r="IEZ272" s="43"/>
      <c r="IFA272" s="43"/>
      <c r="IFB272" s="43"/>
      <c r="IFC272" s="43"/>
      <c r="IFD272" s="43"/>
      <c r="IFE272" s="43"/>
      <c r="IFF272" s="43"/>
      <c r="IFG272" s="43"/>
      <c r="IFH272" s="43"/>
      <c r="IFI272" s="43"/>
      <c r="IFJ272" s="43"/>
      <c r="IFK272" s="43"/>
      <c r="IFL272" s="43"/>
      <c r="IFM272" s="43"/>
      <c r="IFN272" s="43"/>
      <c r="IFO272" s="43"/>
      <c r="IFP272" s="43"/>
      <c r="IFQ272" s="43"/>
      <c r="IFR272" s="43"/>
      <c r="IFS272" s="43"/>
      <c r="IFT272" s="43"/>
      <c r="IFU272" s="43"/>
      <c r="IFV272" s="44"/>
      <c r="IFW272" s="42"/>
      <c r="IFX272" s="43"/>
      <c r="IFY272" s="43"/>
      <c r="IFZ272" s="43"/>
      <c r="IGA272" s="43"/>
      <c r="IGB272" s="43"/>
      <c r="IGC272" s="43"/>
      <c r="IGD272" s="43"/>
      <c r="IGE272" s="43"/>
      <c r="IGF272" s="43"/>
      <c r="IGG272" s="43"/>
      <c r="IGH272" s="43"/>
      <c r="IGI272" s="43"/>
      <c r="IGJ272" s="43"/>
      <c r="IGK272" s="43"/>
      <c r="IGL272" s="43"/>
      <c r="IGM272" s="43"/>
      <c r="IGN272" s="43"/>
      <c r="IGO272" s="43"/>
      <c r="IGP272" s="43"/>
      <c r="IGQ272" s="43"/>
      <c r="IGR272" s="43"/>
      <c r="IGS272" s="43"/>
      <c r="IGT272" s="43"/>
      <c r="IGU272" s="43"/>
      <c r="IGV272" s="43"/>
      <c r="IGW272" s="43"/>
      <c r="IGX272" s="43"/>
      <c r="IGY272" s="43"/>
      <c r="IGZ272" s="43"/>
      <c r="IHA272" s="44"/>
      <c r="IHB272" s="42"/>
      <c r="IHC272" s="43"/>
      <c r="IHD272" s="43"/>
      <c r="IHE272" s="43"/>
      <c r="IHF272" s="43"/>
      <c r="IHG272" s="43"/>
      <c r="IHH272" s="43"/>
      <c r="IHI272" s="43"/>
      <c r="IHJ272" s="43"/>
      <c r="IHK272" s="43"/>
      <c r="IHL272" s="43"/>
      <c r="IHM272" s="43"/>
      <c r="IHN272" s="43"/>
      <c r="IHO272" s="43"/>
      <c r="IHP272" s="43"/>
      <c r="IHQ272" s="43"/>
      <c r="IHR272" s="43"/>
      <c r="IHS272" s="43"/>
      <c r="IHT272" s="43"/>
      <c r="IHU272" s="43"/>
      <c r="IHV272" s="43"/>
      <c r="IHW272" s="43"/>
      <c r="IHX272" s="43"/>
      <c r="IHY272" s="43"/>
      <c r="IHZ272" s="43"/>
      <c r="IIA272" s="43"/>
      <c r="IIB272" s="43"/>
      <c r="IIC272" s="43"/>
      <c r="IID272" s="43"/>
      <c r="IIE272" s="43"/>
      <c r="IIF272" s="44"/>
      <c r="IIG272" s="42"/>
      <c r="IIH272" s="43"/>
      <c r="III272" s="43"/>
      <c r="IIJ272" s="43"/>
      <c r="IIK272" s="43"/>
      <c r="IIL272" s="43"/>
      <c r="IIM272" s="43"/>
      <c r="IIN272" s="43"/>
      <c r="IIO272" s="43"/>
      <c r="IIP272" s="43"/>
      <c r="IIQ272" s="43"/>
      <c r="IIR272" s="43"/>
      <c r="IIS272" s="43"/>
      <c r="IIT272" s="43"/>
      <c r="IIU272" s="43"/>
      <c r="IIV272" s="43"/>
      <c r="IIW272" s="43"/>
      <c r="IIX272" s="43"/>
      <c r="IIY272" s="43"/>
      <c r="IIZ272" s="43"/>
      <c r="IJA272" s="43"/>
      <c r="IJB272" s="43"/>
      <c r="IJC272" s="43"/>
      <c r="IJD272" s="43"/>
      <c r="IJE272" s="43"/>
      <c r="IJF272" s="43"/>
      <c r="IJG272" s="43"/>
      <c r="IJH272" s="43"/>
      <c r="IJI272" s="43"/>
      <c r="IJJ272" s="43"/>
      <c r="IJK272" s="44"/>
      <c r="IJL272" s="42"/>
      <c r="IJM272" s="43"/>
      <c r="IJN272" s="43"/>
      <c r="IJO272" s="43"/>
      <c r="IJP272" s="43"/>
      <c r="IJQ272" s="43"/>
      <c r="IJR272" s="43"/>
      <c r="IJS272" s="43"/>
      <c r="IJT272" s="43"/>
      <c r="IJU272" s="43"/>
      <c r="IJV272" s="43"/>
      <c r="IJW272" s="43"/>
      <c r="IJX272" s="43"/>
      <c r="IJY272" s="43"/>
      <c r="IJZ272" s="43"/>
      <c r="IKA272" s="43"/>
      <c r="IKB272" s="43"/>
      <c r="IKC272" s="43"/>
      <c r="IKD272" s="43"/>
      <c r="IKE272" s="43"/>
      <c r="IKF272" s="43"/>
      <c r="IKG272" s="43"/>
      <c r="IKH272" s="43"/>
      <c r="IKI272" s="43"/>
      <c r="IKJ272" s="43"/>
      <c r="IKK272" s="43"/>
      <c r="IKL272" s="43"/>
      <c r="IKM272" s="43"/>
      <c r="IKN272" s="43"/>
      <c r="IKO272" s="43"/>
      <c r="IKP272" s="44"/>
      <c r="IKQ272" s="42"/>
      <c r="IKR272" s="43"/>
      <c r="IKS272" s="43"/>
      <c r="IKT272" s="43"/>
      <c r="IKU272" s="43"/>
      <c r="IKV272" s="43"/>
      <c r="IKW272" s="43"/>
      <c r="IKX272" s="43"/>
      <c r="IKY272" s="43"/>
      <c r="IKZ272" s="43"/>
      <c r="ILA272" s="43"/>
      <c r="ILB272" s="43"/>
      <c r="ILC272" s="43"/>
      <c r="ILD272" s="43"/>
      <c r="ILE272" s="43"/>
      <c r="ILF272" s="43"/>
      <c r="ILG272" s="43"/>
      <c r="ILH272" s="43"/>
      <c r="ILI272" s="43"/>
      <c r="ILJ272" s="43"/>
      <c r="ILK272" s="43"/>
      <c r="ILL272" s="43"/>
      <c r="ILM272" s="43"/>
      <c r="ILN272" s="43"/>
      <c r="ILO272" s="43"/>
      <c r="ILP272" s="43"/>
      <c r="ILQ272" s="43"/>
      <c r="ILR272" s="43"/>
      <c r="ILS272" s="43"/>
      <c r="ILT272" s="43"/>
      <c r="ILU272" s="44"/>
      <c r="ILV272" s="42"/>
      <c r="ILW272" s="43"/>
      <c r="ILX272" s="43"/>
      <c r="ILY272" s="43"/>
      <c r="ILZ272" s="43"/>
      <c r="IMA272" s="43"/>
      <c r="IMB272" s="43"/>
      <c r="IMC272" s="43"/>
      <c r="IMD272" s="43"/>
      <c r="IME272" s="43"/>
      <c r="IMF272" s="43"/>
      <c r="IMG272" s="43"/>
      <c r="IMH272" s="43"/>
      <c r="IMI272" s="43"/>
      <c r="IMJ272" s="43"/>
      <c r="IMK272" s="43"/>
      <c r="IML272" s="43"/>
      <c r="IMM272" s="43"/>
      <c r="IMN272" s="43"/>
      <c r="IMO272" s="43"/>
      <c r="IMP272" s="43"/>
      <c r="IMQ272" s="43"/>
      <c r="IMR272" s="43"/>
      <c r="IMS272" s="43"/>
      <c r="IMT272" s="43"/>
      <c r="IMU272" s="43"/>
      <c r="IMV272" s="43"/>
      <c r="IMW272" s="43"/>
      <c r="IMX272" s="43"/>
      <c r="IMY272" s="43"/>
      <c r="IMZ272" s="44"/>
      <c r="INA272" s="42"/>
      <c r="INB272" s="43"/>
      <c r="INC272" s="43"/>
      <c r="IND272" s="43"/>
      <c r="INE272" s="43"/>
      <c r="INF272" s="43"/>
      <c r="ING272" s="43"/>
      <c r="INH272" s="43"/>
      <c r="INI272" s="43"/>
      <c r="INJ272" s="43"/>
      <c r="INK272" s="43"/>
      <c r="INL272" s="43"/>
      <c r="INM272" s="43"/>
      <c r="INN272" s="43"/>
      <c r="INO272" s="43"/>
      <c r="INP272" s="43"/>
      <c r="INQ272" s="43"/>
      <c r="INR272" s="43"/>
      <c r="INS272" s="43"/>
      <c r="INT272" s="43"/>
      <c r="INU272" s="43"/>
      <c r="INV272" s="43"/>
      <c r="INW272" s="43"/>
      <c r="INX272" s="43"/>
      <c r="INY272" s="43"/>
      <c r="INZ272" s="43"/>
      <c r="IOA272" s="43"/>
      <c r="IOB272" s="43"/>
      <c r="IOC272" s="43"/>
      <c r="IOD272" s="43"/>
      <c r="IOE272" s="44"/>
      <c r="IOF272" s="42"/>
      <c r="IOG272" s="43"/>
      <c r="IOH272" s="43"/>
      <c r="IOI272" s="43"/>
      <c r="IOJ272" s="43"/>
      <c r="IOK272" s="43"/>
      <c r="IOL272" s="43"/>
      <c r="IOM272" s="43"/>
      <c r="ION272" s="43"/>
      <c r="IOO272" s="43"/>
      <c r="IOP272" s="43"/>
      <c r="IOQ272" s="43"/>
      <c r="IOR272" s="43"/>
      <c r="IOS272" s="43"/>
      <c r="IOT272" s="43"/>
      <c r="IOU272" s="43"/>
      <c r="IOV272" s="43"/>
      <c r="IOW272" s="43"/>
      <c r="IOX272" s="43"/>
      <c r="IOY272" s="43"/>
      <c r="IOZ272" s="43"/>
      <c r="IPA272" s="43"/>
      <c r="IPB272" s="43"/>
      <c r="IPC272" s="43"/>
      <c r="IPD272" s="43"/>
      <c r="IPE272" s="43"/>
      <c r="IPF272" s="43"/>
      <c r="IPG272" s="43"/>
      <c r="IPH272" s="43"/>
      <c r="IPI272" s="43"/>
      <c r="IPJ272" s="44"/>
      <c r="IPK272" s="42"/>
      <c r="IPL272" s="43"/>
      <c r="IPM272" s="43"/>
      <c r="IPN272" s="43"/>
      <c r="IPO272" s="43"/>
      <c r="IPP272" s="43"/>
      <c r="IPQ272" s="43"/>
      <c r="IPR272" s="43"/>
      <c r="IPS272" s="43"/>
      <c r="IPT272" s="43"/>
      <c r="IPU272" s="43"/>
      <c r="IPV272" s="43"/>
      <c r="IPW272" s="43"/>
      <c r="IPX272" s="43"/>
      <c r="IPY272" s="43"/>
      <c r="IPZ272" s="43"/>
      <c r="IQA272" s="43"/>
      <c r="IQB272" s="43"/>
      <c r="IQC272" s="43"/>
      <c r="IQD272" s="43"/>
      <c r="IQE272" s="43"/>
      <c r="IQF272" s="43"/>
      <c r="IQG272" s="43"/>
      <c r="IQH272" s="43"/>
      <c r="IQI272" s="43"/>
      <c r="IQJ272" s="43"/>
      <c r="IQK272" s="43"/>
      <c r="IQL272" s="43"/>
      <c r="IQM272" s="43"/>
      <c r="IQN272" s="43"/>
      <c r="IQO272" s="44"/>
      <c r="IQP272" s="42"/>
      <c r="IQQ272" s="43"/>
      <c r="IQR272" s="43"/>
      <c r="IQS272" s="43"/>
      <c r="IQT272" s="43"/>
      <c r="IQU272" s="43"/>
      <c r="IQV272" s="43"/>
      <c r="IQW272" s="43"/>
      <c r="IQX272" s="43"/>
      <c r="IQY272" s="43"/>
      <c r="IQZ272" s="43"/>
      <c r="IRA272" s="43"/>
      <c r="IRB272" s="43"/>
      <c r="IRC272" s="43"/>
      <c r="IRD272" s="43"/>
      <c r="IRE272" s="43"/>
      <c r="IRF272" s="43"/>
      <c r="IRG272" s="43"/>
      <c r="IRH272" s="43"/>
      <c r="IRI272" s="43"/>
      <c r="IRJ272" s="43"/>
      <c r="IRK272" s="43"/>
      <c r="IRL272" s="43"/>
      <c r="IRM272" s="43"/>
      <c r="IRN272" s="43"/>
      <c r="IRO272" s="43"/>
      <c r="IRP272" s="43"/>
      <c r="IRQ272" s="43"/>
      <c r="IRR272" s="43"/>
      <c r="IRS272" s="43"/>
      <c r="IRT272" s="44"/>
      <c r="IRU272" s="42"/>
      <c r="IRV272" s="43"/>
      <c r="IRW272" s="43"/>
      <c r="IRX272" s="43"/>
      <c r="IRY272" s="43"/>
      <c r="IRZ272" s="43"/>
      <c r="ISA272" s="43"/>
      <c r="ISB272" s="43"/>
      <c r="ISC272" s="43"/>
      <c r="ISD272" s="43"/>
      <c r="ISE272" s="43"/>
      <c r="ISF272" s="43"/>
      <c r="ISG272" s="43"/>
      <c r="ISH272" s="43"/>
      <c r="ISI272" s="43"/>
      <c r="ISJ272" s="43"/>
      <c r="ISK272" s="43"/>
      <c r="ISL272" s="43"/>
      <c r="ISM272" s="43"/>
      <c r="ISN272" s="43"/>
      <c r="ISO272" s="43"/>
      <c r="ISP272" s="43"/>
      <c r="ISQ272" s="43"/>
      <c r="ISR272" s="43"/>
      <c r="ISS272" s="43"/>
      <c r="IST272" s="43"/>
      <c r="ISU272" s="43"/>
      <c r="ISV272" s="43"/>
      <c r="ISW272" s="43"/>
      <c r="ISX272" s="43"/>
      <c r="ISY272" s="44"/>
      <c r="ISZ272" s="42"/>
      <c r="ITA272" s="43"/>
      <c r="ITB272" s="43"/>
      <c r="ITC272" s="43"/>
      <c r="ITD272" s="43"/>
      <c r="ITE272" s="43"/>
      <c r="ITF272" s="43"/>
      <c r="ITG272" s="43"/>
      <c r="ITH272" s="43"/>
      <c r="ITI272" s="43"/>
      <c r="ITJ272" s="43"/>
      <c r="ITK272" s="43"/>
      <c r="ITL272" s="43"/>
      <c r="ITM272" s="43"/>
      <c r="ITN272" s="43"/>
      <c r="ITO272" s="43"/>
      <c r="ITP272" s="43"/>
      <c r="ITQ272" s="43"/>
      <c r="ITR272" s="43"/>
      <c r="ITS272" s="43"/>
      <c r="ITT272" s="43"/>
      <c r="ITU272" s="43"/>
      <c r="ITV272" s="43"/>
      <c r="ITW272" s="43"/>
      <c r="ITX272" s="43"/>
      <c r="ITY272" s="43"/>
      <c r="ITZ272" s="43"/>
      <c r="IUA272" s="43"/>
      <c r="IUB272" s="43"/>
      <c r="IUC272" s="43"/>
      <c r="IUD272" s="44"/>
      <c r="IUE272" s="42"/>
      <c r="IUF272" s="43"/>
      <c r="IUG272" s="43"/>
      <c r="IUH272" s="43"/>
      <c r="IUI272" s="43"/>
      <c r="IUJ272" s="43"/>
      <c r="IUK272" s="43"/>
      <c r="IUL272" s="43"/>
      <c r="IUM272" s="43"/>
      <c r="IUN272" s="43"/>
      <c r="IUO272" s="43"/>
      <c r="IUP272" s="43"/>
      <c r="IUQ272" s="43"/>
      <c r="IUR272" s="43"/>
      <c r="IUS272" s="43"/>
      <c r="IUT272" s="43"/>
      <c r="IUU272" s="43"/>
      <c r="IUV272" s="43"/>
      <c r="IUW272" s="43"/>
      <c r="IUX272" s="43"/>
      <c r="IUY272" s="43"/>
      <c r="IUZ272" s="43"/>
      <c r="IVA272" s="43"/>
      <c r="IVB272" s="43"/>
      <c r="IVC272" s="43"/>
      <c r="IVD272" s="43"/>
      <c r="IVE272" s="43"/>
      <c r="IVF272" s="43"/>
      <c r="IVG272" s="43"/>
      <c r="IVH272" s="43"/>
      <c r="IVI272" s="44"/>
      <c r="IVJ272" s="42"/>
      <c r="IVK272" s="43"/>
      <c r="IVL272" s="43"/>
      <c r="IVM272" s="43"/>
      <c r="IVN272" s="43"/>
      <c r="IVO272" s="43"/>
      <c r="IVP272" s="43"/>
      <c r="IVQ272" s="43"/>
      <c r="IVR272" s="43"/>
      <c r="IVS272" s="43"/>
      <c r="IVT272" s="43"/>
      <c r="IVU272" s="43"/>
      <c r="IVV272" s="43"/>
      <c r="IVW272" s="43"/>
      <c r="IVX272" s="43"/>
      <c r="IVY272" s="43"/>
      <c r="IVZ272" s="43"/>
      <c r="IWA272" s="43"/>
      <c r="IWB272" s="43"/>
      <c r="IWC272" s="43"/>
      <c r="IWD272" s="43"/>
      <c r="IWE272" s="43"/>
      <c r="IWF272" s="43"/>
      <c r="IWG272" s="43"/>
      <c r="IWH272" s="43"/>
      <c r="IWI272" s="43"/>
      <c r="IWJ272" s="43"/>
      <c r="IWK272" s="43"/>
      <c r="IWL272" s="43"/>
      <c r="IWM272" s="43"/>
      <c r="IWN272" s="44"/>
      <c r="IWO272" s="42"/>
      <c r="IWP272" s="43"/>
      <c r="IWQ272" s="43"/>
      <c r="IWR272" s="43"/>
      <c r="IWS272" s="43"/>
      <c r="IWT272" s="43"/>
      <c r="IWU272" s="43"/>
      <c r="IWV272" s="43"/>
      <c r="IWW272" s="43"/>
      <c r="IWX272" s="43"/>
      <c r="IWY272" s="43"/>
      <c r="IWZ272" s="43"/>
      <c r="IXA272" s="43"/>
      <c r="IXB272" s="43"/>
      <c r="IXC272" s="43"/>
      <c r="IXD272" s="43"/>
      <c r="IXE272" s="43"/>
      <c r="IXF272" s="43"/>
      <c r="IXG272" s="43"/>
      <c r="IXH272" s="43"/>
      <c r="IXI272" s="43"/>
      <c r="IXJ272" s="43"/>
      <c r="IXK272" s="43"/>
      <c r="IXL272" s="43"/>
      <c r="IXM272" s="43"/>
      <c r="IXN272" s="43"/>
      <c r="IXO272" s="43"/>
      <c r="IXP272" s="43"/>
      <c r="IXQ272" s="43"/>
      <c r="IXR272" s="43"/>
      <c r="IXS272" s="44"/>
      <c r="IXT272" s="42"/>
      <c r="IXU272" s="43"/>
      <c r="IXV272" s="43"/>
      <c r="IXW272" s="43"/>
      <c r="IXX272" s="43"/>
      <c r="IXY272" s="43"/>
      <c r="IXZ272" s="43"/>
      <c r="IYA272" s="43"/>
      <c r="IYB272" s="43"/>
      <c r="IYC272" s="43"/>
      <c r="IYD272" s="43"/>
      <c r="IYE272" s="43"/>
      <c r="IYF272" s="43"/>
      <c r="IYG272" s="43"/>
      <c r="IYH272" s="43"/>
      <c r="IYI272" s="43"/>
      <c r="IYJ272" s="43"/>
      <c r="IYK272" s="43"/>
      <c r="IYL272" s="43"/>
      <c r="IYM272" s="43"/>
      <c r="IYN272" s="43"/>
      <c r="IYO272" s="43"/>
      <c r="IYP272" s="43"/>
      <c r="IYQ272" s="43"/>
      <c r="IYR272" s="43"/>
      <c r="IYS272" s="43"/>
      <c r="IYT272" s="43"/>
      <c r="IYU272" s="43"/>
      <c r="IYV272" s="43"/>
      <c r="IYW272" s="43"/>
      <c r="IYX272" s="44"/>
      <c r="IYY272" s="42"/>
      <c r="IYZ272" s="43"/>
      <c r="IZA272" s="43"/>
      <c r="IZB272" s="43"/>
      <c r="IZC272" s="43"/>
      <c r="IZD272" s="43"/>
      <c r="IZE272" s="43"/>
      <c r="IZF272" s="43"/>
      <c r="IZG272" s="43"/>
      <c r="IZH272" s="43"/>
      <c r="IZI272" s="43"/>
      <c r="IZJ272" s="43"/>
      <c r="IZK272" s="43"/>
      <c r="IZL272" s="43"/>
      <c r="IZM272" s="43"/>
      <c r="IZN272" s="43"/>
      <c r="IZO272" s="43"/>
      <c r="IZP272" s="43"/>
      <c r="IZQ272" s="43"/>
      <c r="IZR272" s="43"/>
      <c r="IZS272" s="43"/>
      <c r="IZT272" s="43"/>
      <c r="IZU272" s="43"/>
      <c r="IZV272" s="43"/>
      <c r="IZW272" s="43"/>
      <c r="IZX272" s="43"/>
      <c r="IZY272" s="43"/>
      <c r="IZZ272" s="43"/>
      <c r="JAA272" s="43"/>
      <c r="JAB272" s="43"/>
      <c r="JAC272" s="44"/>
      <c r="JAD272" s="42"/>
      <c r="JAE272" s="43"/>
      <c r="JAF272" s="43"/>
      <c r="JAG272" s="43"/>
      <c r="JAH272" s="43"/>
      <c r="JAI272" s="43"/>
      <c r="JAJ272" s="43"/>
      <c r="JAK272" s="43"/>
      <c r="JAL272" s="43"/>
      <c r="JAM272" s="43"/>
      <c r="JAN272" s="43"/>
      <c r="JAO272" s="43"/>
      <c r="JAP272" s="43"/>
      <c r="JAQ272" s="43"/>
      <c r="JAR272" s="43"/>
      <c r="JAS272" s="43"/>
      <c r="JAT272" s="43"/>
      <c r="JAU272" s="43"/>
      <c r="JAV272" s="43"/>
      <c r="JAW272" s="43"/>
      <c r="JAX272" s="43"/>
      <c r="JAY272" s="43"/>
      <c r="JAZ272" s="43"/>
      <c r="JBA272" s="43"/>
      <c r="JBB272" s="43"/>
      <c r="JBC272" s="43"/>
      <c r="JBD272" s="43"/>
      <c r="JBE272" s="43"/>
      <c r="JBF272" s="43"/>
      <c r="JBG272" s="43"/>
      <c r="JBH272" s="44"/>
      <c r="JBI272" s="42"/>
      <c r="JBJ272" s="43"/>
      <c r="JBK272" s="43"/>
      <c r="JBL272" s="43"/>
      <c r="JBM272" s="43"/>
      <c r="JBN272" s="43"/>
      <c r="JBO272" s="43"/>
      <c r="JBP272" s="43"/>
      <c r="JBQ272" s="43"/>
      <c r="JBR272" s="43"/>
      <c r="JBS272" s="43"/>
      <c r="JBT272" s="43"/>
      <c r="JBU272" s="43"/>
      <c r="JBV272" s="43"/>
      <c r="JBW272" s="43"/>
      <c r="JBX272" s="43"/>
      <c r="JBY272" s="43"/>
      <c r="JBZ272" s="43"/>
      <c r="JCA272" s="43"/>
      <c r="JCB272" s="43"/>
      <c r="JCC272" s="43"/>
      <c r="JCD272" s="43"/>
      <c r="JCE272" s="43"/>
      <c r="JCF272" s="43"/>
      <c r="JCG272" s="43"/>
      <c r="JCH272" s="43"/>
      <c r="JCI272" s="43"/>
      <c r="JCJ272" s="43"/>
      <c r="JCK272" s="43"/>
      <c r="JCL272" s="43"/>
      <c r="JCM272" s="44"/>
      <c r="JCN272" s="42"/>
      <c r="JCO272" s="43"/>
      <c r="JCP272" s="43"/>
      <c r="JCQ272" s="43"/>
      <c r="JCR272" s="43"/>
      <c r="JCS272" s="43"/>
      <c r="JCT272" s="43"/>
      <c r="JCU272" s="43"/>
      <c r="JCV272" s="43"/>
      <c r="JCW272" s="43"/>
      <c r="JCX272" s="43"/>
      <c r="JCY272" s="43"/>
      <c r="JCZ272" s="43"/>
      <c r="JDA272" s="43"/>
      <c r="JDB272" s="43"/>
      <c r="JDC272" s="43"/>
      <c r="JDD272" s="43"/>
      <c r="JDE272" s="43"/>
      <c r="JDF272" s="43"/>
      <c r="JDG272" s="43"/>
      <c r="JDH272" s="43"/>
      <c r="JDI272" s="43"/>
      <c r="JDJ272" s="43"/>
      <c r="JDK272" s="43"/>
      <c r="JDL272" s="43"/>
      <c r="JDM272" s="43"/>
      <c r="JDN272" s="43"/>
      <c r="JDO272" s="43"/>
      <c r="JDP272" s="43"/>
      <c r="JDQ272" s="43"/>
      <c r="JDR272" s="44"/>
      <c r="JDS272" s="42"/>
      <c r="JDT272" s="43"/>
      <c r="JDU272" s="43"/>
      <c r="JDV272" s="43"/>
      <c r="JDW272" s="43"/>
      <c r="JDX272" s="43"/>
      <c r="JDY272" s="43"/>
      <c r="JDZ272" s="43"/>
      <c r="JEA272" s="43"/>
      <c r="JEB272" s="43"/>
      <c r="JEC272" s="43"/>
      <c r="JED272" s="43"/>
      <c r="JEE272" s="43"/>
      <c r="JEF272" s="43"/>
      <c r="JEG272" s="43"/>
      <c r="JEH272" s="43"/>
      <c r="JEI272" s="43"/>
      <c r="JEJ272" s="43"/>
      <c r="JEK272" s="43"/>
      <c r="JEL272" s="43"/>
      <c r="JEM272" s="43"/>
      <c r="JEN272" s="43"/>
      <c r="JEO272" s="43"/>
      <c r="JEP272" s="43"/>
      <c r="JEQ272" s="43"/>
      <c r="JER272" s="43"/>
      <c r="JES272" s="43"/>
      <c r="JET272" s="43"/>
      <c r="JEU272" s="43"/>
      <c r="JEV272" s="43"/>
      <c r="JEW272" s="44"/>
      <c r="JEX272" s="42"/>
      <c r="JEY272" s="43"/>
      <c r="JEZ272" s="43"/>
      <c r="JFA272" s="43"/>
      <c r="JFB272" s="43"/>
      <c r="JFC272" s="43"/>
      <c r="JFD272" s="43"/>
      <c r="JFE272" s="43"/>
      <c r="JFF272" s="43"/>
      <c r="JFG272" s="43"/>
      <c r="JFH272" s="43"/>
      <c r="JFI272" s="43"/>
      <c r="JFJ272" s="43"/>
      <c r="JFK272" s="43"/>
      <c r="JFL272" s="43"/>
      <c r="JFM272" s="43"/>
      <c r="JFN272" s="43"/>
      <c r="JFO272" s="43"/>
      <c r="JFP272" s="43"/>
      <c r="JFQ272" s="43"/>
      <c r="JFR272" s="43"/>
      <c r="JFS272" s="43"/>
      <c r="JFT272" s="43"/>
      <c r="JFU272" s="43"/>
      <c r="JFV272" s="43"/>
      <c r="JFW272" s="43"/>
      <c r="JFX272" s="43"/>
      <c r="JFY272" s="43"/>
      <c r="JFZ272" s="43"/>
      <c r="JGA272" s="43"/>
      <c r="JGB272" s="44"/>
      <c r="JGC272" s="42"/>
      <c r="JGD272" s="43"/>
      <c r="JGE272" s="43"/>
      <c r="JGF272" s="43"/>
      <c r="JGG272" s="43"/>
      <c r="JGH272" s="43"/>
      <c r="JGI272" s="43"/>
      <c r="JGJ272" s="43"/>
      <c r="JGK272" s="43"/>
      <c r="JGL272" s="43"/>
      <c r="JGM272" s="43"/>
      <c r="JGN272" s="43"/>
      <c r="JGO272" s="43"/>
      <c r="JGP272" s="43"/>
      <c r="JGQ272" s="43"/>
      <c r="JGR272" s="43"/>
      <c r="JGS272" s="43"/>
      <c r="JGT272" s="43"/>
      <c r="JGU272" s="43"/>
      <c r="JGV272" s="43"/>
      <c r="JGW272" s="43"/>
      <c r="JGX272" s="43"/>
      <c r="JGY272" s="43"/>
      <c r="JGZ272" s="43"/>
      <c r="JHA272" s="43"/>
      <c r="JHB272" s="43"/>
      <c r="JHC272" s="43"/>
      <c r="JHD272" s="43"/>
      <c r="JHE272" s="43"/>
      <c r="JHF272" s="43"/>
      <c r="JHG272" s="44"/>
      <c r="JHH272" s="42"/>
      <c r="JHI272" s="43"/>
      <c r="JHJ272" s="43"/>
      <c r="JHK272" s="43"/>
      <c r="JHL272" s="43"/>
      <c r="JHM272" s="43"/>
      <c r="JHN272" s="43"/>
      <c r="JHO272" s="43"/>
      <c r="JHP272" s="43"/>
      <c r="JHQ272" s="43"/>
      <c r="JHR272" s="43"/>
      <c r="JHS272" s="43"/>
      <c r="JHT272" s="43"/>
      <c r="JHU272" s="43"/>
      <c r="JHV272" s="43"/>
      <c r="JHW272" s="43"/>
      <c r="JHX272" s="43"/>
      <c r="JHY272" s="43"/>
      <c r="JHZ272" s="43"/>
      <c r="JIA272" s="43"/>
      <c r="JIB272" s="43"/>
      <c r="JIC272" s="43"/>
      <c r="JID272" s="43"/>
      <c r="JIE272" s="43"/>
      <c r="JIF272" s="43"/>
      <c r="JIG272" s="43"/>
      <c r="JIH272" s="43"/>
      <c r="JII272" s="43"/>
      <c r="JIJ272" s="43"/>
      <c r="JIK272" s="43"/>
      <c r="JIL272" s="44"/>
      <c r="JIM272" s="42"/>
      <c r="JIN272" s="43"/>
      <c r="JIO272" s="43"/>
      <c r="JIP272" s="43"/>
      <c r="JIQ272" s="43"/>
      <c r="JIR272" s="43"/>
      <c r="JIS272" s="43"/>
      <c r="JIT272" s="43"/>
      <c r="JIU272" s="43"/>
      <c r="JIV272" s="43"/>
      <c r="JIW272" s="43"/>
      <c r="JIX272" s="43"/>
      <c r="JIY272" s="43"/>
      <c r="JIZ272" s="43"/>
      <c r="JJA272" s="43"/>
      <c r="JJB272" s="43"/>
      <c r="JJC272" s="43"/>
      <c r="JJD272" s="43"/>
      <c r="JJE272" s="43"/>
      <c r="JJF272" s="43"/>
      <c r="JJG272" s="43"/>
      <c r="JJH272" s="43"/>
      <c r="JJI272" s="43"/>
      <c r="JJJ272" s="43"/>
      <c r="JJK272" s="43"/>
      <c r="JJL272" s="43"/>
      <c r="JJM272" s="43"/>
      <c r="JJN272" s="43"/>
      <c r="JJO272" s="43"/>
      <c r="JJP272" s="43"/>
      <c r="JJQ272" s="44"/>
      <c r="JJR272" s="42"/>
      <c r="JJS272" s="43"/>
      <c r="JJT272" s="43"/>
      <c r="JJU272" s="43"/>
      <c r="JJV272" s="43"/>
      <c r="JJW272" s="43"/>
      <c r="JJX272" s="43"/>
      <c r="JJY272" s="43"/>
      <c r="JJZ272" s="43"/>
      <c r="JKA272" s="43"/>
      <c r="JKB272" s="43"/>
      <c r="JKC272" s="43"/>
      <c r="JKD272" s="43"/>
      <c r="JKE272" s="43"/>
      <c r="JKF272" s="43"/>
      <c r="JKG272" s="43"/>
      <c r="JKH272" s="43"/>
      <c r="JKI272" s="43"/>
      <c r="JKJ272" s="43"/>
      <c r="JKK272" s="43"/>
      <c r="JKL272" s="43"/>
      <c r="JKM272" s="43"/>
      <c r="JKN272" s="43"/>
      <c r="JKO272" s="43"/>
      <c r="JKP272" s="43"/>
      <c r="JKQ272" s="43"/>
      <c r="JKR272" s="43"/>
      <c r="JKS272" s="43"/>
      <c r="JKT272" s="43"/>
      <c r="JKU272" s="43"/>
      <c r="JKV272" s="44"/>
      <c r="JKW272" s="42"/>
      <c r="JKX272" s="43"/>
      <c r="JKY272" s="43"/>
      <c r="JKZ272" s="43"/>
      <c r="JLA272" s="43"/>
      <c r="JLB272" s="43"/>
      <c r="JLC272" s="43"/>
      <c r="JLD272" s="43"/>
      <c r="JLE272" s="43"/>
      <c r="JLF272" s="43"/>
      <c r="JLG272" s="43"/>
      <c r="JLH272" s="43"/>
      <c r="JLI272" s="43"/>
      <c r="JLJ272" s="43"/>
      <c r="JLK272" s="43"/>
      <c r="JLL272" s="43"/>
      <c r="JLM272" s="43"/>
      <c r="JLN272" s="43"/>
      <c r="JLO272" s="43"/>
      <c r="JLP272" s="43"/>
      <c r="JLQ272" s="43"/>
      <c r="JLR272" s="43"/>
      <c r="JLS272" s="43"/>
      <c r="JLT272" s="43"/>
      <c r="JLU272" s="43"/>
      <c r="JLV272" s="43"/>
      <c r="JLW272" s="43"/>
      <c r="JLX272" s="43"/>
      <c r="JLY272" s="43"/>
      <c r="JLZ272" s="43"/>
      <c r="JMA272" s="44"/>
      <c r="JMB272" s="42"/>
      <c r="JMC272" s="43"/>
      <c r="JMD272" s="43"/>
      <c r="JME272" s="43"/>
      <c r="JMF272" s="43"/>
      <c r="JMG272" s="43"/>
      <c r="JMH272" s="43"/>
      <c r="JMI272" s="43"/>
      <c r="JMJ272" s="43"/>
      <c r="JMK272" s="43"/>
      <c r="JML272" s="43"/>
      <c r="JMM272" s="43"/>
      <c r="JMN272" s="43"/>
      <c r="JMO272" s="43"/>
      <c r="JMP272" s="43"/>
      <c r="JMQ272" s="43"/>
      <c r="JMR272" s="43"/>
      <c r="JMS272" s="43"/>
      <c r="JMT272" s="43"/>
      <c r="JMU272" s="43"/>
      <c r="JMV272" s="43"/>
      <c r="JMW272" s="43"/>
      <c r="JMX272" s="43"/>
      <c r="JMY272" s="43"/>
      <c r="JMZ272" s="43"/>
      <c r="JNA272" s="43"/>
      <c r="JNB272" s="43"/>
      <c r="JNC272" s="43"/>
      <c r="JND272" s="43"/>
      <c r="JNE272" s="43"/>
      <c r="JNF272" s="44"/>
      <c r="JNG272" s="42"/>
      <c r="JNH272" s="43"/>
      <c r="JNI272" s="43"/>
      <c r="JNJ272" s="43"/>
      <c r="JNK272" s="43"/>
      <c r="JNL272" s="43"/>
      <c r="JNM272" s="43"/>
      <c r="JNN272" s="43"/>
      <c r="JNO272" s="43"/>
      <c r="JNP272" s="43"/>
      <c r="JNQ272" s="43"/>
      <c r="JNR272" s="43"/>
      <c r="JNS272" s="43"/>
      <c r="JNT272" s="43"/>
      <c r="JNU272" s="43"/>
      <c r="JNV272" s="43"/>
      <c r="JNW272" s="43"/>
      <c r="JNX272" s="43"/>
      <c r="JNY272" s="43"/>
      <c r="JNZ272" s="43"/>
      <c r="JOA272" s="43"/>
      <c r="JOB272" s="43"/>
      <c r="JOC272" s="43"/>
      <c r="JOD272" s="43"/>
      <c r="JOE272" s="43"/>
      <c r="JOF272" s="43"/>
      <c r="JOG272" s="43"/>
      <c r="JOH272" s="43"/>
      <c r="JOI272" s="43"/>
      <c r="JOJ272" s="43"/>
      <c r="JOK272" s="44"/>
      <c r="JOL272" s="42"/>
      <c r="JOM272" s="43"/>
      <c r="JON272" s="43"/>
      <c r="JOO272" s="43"/>
      <c r="JOP272" s="43"/>
      <c r="JOQ272" s="43"/>
      <c r="JOR272" s="43"/>
      <c r="JOS272" s="43"/>
      <c r="JOT272" s="43"/>
      <c r="JOU272" s="43"/>
      <c r="JOV272" s="43"/>
      <c r="JOW272" s="43"/>
      <c r="JOX272" s="43"/>
      <c r="JOY272" s="43"/>
      <c r="JOZ272" s="43"/>
      <c r="JPA272" s="43"/>
      <c r="JPB272" s="43"/>
      <c r="JPC272" s="43"/>
      <c r="JPD272" s="43"/>
      <c r="JPE272" s="43"/>
      <c r="JPF272" s="43"/>
      <c r="JPG272" s="43"/>
      <c r="JPH272" s="43"/>
      <c r="JPI272" s="43"/>
      <c r="JPJ272" s="43"/>
      <c r="JPK272" s="43"/>
      <c r="JPL272" s="43"/>
      <c r="JPM272" s="43"/>
      <c r="JPN272" s="43"/>
      <c r="JPO272" s="43"/>
      <c r="JPP272" s="44"/>
      <c r="JPQ272" s="42"/>
      <c r="JPR272" s="43"/>
      <c r="JPS272" s="43"/>
      <c r="JPT272" s="43"/>
      <c r="JPU272" s="43"/>
      <c r="JPV272" s="43"/>
      <c r="JPW272" s="43"/>
      <c r="JPX272" s="43"/>
      <c r="JPY272" s="43"/>
      <c r="JPZ272" s="43"/>
      <c r="JQA272" s="43"/>
      <c r="JQB272" s="43"/>
      <c r="JQC272" s="43"/>
      <c r="JQD272" s="43"/>
      <c r="JQE272" s="43"/>
      <c r="JQF272" s="43"/>
      <c r="JQG272" s="43"/>
      <c r="JQH272" s="43"/>
      <c r="JQI272" s="43"/>
      <c r="JQJ272" s="43"/>
      <c r="JQK272" s="43"/>
      <c r="JQL272" s="43"/>
      <c r="JQM272" s="43"/>
      <c r="JQN272" s="43"/>
      <c r="JQO272" s="43"/>
      <c r="JQP272" s="43"/>
      <c r="JQQ272" s="43"/>
      <c r="JQR272" s="43"/>
      <c r="JQS272" s="43"/>
      <c r="JQT272" s="43"/>
      <c r="JQU272" s="44"/>
      <c r="JQV272" s="42"/>
      <c r="JQW272" s="43"/>
      <c r="JQX272" s="43"/>
      <c r="JQY272" s="43"/>
      <c r="JQZ272" s="43"/>
      <c r="JRA272" s="43"/>
      <c r="JRB272" s="43"/>
      <c r="JRC272" s="43"/>
      <c r="JRD272" s="43"/>
      <c r="JRE272" s="43"/>
      <c r="JRF272" s="43"/>
      <c r="JRG272" s="43"/>
      <c r="JRH272" s="43"/>
      <c r="JRI272" s="43"/>
      <c r="JRJ272" s="43"/>
      <c r="JRK272" s="43"/>
      <c r="JRL272" s="43"/>
      <c r="JRM272" s="43"/>
      <c r="JRN272" s="43"/>
      <c r="JRO272" s="43"/>
      <c r="JRP272" s="43"/>
      <c r="JRQ272" s="43"/>
      <c r="JRR272" s="43"/>
      <c r="JRS272" s="43"/>
      <c r="JRT272" s="43"/>
      <c r="JRU272" s="43"/>
      <c r="JRV272" s="43"/>
      <c r="JRW272" s="43"/>
      <c r="JRX272" s="43"/>
      <c r="JRY272" s="43"/>
      <c r="JRZ272" s="44"/>
      <c r="JSA272" s="42"/>
      <c r="JSB272" s="43"/>
      <c r="JSC272" s="43"/>
      <c r="JSD272" s="43"/>
      <c r="JSE272" s="43"/>
      <c r="JSF272" s="43"/>
      <c r="JSG272" s="43"/>
      <c r="JSH272" s="43"/>
      <c r="JSI272" s="43"/>
      <c r="JSJ272" s="43"/>
      <c r="JSK272" s="43"/>
      <c r="JSL272" s="43"/>
      <c r="JSM272" s="43"/>
      <c r="JSN272" s="43"/>
      <c r="JSO272" s="43"/>
      <c r="JSP272" s="43"/>
      <c r="JSQ272" s="43"/>
      <c r="JSR272" s="43"/>
      <c r="JSS272" s="43"/>
      <c r="JST272" s="43"/>
      <c r="JSU272" s="43"/>
      <c r="JSV272" s="43"/>
      <c r="JSW272" s="43"/>
      <c r="JSX272" s="43"/>
      <c r="JSY272" s="43"/>
      <c r="JSZ272" s="43"/>
      <c r="JTA272" s="43"/>
      <c r="JTB272" s="43"/>
      <c r="JTC272" s="43"/>
      <c r="JTD272" s="43"/>
      <c r="JTE272" s="44"/>
      <c r="JTF272" s="42"/>
      <c r="JTG272" s="43"/>
      <c r="JTH272" s="43"/>
      <c r="JTI272" s="43"/>
      <c r="JTJ272" s="43"/>
      <c r="JTK272" s="43"/>
      <c r="JTL272" s="43"/>
      <c r="JTM272" s="43"/>
      <c r="JTN272" s="43"/>
      <c r="JTO272" s="43"/>
      <c r="JTP272" s="43"/>
      <c r="JTQ272" s="43"/>
      <c r="JTR272" s="43"/>
      <c r="JTS272" s="43"/>
      <c r="JTT272" s="43"/>
      <c r="JTU272" s="43"/>
      <c r="JTV272" s="43"/>
      <c r="JTW272" s="43"/>
      <c r="JTX272" s="43"/>
      <c r="JTY272" s="43"/>
      <c r="JTZ272" s="43"/>
      <c r="JUA272" s="43"/>
      <c r="JUB272" s="43"/>
      <c r="JUC272" s="43"/>
      <c r="JUD272" s="43"/>
      <c r="JUE272" s="43"/>
      <c r="JUF272" s="43"/>
      <c r="JUG272" s="43"/>
      <c r="JUH272" s="43"/>
      <c r="JUI272" s="43"/>
      <c r="JUJ272" s="44"/>
      <c r="JUK272" s="42"/>
      <c r="JUL272" s="43"/>
      <c r="JUM272" s="43"/>
      <c r="JUN272" s="43"/>
      <c r="JUO272" s="43"/>
      <c r="JUP272" s="43"/>
      <c r="JUQ272" s="43"/>
      <c r="JUR272" s="43"/>
      <c r="JUS272" s="43"/>
      <c r="JUT272" s="43"/>
      <c r="JUU272" s="43"/>
      <c r="JUV272" s="43"/>
      <c r="JUW272" s="43"/>
      <c r="JUX272" s="43"/>
      <c r="JUY272" s="43"/>
      <c r="JUZ272" s="43"/>
      <c r="JVA272" s="43"/>
      <c r="JVB272" s="43"/>
      <c r="JVC272" s="43"/>
      <c r="JVD272" s="43"/>
      <c r="JVE272" s="43"/>
      <c r="JVF272" s="43"/>
      <c r="JVG272" s="43"/>
      <c r="JVH272" s="43"/>
      <c r="JVI272" s="43"/>
      <c r="JVJ272" s="43"/>
      <c r="JVK272" s="43"/>
      <c r="JVL272" s="43"/>
      <c r="JVM272" s="43"/>
      <c r="JVN272" s="43"/>
      <c r="JVO272" s="44"/>
      <c r="JVP272" s="42"/>
      <c r="JVQ272" s="43"/>
      <c r="JVR272" s="43"/>
      <c r="JVS272" s="43"/>
      <c r="JVT272" s="43"/>
      <c r="JVU272" s="43"/>
      <c r="JVV272" s="43"/>
      <c r="JVW272" s="43"/>
      <c r="JVX272" s="43"/>
      <c r="JVY272" s="43"/>
      <c r="JVZ272" s="43"/>
      <c r="JWA272" s="43"/>
      <c r="JWB272" s="43"/>
      <c r="JWC272" s="43"/>
      <c r="JWD272" s="43"/>
      <c r="JWE272" s="43"/>
      <c r="JWF272" s="43"/>
      <c r="JWG272" s="43"/>
      <c r="JWH272" s="43"/>
      <c r="JWI272" s="43"/>
      <c r="JWJ272" s="43"/>
      <c r="JWK272" s="43"/>
      <c r="JWL272" s="43"/>
      <c r="JWM272" s="43"/>
      <c r="JWN272" s="43"/>
      <c r="JWO272" s="43"/>
      <c r="JWP272" s="43"/>
      <c r="JWQ272" s="43"/>
      <c r="JWR272" s="43"/>
      <c r="JWS272" s="43"/>
      <c r="JWT272" s="44"/>
      <c r="JWU272" s="42"/>
      <c r="JWV272" s="43"/>
      <c r="JWW272" s="43"/>
      <c r="JWX272" s="43"/>
      <c r="JWY272" s="43"/>
      <c r="JWZ272" s="43"/>
      <c r="JXA272" s="43"/>
      <c r="JXB272" s="43"/>
      <c r="JXC272" s="43"/>
      <c r="JXD272" s="43"/>
      <c r="JXE272" s="43"/>
      <c r="JXF272" s="43"/>
      <c r="JXG272" s="43"/>
      <c r="JXH272" s="43"/>
      <c r="JXI272" s="43"/>
      <c r="JXJ272" s="43"/>
      <c r="JXK272" s="43"/>
      <c r="JXL272" s="43"/>
      <c r="JXM272" s="43"/>
      <c r="JXN272" s="43"/>
      <c r="JXO272" s="43"/>
      <c r="JXP272" s="43"/>
      <c r="JXQ272" s="43"/>
      <c r="JXR272" s="43"/>
      <c r="JXS272" s="43"/>
      <c r="JXT272" s="43"/>
      <c r="JXU272" s="43"/>
      <c r="JXV272" s="43"/>
      <c r="JXW272" s="43"/>
      <c r="JXX272" s="43"/>
      <c r="JXY272" s="44"/>
      <c r="JXZ272" s="42"/>
      <c r="JYA272" s="43"/>
      <c r="JYB272" s="43"/>
      <c r="JYC272" s="43"/>
      <c r="JYD272" s="43"/>
      <c r="JYE272" s="43"/>
      <c r="JYF272" s="43"/>
      <c r="JYG272" s="43"/>
      <c r="JYH272" s="43"/>
      <c r="JYI272" s="43"/>
      <c r="JYJ272" s="43"/>
      <c r="JYK272" s="43"/>
      <c r="JYL272" s="43"/>
      <c r="JYM272" s="43"/>
      <c r="JYN272" s="43"/>
      <c r="JYO272" s="43"/>
      <c r="JYP272" s="43"/>
      <c r="JYQ272" s="43"/>
      <c r="JYR272" s="43"/>
      <c r="JYS272" s="43"/>
      <c r="JYT272" s="43"/>
      <c r="JYU272" s="43"/>
      <c r="JYV272" s="43"/>
      <c r="JYW272" s="43"/>
      <c r="JYX272" s="43"/>
      <c r="JYY272" s="43"/>
      <c r="JYZ272" s="43"/>
      <c r="JZA272" s="43"/>
      <c r="JZB272" s="43"/>
      <c r="JZC272" s="43"/>
      <c r="JZD272" s="44"/>
      <c r="JZE272" s="42"/>
      <c r="JZF272" s="43"/>
      <c r="JZG272" s="43"/>
      <c r="JZH272" s="43"/>
      <c r="JZI272" s="43"/>
      <c r="JZJ272" s="43"/>
      <c r="JZK272" s="43"/>
      <c r="JZL272" s="43"/>
      <c r="JZM272" s="43"/>
      <c r="JZN272" s="43"/>
      <c r="JZO272" s="43"/>
      <c r="JZP272" s="43"/>
      <c r="JZQ272" s="43"/>
      <c r="JZR272" s="43"/>
      <c r="JZS272" s="43"/>
      <c r="JZT272" s="43"/>
      <c r="JZU272" s="43"/>
      <c r="JZV272" s="43"/>
      <c r="JZW272" s="43"/>
      <c r="JZX272" s="43"/>
      <c r="JZY272" s="43"/>
      <c r="JZZ272" s="43"/>
      <c r="KAA272" s="43"/>
      <c r="KAB272" s="43"/>
      <c r="KAC272" s="43"/>
      <c r="KAD272" s="43"/>
      <c r="KAE272" s="43"/>
      <c r="KAF272" s="43"/>
      <c r="KAG272" s="43"/>
      <c r="KAH272" s="43"/>
      <c r="KAI272" s="44"/>
      <c r="KAJ272" s="42"/>
      <c r="KAK272" s="43"/>
      <c r="KAL272" s="43"/>
      <c r="KAM272" s="43"/>
      <c r="KAN272" s="43"/>
      <c r="KAO272" s="43"/>
      <c r="KAP272" s="43"/>
      <c r="KAQ272" s="43"/>
      <c r="KAR272" s="43"/>
      <c r="KAS272" s="43"/>
      <c r="KAT272" s="43"/>
      <c r="KAU272" s="43"/>
      <c r="KAV272" s="43"/>
      <c r="KAW272" s="43"/>
      <c r="KAX272" s="43"/>
      <c r="KAY272" s="43"/>
      <c r="KAZ272" s="43"/>
      <c r="KBA272" s="43"/>
      <c r="KBB272" s="43"/>
      <c r="KBC272" s="43"/>
      <c r="KBD272" s="43"/>
      <c r="KBE272" s="43"/>
      <c r="KBF272" s="43"/>
      <c r="KBG272" s="43"/>
      <c r="KBH272" s="43"/>
      <c r="KBI272" s="43"/>
      <c r="KBJ272" s="43"/>
      <c r="KBK272" s="43"/>
      <c r="KBL272" s="43"/>
      <c r="KBM272" s="43"/>
      <c r="KBN272" s="44"/>
      <c r="KBO272" s="42"/>
      <c r="KBP272" s="43"/>
      <c r="KBQ272" s="43"/>
      <c r="KBR272" s="43"/>
      <c r="KBS272" s="43"/>
      <c r="KBT272" s="43"/>
      <c r="KBU272" s="43"/>
      <c r="KBV272" s="43"/>
      <c r="KBW272" s="43"/>
      <c r="KBX272" s="43"/>
      <c r="KBY272" s="43"/>
      <c r="KBZ272" s="43"/>
      <c r="KCA272" s="43"/>
      <c r="KCB272" s="43"/>
      <c r="KCC272" s="43"/>
      <c r="KCD272" s="43"/>
      <c r="KCE272" s="43"/>
      <c r="KCF272" s="43"/>
      <c r="KCG272" s="43"/>
      <c r="KCH272" s="43"/>
      <c r="KCI272" s="43"/>
      <c r="KCJ272" s="43"/>
      <c r="KCK272" s="43"/>
      <c r="KCL272" s="43"/>
      <c r="KCM272" s="43"/>
      <c r="KCN272" s="43"/>
      <c r="KCO272" s="43"/>
      <c r="KCP272" s="43"/>
      <c r="KCQ272" s="43"/>
      <c r="KCR272" s="43"/>
      <c r="KCS272" s="44"/>
      <c r="KCT272" s="42"/>
      <c r="KCU272" s="43"/>
      <c r="KCV272" s="43"/>
      <c r="KCW272" s="43"/>
      <c r="KCX272" s="43"/>
      <c r="KCY272" s="43"/>
      <c r="KCZ272" s="43"/>
      <c r="KDA272" s="43"/>
      <c r="KDB272" s="43"/>
      <c r="KDC272" s="43"/>
      <c r="KDD272" s="43"/>
      <c r="KDE272" s="43"/>
      <c r="KDF272" s="43"/>
      <c r="KDG272" s="43"/>
      <c r="KDH272" s="43"/>
      <c r="KDI272" s="43"/>
      <c r="KDJ272" s="43"/>
      <c r="KDK272" s="43"/>
      <c r="KDL272" s="43"/>
      <c r="KDM272" s="43"/>
      <c r="KDN272" s="43"/>
      <c r="KDO272" s="43"/>
      <c r="KDP272" s="43"/>
      <c r="KDQ272" s="43"/>
      <c r="KDR272" s="43"/>
      <c r="KDS272" s="43"/>
      <c r="KDT272" s="43"/>
      <c r="KDU272" s="43"/>
      <c r="KDV272" s="43"/>
      <c r="KDW272" s="43"/>
      <c r="KDX272" s="44"/>
      <c r="KDY272" s="42"/>
      <c r="KDZ272" s="43"/>
      <c r="KEA272" s="43"/>
      <c r="KEB272" s="43"/>
      <c r="KEC272" s="43"/>
      <c r="KED272" s="43"/>
      <c r="KEE272" s="43"/>
      <c r="KEF272" s="43"/>
      <c r="KEG272" s="43"/>
      <c r="KEH272" s="43"/>
      <c r="KEI272" s="43"/>
      <c r="KEJ272" s="43"/>
      <c r="KEK272" s="43"/>
      <c r="KEL272" s="43"/>
      <c r="KEM272" s="43"/>
      <c r="KEN272" s="43"/>
      <c r="KEO272" s="43"/>
      <c r="KEP272" s="43"/>
      <c r="KEQ272" s="43"/>
      <c r="KER272" s="43"/>
      <c r="KES272" s="43"/>
      <c r="KET272" s="43"/>
      <c r="KEU272" s="43"/>
      <c r="KEV272" s="43"/>
      <c r="KEW272" s="43"/>
      <c r="KEX272" s="43"/>
      <c r="KEY272" s="43"/>
      <c r="KEZ272" s="43"/>
      <c r="KFA272" s="43"/>
      <c r="KFB272" s="43"/>
      <c r="KFC272" s="44"/>
      <c r="KFD272" s="42"/>
      <c r="KFE272" s="43"/>
      <c r="KFF272" s="43"/>
      <c r="KFG272" s="43"/>
      <c r="KFH272" s="43"/>
      <c r="KFI272" s="43"/>
      <c r="KFJ272" s="43"/>
      <c r="KFK272" s="43"/>
      <c r="KFL272" s="43"/>
      <c r="KFM272" s="43"/>
      <c r="KFN272" s="43"/>
      <c r="KFO272" s="43"/>
      <c r="KFP272" s="43"/>
      <c r="KFQ272" s="43"/>
      <c r="KFR272" s="43"/>
      <c r="KFS272" s="43"/>
      <c r="KFT272" s="43"/>
      <c r="KFU272" s="43"/>
      <c r="KFV272" s="43"/>
      <c r="KFW272" s="43"/>
      <c r="KFX272" s="43"/>
      <c r="KFY272" s="43"/>
      <c r="KFZ272" s="43"/>
      <c r="KGA272" s="43"/>
      <c r="KGB272" s="43"/>
      <c r="KGC272" s="43"/>
      <c r="KGD272" s="43"/>
      <c r="KGE272" s="43"/>
      <c r="KGF272" s="43"/>
      <c r="KGG272" s="43"/>
      <c r="KGH272" s="44"/>
      <c r="KGI272" s="42"/>
      <c r="KGJ272" s="43"/>
      <c r="KGK272" s="43"/>
      <c r="KGL272" s="43"/>
      <c r="KGM272" s="43"/>
      <c r="KGN272" s="43"/>
      <c r="KGO272" s="43"/>
      <c r="KGP272" s="43"/>
      <c r="KGQ272" s="43"/>
      <c r="KGR272" s="43"/>
      <c r="KGS272" s="43"/>
      <c r="KGT272" s="43"/>
      <c r="KGU272" s="43"/>
      <c r="KGV272" s="43"/>
      <c r="KGW272" s="43"/>
      <c r="KGX272" s="43"/>
      <c r="KGY272" s="43"/>
      <c r="KGZ272" s="43"/>
      <c r="KHA272" s="43"/>
      <c r="KHB272" s="43"/>
      <c r="KHC272" s="43"/>
      <c r="KHD272" s="43"/>
      <c r="KHE272" s="43"/>
      <c r="KHF272" s="43"/>
      <c r="KHG272" s="43"/>
      <c r="KHH272" s="43"/>
      <c r="KHI272" s="43"/>
      <c r="KHJ272" s="43"/>
      <c r="KHK272" s="43"/>
      <c r="KHL272" s="43"/>
      <c r="KHM272" s="44"/>
      <c r="KHN272" s="42"/>
      <c r="KHO272" s="43"/>
      <c r="KHP272" s="43"/>
      <c r="KHQ272" s="43"/>
      <c r="KHR272" s="43"/>
      <c r="KHS272" s="43"/>
      <c r="KHT272" s="43"/>
      <c r="KHU272" s="43"/>
      <c r="KHV272" s="43"/>
      <c r="KHW272" s="43"/>
      <c r="KHX272" s="43"/>
      <c r="KHY272" s="43"/>
      <c r="KHZ272" s="43"/>
      <c r="KIA272" s="43"/>
      <c r="KIB272" s="43"/>
      <c r="KIC272" s="43"/>
      <c r="KID272" s="43"/>
      <c r="KIE272" s="43"/>
      <c r="KIF272" s="43"/>
      <c r="KIG272" s="43"/>
      <c r="KIH272" s="43"/>
      <c r="KII272" s="43"/>
      <c r="KIJ272" s="43"/>
      <c r="KIK272" s="43"/>
      <c r="KIL272" s="43"/>
      <c r="KIM272" s="43"/>
      <c r="KIN272" s="43"/>
      <c r="KIO272" s="43"/>
      <c r="KIP272" s="43"/>
      <c r="KIQ272" s="43"/>
      <c r="KIR272" s="44"/>
      <c r="KIS272" s="42"/>
      <c r="KIT272" s="43"/>
      <c r="KIU272" s="43"/>
      <c r="KIV272" s="43"/>
      <c r="KIW272" s="43"/>
      <c r="KIX272" s="43"/>
      <c r="KIY272" s="43"/>
      <c r="KIZ272" s="43"/>
      <c r="KJA272" s="43"/>
      <c r="KJB272" s="43"/>
      <c r="KJC272" s="43"/>
      <c r="KJD272" s="43"/>
      <c r="KJE272" s="43"/>
      <c r="KJF272" s="43"/>
      <c r="KJG272" s="43"/>
      <c r="KJH272" s="43"/>
      <c r="KJI272" s="43"/>
      <c r="KJJ272" s="43"/>
      <c r="KJK272" s="43"/>
      <c r="KJL272" s="43"/>
      <c r="KJM272" s="43"/>
      <c r="KJN272" s="43"/>
      <c r="KJO272" s="43"/>
      <c r="KJP272" s="43"/>
      <c r="KJQ272" s="43"/>
      <c r="KJR272" s="43"/>
      <c r="KJS272" s="43"/>
      <c r="KJT272" s="43"/>
      <c r="KJU272" s="43"/>
      <c r="KJV272" s="43"/>
      <c r="KJW272" s="44"/>
      <c r="KJX272" s="42"/>
      <c r="KJY272" s="43"/>
      <c r="KJZ272" s="43"/>
      <c r="KKA272" s="43"/>
      <c r="KKB272" s="43"/>
      <c r="KKC272" s="43"/>
      <c r="KKD272" s="43"/>
      <c r="KKE272" s="43"/>
      <c r="KKF272" s="43"/>
      <c r="KKG272" s="43"/>
      <c r="KKH272" s="43"/>
      <c r="KKI272" s="43"/>
      <c r="KKJ272" s="43"/>
      <c r="KKK272" s="43"/>
      <c r="KKL272" s="43"/>
      <c r="KKM272" s="43"/>
      <c r="KKN272" s="43"/>
      <c r="KKO272" s="43"/>
      <c r="KKP272" s="43"/>
      <c r="KKQ272" s="43"/>
      <c r="KKR272" s="43"/>
      <c r="KKS272" s="43"/>
      <c r="KKT272" s="43"/>
      <c r="KKU272" s="43"/>
      <c r="KKV272" s="43"/>
      <c r="KKW272" s="43"/>
      <c r="KKX272" s="43"/>
      <c r="KKY272" s="43"/>
      <c r="KKZ272" s="43"/>
      <c r="KLA272" s="43"/>
      <c r="KLB272" s="44"/>
      <c r="KLC272" s="42"/>
      <c r="KLD272" s="43"/>
      <c r="KLE272" s="43"/>
      <c r="KLF272" s="43"/>
      <c r="KLG272" s="43"/>
      <c r="KLH272" s="43"/>
      <c r="KLI272" s="43"/>
      <c r="KLJ272" s="43"/>
      <c r="KLK272" s="43"/>
      <c r="KLL272" s="43"/>
      <c r="KLM272" s="43"/>
      <c r="KLN272" s="43"/>
      <c r="KLO272" s="43"/>
      <c r="KLP272" s="43"/>
      <c r="KLQ272" s="43"/>
      <c r="KLR272" s="43"/>
      <c r="KLS272" s="43"/>
      <c r="KLT272" s="43"/>
      <c r="KLU272" s="43"/>
      <c r="KLV272" s="43"/>
      <c r="KLW272" s="43"/>
      <c r="KLX272" s="43"/>
      <c r="KLY272" s="43"/>
      <c r="KLZ272" s="43"/>
      <c r="KMA272" s="43"/>
      <c r="KMB272" s="43"/>
      <c r="KMC272" s="43"/>
      <c r="KMD272" s="43"/>
      <c r="KME272" s="43"/>
      <c r="KMF272" s="43"/>
      <c r="KMG272" s="44"/>
      <c r="KMH272" s="42"/>
      <c r="KMI272" s="43"/>
      <c r="KMJ272" s="43"/>
      <c r="KMK272" s="43"/>
      <c r="KML272" s="43"/>
      <c r="KMM272" s="43"/>
      <c r="KMN272" s="43"/>
      <c r="KMO272" s="43"/>
      <c r="KMP272" s="43"/>
      <c r="KMQ272" s="43"/>
      <c r="KMR272" s="43"/>
      <c r="KMS272" s="43"/>
      <c r="KMT272" s="43"/>
      <c r="KMU272" s="43"/>
      <c r="KMV272" s="43"/>
      <c r="KMW272" s="43"/>
      <c r="KMX272" s="43"/>
      <c r="KMY272" s="43"/>
      <c r="KMZ272" s="43"/>
      <c r="KNA272" s="43"/>
      <c r="KNB272" s="43"/>
      <c r="KNC272" s="43"/>
      <c r="KND272" s="43"/>
      <c r="KNE272" s="43"/>
      <c r="KNF272" s="43"/>
      <c r="KNG272" s="43"/>
      <c r="KNH272" s="43"/>
      <c r="KNI272" s="43"/>
      <c r="KNJ272" s="43"/>
      <c r="KNK272" s="43"/>
      <c r="KNL272" s="44"/>
      <c r="KNM272" s="42"/>
      <c r="KNN272" s="43"/>
      <c r="KNO272" s="43"/>
      <c r="KNP272" s="43"/>
      <c r="KNQ272" s="43"/>
      <c r="KNR272" s="43"/>
      <c r="KNS272" s="43"/>
      <c r="KNT272" s="43"/>
      <c r="KNU272" s="43"/>
      <c r="KNV272" s="43"/>
      <c r="KNW272" s="43"/>
      <c r="KNX272" s="43"/>
      <c r="KNY272" s="43"/>
      <c r="KNZ272" s="43"/>
      <c r="KOA272" s="43"/>
      <c r="KOB272" s="43"/>
      <c r="KOC272" s="43"/>
      <c r="KOD272" s="43"/>
      <c r="KOE272" s="43"/>
      <c r="KOF272" s="43"/>
      <c r="KOG272" s="43"/>
      <c r="KOH272" s="43"/>
      <c r="KOI272" s="43"/>
      <c r="KOJ272" s="43"/>
      <c r="KOK272" s="43"/>
      <c r="KOL272" s="43"/>
      <c r="KOM272" s="43"/>
      <c r="KON272" s="43"/>
      <c r="KOO272" s="43"/>
      <c r="KOP272" s="43"/>
      <c r="KOQ272" s="44"/>
      <c r="KOR272" s="42"/>
      <c r="KOS272" s="43"/>
      <c r="KOT272" s="43"/>
      <c r="KOU272" s="43"/>
      <c r="KOV272" s="43"/>
      <c r="KOW272" s="43"/>
      <c r="KOX272" s="43"/>
      <c r="KOY272" s="43"/>
      <c r="KOZ272" s="43"/>
      <c r="KPA272" s="43"/>
      <c r="KPB272" s="43"/>
      <c r="KPC272" s="43"/>
      <c r="KPD272" s="43"/>
      <c r="KPE272" s="43"/>
      <c r="KPF272" s="43"/>
      <c r="KPG272" s="43"/>
      <c r="KPH272" s="43"/>
      <c r="KPI272" s="43"/>
      <c r="KPJ272" s="43"/>
      <c r="KPK272" s="43"/>
      <c r="KPL272" s="43"/>
      <c r="KPM272" s="43"/>
      <c r="KPN272" s="43"/>
      <c r="KPO272" s="43"/>
      <c r="KPP272" s="43"/>
      <c r="KPQ272" s="43"/>
      <c r="KPR272" s="43"/>
      <c r="KPS272" s="43"/>
      <c r="KPT272" s="43"/>
      <c r="KPU272" s="43"/>
      <c r="KPV272" s="44"/>
      <c r="KPW272" s="42"/>
      <c r="KPX272" s="43"/>
      <c r="KPY272" s="43"/>
      <c r="KPZ272" s="43"/>
      <c r="KQA272" s="43"/>
      <c r="KQB272" s="43"/>
      <c r="KQC272" s="43"/>
      <c r="KQD272" s="43"/>
      <c r="KQE272" s="43"/>
      <c r="KQF272" s="43"/>
      <c r="KQG272" s="43"/>
      <c r="KQH272" s="43"/>
      <c r="KQI272" s="43"/>
      <c r="KQJ272" s="43"/>
      <c r="KQK272" s="43"/>
      <c r="KQL272" s="43"/>
      <c r="KQM272" s="43"/>
      <c r="KQN272" s="43"/>
      <c r="KQO272" s="43"/>
      <c r="KQP272" s="43"/>
      <c r="KQQ272" s="43"/>
      <c r="KQR272" s="43"/>
      <c r="KQS272" s="43"/>
      <c r="KQT272" s="43"/>
      <c r="KQU272" s="43"/>
      <c r="KQV272" s="43"/>
      <c r="KQW272" s="43"/>
      <c r="KQX272" s="43"/>
      <c r="KQY272" s="43"/>
      <c r="KQZ272" s="43"/>
      <c r="KRA272" s="44"/>
      <c r="KRB272" s="42"/>
      <c r="KRC272" s="43"/>
      <c r="KRD272" s="43"/>
      <c r="KRE272" s="43"/>
      <c r="KRF272" s="43"/>
      <c r="KRG272" s="43"/>
      <c r="KRH272" s="43"/>
      <c r="KRI272" s="43"/>
      <c r="KRJ272" s="43"/>
      <c r="KRK272" s="43"/>
      <c r="KRL272" s="43"/>
      <c r="KRM272" s="43"/>
      <c r="KRN272" s="43"/>
      <c r="KRO272" s="43"/>
      <c r="KRP272" s="43"/>
      <c r="KRQ272" s="43"/>
      <c r="KRR272" s="43"/>
      <c r="KRS272" s="43"/>
      <c r="KRT272" s="43"/>
      <c r="KRU272" s="43"/>
      <c r="KRV272" s="43"/>
      <c r="KRW272" s="43"/>
      <c r="KRX272" s="43"/>
      <c r="KRY272" s="43"/>
      <c r="KRZ272" s="43"/>
      <c r="KSA272" s="43"/>
      <c r="KSB272" s="43"/>
      <c r="KSC272" s="43"/>
      <c r="KSD272" s="43"/>
      <c r="KSE272" s="43"/>
      <c r="KSF272" s="44"/>
      <c r="KSG272" s="42"/>
      <c r="KSH272" s="43"/>
      <c r="KSI272" s="43"/>
      <c r="KSJ272" s="43"/>
      <c r="KSK272" s="43"/>
      <c r="KSL272" s="43"/>
      <c r="KSM272" s="43"/>
      <c r="KSN272" s="43"/>
      <c r="KSO272" s="43"/>
      <c r="KSP272" s="43"/>
      <c r="KSQ272" s="43"/>
      <c r="KSR272" s="43"/>
      <c r="KSS272" s="43"/>
      <c r="KST272" s="43"/>
      <c r="KSU272" s="43"/>
      <c r="KSV272" s="43"/>
      <c r="KSW272" s="43"/>
      <c r="KSX272" s="43"/>
      <c r="KSY272" s="43"/>
      <c r="KSZ272" s="43"/>
      <c r="KTA272" s="43"/>
      <c r="KTB272" s="43"/>
      <c r="KTC272" s="43"/>
      <c r="KTD272" s="43"/>
      <c r="KTE272" s="43"/>
      <c r="KTF272" s="43"/>
      <c r="KTG272" s="43"/>
      <c r="KTH272" s="43"/>
      <c r="KTI272" s="43"/>
      <c r="KTJ272" s="43"/>
      <c r="KTK272" s="44"/>
      <c r="KTL272" s="42"/>
      <c r="KTM272" s="43"/>
      <c r="KTN272" s="43"/>
      <c r="KTO272" s="43"/>
      <c r="KTP272" s="43"/>
      <c r="KTQ272" s="43"/>
      <c r="KTR272" s="43"/>
      <c r="KTS272" s="43"/>
      <c r="KTT272" s="43"/>
      <c r="KTU272" s="43"/>
      <c r="KTV272" s="43"/>
      <c r="KTW272" s="43"/>
      <c r="KTX272" s="43"/>
      <c r="KTY272" s="43"/>
      <c r="KTZ272" s="43"/>
      <c r="KUA272" s="43"/>
      <c r="KUB272" s="43"/>
      <c r="KUC272" s="43"/>
      <c r="KUD272" s="43"/>
      <c r="KUE272" s="43"/>
      <c r="KUF272" s="43"/>
      <c r="KUG272" s="43"/>
      <c r="KUH272" s="43"/>
      <c r="KUI272" s="43"/>
      <c r="KUJ272" s="43"/>
      <c r="KUK272" s="43"/>
      <c r="KUL272" s="43"/>
      <c r="KUM272" s="43"/>
      <c r="KUN272" s="43"/>
      <c r="KUO272" s="43"/>
      <c r="KUP272" s="44"/>
      <c r="KUQ272" s="42"/>
      <c r="KUR272" s="43"/>
      <c r="KUS272" s="43"/>
      <c r="KUT272" s="43"/>
      <c r="KUU272" s="43"/>
      <c r="KUV272" s="43"/>
      <c r="KUW272" s="43"/>
      <c r="KUX272" s="43"/>
      <c r="KUY272" s="43"/>
      <c r="KUZ272" s="43"/>
      <c r="KVA272" s="43"/>
      <c r="KVB272" s="43"/>
      <c r="KVC272" s="43"/>
      <c r="KVD272" s="43"/>
      <c r="KVE272" s="43"/>
      <c r="KVF272" s="43"/>
      <c r="KVG272" s="43"/>
      <c r="KVH272" s="43"/>
      <c r="KVI272" s="43"/>
      <c r="KVJ272" s="43"/>
      <c r="KVK272" s="43"/>
      <c r="KVL272" s="43"/>
      <c r="KVM272" s="43"/>
      <c r="KVN272" s="43"/>
      <c r="KVO272" s="43"/>
      <c r="KVP272" s="43"/>
      <c r="KVQ272" s="43"/>
      <c r="KVR272" s="43"/>
      <c r="KVS272" s="43"/>
      <c r="KVT272" s="43"/>
      <c r="KVU272" s="44"/>
      <c r="KVV272" s="42"/>
      <c r="KVW272" s="43"/>
      <c r="KVX272" s="43"/>
      <c r="KVY272" s="43"/>
      <c r="KVZ272" s="43"/>
      <c r="KWA272" s="43"/>
      <c r="KWB272" s="43"/>
      <c r="KWC272" s="43"/>
      <c r="KWD272" s="43"/>
      <c r="KWE272" s="43"/>
      <c r="KWF272" s="43"/>
      <c r="KWG272" s="43"/>
      <c r="KWH272" s="43"/>
      <c r="KWI272" s="43"/>
      <c r="KWJ272" s="43"/>
      <c r="KWK272" s="43"/>
      <c r="KWL272" s="43"/>
      <c r="KWM272" s="43"/>
      <c r="KWN272" s="43"/>
      <c r="KWO272" s="43"/>
      <c r="KWP272" s="43"/>
      <c r="KWQ272" s="43"/>
      <c r="KWR272" s="43"/>
      <c r="KWS272" s="43"/>
      <c r="KWT272" s="43"/>
      <c r="KWU272" s="43"/>
      <c r="KWV272" s="43"/>
      <c r="KWW272" s="43"/>
      <c r="KWX272" s="43"/>
      <c r="KWY272" s="43"/>
      <c r="KWZ272" s="44"/>
      <c r="KXA272" s="42"/>
      <c r="KXB272" s="43"/>
      <c r="KXC272" s="43"/>
      <c r="KXD272" s="43"/>
      <c r="KXE272" s="43"/>
      <c r="KXF272" s="43"/>
      <c r="KXG272" s="43"/>
      <c r="KXH272" s="43"/>
      <c r="KXI272" s="43"/>
      <c r="KXJ272" s="43"/>
      <c r="KXK272" s="43"/>
      <c r="KXL272" s="43"/>
      <c r="KXM272" s="43"/>
      <c r="KXN272" s="43"/>
      <c r="KXO272" s="43"/>
      <c r="KXP272" s="43"/>
      <c r="KXQ272" s="43"/>
      <c r="KXR272" s="43"/>
      <c r="KXS272" s="43"/>
      <c r="KXT272" s="43"/>
      <c r="KXU272" s="43"/>
      <c r="KXV272" s="43"/>
      <c r="KXW272" s="43"/>
      <c r="KXX272" s="43"/>
      <c r="KXY272" s="43"/>
      <c r="KXZ272" s="43"/>
      <c r="KYA272" s="43"/>
      <c r="KYB272" s="43"/>
      <c r="KYC272" s="43"/>
      <c r="KYD272" s="43"/>
      <c r="KYE272" s="44"/>
      <c r="KYF272" s="42"/>
      <c r="KYG272" s="43"/>
      <c r="KYH272" s="43"/>
      <c r="KYI272" s="43"/>
      <c r="KYJ272" s="43"/>
      <c r="KYK272" s="43"/>
      <c r="KYL272" s="43"/>
      <c r="KYM272" s="43"/>
      <c r="KYN272" s="43"/>
      <c r="KYO272" s="43"/>
      <c r="KYP272" s="43"/>
      <c r="KYQ272" s="43"/>
      <c r="KYR272" s="43"/>
      <c r="KYS272" s="43"/>
      <c r="KYT272" s="43"/>
      <c r="KYU272" s="43"/>
      <c r="KYV272" s="43"/>
      <c r="KYW272" s="43"/>
      <c r="KYX272" s="43"/>
      <c r="KYY272" s="43"/>
      <c r="KYZ272" s="43"/>
      <c r="KZA272" s="43"/>
      <c r="KZB272" s="43"/>
      <c r="KZC272" s="43"/>
      <c r="KZD272" s="43"/>
      <c r="KZE272" s="43"/>
      <c r="KZF272" s="43"/>
      <c r="KZG272" s="43"/>
      <c r="KZH272" s="43"/>
      <c r="KZI272" s="43"/>
      <c r="KZJ272" s="44"/>
      <c r="KZK272" s="42"/>
      <c r="KZL272" s="43"/>
      <c r="KZM272" s="43"/>
      <c r="KZN272" s="43"/>
      <c r="KZO272" s="43"/>
      <c r="KZP272" s="43"/>
      <c r="KZQ272" s="43"/>
      <c r="KZR272" s="43"/>
      <c r="KZS272" s="43"/>
      <c r="KZT272" s="43"/>
      <c r="KZU272" s="43"/>
      <c r="KZV272" s="43"/>
      <c r="KZW272" s="43"/>
      <c r="KZX272" s="43"/>
      <c r="KZY272" s="43"/>
      <c r="KZZ272" s="43"/>
      <c r="LAA272" s="43"/>
      <c r="LAB272" s="43"/>
      <c r="LAC272" s="43"/>
      <c r="LAD272" s="43"/>
      <c r="LAE272" s="43"/>
      <c r="LAF272" s="43"/>
      <c r="LAG272" s="43"/>
      <c r="LAH272" s="43"/>
      <c r="LAI272" s="43"/>
      <c r="LAJ272" s="43"/>
      <c r="LAK272" s="43"/>
      <c r="LAL272" s="43"/>
      <c r="LAM272" s="43"/>
      <c r="LAN272" s="43"/>
      <c r="LAO272" s="44"/>
      <c r="LAP272" s="42"/>
      <c r="LAQ272" s="43"/>
      <c r="LAR272" s="43"/>
      <c r="LAS272" s="43"/>
      <c r="LAT272" s="43"/>
      <c r="LAU272" s="43"/>
      <c r="LAV272" s="43"/>
      <c r="LAW272" s="43"/>
      <c r="LAX272" s="43"/>
      <c r="LAY272" s="43"/>
      <c r="LAZ272" s="43"/>
      <c r="LBA272" s="43"/>
      <c r="LBB272" s="43"/>
      <c r="LBC272" s="43"/>
      <c r="LBD272" s="43"/>
      <c r="LBE272" s="43"/>
      <c r="LBF272" s="43"/>
      <c r="LBG272" s="43"/>
      <c r="LBH272" s="43"/>
      <c r="LBI272" s="43"/>
      <c r="LBJ272" s="43"/>
      <c r="LBK272" s="43"/>
      <c r="LBL272" s="43"/>
      <c r="LBM272" s="43"/>
      <c r="LBN272" s="43"/>
      <c r="LBO272" s="43"/>
      <c r="LBP272" s="43"/>
      <c r="LBQ272" s="43"/>
      <c r="LBR272" s="43"/>
      <c r="LBS272" s="43"/>
      <c r="LBT272" s="44"/>
      <c r="LBU272" s="42"/>
      <c r="LBV272" s="43"/>
      <c r="LBW272" s="43"/>
      <c r="LBX272" s="43"/>
      <c r="LBY272" s="43"/>
      <c r="LBZ272" s="43"/>
      <c r="LCA272" s="43"/>
      <c r="LCB272" s="43"/>
      <c r="LCC272" s="43"/>
      <c r="LCD272" s="43"/>
      <c r="LCE272" s="43"/>
      <c r="LCF272" s="43"/>
      <c r="LCG272" s="43"/>
      <c r="LCH272" s="43"/>
      <c r="LCI272" s="43"/>
      <c r="LCJ272" s="43"/>
      <c r="LCK272" s="43"/>
      <c r="LCL272" s="43"/>
      <c r="LCM272" s="43"/>
      <c r="LCN272" s="43"/>
      <c r="LCO272" s="43"/>
      <c r="LCP272" s="43"/>
      <c r="LCQ272" s="43"/>
      <c r="LCR272" s="43"/>
      <c r="LCS272" s="43"/>
      <c r="LCT272" s="43"/>
      <c r="LCU272" s="43"/>
      <c r="LCV272" s="43"/>
      <c r="LCW272" s="43"/>
      <c r="LCX272" s="43"/>
      <c r="LCY272" s="44"/>
      <c r="LCZ272" s="42"/>
      <c r="LDA272" s="43"/>
      <c r="LDB272" s="43"/>
      <c r="LDC272" s="43"/>
      <c r="LDD272" s="43"/>
      <c r="LDE272" s="43"/>
      <c r="LDF272" s="43"/>
      <c r="LDG272" s="43"/>
      <c r="LDH272" s="43"/>
      <c r="LDI272" s="43"/>
      <c r="LDJ272" s="43"/>
      <c r="LDK272" s="43"/>
      <c r="LDL272" s="43"/>
      <c r="LDM272" s="43"/>
      <c r="LDN272" s="43"/>
      <c r="LDO272" s="43"/>
      <c r="LDP272" s="43"/>
      <c r="LDQ272" s="43"/>
      <c r="LDR272" s="43"/>
      <c r="LDS272" s="43"/>
      <c r="LDT272" s="43"/>
      <c r="LDU272" s="43"/>
      <c r="LDV272" s="43"/>
      <c r="LDW272" s="43"/>
      <c r="LDX272" s="43"/>
      <c r="LDY272" s="43"/>
      <c r="LDZ272" s="43"/>
      <c r="LEA272" s="43"/>
      <c r="LEB272" s="43"/>
      <c r="LEC272" s="43"/>
      <c r="LED272" s="44"/>
      <c r="LEE272" s="42"/>
      <c r="LEF272" s="43"/>
      <c r="LEG272" s="43"/>
      <c r="LEH272" s="43"/>
      <c r="LEI272" s="43"/>
      <c r="LEJ272" s="43"/>
      <c r="LEK272" s="43"/>
      <c r="LEL272" s="43"/>
      <c r="LEM272" s="43"/>
      <c r="LEN272" s="43"/>
      <c r="LEO272" s="43"/>
      <c r="LEP272" s="43"/>
      <c r="LEQ272" s="43"/>
      <c r="LER272" s="43"/>
      <c r="LES272" s="43"/>
      <c r="LET272" s="43"/>
      <c r="LEU272" s="43"/>
      <c r="LEV272" s="43"/>
      <c r="LEW272" s="43"/>
      <c r="LEX272" s="43"/>
      <c r="LEY272" s="43"/>
      <c r="LEZ272" s="43"/>
      <c r="LFA272" s="43"/>
      <c r="LFB272" s="43"/>
      <c r="LFC272" s="43"/>
      <c r="LFD272" s="43"/>
      <c r="LFE272" s="43"/>
      <c r="LFF272" s="43"/>
      <c r="LFG272" s="43"/>
      <c r="LFH272" s="43"/>
      <c r="LFI272" s="44"/>
      <c r="LFJ272" s="42"/>
      <c r="LFK272" s="43"/>
      <c r="LFL272" s="43"/>
      <c r="LFM272" s="43"/>
      <c r="LFN272" s="43"/>
      <c r="LFO272" s="43"/>
      <c r="LFP272" s="43"/>
      <c r="LFQ272" s="43"/>
      <c r="LFR272" s="43"/>
      <c r="LFS272" s="43"/>
      <c r="LFT272" s="43"/>
      <c r="LFU272" s="43"/>
      <c r="LFV272" s="43"/>
      <c r="LFW272" s="43"/>
      <c r="LFX272" s="43"/>
      <c r="LFY272" s="43"/>
      <c r="LFZ272" s="43"/>
      <c r="LGA272" s="43"/>
      <c r="LGB272" s="43"/>
      <c r="LGC272" s="43"/>
      <c r="LGD272" s="43"/>
      <c r="LGE272" s="43"/>
      <c r="LGF272" s="43"/>
      <c r="LGG272" s="43"/>
      <c r="LGH272" s="43"/>
      <c r="LGI272" s="43"/>
      <c r="LGJ272" s="43"/>
      <c r="LGK272" s="43"/>
      <c r="LGL272" s="43"/>
      <c r="LGM272" s="43"/>
      <c r="LGN272" s="44"/>
      <c r="LGO272" s="42"/>
      <c r="LGP272" s="43"/>
      <c r="LGQ272" s="43"/>
      <c r="LGR272" s="43"/>
      <c r="LGS272" s="43"/>
      <c r="LGT272" s="43"/>
      <c r="LGU272" s="43"/>
      <c r="LGV272" s="43"/>
      <c r="LGW272" s="43"/>
      <c r="LGX272" s="43"/>
      <c r="LGY272" s="43"/>
      <c r="LGZ272" s="43"/>
      <c r="LHA272" s="43"/>
      <c r="LHB272" s="43"/>
      <c r="LHC272" s="43"/>
      <c r="LHD272" s="43"/>
      <c r="LHE272" s="43"/>
      <c r="LHF272" s="43"/>
      <c r="LHG272" s="43"/>
      <c r="LHH272" s="43"/>
      <c r="LHI272" s="43"/>
      <c r="LHJ272" s="43"/>
      <c r="LHK272" s="43"/>
      <c r="LHL272" s="43"/>
      <c r="LHM272" s="43"/>
      <c r="LHN272" s="43"/>
      <c r="LHO272" s="43"/>
      <c r="LHP272" s="43"/>
      <c r="LHQ272" s="43"/>
      <c r="LHR272" s="43"/>
      <c r="LHS272" s="44"/>
      <c r="LHT272" s="42"/>
      <c r="LHU272" s="43"/>
      <c r="LHV272" s="43"/>
      <c r="LHW272" s="43"/>
      <c r="LHX272" s="43"/>
      <c r="LHY272" s="43"/>
      <c r="LHZ272" s="43"/>
      <c r="LIA272" s="43"/>
      <c r="LIB272" s="43"/>
      <c r="LIC272" s="43"/>
      <c r="LID272" s="43"/>
      <c r="LIE272" s="43"/>
      <c r="LIF272" s="43"/>
      <c r="LIG272" s="43"/>
      <c r="LIH272" s="43"/>
      <c r="LII272" s="43"/>
      <c r="LIJ272" s="43"/>
      <c r="LIK272" s="43"/>
      <c r="LIL272" s="43"/>
      <c r="LIM272" s="43"/>
      <c r="LIN272" s="43"/>
      <c r="LIO272" s="43"/>
      <c r="LIP272" s="43"/>
      <c r="LIQ272" s="43"/>
      <c r="LIR272" s="43"/>
      <c r="LIS272" s="43"/>
      <c r="LIT272" s="43"/>
      <c r="LIU272" s="43"/>
      <c r="LIV272" s="43"/>
      <c r="LIW272" s="43"/>
      <c r="LIX272" s="44"/>
      <c r="LIY272" s="42"/>
      <c r="LIZ272" s="43"/>
      <c r="LJA272" s="43"/>
      <c r="LJB272" s="43"/>
      <c r="LJC272" s="43"/>
      <c r="LJD272" s="43"/>
      <c r="LJE272" s="43"/>
      <c r="LJF272" s="43"/>
      <c r="LJG272" s="43"/>
      <c r="LJH272" s="43"/>
      <c r="LJI272" s="43"/>
      <c r="LJJ272" s="43"/>
      <c r="LJK272" s="43"/>
      <c r="LJL272" s="43"/>
      <c r="LJM272" s="43"/>
      <c r="LJN272" s="43"/>
      <c r="LJO272" s="43"/>
      <c r="LJP272" s="43"/>
      <c r="LJQ272" s="43"/>
      <c r="LJR272" s="43"/>
      <c r="LJS272" s="43"/>
      <c r="LJT272" s="43"/>
      <c r="LJU272" s="43"/>
      <c r="LJV272" s="43"/>
      <c r="LJW272" s="43"/>
      <c r="LJX272" s="43"/>
      <c r="LJY272" s="43"/>
      <c r="LJZ272" s="43"/>
      <c r="LKA272" s="43"/>
      <c r="LKB272" s="43"/>
      <c r="LKC272" s="44"/>
      <c r="LKD272" s="42"/>
      <c r="LKE272" s="43"/>
      <c r="LKF272" s="43"/>
      <c r="LKG272" s="43"/>
      <c r="LKH272" s="43"/>
      <c r="LKI272" s="43"/>
      <c r="LKJ272" s="43"/>
      <c r="LKK272" s="43"/>
      <c r="LKL272" s="43"/>
      <c r="LKM272" s="43"/>
      <c r="LKN272" s="43"/>
      <c r="LKO272" s="43"/>
      <c r="LKP272" s="43"/>
      <c r="LKQ272" s="43"/>
      <c r="LKR272" s="43"/>
      <c r="LKS272" s="43"/>
      <c r="LKT272" s="43"/>
      <c r="LKU272" s="43"/>
      <c r="LKV272" s="43"/>
      <c r="LKW272" s="43"/>
      <c r="LKX272" s="43"/>
      <c r="LKY272" s="43"/>
      <c r="LKZ272" s="43"/>
      <c r="LLA272" s="43"/>
      <c r="LLB272" s="43"/>
      <c r="LLC272" s="43"/>
      <c r="LLD272" s="43"/>
      <c r="LLE272" s="43"/>
      <c r="LLF272" s="43"/>
      <c r="LLG272" s="43"/>
      <c r="LLH272" s="44"/>
      <c r="LLI272" s="42"/>
      <c r="LLJ272" s="43"/>
      <c r="LLK272" s="43"/>
      <c r="LLL272" s="43"/>
      <c r="LLM272" s="43"/>
      <c r="LLN272" s="43"/>
      <c r="LLO272" s="43"/>
      <c r="LLP272" s="43"/>
      <c r="LLQ272" s="43"/>
      <c r="LLR272" s="43"/>
      <c r="LLS272" s="43"/>
      <c r="LLT272" s="43"/>
      <c r="LLU272" s="43"/>
      <c r="LLV272" s="43"/>
      <c r="LLW272" s="43"/>
      <c r="LLX272" s="43"/>
      <c r="LLY272" s="43"/>
      <c r="LLZ272" s="43"/>
      <c r="LMA272" s="43"/>
      <c r="LMB272" s="43"/>
      <c r="LMC272" s="43"/>
      <c r="LMD272" s="43"/>
      <c r="LME272" s="43"/>
      <c r="LMF272" s="43"/>
      <c r="LMG272" s="43"/>
      <c r="LMH272" s="43"/>
      <c r="LMI272" s="43"/>
      <c r="LMJ272" s="43"/>
      <c r="LMK272" s="43"/>
      <c r="LML272" s="43"/>
      <c r="LMM272" s="44"/>
      <c r="LMN272" s="42"/>
      <c r="LMO272" s="43"/>
      <c r="LMP272" s="43"/>
      <c r="LMQ272" s="43"/>
      <c r="LMR272" s="43"/>
      <c r="LMS272" s="43"/>
      <c r="LMT272" s="43"/>
      <c r="LMU272" s="43"/>
      <c r="LMV272" s="43"/>
      <c r="LMW272" s="43"/>
      <c r="LMX272" s="43"/>
      <c r="LMY272" s="43"/>
      <c r="LMZ272" s="43"/>
      <c r="LNA272" s="43"/>
      <c r="LNB272" s="43"/>
      <c r="LNC272" s="43"/>
      <c r="LND272" s="43"/>
      <c r="LNE272" s="43"/>
      <c r="LNF272" s="43"/>
      <c r="LNG272" s="43"/>
      <c r="LNH272" s="43"/>
      <c r="LNI272" s="43"/>
      <c r="LNJ272" s="43"/>
      <c r="LNK272" s="43"/>
      <c r="LNL272" s="43"/>
      <c r="LNM272" s="43"/>
      <c r="LNN272" s="43"/>
      <c r="LNO272" s="43"/>
      <c r="LNP272" s="43"/>
      <c r="LNQ272" s="43"/>
      <c r="LNR272" s="44"/>
      <c r="LNS272" s="42"/>
      <c r="LNT272" s="43"/>
      <c r="LNU272" s="43"/>
      <c r="LNV272" s="43"/>
      <c r="LNW272" s="43"/>
      <c r="LNX272" s="43"/>
      <c r="LNY272" s="43"/>
      <c r="LNZ272" s="43"/>
      <c r="LOA272" s="43"/>
      <c r="LOB272" s="43"/>
      <c r="LOC272" s="43"/>
      <c r="LOD272" s="43"/>
      <c r="LOE272" s="43"/>
      <c r="LOF272" s="43"/>
      <c r="LOG272" s="43"/>
      <c r="LOH272" s="43"/>
      <c r="LOI272" s="43"/>
      <c r="LOJ272" s="43"/>
      <c r="LOK272" s="43"/>
      <c r="LOL272" s="43"/>
      <c r="LOM272" s="43"/>
      <c r="LON272" s="43"/>
      <c r="LOO272" s="43"/>
      <c r="LOP272" s="43"/>
      <c r="LOQ272" s="43"/>
      <c r="LOR272" s="43"/>
      <c r="LOS272" s="43"/>
      <c r="LOT272" s="43"/>
      <c r="LOU272" s="43"/>
      <c r="LOV272" s="43"/>
      <c r="LOW272" s="44"/>
      <c r="LOX272" s="42"/>
      <c r="LOY272" s="43"/>
      <c r="LOZ272" s="43"/>
      <c r="LPA272" s="43"/>
      <c r="LPB272" s="43"/>
      <c r="LPC272" s="43"/>
      <c r="LPD272" s="43"/>
      <c r="LPE272" s="43"/>
      <c r="LPF272" s="43"/>
      <c r="LPG272" s="43"/>
      <c r="LPH272" s="43"/>
      <c r="LPI272" s="43"/>
      <c r="LPJ272" s="43"/>
      <c r="LPK272" s="43"/>
      <c r="LPL272" s="43"/>
      <c r="LPM272" s="43"/>
      <c r="LPN272" s="43"/>
      <c r="LPO272" s="43"/>
      <c r="LPP272" s="43"/>
      <c r="LPQ272" s="43"/>
      <c r="LPR272" s="43"/>
      <c r="LPS272" s="43"/>
      <c r="LPT272" s="43"/>
      <c r="LPU272" s="43"/>
      <c r="LPV272" s="43"/>
      <c r="LPW272" s="43"/>
      <c r="LPX272" s="43"/>
      <c r="LPY272" s="43"/>
      <c r="LPZ272" s="43"/>
      <c r="LQA272" s="43"/>
      <c r="LQB272" s="44"/>
      <c r="LQC272" s="42"/>
      <c r="LQD272" s="43"/>
      <c r="LQE272" s="43"/>
      <c r="LQF272" s="43"/>
      <c r="LQG272" s="43"/>
      <c r="LQH272" s="43"/>
      <c r="LQI272" s="43"/>
      <c r="LQJ272" s="43"/>
      <c r="LQK272" s="43"/>
      <c r="LQL272" s="43"/>
      <c r="LQM272" s="43"/>
      <c r="LQN272" s="43"/>
      <c r="LQO272" s="43"/>
      <c r="LQP272" s="43"/>
      <c r="LQQ272" s="43"/>
      <c r="LQR272" s="43"/>
      <c r="LQS272" s="43"/>
      <c r="LQT272" s="43"/>
      <c r="LQU272" s="43"/>
      <c r="LQV272" s="43"/>
      <c r="LQW272" s="43"/>
      <c r="LQX272" s="43"/>
      <c r="LQY272" s="43"/>
      <c r="LQZ272" s="43"/>
      <c r="LRA272" s="43"/>
      <c r="LRB272" s="43"/>
      <c r="LRC272" s="43"/>
      <c r="LRD272" s="43"/>
      <c r="LRE272" s="43"/>
      <c r="LRF272" s="43"/>
      <c r="LRG272" s="44"/>
      <c r="LRH272" s="42"/>
      <c r="LRI272" s="43"/>
      <c r="LRJ272" s="43"/>
      <c r="LRK272" s="43"/>
      <c r="LRL272" s="43"/>
      <c r="LRM272" s="43"/>
      <c r="LRN272" s="43"/>
      <c r="LRO272" s="43"/>
      <c r="LRP272" s="43"/>
      <c r="LRQ272" s="43"/>
      <c r="LRR272" s="43"/>
      <c r="LRS272" s="43"/>
      <c r="LRT272" s="43"/>
      <c r="LRU272" s="43"/>
      <c r="LRV272" s="43"/>
      <c r="LRW272" s="43"/>
      <c r="LRX272" s="43"/>
      <c r="LRY272" s="43"/>
      <c r="LRZ272" s="43"/>
      <c r="LSA272" s="43"/>
      <c r="LSB272" s="43"/>
      <c r="LSC272" s="43"/>
      <c r="LSD272" s="43"/>
      <c r="LSE272" s="43"/>
      <c r="LSF272" s="43"/>
      <c r="LSG272" s="43"/>
      <c r="LSH272" s="43"/>
      <c r="LSI272" s="43"/>
      <c r="LSJ272" s="43"/>
      <c r="LSK272" s="43"/>
      <c r="LSL272" s="44"/>
      <c r="LSM272" s="42"/>
      <c r="LSN272" s="43"/>
      <c r="LSO272" s="43"/>
      <c r="LSP272" s="43"/>
      <c r="LSQ272" s="43"/>
      <c r="LSR272" s="43"/>
      <c r="LSS272" s="43"/>
      <c r="LST272" s="43"/>
      <c r="LSU272" s="43"/>
      <c r="LSV272" s="43"/>
      <c r="LSW272" s="43"/>
      <c r="LSX272" s="43"/>
      <c r="LSY272" s="43"/>
      <c r="LSZ272" s="43"/>
      <c r="LTA272" s="43"/>
      <c r="LTB272" s="43"/>
      <c r="LTC272" s="43"/>
      <c r="LTD272" s="43"/>
      <c r="LTE272" s="43"/>
      <c r="LTF272" s="43"/>
      <c r="LTG272" s="43"/>
      <c r="LTH272" s="43"/>
      <c r="LTI272" s="43"/>
      <c r="LTJ272" s="43"/>
      <c r="LTK272" s="43"/>
      <c r="LTL272" s="43"/>
      <c r="LTM272" s="43"/>
      <c r="LTN272" s="43"/>
      <c r="LTO272" s="43"/>
      <c r="LTP272" s="43"/>
      <c r="LTQ272" s="44"/>
      <c r="LTR272" s="42"/>
      <c r="LTS272" s="43"/>
      <c r="LTT272" s="43"/>
      <c r="LTU272" s="43"/>
      <c r="LTV272" s="43"/>
      <c r="LTW272" s="43"/>
      <c r="LTX272" s="43"/>
      <c r="LTY272" s="43"/>
      <c r="LTZ272" s="43"/>
      <c r="LUA272" s="43"/>
      <c r="LUB272" s="43"/>
      <c r="LUC272" s="43"/>
      <c r="LUD272" s="43"/>
      <c r="LUE272" s="43"/>
      <c r="LUF272" s="43"/>
      <c r="LUG272" s="43"/>
      <c r="LUH272" s="43"/>
      <c r="LUI272" s="43"/>
      <c r="LUJ272" s="43"/>
      <c r="LUK272" s="43"/>
      <c r="LUL272" s="43"/>
      <c r="LUM272" s="43"/>
      <c r="LUN272" s="43"/>
      <c r="LUO272" s="43"/>
      <c r="LUP272" s="43"/>
      <c r="LUQ272" s="43"/>
      <c r="LUR272" s="43"/>
      <c r="LUS272" s="43"/>
      <c r="LUT272" s="43"/>
      <c r="LUU272" s="43"/>
      <c r="LUV272" s="44"/>
      <c r="LUW272" s="42"/>
      <c r="LUX272" s="43"/>
      <c r="LUY272" s="43"/>
      <c r="LUZ272" s="43"/>
      <c r="LVA272" s="43"/>
      <c r="LVB272" s="43"/>
      <c r="LVC272" s="43"/>
      <c r="LVD272" s="43"/>
      <c r="LVE272" s="43"/>
      <c r="LVF272" s="43"/>
      <c r="LVG272" s="43"/>
      <c r="LVH272" s="43"/>
      <c r="LVI272" s="43"/>
      <c r="LVJ272" s="43"/>
      <c r="LVK272" s="43"/>
      <c r="LVL272" s="43"/>
      <c r="LVM272" s="43"/>
      <c r="LVN272" s="43"/>
      <c r="LVO272" s="43"/>
      <c r="LVP272" s="43"/>
      <c r="LVQ272" s="43"/>
      <c r="LVR272" s="43"/>
      <c r="LVS272" s="43"/>
      <c r="LVT272" s="43"/>
      <c r="LVU272" s="43"/>
      <c r="LVV272" s="43"/>
      <c r="LVW272" s="43"/>
      <c r="LVX272" s="43"/>
      <c r="LVY272" s="43"/>
      <c r="LVZ272" s="43"/>
      <c r="LWA272" s="44"/>
      <c r="LWB272" s="42"/>
      <c r="LWC272" s="43"/>
      <c r="LWD272" s="43"/>
      <c r="LWE272" s="43"/>
      <c r="LWF272" s="43"/>
      <c r="LWG272" s="43"/>
      <c r="LWH272" s="43"/>
      <c r="LWI272" s="43"/>
      <c r="LWJ272" s="43"/>
      <c r="LWK272" s="43"/>
      <c r="LWL272" s="43"/>
      <c r="LWM272" s="43"/>
      <c r="LWN272" s="43"/>
      <c r="LWO272" s="43"/>
      <c r="LWP272" s="43"/>
      <c r="LWQ272" s="43"/>
      <c r="LWR272" s="43"/>
      <c r="LWS272" s="43"/>
      <c r="LWT272" s="43"/>
      <c r="LWU272" s="43"/>
      <c r="LWV272" s="43"/>
      <c r="LWW272" s="43"/>
      <c r="LWX272" s="43"/>
      <c r="LWY272" s="43"/>
      <c r="LWZ272" s="43"/>
      <c r="LXA272" s="43"/>
      <c r="LXB272" s="43"/>
      <c r="LXC272" s="43"/>
      <c r="LXD272" s="43"/>
      <c r="LXE272" s="43"/>
      <c r="LXF272" s="44"/>
      <c r="LXG272" s="42"/>
      <c r="LXH272" s="43"/>
      <c r="LXI272" s="43"/>
      <c r="LXJ272" s="43"/>
      <c r="LXK272" s="43"/>
      <c r="LXL272" s="43"/>
      <c r="LXM272" s="43"/>
      <c r="LXN272" s="43"/>
      <c r="LXO272" s="43"/>
      <c r="LXP272" s="43"/>
      <c r="LXQ272" s="43"/>
      <c r="LXR272" s="43"/>
      <c r="LXS272" s="43"/>
      <c r="LXT272" s="43"/>
      <c r="LXU272" s="43"/>
      <c r="LXV272" s="43"/>
      <c r="LXW272" s="43"/>
      <c r="LXX272" s="43"/>
      <c r="LXY272" s="43"/>
      <c r="LXZ272" s="43"/>
      <c r="LYA272" s="43"/>
      <c r="LYB272" s="43"/>
      <c r="LYC272" s="43"/>
      <c r="LYD272" s="43"/>
      <c r="LYE272" s="43"/>
      <c r="LYF272" s="43"/>
      <c r="LYG272" s="43"/>
      <c r="LYH272" s="43"/>
      <c r="LYI272" s="43"/>
      <c r="LYJ272" s="43"/>
      <c r="LYK272" s="44"/>
      <c r="LYL272" s="42"/>
      <c r="LYM272" s="43"/>
      <c r="LYN272" s="43"/>
      <c r="LYO272" s="43"/>
      <c r="LYP272" s="43"/>
      <c r="LYQ272" s="43"/>
      <c r="LYR272" s="43"/>
      <c r="LYS272" s="43"/>
      <c r="LYT272" s="43"/>
      <c r="LYU272" s="43"/>
      <c r="LYV272" s="43"/>
      <c r="LYW272" s="43"/>
      <c r="LYX272" s="43"/>
      <c r="LYY272" s="43"/>
      <c r="LYZ272" s="43"/>
      <c r="LZA272" s="43"/>
      <c r="LZB272" s="43"/>
      <c r="LZC272" s="43"/>
      <c r="LZD272" s="43"/>
      <c r="LZE272" s="43"/>
      <c r="LZF272" s="43"/>
      <c r="LZG272" s="43"/>
      <c r="LZH272" s="43"/>
      <c r="LZI272" s="43"/>
      <c r="LZJ272" s="43"/>
      <c r="LZK272" s="43"/>
      <c r="LZL272" s="43"/>
      <c r="LZM272" s="43"/>
      <c r="LZN272" s="43"/>
      <c r="LZO272" s="43"/>
      <c r="LZP272" s="44"/>
      <c r="LZQ272" s="42"/>
      <c r="LZR272" s="43"/>
      <c r="LZS272" s="43"/>
      <c r="LZT272" s="43"/>
      <c r="LZU272" s="43"/>
      <c r="LZV272" s="43"/>
      <c r="LZW272" s="43"/>
      <c r="LZX272" s="43"/>
      <c r="LZY272" s="43"/>
      <c r="LZZ272" s="43"/>
      <c r="MAA272" s="43"/>
      <c r="MAB272" s="43"/>
      <c r="MAC272" s="43"/>
      <c r="MAD272" s="43"/>
      <c r="MAE272" s="43"/>
      <c r="MAF272" s="43"/>
      <c r="MAG272" s="43"/>
      <c r="MAH272" s="43"/>
      <c r="MAI272" s="43"/>
      <c r="MAJ272" s="43"/>
      <c r="MAK272" s="43"/>
      <c r="MAL272" s="43"/>
      <c r="MAM272" s="43"/>
      <c r="MAN272" s="43"/>
      <c r="MAO272" s="43"/>
      <c r="MAP272" s="43"/>
      <c r="MAQ272" s="43"/>
      <c r="MAR272" s="43"/>
      <c r="MAS272" s="43"/>
      <c r="MAT272" s="43"/>
      <c r="MAU272" s="44"/>
      <c r="MAV272" s="42"/>
      <c r="MAW272" s="43"/>
      <c r="MAX272" s="43"/>
      <c r="MAY272" s="43"/>
      <c r="MAZ272" s="43"/>
      <c r="MBA272" s="43"/>
      <c r="MBB272" s="43"/>
      <c r="MBC272" s="43"/>
      <c r="MBD272" s="43"/>
      <c r="MBE272" s="43"/>
      <c r="MBF272" s="43"/>
      <c r="MBG272" s="43"/>
      <c r="MBH272" s="43"/>
      <c r="MBI272" s="43"/>
      <c r="MBJ272" s="43"/>
      <c r="MBK272" s="43"/>
      <c r="MBL272" s="43"/>
      <c r="MBM272" s="43"/>
      <c r="MBN272" s="43"/>
      <c r="MBO272" s="43"/>
      <c r="MBP272" s="43"/>
      <c r="MBQ272" s="43"/>
      <c r="MBR272" s="43"/>
      <c r="MBS272" s="43"/>
      <c r="MBT272" s="43"/>
      <c r="MBU272" s="43"/>
      <c r="MBV272" s="43"/>
      <c r="MBW272" s="43"/>
      <c r="MBX272" s="43"/>
      <c r="MBY272" s="43"/>
      <c r="MBZ272" s="44"/>
      <c r="MCA272" s="42"/>
      <c r="MCB272" s="43"/>
      <c r="MCC272" s="43"/>
      <c r="MCD272" s="43"/>
      <c r="MCE272" s="43"/>
      <c r="MCF272" s="43"/>
      <c r="MCG272" s="43"/>
      <c r="MCH272" s="43"/>
      <c r="MCI272" s="43"/>
      <c r="MCJ272" s="43"/>
      <c r="MCK272" s="43"/>
      <c r="MCL272" s="43"/>
      <c r="MCM272" s="43"/>
      <c r="MCN272" s="43"/>
      <c r="MCO272" s="43"/>
      <c r="MCP272" s="43"/>
      <c r="MCQ272" s="43"/>
      <c r="MCR272" s="43"/>
      <c r="MCS272" s="43"/>
      <c r="MCT272" s="43"/>
      <c r="MCU272" s="43"/>
      <c r="MCV272" s="43"/>
      <c r="MCW272" s="43"/>
      <c r="MCX272" s="43"/>
      <c r="MCY272" s="43"/>
      <c r="MCZ272" s="43"/>
      <c r="MDA272" s="43"/>
      <c r="MDB272" s="43"/>
      <c r="MDC272" s="43"/>
      <c r="MDD272" s="43"/>
      <c r="MDE272" s="44"/>
      <c r="MDF272" s="42"/>
      <c r="MDG272" s="43"/>
      <c r="MDH272" s="43"/>
      <c r="MDI272" s="43"/>
      <c r="MDJ272" s="43"/>
      <c r="MDK272" s="43"/>
      <c r="MDL272" s="43"/>
      <c r="MDM272" s="43"/>
      <c r="MDN272" s="43"/>
      <c r="MDO272" s="43"/>
      <c r="MDP272" s="43"/>
      <c r="MDQ272" s="43"/>
      <c r="MDR272" s="43"/>
      <c r="MDS272" s="43"/>
      <c r="MDT272" s="43"/>
      <c r="MDU272" s="43"/>
      <c r="MDV272" s="43"/>
      <c r="MDW272" s="43"/>
      <c r="MDX272" s="43"/>
      <c r="MDY272" s="43"/>
      <c r="MDZ272" s="43"/>
      <c r="MEA272" s="43"/>
      <c r="MEB272" s="43"/>
      <c r="MEC272" s="43"/>
      <c r="MED272" s="43"/>
      <c r="MEE272" s="43"/>
      <c r="MEF272" s="43"/>
      <c r="MEG272" s="43"/>
      <c r="MEH272" s="43"/>
      <c r="MEI272" s="43"/>
      <c r="MEJ272" s="44"/>
      <c r="MEK272" s="42"/>
      <c r="MEL272" s="43"/>
      <c r="MEM272" s="43"/>
      <c r="MEN272" s="43"/>
      <c r="MEO272" s="43"/>
      <c r="MEP272" s="43"/>
      <c r="MEQ272" s="43"/>
      <c r="MER272" s="43"/>
      <c r="MES272" s="43"/>
      <c r="MET272" s="43"/>
      <c r="MEU272" s="43"/>
      <c r="MEV272" s="43"/>
      <c r="MEW272" s="43"/>
      <c r="MEX272" s="43"/>
      <c r="MEY272" s="43"/>
      <c r="MEZ272" s="43"/>
      <c r="MFA272" s="43"/>
      <c r="MFB272" s="43"/>
      <c r="MFC272" s="43"/>
      <c r="MFD272" s="43"/>
      <c r="MFE272" s="43"/>
      <c r="MFF272" s="43"/>
      <c r="MFG272" s="43"/>
      <c r="MFH272" s="43"/>
      <c r="MFI272" s="43"/>
      <c r="MFJ272" s="43"/>
      <c r="MFK272" s="43"/>
      <c r="MFL272" s="43"/>
      <c r="MFM272" s="43"/>
      <c r="MFN272" s="43"/>
      <c r="MFO272" s="44"/>
      <c r="MFP272" s="42"/>
      <c r="MFQ272" s="43"/>
      <c r="MFR272" s="43"/>
      <c r="MFS272" s="43"/>
      <c r="MFT272" s="43"/>
      <c r="MFU272" s="43"/>
      <c r="MFV272" s="43"/>
      <c r="MFW272" s="43"/>
      <c r="MFX272" s="43"/>
      <c r="MFY272" s="43"/>
      <c r="MFZ272" s="43"/>
      <c r="MGA272" s="43"/>
      <c r="MGB272" s="43"/>
      <c r="MGC272" s="43"/>
      <c r="MGD272" s="43"/>
      <c r="MGE272" s="43"/>
      <c r="MGF272" s="43"/>
      <c r="MGG272" s="43"/>
      <c r="MGH272" s="43"/>
      <c r="MGI272" s="43"/>
      <c r="MGJ272" s="43"/>
      <c r="MGK272" s="43"/>
      <c r="MGL272" s="43"/>
      <c r="MGM272" s="43"/>
      <c r="MGN272" s="43"/>
      <c r="MGO272" s="43"/>
      <c r="MGP272" s="43"/>
      <c r="MGQ272" s="43"/>
      <c r="MGR272" s="43"/>
      <c r="MGS272" s="43"/>
      <c r="MGT272" s="44"/>
      <c r="MGU272" s="42"/>
      <c r="MGV272" s="43"/>
      <c r="MGW272" s="43"/>
      <c r="MGX272" s="43"/>
      <c r="MGY272" s="43"/>
      <c r="MGZ272" s="43"/>
      <c r="MHA272" s="43"/>
      <c r="MHB272" s="43"/>
      <c r="MHC272" s="43"/>
      <c r="MHD272" s="43"/>
      <c r="MHE272" s="43"/>
      <c r="MHF272" s="43"/>
      <c r="MHG272" s="43"/>
      <c r="MHH272" s="43"/>
      <c r="MHI272" s="43"/>
      <c r="MHJ272" s="43"/>
      <c r="MHK272" s="43"/>
      <c r="MHL272" s="43"/>
      <c r="MHM272" s="43"/>
      <c r="MHN272" s="43"/>
      <c r="MHO272" s="43"/>
      <c r="MHP272" s="43"/>
      <c r="MHQ272" s="43"/>
      <c r="MHR272" s="43"/>
      <c r="MHS272" s="43"/>
      <c r="MHT272" s="43"/>
      <c r="MHU272" s="43"/>
      <c r="MHV272" s="43"/>
      <c r="MHW272" s="43"/>
      <c r="MHX272" s="43"/>
      <c r="MHY272" s="44"/>
      <c r="MHZ272" s="42"/>
      <c r="MIA272" s="43"/>
      <c r="MIB272" s="43"/>
      <c r="MIC272" s="43"/>
      <c r="MID272" s="43"/>
      <c r="MIE272" s="43"/>
      <c r="MIF272" s="43"/>
      <c r="MIG272" s="43"/>
      <c r="MIH272" s="43"/>
      <c r="MII272" s="43"/>
      <c r="MIJ272" s="43"/>
      <c r="MIK272" s="43"/>
      <c r="MIL272" s="43"/>
      <c r="MIM272" s="43"/>
      <c r="MIN272" s="43"/>
      <c r="MIO272" s="43"/>
      <c r="MIP272" s="43"/>
      <c r="MIQ272" s="43"/>
      <c r="MIR272" s="43"/>
      <c r="MIS272" s="43"/>
      <c r="MIT272" s="43"/>
      <c r="MIU272" s="43"/>
      <c r="MIV272" s="43"/>
      <c r="MIW272" s="43"/>
      <c r="MIX272" s="43"/>
      <c r="MIY272" s="43"/>
      <c r="MIZ272" s="43"/>
      <c r="MJA272" s="43"/>
      <c r="MJB272" s="43"/>
      <c r="MJC272" s="43"/>
      <c r="MJD272" s="44"/>
      <c r="MJE272" s="42"/>
      <c r="MJF272" s="43"/>
      <c r="MJG272" s="43"/>
      <c r="MJH272" s="43"/>
      <c r="MJI272" s="43"/>
      <c r="MJJ272" s="43"/>
      <c r="MJK272" s="43"/>
      <c r="MJL272" s="43"/>
      <c r="MJM272" s="43"/>
      <c r="MJN272" s="43"/>
      <c r="MJO272" s="43"/>
      <c r="MJP272" s="43"/>
      <c r="MJQ272" s="43"/>
      <c r="MJR272" s="43"/>
      <c r="MJS272" s="43"/>
      <c r="MJT272" s="43"/>
      <c r="MJU272" s="43"/>
      <c r="MJV272" s="43"/>
      <c r="MJW272" s="43"/>
      <c r="MJX272" s="43"/>
      <c r="MJY272" s="43"/>
      <c r="MJZ272" s="43"/>
      <c r="MKA272" s="43"/>
      <c r="MKB272" s="43"/>
      <c r="MKC272" s="43"/>
      <c r="MKD272" s="43"/>
      <c r="MKE272" s="43"/>
      <c r="MKF272" s="43"/>
      <c r="MKG272" s="43"/>
      <c r="MKH272" s="43"/>
      <c r="MKI272" s="44"/>
      <c r="MKJ272" s="42"/>
      <c r="MKK272" s="43"/>
      <c r="MKL272" s="43"/>
      <c r="MKM272" s="43"/>
      <c r="MKN272" s="43"/>
      <c r="MKO272" s="43"/>
      <c r="MKP272" s="43"/>
      <c r="MKQ272" s="43"/>
      <c r="MKR272" s="43"/>
      <c r="MKS272" s="43"/>
      <c r="MKT272" s="43"/>
      <c r="MKU272" s="43"/>
      <c r="MKV272" s="43"/>
      <c r="MKW272" s="43"/>
      <c r="MKX272" s="43"/>
      <c r="MKY272" s="43"/>
      <c r="MKZ272" s="43"/>
      <c r="MLA272" s="43"/>
      <c r="MLB272" s="43"/>
      <c r="MLC272" s="43"/>
      <c r="MLD272" s="43"/>
      <c r="MLE272" s="43"/>
      <c r="MLF272" s="43"/>
      <c r="MLG272" s="43"/>
      <c r="MLH272" s="43"/>
      <c r="MLI272" s="43"/>
      <c r="MLJ272" s="43"/>
      <c r="MLK272" s="43"/>
      <c r="MLL272" s="43"/>
      <c r="MLM272" s="43"/>
      <c r="MLN272" s="44"/>
      <c r="MLO272" s="42"/>
      <c r="MLP272" s="43"/>
      <c r="MLQ272" s="43"/>
      <c r="MLR272" s="43"/>
      <c r="MLS272" s="43"/>
      <c r="MLT272" s="43"/>
      <c r="MLU272" s="43"/>
      <c r="MLV272" s="43"/>
      <c r="MLW272" s="43"/>
      <c r="MLX272" s="43"/>
      <c r="MLY272" s="43"/>
      <c r="MLZ272" s="43"/>
      <c r="MMA272" s="43"/>
      <c r="MMB272" s="43"/>
      <c r="MMC272" s="43"/>
      <c r="MMD272" s="43"/>
      <c r="MME272" s="43"/>
      <c r="MMF272" s="43"/>
      <c r="MMG272" s="43"/>
      <c r="MMH272" s="43"/>
      <c r="MMI272" s="43"/>
      <c r="MMJ272" s="43"/>
      <c r="MMK272" s="43"/>
      <c r="MML272" s="43"/>
      <c r="MMM272" s="43"/>
      <c r="MMN272" s="43"/>
      <c r="MMO272" s="43"/>
      <c r="MMP272" s="43"/>
      <c r="MMQ272" s="43"/>
      <c r="MMR272" s="43"/>
      <c r="MMS272" s="44"/>
      <c r="MMT272" s="42"/>
      <c r="MMU272" s="43"/>
      <c r="MMV272" s="43"/>
      <c r="MMW272" s="43"/>
      <c r="MMX272" s="43"/>
      <c r="MMY272" s="43"/>
      <c r="MMZ272" s="43"/>
      <c r="MNA272" s="43"/>
      <c r="MNB272" s="43"/>
      <c r="MNC272" s="43"/>
      <c r="MND272" s="43"/>
      <c r="MNE272" s="43"/>
      <c r="MNF272" s="43"/>
      <c r="MNG272" s="43"/>
      <c r="MNH272" s="43"/>
      <c r="MNI272" s="43"/>
      <c r="MNJ272" s="43"/>
      <c r="MNK272" s="43"/>
      <c r="MNL272" s="43"/>
      <c r="MNM272" s="43"/>
      <c r="MNN272" s="43"/>
      <c r="MNO272" s="43"/>
      <c r="MNP272" s="43"/>
      <c r="MNQ272" s="43"/>
      <c r="MNR272" s="43"/>
      <c r="MNS272" s="43"/>
      <c r="MNT272" s="43"/>
      <c r="MNU272" s="43"/>
      <c r="MNV272" s="43"/>
      <c r="MNW272" s="43"/>
      <c r="MNX272" s="44"/>
      <c r="MNY272" s="42"/>
      <c r="MNZ272" s="43"/>
      <c r="MOA272" s="43"/>
      <c r="MOB272" s="43"/>
      <c r="MOC272" s="43"/>
      <c r="MOD272" s="43"/>
      <c r="MOE272" s="43"/>
      <c r="MOF272" s="43"/>
      <c r="MOG272" s="43"/>
      <c r="MOH272" s="43"/>
      <c r="MOI272" s="43"/>
      <c r="MOJ272" s="43"/>
      <c r="MOK272" s="43"/>
      <c r="MOL272" s="43"/>
      <c r="MOM272" s="43"/>
      <c r="MON272" s="43"/>
      <c r="MOO272" s="43"/>
      <c r="MOP272" s="43"/>
      <c r="MOQ272" s="43"/>
      <c r="MOR272" s="43"/>
      <c r="MOS272" s="43"/>
      <c r="MOT272" s="43"/>
      <c r="MOU272" s="43"/>
      <c r="MOV272" s="43"/>
      <c r="MOW272" s="43"/>
      <c r="MOX272" s="43"/>
      <c r="MOY272" s="43"/>
      <c r="MOZ272" s="43"/>
      <c r="MPA272" s="43"/>
      <c r="MPB272" s="43"/>
      <c r="MPC272" s="44"/>
      <c r="MPD272" s="42"/>
      <c r="MPE272" s="43"/>
      <c r="MPF272" s="43"/>
      <c r="MPG272" s="43"/>
      <c r="MPH272" s="43"/>
      <c r="MPI272" s="43"/>
      <c r="MPJ272" s="43"/>
      <c r="MPK272" s="43"/>
      <c r="MPL272" s="43"/>
      <c r="MPM272" s="43"/>
      <c r="MPN272" s="43"/>
      <c r="MPO272" s="43"/>
      <c r="MPP272" s="43"/>
      <c r="MPQ272" s="43"/>
      <c r="MPR272" s="43"/>
      <c r="MPS272" s="43"/>
      <c r="MPT272" s="43"/>
      <c r="MPU272" s="43"/>
      <c r="MPV272" s="43"/>
      <c r="MPW272" s="43"/>
      <c r="MPX272" s="43"/>
      <c r="MPY272" s="43"/>
      <c r="MPZ272" s="43"/>
      <c r="MQA272" s="43"/>
      <c r="MQB272" s="43"/>
      <c r="MQC272" s="43"/>
      <c r="MQD272" s="43"/>
      <c r="MQE272" s="43"/>
      <c r="MQF272" s="43"/>
      <c r="MQG272" s="43"/>
      <c r="MQH272" s="44"/>
      <c r="MQI272" s="42"/>
      <c r="MQJ272" s="43"/>
      <c r="MQK272" s="43"/>
      <c r="MQL272" s="43"/>
      <c r="MQM272" s="43"/>
      <c r="MQN272" s="43"/>
      <c r="MQO272" s="43"/>
      <c r="MQP272" s="43"/>
      <c r="MQQ272" s="43"/>
      <c r="MQR272" s="43"/>
      <c r="MQS272" s="43"/>
      <c r="MQT272" s="43"/>
      <c r="MQU272" s="43"/>
      <c r="MQV272" s="43"/>
      <c r="MQW272" s="43"/>
      <c r="MQX272" s="43"/>
      <c r="MQY272" s="43"/>
      <c r="MQZ272" s="43"/>
      <c r="MRA272" s="43"/>
      <c r="MRB272" s="43"/>
      <c r="MRC272" s="43"/>
      <c r="MRD272" s="43"/>
      <c r="MRE272" s="43"/>
      <c r="MRF272" s="43"/>
      <c r="MRG272" s="43"/>
      <c r="MRH272" s="43"/>
      <c r="MRI272" s="43"/>
      <c r="MRJ272" s="43"/>
      <c r="MRK272" s="43"/>
      <c r="MRL272" s="43"/>
      <c r="MRM272" s="44"/>
      <c r="MRN272" s="42"/>
      <c r="MRO272" s="43"/>
      <c r="MRP272" s="43"/>
      <c r="MRQ272" s="43"/>
      <c r="MRR272" s="43"/>
      <c r="MRS272" s="43"/>
      <c r="MRT272" s="43"/>
      <c r="MRU272" s="43"/>
      <c r="MRV272" s="43"/>
      <c r="MRW272" s="43"/>
      <c r="MRX272" s="43"/>
      <c r="MRY272" s="43"/>
      <c r="MRZ272" s="43"/>
      <c r="MSA272" s="43"/>
      <c r="MSB272" s="43"/>
      <c r="MSC272" s="43"/>
      <c r="MSD272" s="43"/>
      <c r="MSE272" s="43"/>
      <c r="MSF272" s="43"/>
      <c r="MSG272" s="43"/>
      <c r="MSH272" s="43"/>
      <c r="MSI272" s="43"/>
      <c r="MSJ272" s="43"/>
      <c r="MSK272" s="43"/>
      <c r="MSL272" s="43"/>
      <c r="MSM272" s="43"/>
      <c r="MSN272" s="43"/>
      <c r="MSO272" s="43"/>
      <c r="MSP272" s="43"/>
      <c r="MSQ272" s="43"/>
      <c r="MSR272" s="44"/>
      <c r="MSS272" s="42"/>
      <c r="MST272" s="43"/>
      <c r="MSU272" s="43"/>
      <c r="MSV272" s="43"/>
      <c r="MSW272" s="43"/>
      <c r="MSX272" s="43"/>
      <c r="MSY272" s="43"/>
      <c r="MSZ272" s="43"/>
      <c r="MTA272" s="43"/>
      <c r="MTB272" s="43"/>
      <c r="MTC272" s="43"/>
      <c r="MTD272" s="43"/>
      <c r="MTE272" s="43"/>
      <c r="MTF272" s="43"/>
      <c r="MTG272" s="43"/>
      <c r="MTH272" s="43"/>
      <c r="MTI272" s="43"/>
      <c r="MTJ272" s="43"/>
      <c r="MTK272" s="43"/>
      <c r="MTL272" s="43"/>
      <c r="MTM272" s="43"/>
      <c r="MTN272" s="43"/>
      <c r="MTO272" s="43"/>
      <c r="MTP272" s="43"/>
      <c r="MTQ272" s="43"/>
      <c r="MTR272" s="43"/>
      <c r="MTS272" s="43"/>
      <c r="MTT272" s="43"/>
      <c r="MTU272" s="43"/>
      <c r="MTV272" s="43"/>
      <c r="MTW272" s="44"/>
      <c r="MTX272" s="42"/>
      <c r="MTY272" s="43"/>
      <c r="MTZ272" s="43"/>
      <c r="MUA272" s="43"/>
      <c r="MUB272" s="43"/>
      <c r="MUC272" s="43"/>
      <c r="MUD272" s="43"/>
      <c r="MUE272" s="43"/>
      <c r="MUF272" s="43"/>
      <c r="MUG272" s="43"/>
      <c r="MUH272" s="43"/>
      <c r="MUI272" s="43"/>
      <c r="MUJ272" s="43"/>
      <c r="MUK272" s="43"/>
      <c r="MUL272" s="43"/>
      <c r="MUM272" s="43"/>
      <c r="MUN272" s="43"/>
      <c r="MUO272" s="43"/>
      <c r="MUP272" s="43"/>
      <c r="MUQ272" s="43"/>
      <c r="MUR272" s="43"/>
      <c r="MUS272" s="43"/>
      <c r="MUT272" s="43"/>
      <c r="MUU272" s="43"/>
      <c r="MUV272" s="43"/>
      <c r="MUW272" s="43"/>
      <c r="MUX272" s="43"/>
      <c r="MUY272" s="43"/>
      <c r="MUZ272" s="43"/>
      <c r="MVA272" s="43"/>
      <c r="MVB272" s="44"/>
      <c r="MVC272" s="42"/>
      <c r="MVD272" s="43"/>
      <c r="MVE272" s="43"/>
      <c r="MVF272" s="43"/>
      <c r="MVG272" s="43"/>
      <c r="MVH272" s="43"/>
      <c r="MVI272" s="43"/>
      <c r="MVJ272" s="43"/>
      <c r="MVK272" s="43"/>
      <c r="MVL272" s="43"/>
      <c r="MVM272" s="43"/>
      <c r="MVN272" s="43"/>
      <c r="MVO272" s="43"/>
      <c r="MVP272" s="43"/>
      <c r="MVQ272" s="43"/>
      <c r="MVR272" s="43"/>
      <c r="MVS272" s="43"/>
      <c r="MVT272" s="43"/>
      <c r="MVU272" s="43"/>
      <c r="MVV272" s="43"/>
      <c r="MVW272" s="43"/>
      <c r="MVX272" s="43"/>
      <c r="MVY272" s="43"/>
      <c r="MVZ272" s="43"/>
      <c r="MWA272" s="43"/>
      <c r="MWB272" s="43"/>
      <c r="MWC272" s="43"/>
      <c r="MWD272" s="43"/>
      <c r="MWE272" s="43"/>
      <c r="MWF272" s="43"/>
      <c r="MWG272" s="44"/>
      <c r="MWH272" s="42"/>
      <c r="MWI272" s="43"/>
      <c r="MWJ272" s="43"/>
      <c r="MWK272" s="43"/>
      <c r="MWL272" s="43"/>
      <c r="MWM272" s="43"/>
      <c r="MWN272" s="43"/>
      <c r="MWO272" s="43"/>
      <c r="MWP272" s="43"/>
      <c r="MWQ272" s="43"/>
      <c r="MWR272" s="43"/>
      <c r="MWS272" s="43"/>
      <c r="MWT272" s="43"/>
      <c r="MWU272" s="43"/>
      <c r="MWV272" s="43"/>
      <c r="MWW272" s="43"/>
      <c r="MWX272" s="43"/>
      <c r="MWY272" s="43"/>
      <c r="MWZ272" s="43"/>
      <c r="MXA272" s="43"/>
      <c r="MXB272" s="43"/>
      <c r="MXC272" s="43"/>
      <c r="MXD272" s="43"/>
      <c r="MXE272" s="43"/>
      <c r="MXF272" s="43"/>
      <c r="MXG272" s="43"/>
      <c r="MXH272" s="43"/>
      <c r="MXI272" s="43"/>
      <c r="MXJ272" s="43"/>
      <c r="MXK272" s="43"/>
      <c r="MXL272" s="44"/>
      <c r="MXM272" s="42"/>
      <c r="MXN272" s="43"/>
      <c r="MXO272" s="43"/>
      <c r="MXP272" s="43"/>
      <c r="MXQ272" s="43"/>
      <c r="MXR272" s="43"/>
      <c r="MXS272" s="43"/>
      <c r="MXT272" s="43"/>
      <c r="MXU272" s="43"/>
      <c r="MXV272" s="43"/>
      <c r="MXW272" s="43"/>
      <c r="MXX272" s="43"/>
      <c r="MXY272" s="43"/>
      <c r="MXZ272" s="43"/>
      <c r="MYA272" s="43"/>
      <c r="MYB272" s="43"/>
      <c r="MYC272" s="43"/>
      <c r="MYD272" s="43"/>
      <c r="MYE272" s="43"/>
      <c r="MYF272" s="43"/>
      <c r="MYG272" s="43"/>
      <c r="MYH272" s="43"/>
      <c r="MYI272" s="43"/>
      <c r="MYJ272" s="43"/>
      <c r="MYK272" s="43"/>
      <c r="MYL272" s="43"/>
      <c r="MYM272" s="43"/>
      <c r="MYN272" s="43"/>
      <c r="MYO272" s="43"/>
      <c r="MYP272" s="43"/>
      <c r="MYQ272" s="44"/>
      <c r="MYR272" s="42"/>
      <c r="MYS272" s="43"/>
      <c r="MYT272" s="43"/>
      <c r="MYU272" s="43"/>
      <c r="MYV272" s="43"/>
      <c r="MYW272" s="43"/>
      <c r="MYX272" s="43"/>
      <c r="MYY272" s="43"/>
      <c r="MYZ272" s="43"/>
      <c r="MZA272" s="43"/>
      <c r="MZB272" s="43"/>
      <c r="MZC272" s="43"/>
      <c r="MZD272" s="43"/>
      <c r="MZE272" s="43"/>
      <c r="MZF272" s="43"/>
      <c r="MZG272" s="43"/>
      <c r="MZH272" s="43"/>
      <c r="MZI272" s="43"/>
      <c r="MZJ272" s="43"/>
      <c r="MZK272" s="43"/>
      <c r="MZL272" s="43"/>
      <c r="MZM272" s="43"/>
      <c r="MZN272" s="43"/>
      <c r="MZO272" s="43"/>
      <c r="MZP272" s="43"/>
      <c r="MZQ272" s="43"/>
      <c r="MZR272" s="43"/>
      <c r="MZS272" s="43"/>
      <c r="MZT272" s="43"/>
      <c r="MZU272" s="43"/>
      <c r="MZV272" s="44"/>
      <c r="MZW272" s="42"/>
      <c r="MZX272" s="43"/>
      <c r="MZY272" s="43"/>
      <c r="MZZ272" s="43"/>
      <c r="NAA272" s="43"/>
      <c r="NAB272" s="43"/>
      <c r="NAC272" s="43"/>
      <c r="NAD272" s="43"/>
      <c r="NAE272" s="43"/>
      <c r="NAF272" s="43"/>
      <c r="NAG272" s="43"/>
      <c r="NAH272" s="43"/>
      <c r="NAI272" s="43"/>
      <c r="NAJ272" s="43"/>
      <c r="NAK272" s="43"/>
      <c r="NAL272" s="43"/>
      <c r="NAM272" s="43"/>
      <c r="NAN272" s="43"/>
      <c r="NAO272" s="43"/>
      <c r="NAP272" s="43"/>
      <c r="NAQ272" s="43"/>
      <c r="NAR272" s="43"/>
      <c r="NAS272" s="43"/>
      <c r="NAT272" s="43"/>
      <c r="NAU272" s="43"/>
      <c r="NAV272" s="43"/>
      <c r="NAW272" s="43"/>
      <c r="NAX272" s="43"/>
      <c r="NAY272" s="43"/>
      <c r="NAZ272" s="43"/>
      <c r="NBA272" s="44"/>
      <c r="NBB272" s="42"/>
      <c r="NBC272" s="43"/>
      <c r="NBD272" s="43"/>
      <c r="NBE272" s="43"/>
      <c r="NBF272" s="43"/>
      <c r="NBG272" s="43"/>
      <c r="NBH272" s="43"/>
      <c r="NBI272" s="43"/>
      <c r="NBJ272" s="43"/>
      <c r="NBK272" s="43"/>
      <c r="NBL272" s="43"/>
      <c r="NBM272" s="43"/>
      <c r="NBN272" s="43"/>
      <c r="NBO272" s="43"/>
      <c r="NBP272" s="43"/>
      <c r="NBQ272" s="43"/>
      <c r="NBR272" s="43"/>
      <c r="NBS272" s="43"/>
      <c r="NBT272" s="43"/>
      <c r="NBU272" s="43"/>
      <c r="NBV272" s="43"/>
      <c r="NBW272" s="43"/>
      <c r="NBX272" s="43"/>
      <c r="NBY272" s="43"/>
      <c r="NBZ272" s="43"/>
      <c r="NCA272" s="43"/>
      <c r="NCB272" s="43"/>
      <c r="NCC272" s="43"/>
      <c r="NCD272" s="43"/>
      <c r="NCE272" s="43"/>
      <c r="NCF272" s="44"/>
      <c r="NCG272" s="42"/>
      <c r="NCH272" s="43"/>
      <c r="NCI272" s="43"/>
      <c r="NCJ272" s="43"/>
      <c r="NCK272" s="43"/>
      <c r="NCL272" s="43"/>
      <c r="NCM272" s="43"/>
      <c r="NCN272" s="43"/>
      <c r="NCO272" s="43"/>
      <c r="NCP272" s="43"/>
      <c r="NCQ272" s="43"/>
      <c r="NCR272" s="43"/>
      <c r="NCS272" s="43"/>
      <c r="NCT272" s="43"/>
      <c r="NCU272" s="43"/>
      <c r="NCV272" s="43"/>
      <c r="NCW272" s="43"/>
      <c r="NCX272" s="43"/>
      <c r="NCY272" s="43"/>
      <c r="NCZ272" s="43"/>
      <c r="NDA272" s="43"/>
      <c r="NDB272" s="43"/>
      <c r="NDC272" s="43"/>
      <c r="NDD272" s="43"/>
      <c r="NDE272" s="43"/>
      <c r="NDF272" s="43"/>
      <c r="NDG272" s="43"/>
      <c r="NDH272" s="43"/>
      <c r="NDI272" s="43"/>
      <c r="NDJ272" s="43"/>
      <c r="NDK272" s="44"/>
      <c r="NDL272" s="42"/>
      <c r="NDM272" s="43"/>
      <c r="NDN272" s="43"/>
      <c r="NDO272" s="43"/>
      <c r="NDP272" s="43"/>
      <c r="NDQ272" s="43"/>
      <c r="NDR272" s="43"/>
      <c r="NDS272" s="43"/>
      <c r="NDT272" s="43"/>
      <c r="NDU272" s="43"/>
      <c r="NDV272" s="43"/>
      <c r="NDW272" s="43"/>
      <c r="NDX272" s="43"/>
      <c r="NDY272" s="43"/>
      <c r="NDZ272" s="43"/>
      <c r="NEA272" s="43"/>
      <c r="NEB272" s="43"/>
      <c r="NEC272" s="43"/>
      <c r="NED272" s="43"/>
      <c r="NEE272" s="43"/>
      <c r="NEF272" s="43"/>
      <c r="NEG272" s="43"/>
      <c r="NEH272" s="43"/>
      <c r="NEI272" s="43"/>
      <c r="NEJ272" s="43"/>
      <c r="NEK272" s="43"/>
      <c r="NEL272" s="43"/>
      <c r="NEM272" s="43"/>
      <c r="NEN272" s="43"/>
      <c r="NEO272" s="43"/>
      <c r="NEP272" s="44"/>
      <c r="NEQ272" s="42"/>
      <c r="NER272" s="43"/>
      <c r="NES272" s="43"/>
      <c r="NET272" s="43"/>
      <c r="NEU272" s="43"/>
      <c r="NEV272" s="43"/>
      <c r="NEW272" s="43"/>
      <c r="NEX272" s="43"/>
      <c r="NEY272" s="43"/>
      <c r="NEZ272" s="43"/>
      <c r="NFA272" s="43"/>
      <c r="NFB272" s="43"/>
      <c r="NFC272" s="43"/>
      <c r="NFD272" s="43"/>
      <c r="NFE272" s="43"/>
      <c r="NFF272" s="43"/>
      <c r="NFG272" s="43"/>
      <c r="NFH272" s="43"/>
      <c r="NFI272" s="43"/>
      <c r="NFJ272" s="43"/>
      <c r="NFK272" s="43"/>
      <c r="NFL272" s="43"/>
      <c r="NFM272" s="43"/>
      <c r="NFN272" s="43"/>
      <c r="NFO272" s="43"/>
      <c r="NFP272" s="43"/>
      <c r="NFQ272" s="43"/>
      <c r="NFR272" s="43"/>
      <c r="NFS272" s="43"/>
      <c r="NFT272" s="43"/>
      <c r="NFU272" s="44"/>
      <c r="NFV272" s="42"/>
      <c r="NFW272" s="43"/>
      <c r="NFX272" s="43"/>
      <c r="NFY272" s="43"/>
      <c r="NFZ272" s="43"/>
      <c r="NGA272" s="43"/>
      <c r="NGB272" s="43"/>
      <c r="NGC272" s="43"/>
      <c r="NGD272" s="43"/>
      <c r="NGE272" s="43"/>
      <c r="NGF272" s="43"/>
      <c r="NGG272" s="43"/>
      <c r="NGH272" s="43"/>
      <c r="NGI272" s="43"/>
      <c r="NGJ272" s="43"/>
      <c r="NGK272" s="43"/>
      <c r="NGL272" s="43"/>
      <c r="NGM272" s="43"/>
      <c r="NGN272" s="43"/>
      <c r="NGO272" s="43"/>
      <c r="NGP272" s="43"/>
      <c r="NGQ272" s="43"/>
      <c r="NGR272" s="43"/>
      <c r="NGS272" s="43"/>
      <c r="NGT272" s="43"/>
      <c r="NGU272" s="43"/>
      <c r="NGV272" s="43"/>
      <c r="NGW272" s="43"/>
      <c r="NGX272" s="43"/>
      <c r="NGY272" s="43"/>
      <c r="NGZ272" s="44"/>
      <c r="NHA272" s="42"/>
      <c r="NHB272" s="43"/>
      <c r="NHC272" s="43"/>
      <c r="NHD272" s="43"/>
      <c r="NHE272" s="43"/>
      <c r="NHF272" s="43"/>
      <c r="NHG272" s="43"/>
      <c r="NHH272" s="43"/>
      <c r="NHI272" s="43"/>
      <c r="NHJ272" s="43"/>
      <c r="NHK272" s="43"/>
      <c r="NHL272" s="43"/>
      <c r="NHM272" s="43"/>
      <c r="NHN272" s="43"/>
      <c r="NHO272" s="43"/>
      <c r="NHP272" s="43"/>
      <c r="NHQ272" s="43"/>
      <c r="NHR272" s="43"/>
      <c r="NHS272" s="43"/>
      <c r="NHT272" s="43"/>
      <c r="NHU272" s="43"/>
      <c r="NHV272" s="43"/>
      <c r="NHW272" s="43"/>
      <c r="NHX272" s="43"/>
      <c r="NHY272" s="43"/>
      <c r="NHZ272" s="43"/>
      <c r="NIA272" s="43"/>
      <c r="NIB272" s="43"/>
      <c r="NIC272" s="43"/>
      <c r="NID272" s="43"/>
      <c r="NIE272" s="44"/>
      <c r="NIF272" s="42"/>
      <c r="NIG272" s="43"/>
      <c r="NIH272" s="43"/>
      <c r="NII272" s="43"/>
      <c r="NIJ272" s="43"/>
      <c r="NIK272" s="43"/>
      <c r="NIL272" s="43"/>
      <c r="NIM272" s="43"/>
      <c r="NIN272" s="43"/>
      <c r="NIO272" s="43"/>
      <c r="NIP272" s="43"/>
      <c r="NIQ272" s="43"/>
      <c r="NIR272" s="43"/>
      <c r="NIS272" s="43"/>
      <c r="NIT272" s="43"/>
      <c r="NIU272" s="43"/>
      <c r="NIV272" s="43"/>
      <c r="NIW272" s="43"/>
      <c r="NIX272" s="43"/>
      <c r="NIY272" s="43"/>
      <c r="NIZ272" s="43"/>
      <c r="NJA272" s="43"/>
      <c r="NJB272" s="43"/>
      <c r="NJC272" s="43"/>
      <c r="NJD272" s="43"/>
      <c r="NJE272" s="43"/>
      <c r="NJF272" s="43"/>
      <c r="NJG272" s="43"/>
      <c r="NJH272" s="43"/>
      <c r="NJI272" s="43"/>
      <c r="NJJ272" s="44"/>
      <c r="NJK272" s="42"/>
      <c r="NJL272" s="43"/>
      <c r="NJM272" s="43"/>
      <c r="NJN272" s="43"/>
      <c r="NJO272" s="43"/>
      <c r="NJP272" s="43"/>
      <c r="NJQ272" s="43"/>
      <c r="NJR272" s="43"/>
      <c r="NJS272" s="43"/>
      <c r="NJT272" s="43"/>
      <c r="NJU272" s="43"/>
      <c r="NJV272" s="43"/>
      <c r="NJW272" s="43"/>
      <c r="NJX272" s="43"/>
      <c r="NJY272" s="43"/>
      <c r="NJZ272" s="43"/>
      <c r="NKA272" s="43"/>
      <c r="NKB272" s="43"/>
      <c r="NKC272" s="43"/>
      <c r="NKD272" s="43"/>
      <c r="NKE272" s="43"/>
      <c r="NKF272" s="43"/>
      <c r="NKG272" s="43"/>
      <c r="NKH272" s="43"/>
      <c r="NKI272" s="43"/>
      <c r="NKJ272" s="43"/>
      <c r="NKK272" s="43"/>
      <c r="NKL272" s="43"/>
      <c r="NKM272" s="43"/>
      <c r="NKN272" s="43"/>
      <c r="NKO272" s="44"/>
      <c r="NKP272" s="42"/>
      <c r="NKQ272" s="43"/>
      <c r="NKR272" s="43"/>
      <c r="NKS272" s="43"/>
      <c r="NKT272" s="43"/>
      <c r="NKU272" s="43"/>
      <c r="NKV272" s="43"/>
      <c r="NKW272" s="43"/>
      <c r="NKX272" s="43"/>
      <c r="NKY272" s="43"/>
      <c r="NKZ272" s="43"/>
      <c r="NLA272" s="43"/>
      <c r="NLB272" s="43"/>
      <c r="NLC272" s="43"/>
      <c r="NLD272" s="43"/>
      <c r="NLE272" s="43"/>
      <c r="NLF272" s="43"/>
      <c r="NLG272" s="43"/>
      <c r="NLH272" s="43"/>
      <c r="NLI272" s="43"/>
      <c r="NLJ272" s="43"/>
      <c r="NLK272" s="43"/>
      <c r="NLL272" s="43"/>
      <c r="NLM272" s="43"/>
      <c r="NLN272" s="43"/>
      <c r="NLO272" s="43"/>
      <c r="NLP272" s="43"/>
      <c r="NLQ272" s="43"/>
      <c r="NLR272" s="43"/>
      <c r="NLS272" s="43"/>
      <c r="NLT272" s="44"/>
      <c r="NLU272" s="42"/>
      <c r="NLV272" s="43"/>
      <c r="NLW272" s="43"/>
      <c r="NLX272" s="43"/>
      <c r="NLY272" s="43"/>
      <c r="NLZ272" s="43"/>
      <c r="NMA272" s="43"/>
      <c r="NMB272" s="43"/>
      <c r="NMC272" s="43"/>
      <c r="NMD272" s="43"/>
      <c r="NME272" s="43"/>
      <c r="NMF272" s="43"/>
      <c r="NMG272" s="43"/>
      <c r="NMH272" s="43"/>
      <c r="NMI272" s="43"/>
      <c r="NMJ272" s="43"/>
      <c r="NMK272" s="43"/>
      <c r="NML272" s="43"/>
      <c r="NMM272" s="43"/>
      <c r="NMN272" s="43"/>
      <c r="NMO272" s="43"/>
      <c r="NMP272" s="43"/>
      <c r="NMQ272" s="43"/>
      <c r="NMR272" s="43"/>
      <c r="NMS272" s="43"/>
      <c r="NMT272" s="43"/>
      <c r="NMU272" s="43"/>
      <c r="NMV272" s="43"/>
      <c r="NMW272" s="43"/>
      <c r="NMX272" s="43"/>
      <c r="NMY272" s="44"/>
      <c r="NMZ272" s="42"/>
      <c r="NNA272" s="43"/>
      <c r="NNB272" s="43"/>
      <c r="NNC272" s="43"/>
      <c r="NND272" s="43"/>
      <c r="NNE272" s="43"/>
      <c r="NNF272" s="43"/>
      <c r="NNG272" s="43"/>
      <c r="NNH272" s="43"/>
      <c r="NNI272" s="43"/>
      <c r="NNJ272" s="43"/>
      <c r="NNK272" s="43"/>
      <c r="NNL272" s="43"/>
      <c r="NNM272" s="43"/>
      <c r="NNN272" s="43"/>
      <c r="NNO272" s="43"/>
      <c r="NNP272" s="43"/>
      <c r="NNQ272" s="43"/>
      <c r="NNR272" s="43"/>
      <c r="NNS272" s="43"/>
      <c r="NNT272" s="43"/>
      <c r="NNU272" s="43"/>
      <c r="NNV272" s="43"/>
      <c r="NNW272" s="43"/>
      <c r="NNX272" s="43"/>
      <c r="NNY272" s="43"/>
      <c r="NNZ272" s="43"/>
      <c r="NOA272" s="43"/>
      <c r="NOB272" s="43"/>
      <c r="NOC272" s="43"/>
      <c r="NOD272" s="44"/>
      <c r="NOE272" s="42"/>
      <c r="NOF272" s="43"/>
      <c r="NOG272" s="43"/>
      <c r="NOH272" s="43"/>
      <c r="NOI272" s="43"/>
      <c r="NOJ272" s="43"/>
      <c r="NOK272" s="43"/>
      <c r="NOL272" s="43"/>
      <c r="NOM272" s="43"/>
      <c r="NON272" s="43"/>
      <c r="NOO272" s="43"/>
      <c r="NOP272" s="43"/>
      <c r="NOQ272" s="43"/>
      <c r="NOR272" s="43"/>
      <c r="NOS272" s="43"/>
      <c r="NOT272" s="43"/>
      <c r="NOU272" s="43"/>
      <c r="NOV272" s="43"/>
      <c r="NOW272" s="43"/>
      <c r="NOX272" s="43"/>
      <c r="NOY272" s="43"/>
      <c r="NOZ272" s="43"/>
      <c r="NPA272" s="43"/>
      <c r="NPB272" s="43"/>
      <c r="NPC272" s="43"/>
      <c r="NPD272" s="43"/>
      <c r="NPE272" s="43"/>
      <c r="NPF272" s="43"/>
      <c r="NPG272" s="43"/>
      <c r="NPH272" s="43"/>
      <c r="NPI272" s="44"/>
      <c r="NPJ272" s="42"/>
      <c r="NPK272" s="43"/>
      <c r="NPL272" s="43"/>
      <c r="NPM272" s="43"/>
      <c r="NPN272" s="43"/>
      <c r="NPO272" s="43"/>
      <c r="NPP272" s="43"/>
      <c r="NPQ272" s="43"/>
      <c r="NPR272" s="43"/>
      <c r="NPS272" s="43"/>
      <c r="NPT272" s="43"/>
      <c r="NPU272" s="43"/>
      <c r="NPV272" s="43"/>
      <c r="NPW272" s="43"/>
      <c r="NPX272" s="43"/>
      <c r="NPY272" s="43"/>
      <c r="NPZ272" s="43"/>
      <c r="NQA272" s="43"/>
      <c r="NQB272" s="43"/>
      <c r="NQC272" s="43"/>
      <c r="NQD272" s="43"/>
      <c r="NQE272" s="43"/>
      <c r="NQF272" s="43"/>
      <c r="NQG272" s="43"/>
      <c r="NQH272" s="43"/>
      <c r="NQI272" s="43"/>
      <c r="NQJ272" s="43"/>
      <c r="NQK272" s="43"/>
      <c r="NQL272" s="43"/>
      <c r="NQM272" s="43"/>
      <c r="NQN272" s="44"/>
      <c r="NQO272" s="42"/>
      <c r="NQP272" s="43"/>
      <c r="NQQ272" s="43"/>
      <c r="NQR272" s="43"/>
      <c r="NQS272" s="43"/>
      <c r="NQT272" s="43"/>
      <c r="NQU272" s="43"/>
      <c r="NQV272" s="43"/>
      <c r="NQW272" s="43"/>
      <c r="NQX272" s="43"/>
      <c r="NQY272" s="43"/>
      <c r="NQZ272" s="43"/>
      <c r="NRA272" s="43"/>
      <c r="NRB272" s="43"/>
      <c r="NRC272" s="43"/>
      <c r="NRD272" s="43"/>
      <c r="NRE272" s="43"/>
      <c r="NRF272" s="43"/>
      <c r="NRG272" s="43"/>
      <c r="NRH272" s="43"/>
      <c r="NRI272" s="43"/>
      <c r="NRJ272" s="43"/>
      <c r="NRK272" s="43"/>
      <c r="NRL272" s="43"/>
      <c r="NRM272" s="43"/>
      <c r="NRN272" s="43"/>
      <c r="NRO272" s="43"/>
      <c r="NRP272" s="43"/>
      <c r="NRQ272" s="43"/>
      <c r="NRR272" s="43"/>
      <c r="NRS272" s="44"/>
      <c r="NRT272" s="42"/>
      <c r="NRU272" s="43"/>
      <c r="NRV272" s="43"/>
      <c r="NRW272" s="43"/>
      <c r="NRX272" s="43"/>
      <c r="NRY272" s="43"/>
      <c r="NRZ272" s="43"/>
      <c r="NSA272" s="43"/>
      <c r="NSB272" s="43"/>
      <c r="NSC272" s="43"/>
      <c r="NSD272" s="43"/>
      <c r="NSE272" s="43"/>
      <c r="NSF272" s="43"/>
      <c r="NSG272" s="43"/>
      <c r="NSH272" s="43"/>
      <c r="NSI272" s="43"/>
      <c r="NSJ272" s="43"/>
      <c r="NSK272" s="43"/>
      <c r="NSL272" s="43"/>
      <c r="NSM272" s="43"/>
      <c r="NSN272" s="43"/>
      <c r="NSO272" s="43"/>
      <c r="NSP272" s="43"/>
      <c r="NSQ272" s="43"/>
      <c r="NSR272" s="43"/>
      <c r="NSS272" s="43"/>
      <c r="NST272" s="43"/>
      <c r="NSU272" s="43"/>
      <c r="NSV272" s="43"/>
      <c r="NSW272" s="43"/>
      <c r="NSX272" s="44"/>
      <c r="NSY272" s="42"/>
      <c r="NSZ272" s="43"/>
      <c r="NTA272" s="43"/>
      <c r="NTB272" s="43"/>
      <c r="NTC272" s="43"/>
      <c r="NTD272" s="43"/>
      <c r="NTE272" s="43"/>
      <c r="NTF272" s="43"/>
      <c r="NTG272" s="43"/>
      <c r="NTH272" s="43"/>
      <c r="NTI272" s="43"/>
      <c r="NTJ272" s="43"/>
      <c r="NTK272" s="43"/>
      <c r="NTL272" s="43"/>
      <c r="NTM272" s="43"/>
      <c r="NTN272" s="43"/>
      <c r="NTO272" s="43"/>
      <c r="NTP272" s="43"/>
      <c r="NTQ272" s="43"/>
      <c r="NTR272" s="43"/>
      <c r="NTS272" s="43"/>
      <c r="NTT272" s="43"/>
      <c r="NTU272" s="43"/>
      <c r="NTV272" s="43"/>
      <c r="NTW272" s="43"/>
      <c r="NTX272" s="43"/>
      <c r="NTY272" s="43"/>
      <c r="NTZ272" s="43"/>
      <c r="NUA272" s="43"/>
      <c r="NUB272" s="43"/>
      <c r="NUC272" s="44"/>
      <c r="NUD272" s="42"/>
      <c r="NUE272" s="43"/>
      <c r="NUF272" s="43"/>
      <c r="NUG272" s="43"/>
      <c r="NUH272" s="43"/>
      <c r="NUI272" s="43"/>
      <c r="NUJ272" s="43"/>
      <c r="NUK272" s="43"/>
      <c r="NUL272" s="43"/>
      <c r="NUM272" s="43"/>
      <c r="NUN272" s="43"/>
      <c r="NUO272" s="43"/>
      <c r="NUP272" s="43"/>
      <c r="NUQ272" s="43"/>
      <c r="NUR272" s="43"/>
      <c r="NUS272" s="43"/>
      <c r="NUT272" s="43"/>
      <c r="NUU272" s="43"/>
      <c r="NUV272" s="43"/>
      <c r="NUW272" s="43"/>
      <c r="NUX272" s="43"/>
      <c r="NUY272" s="43"/>
      <c r="NUZ272" s="43"/>
      <c r="NVA272" s="43"/>
      <c r="NVB272" s="43"/>
      <c r="NVC272" s="43"/>
      <c r="NVD272" s="43"/>
      <c r="NVE272" s="43"/>
      <c r="NVF272" s="43"/>
      <c r="NVG272" s="43"/>
      <c r="NVH272" s="44"/>
      <c r="NVI272" s="42"/>
      <c r="NVJ272" s="43"/>
      <c r="NVK272" s="43"/>
      <c r="NVL272" s="43"/>
      <c r="NVM272" s="43"/>
      <c r="NVN272" s="43"/>
      <c r="NVO272" s="43"/>
      <c r="NVP272" s="43"/>
      <c r="NVQ272" s="43"/>
      <c r="NVR272" s="43"/>
      <c r="NVS272" s="43"/>
      <c r="NVT272" s="43"/>
      <c r="NVU272" s="43"/>
      <c r="NVV272" s="43"/>
      <c r="NVW272" s="43"/>
      <c r="NVX272" s="43"/>
      <c r="NVY272" s="43"/>
      <c r="NVZ272" s="43"/>
      <c r="NWA272" s="43"/>
      <c r="NWB272" s="43"/>
      <c r="NWC272" s="43"/>
      <c r="NWD272" s="43"/>
      <c r="NWE272" s="43"/>
      <c r="NWF272" s="43"/>
      <c r="NWG272" s="43"/>
      <c r="NWH272" s="43"/>
      <c r="NWI272" s="43"/>
      <c r="NWJ272" s="43"/>
      <c r="NWK272" s="43"/>
      <c r="NWL272" s="43"/>
      <c r="NWM272" s="44"/>
      <c r="NWN272" s="42"/>
      <c r="NWO272" s="43"/>
      <c r="NWP272" s="43"/>
      <c r="NWQ272" s="43"/>
      <c r="NWR272" s="43"/>
      <c r="NWS272" s="43"/>
      <c r="NWT272" s="43"/>
      <c r="NWU272" s="43"/>
      <c r="NWV272" s="43"/>
      <c r="NWW272" s="43"/>
      <c r="NWX272" s="43"/>
      <c r="NWY272" s="43"/>
      <c r="NWZ272" s="43"/>
      <c r="NXA272" s="43"/>
      <c r="NXB272" s="43"/>
      <c r="NXC272" s="43"/>
      <c r="NXD272" s="43"/>
      <c r="NXE272" s="43"/>
      <c r="NXF272" s="43"/>
      <c r="NXG272" s="43"/>
      <c r="NXH272" s="43"/>
      <c r="NXI272" s="43"/>
      <c r="NXJ272" s="43"/>
      <c r="NXK272" s="43"/>
      <c r="NXL272" s="43"/>
      <c r="NXM272" s="43"/>
      <c r="NXN272" s="43"/>
      <c r="NXO272" s="43"/>
      <c r="NXP272" s="43"/>
      <c r="NXQ272" s="43"/>
      <c r="NXR272" s="44"/>
      <c r="NXS272" s="42"/>
      <c r="NXT272" s="43"/>
      <c r="NXU272" s="43"/>
      <c r="NXV272" s="43"/>
      <c r="NXW272" s="43"/>
      <c r="NXX272" s="43"/>
      <c r="NXY272" s="43"/>
      <c r="NXZ272" s="43"/>
      <c r="NYA272" s="43"/>
      <c r="NYB272" s="43"/>
      <c r="NYC272" s="43"/>
      <c r="NYD272" s="43"/>
      <c r="NYE272" s="43"/>
      <c r="NYF272" s="43"/>
      <c r="NYG272" s="43"/>
      <c r="NYH272" s="43"/>
      <c r="NYI272" s="43"/>
      <c r="NYJ272" s="43"/>
      <c r="NYK272" s="43"/>
      <c r="NYL272" s="43"/>
      <c r="NYM272" s="43"/>
      <c r="NYN272" s="43"/>
      <c r="NYO272" s="43"/>
      <c r="NYP272" s="43"/>
      <c r="NYQ272" s="43"/>
      <c r="NYR272" s="43"/>
      <c r="NYS272" s="43"/>
      <c r="NYT272" s="43"/>
      <c r="NYU272" s="43"/>
      <c r="NYV272" s="43"/>
      <c r="NYW272" s="44"/>
      <c r="NYX272" s="42"/>
      <c r="NYY272" s="43"/>
      <c r="NYZ272" s="43"/>
      <c r="NZA272" s="43"/>
      <c r="NZB272" s="43"/>
      <c r="NZC272" s="43"/>
      <c r="NZD272" s="43"/>
      <c r="NZE272" s="43"/>
      <c r="NZF272" s="43"/>
      <c r="NZG272" s="43"/>
      <c r="NZH272" s="43"/>
      <c r="NZI272" s="43"/>
      <c r="NZJ272" s="43"/>
      <c r="NZK272" s="43"/>
      <c r="NZL272" s="43"/>
      <c r="NZM272" s="43"/>
      <c r="NZN272" s="43"/>
      <c r="NZO272" s="43"/>
      <c r="NZP272" s="43"/>
      <c r="NZQ272" s="43"/>
      <c r="NZR272" s="43"/>
      <c r="NZS272" s="43"/>
      <c r="NZT272" s="43"/>
      <c r="NZU272" s="43"/>
      <c r="NZV272" s="43"/>
      <c r="NZW272" s="43"/>
      <c r="NZX272" s="43"/>
      <c r="NZY272" s="43"/>
      <c r="NZZ272" s="43"/>
      <c r="OAA272" s="43"/>
      <c r="OAB272" s="44"/>
      <c r="OAC272" s="42"/>
      <c r="OAD272" s="43"/>
      <c r="OAE272" s="43"/>
      <c r="OAF272" s="43"/>
      <c r="OAG272" s="43"/>
      <c r="OAH272" s="43"/>
      <c r="OAI272" s="43"/>
      <c r="OAJ272" s="43"/>
      <c r="OAK272" s="43"/>
      <c r="OAL272" s="43"/>
      <c r="OAM272" s="43"/>
      <c r="OAN272" s="43"/>
      <c r="OAO272" s="43"/>
      <c r="OAP272" s="43"/>
      <c r="OAQ272" s="43"/>
      <c r="OAR272" s="43"/>
      <c r="OAS272" s="43"/>
      <c r="OAT272" s="43"/>
      <c r="OAU272" s="43"/>
      <c r="OAV272" s="43"/>
      <c r="OAW272" s="43"/>
      <c r="OAX272" s="43"/>
      <c r="OAY272" s="43"/>
      <c r="OAZ272" s="43"/>
      <c r="OBA272" s="43"/>
      <c r="OBB272" s="43"/>
      <c r="OBC272" s="43"/>
      <c r="OBD272" s="43"/>
      <c r="OBE272" s="43"/>
      <c r="OBF272" s="43"/>
      <c r="OBG272" s="44"/>
      <c r="OBH272" s="42"/>
      <c r="OBI272" s="43"/>
      <c r="OBJ272" s="43"/>
      <c r="OBK272" s="43"/>
      <c r="OBL272" s="43"/>
      <c r="OBM272" s="43"/>
      <c r="OBN272" s="43"/>
      <c r="OBO272" s="43"/>
      <c r="OBP272" s="43"/>
      <c r="OBQ272" s="43"/>
      <c r="OBR272" s="43"/>
      <c r="OBS272" s="43"/>
      <c r="OBT272" s="43"/>
      <c r="OBU272" s="43"/>
      <c r="OBV272" s="43"/>
      <c r="OBW272" s="43"/>
      <c r="OBX272" s="43"/>
      <c r="OBY272" s="43"/>
      <c r="OBZ272" s="43"/>
      <c r="OCA272" s="43"/>
      <c r="OCB272" s="43"/>
      <c r="OCC272" s="43"/>
      <c r="OCD272" s="43"/>
      <c r="OCE272" s="43"/>
      <c r="OCF272" s="43"/>
      <c r="OCG272" s="43"/>
      <c r="OCH272" s="43"/>
      <c r="OCI272" s="43"/>
      <c r="OCJ272" s="43"/>
      <c r="OCK272" s="43"/>
      <c r="OCL272" s="44"/>
      <c r="OCM272" s="42"/>
      <c r="OCN272" s="43"/>
      <c r="OCO272" s="43"/>
      <c r="OCP272" s="43"/>
      <c r="OCQ272" s="43"/>
      <c r="OCR272" s="43"/>
      <c r="OCS272" s="43"/>
      <c r="OCT272" s="43"/>
      <c r="OCU272" s="43"/>
      <c r="OCV272" s="43"/>
      <c r="OCW272" s="43"/>
      <c r="OCX272" s="43"/>
      <c r="OCY272" s="43"/>
      <c r="OCZ272" s="43"/>
      <c r="ODA272" s="43"/>
      <c r="ODB272" s="43"/>
      <c r="ODC272" s="43"/>
      <c r="ODD272" s="43"/>
      <c r="ODE272" s="43"/>
      <c r="ODF272" s="43"/>
      <c r="ODG272" s="43"/>
      <c r="ODH272" s="43"/>
      <c r="ODI272" s="43"/>
      <c r="ODJ272" s="43"/>
      <c r="ODK272" s="43"/>
      <c r="ODL272" s="43"/>
      <c r="ODM272" s="43"/>
      <c r="ODN272" s="43"/>
      <c r="ODO272" s="43"/>
      <c r="ODP272" s="43"/>
      <c r="ODQ272" s="44"/>
      <c r="ODR272" s="42"/>
      <c r="ODS272" s="43"/>
      <c r="ODT272" s="43"/>
      <c r="ODU272" s="43"/>
      <c r="ODV272" s="43"/>
      <c r="ODW272" s="43"/>
      <c r="ODX272" s="43"/>
      <c r="ODY272" s="43"/>
      <c r="ODZ272" s="43"/>
      <c r="OEA272" s="43"/>
      <c r="OEB272" s="43"/>
      <c r="OEC272" s="43"/>
      <c r="OED272" s="43"/>
      <c r="OEE272" s="43"/>
      <c r="OEF272" s="43"/>
      <c r="OEG272" s="43"/>
      <c r="OEH272" s="43"/>
      <c r="OEI272" s="43"/>
      <c r="OEJ272" s="43"/>
      <c r="OEK272" s="43"/>
      <c r="OEL272" s="43"/>
      <c r="OEM272" s="43"/>
      <c r="OEN272" s="43"/>
      <c r="OEO272" s="43"/>
      <c r="OEP272" s="43"/>
      <c r="OEQ272" s="43"/>
      <c r="OER272" s="43"/>
      <c r="OES272" s="43"/>
      <c r="OET272" s="43"/>
      <c r="OEU272" s="43"/>
      <c r="OEV272" s="44"/>
      <c r="OEW272" s="42"/>
      <c r="OEX272" s="43"/>
      <c r="OEY272" s="43"/>
      <c r="OEZ272" s="43"/>
      <c r="OFA272" s="43"/>
      <c r="OFB272" s="43"/>
      <c r="OFC272" s="43"/>
      <c r="OFD272" s="43"/>
      <c r="OFE272" s="43"/>
      <c r="OFF272" s="43"/>
      <c r="OFG272" s="43"/>
      <c r="OFH272" s="43"/>
      <c r="OFI272" s="43"/>
      <c r="OFJ272" s="43"/>
      <c r="OFK272" s="43"/>
      <c r="OFL272" s="43"/>
      <c r="OFM272" s="43"/>
      <c r="OFN272" s="43"/>
      <c r="OFO272" s="43"/>
      <c r="OFP272" s="43"/>
      <c r="OFQ272" s="43"/>
      <c r="OFR272" s="43"/>
      <c r="OFS272" s="43"/>
      <c r="OFT272" s="43"/>
      <c r="OFU272" s="43"/>
      <c r="OFV272" s="43"/>
      <c r="OFW272" s="43"/>
      <c r="OFX272" s="43"/>
      <c r="OFY272" s="43"/>
      <c r="OFZ272" s="43"/>
      <c r="OGA272" s="44"/>
      <c r="OGB272" s="42"/>
      <c r="OGC272" s="43"/>
      <c r="OGD272" s="43"/>
      <c r="OGE272" s="43"/>
      <c r="OGF272" s="43"/>
      <c r="OGG272" s="43"/>
      <c r="OGH272" s="43"/>
      <c r="OGI272" s="43"/>
      <c r="OGJ272" s="43"/>
      <c r="OGK272" s="43"/>
      <c r="OGL272" s="43"/>
      <c r="OGM272" s="43"/>
      <c r="OGN272" s="43"/>
      <c r="OGO272" s="43"/>
      <c r="OGP272" s="43"/>
      <c r="OGQ272" s="43"/>
      <c r="OGR272" s="43"/>
      <c r="OGS272" s="43"/>
      <c r="OGT272" s="43"/>
      <c r="OGU272" s="43"/>
      <c r="OGV272" s="43"/>
      <c r="OGW272" s="43"/>
      <c r="OGX272" s="43"/>
      <c r="OGY272" s="43"/>
      <c r="OGZ272" s="43"/>
      <c r="OHA272" s="43"/>
      <c r="OHB272" s="43"/>
      <c r="OHC272" s="43"/>
      <c r="OHD272" s="43"/>
      <c r="OHE272" s="43"/>
      <c r="OHF272" s="44"/>
      <c r="OHG272" s="42"/>
      <c r="OHH272" s="43"/>
      <c r="OHI272" s="43"/>
      <c r="OHJ272" s="43"/>
      <c r="OHK272" s="43"/>
      <c r="OHL272" s="43"/>
      <c r="OHM272" s="43"/>
      <c r="OHN272" s="43"/>
      <c r="OHO272" s="43"/>
      <c r="OHP272" s="43"/>
      <c r="OHQ272" s="43"/>
      <c r="OHR272" s="43"/>
      <c r="OHS272" s="43"/>
      <c r="OHT272" s="43"/>
      <c r="OHU272" s="43"/>
      <c r="OHV272" s="43"/>
      <c r="OHW272" s="43"/>
      <c r="OHX272" s="43"/>
      <c r="OHY272" s="43"/>
      <c r="OHZ272" s="43"/>
      <c r="OIA272" s="43"/>
      <c r="OIB272" s="43"/>
      <c r="OIC272" s="43"/>
      <c r="OID272" s="43"/>
      <c r="OIE272" s="43"/>
      <c r="OIF272" s="43"/>
      <c r="OIG272" s="43"/>
      <c r="OIH272" s="43"/>
      <c r="OII272" s="43"/>
      <c r="OIJ272" s="43"/>
      <c r="OIK272" s="44"/>
      <c r="OIL272" s="42"/>
      <c r="OIM272" s="43"/>
      <c r="OIN272" s="43"/>
      <c r="OIO272" s="43"/>
      <c r="OIP272" s="43"/>
      <c r="OIQ272" s="43"/>
      <c r="OIR272" s="43"/>
      <c r="OIS272" s="43"/>
      <c r="OIT272" s="43"/>
      <c r="OIU272" s="43"/>
      <c r="OIV272" s="43"/>
      <c r="OIW272" s="43"/>
      <c r="OIX272" s="43"/>
      <c r="OIY272" s="43"/>
      <c r="OIZ272" s="43"/>
      <c r="OJA272" s="43"/>
      <c r="OJB272" s="43"/>
      <c r="OJC272" s="43"/>
      <c r="OJD272" s="43"/>
      <c r="OJE272" s="43"/>
      <c r="OJF272" s="43"/>
      <c r="OJG272" s="43"/>
      <c r="OJH272" s="43"/>
      <c r="OJI272" s="43"/>
      <c r="OJJ272" s="43"/>
      <c r="OJK272" s="43"/>
      <c r="OJL272" s="43"/>
      <c r="OJM272" s="43"/>
      <c r="OJN272" s="43"/>
      <c r="OJO272" s="43"/>
      <c r="OJP272" s="44"/>
      <c r="OJQ272" s="42"/>
      <c r="OJR272" s="43"/>
      <c r="OJS272" s="43"/>
      <c r="OJT272" s="43"/>
      <c r="OJU272" s="43"/>
      <c r="OJV272" s="43"/>
      <c r="OJW272" s="43"/>
      <c r="OJX272" s="43"/>
      <c r="OJY272" s="43"/>
      <c r="OJZ272" s="43"/>
      <c r="OKA272" s="43"/>
      <c r="OKB272" s="43"/>
      <c r="OKC272" s="43"/>
      <c r="OKD272" s="43"/>
      <c r="OKE272" s="43"/>
      <c r="OKF272" s="43"/>
      <c r="OKG272" s="43"/>
      <c r="OKH272" s="43"/>
      <c r="OKI272" s="43"/>
      <c r="OKJ272" s="43"/>
      <c r="OKK272" s="43"/>
      <c r="OKL272" s="43"/>
      <c r="OKM272" s="43"/>
      <c r="OKN272" s="43"/>
      <c r="OKO272" s="43"/>
      <c r="OKP272" s="43"/>
      <c r="OKQ272" s="43"/>
      <c r="OKR272" s="43"/>
      <c r="OKS272" s="43"/>
      <c r="OKT272" s="43"/>
      <c r="OKU272" s="44"/>
      <c r="OKV272" s="42"/>
      <c r="OKW272" s="43"/>
      <c r="OKX272" s="43"/>
      <c r="OKY272" s="43"/>
      <c r="OKZ272" s="43"/>
      <c r="OLA272" s="43"/>
      <c r="OLB272" s="43"/>
      <c r="OLC272" s="43"/>
      <c r="OLD272" s="43"/>
      <c r="OLE272" s="43"/>
      <c r="OLF272" s="43"/>
      <c r="OLG272" s="43"/>
      <c r="OLH272" s="43"/>
      <c r="OLI272" s="43"/>
      <c r="OLJ272" s="43"/>
      <c r="OLK272" s="43"/>
      <c r="OLL272" s="43"/>
      <c r="OLM272" s="43"/>
      <c r="OLN272" s="43"/>
      <c r="OLO272" s="43"/>
      <c r="OLP272" s="43"/>
      <c r="OLQ272" s="43"/>
      <c r="OLR272" s="43"/>
      <c r="OLS272" s="43"/>
      <c r="OLT272" s="43"/>
      <c r="OLU272" s="43"/>
      <c r="OLV272" s="43"/>
      <c r="OLW272" s="43"/>
      <c r="OLX272" s="43"/>
      <c r="OLY272" s="43"/>
      <c r="OLZ272" s="44"/>
      <c r="OMA272" s="42"/>
      <c r="OMB272" s="43"/>
      <c r="OMC272" s="43"/>
      <c r="OMD272" s="43"/>
      <c r="OME272" s="43"/>
      <c r="OMF272" s="43"/>
      <c r="OMG272" s="43"/>
      <c r="OMH272" s="43"/>
      <c r="OMI272" s="43"/>
      <c r="OMJ272" s="43"/>
      <c r="OMK272" s="43"/>
      <c r="OML272" s="43"/>
      <c r="OMM272" s="43"/>
      <c r="OMN272" s="43"/>
      <c r="OMO272" s="43"/>
      <c r="OMP272" s="43"/>
      <c r="OMQ272" s="43"/>
      <c r="OMR272" s="43"/>
      <c r="OMS272" s="43"/>
      <c r="OMT272" s="43"/>
      <c r="OMU272" s="43"/>
      <c r="OMV272" s="43"/>
      <c r="OMW272" s="43"/>
      <c r="OMX272" s="43"/>
      <c r="OMY272" s="43"/>
      <c r="OMZ272" s="43"/>
      <c r="ONA272" s="43"/>
      <c r="ONB272" s="43"/>
      <c r="ONC272" s="43"/>
      <c r="OND272" s="43"/>
      <c r="ONE272" s="44"/>
      <c r="ONF272" s="42"/>
      <c r="ONG272" s="43"/>
      <c r="ONH272" s="43"/>
      <c r="ONI272" s="43"/>
      <c r="ONJ272" s="43"/>
      <c r="ONK272" s="43"/>
      <c r="ONL272" s="43"/>
      <c r="ONM272" s="43"/>
      <c r="ONN272" s="43"/>
      <c r="ONO272" s="43"/>
      <c r="ONP272" s="43"/>
      <c r="ONQ272" s="43"/>
      <c r="ONR272" s="43"/>
      <c r="ONS272" s="43"/>
      <c r="ONT272" s="43"/>
      <c r="ONU272" s="43"/>
      <c r="ONV272" s="43"/>
      <c r="ONW272" s="43"/>
      <c r="ONX272" s="43"/>
      <c r="ONY272" s="43"/>
      <c r="ONZ272" s="43"/>
      <c r="OOA272" s="43"/>
      <c r="OOB272" s="43"/>
      <c r="OOC272" s="43"/>
      <c r="OOD272" s="43"/>
      <c r="OOE272" s="43"/>
      <c r="OOF272" s="43"/>
      <c r="OOG272" s="43"/>
      <c r="OOH272" s="43"/>
      <c r="OOI272" s="43"/>
      <c r="OOJ272" s="44"/>
      <c r="OOK272" s="42"/>
      <c r="OOL272" s="43"/>
      <c r="OOM272" s="43"/>
      <c r="OON272" s="43"/>
      <c r="OOO272" s="43"/>
      <c r="OOP272" s="43"/>
      <c r="OOQ272" s="43"/>
      <c r="OOR272" s="43"/>
      <c r="OOS272" s="43"/>
      <c r="OOT272" s="43"/>
      <c r="OOU272" s="43"/>
      <c r="OOV272" s="43"/>
      <c r="OOW272" s="43"/>
      <c r="OOX272" s="43"/>
      <c r="OOY272" s="43"/>
      <c r="OOZ272" s="43"/>
      <c r="OPA272" s="43"/>
      <c r="OPB272" s="43"/>
      <c r="OPC272" s="43"/>
      <c r="OPD272" s="43"/>
      <c r="OPE272" s="43"/>
      <c r="OPF272" s="43"/>
      <c r="OPG272" s="43"/>
      <c r="OPH272" s="43"/>
      <c r="OPI272" s="43"/>
      <c r="OPJ272" s="43"/>
      <c r="OPK272" s="43"/>
      <c r="OPL272" s="43"/>
      <c r="OPM272" s="43"/>
      <c r="OPN272" s="43"/>
      <c r="OPO272" s="44"/>
      <c r="OPP272" s="42"/>
      <c r="OPQ272" s="43"/>
      <c r="OPR272" s="43"/>
      <c r="OPS272" s="43"/>
      <c r="OPT272" s="43"/>
      <c r="OPU272" s="43"/>
      <c r="OPV272" s="43"/>
      <c r="OPW272" s="43"/>
      <c r="OPX272" s="43"/>
      <c r="OPY272" s="43"/>
      <c r="OPZ272" s="43"/>
      <c r="OQA272" s="43"/>
      <c r="OQB272" s="43"/>
      <c r="OQC272" s="43"/>
      <c r="OQD272" s="43"/>
      <c r="OQE272" s="43"/>
      <c r="OQF272" s="43"/>
      <c r="OQG272" s="43"/>
      <c r="OQH272" s="43"/>
      <c r="OQI272" s="43"/>
      <c r="OQJ272" s="43"/>
      <c r="OQK272" s="43"/>
      <c r="OQL272" s="43"/>
      <c r="OQM272" s="43"/>
      <c r="OQN272" s="43"/>
      <c r="OQO272" s="43"/>
      <c r="OQP272" s="43"/>
      <c r="OQQ272" s="43"/>
      <c r="OQR272" s="43"/>
      <c r="OQS272" s="43"/>
      <c r="OQT272" s="44"/>
      <c r="OQU272" s="42"/>
      <c r="OQV272" s="43"/>
      <c r="OQW272" s="43"/>
      <c r="OQX272" s="43"/>
      <c r="OQY272" s="43"/>
      <c r="OQZ272" s="43"/>
      <c r="ORA272" s="43"/>
      <c r="ORB272" s="43"/>
      <c r="ORC272" s="43"/>
      <c r="ORD272" s="43"/>
      <c r="ORE272" s="43"/>
      <c r="ORF272" s="43"/>
      <c r="ORG272" s="43"/>
      <c r="ORH272" s="43"/>
      <c r="ORI272" s="43"/>
      <c r="ORJ272" s="43"/>
      <c r="ORK272" s="43"/>
      <c r="ORL272" s="43"/>
      <c r="ORM272" s="43"/>
      <c r="ORN272" s="43"/>
      <c r="ORO272" s="43"/>
      <c r="ORP272" s="43"/>
      <c r="ORQ272" s="43"/>
      <c r="ORR272" s="43"/>
      <c r="ORS272" s="43"/>
      <c r="ORT272" s="43"/>
      <c r="ORU272" s="43"/>
      <c r="ORV272" s="43"/>
      <c r="ORW272" s="43"/>
      <c r="ORX272" s="43"/>
      <c r="ORY272" s="44"/>
      <c r="ORZ272" s="42"/>
      <c r="OSA272" s="43"/>
      <c r="OSB272" s="43"/>
      <c r="OSC272" s="43"/>
      <c r="OSD272" s="43"/>
      <c r="OSE272" s="43"/>
      <c r="OSF272" s="43"/>
      <c r="OSG272" s="43"/>
      <c r="OSH272" s="43"/>
      <c r="OSI272" s="43"/>
      <c r="OSJ272" s="43"/>
      <c r="OSK272" s="43"/>
      <c r="OSL272" s="43"/>
      <c r="OSM272" s="43"/>
      <c r="OSN272" s="43"/>
      <c r="OSO272" s="43"/>
      <c r="OSP272" s="43"/>
      <c r="OSQ272" s="43"/>
      <c r="OSR272" s="43"/>
      <c r="OSS272" s="43"/>
      <c r="OST272" s="43"/>
      <c r="OSU272" s="43"/>
      <c r="OSV272" s="43"/>
      <c r="OSW272" s="43"/>
      <c r="OSX272" s="43"/>
      <c r="OSY272" s="43"/>
      <c r="OSZ272" s="43"/>
      <c r="OTA272" s="43"/>
      <c r="OTB272" s="43"/>
      <c r="OTC272" s="43"/>
      <c r="OTD272" s="44"/>
      <c r="OTE272" s="42"/>
      <c r="OTF272" s="43"/>
      <c r="OTG272" s="43"/>
      <c r="OTH272" s="43"/>
      <c r="OTI272" s="43"/>
      <c r="OTJ272" s="43"/>
      <c r="OTK272" s="43"/>
      <c r="OTL272" s="43"/>
      <c r="OTM272" s="43"/>
      <c r="OTN272" s="43"/>
      <c r="OTO272" s="43"/>
      <c r="OTP272" s="43"/>
      <c r="OTQ272" s="43"/>
      <c r="OTR272" s="43"/>
      <c r="OTS272" s="43"/>
      <c r="OTT272" s="43"/>
      <c r="OTU272" s="43"/>
      <c r="OTV272" s="43"/>
      <c r="OTW272" s="43"/>
      <c r="OTX272" s="43"/>
      <c r="OTY272" s="43"/>
      <c r="OTZ272" s="43"/>
      <c r="OUA272" s="43"/>
      <c r="OUB272" s="43"/>
      <c r="OUC272" s="43"/>
      <c r="OUD272" s="43"/>
      <c r="OUE272" s="43"/>
      <c r="OUF272" s="43"/>
      <c r="OUG272" s="43"/>
      <c r="OUH272" s="43"/>
      <c r="OUI272" s="44"/>
      <c r="OUJ272" s="42"/>
      <c r="OUK272" s="43"/>
      <c r="OUL272" s="43"/>
      <c r="OUM272" s="43"/>
      <c r="OUN272" s="43"/>
      <c r="OUO272" s="43"/>
      <c r="OUP272" s="43"/>
      <c r="OUQ272" s="43"/>
      <c r="OUR272" s="43"/>
      <c r="OUS272" s="43"/>
      <c r="OUT272" s="43"/>
      <c r="OUU272" s="43"/>
      <c r="OUV272" s="43"/>
      <c r="OUW272" s="43"/>
      <c r="OUX272" s="43"/>
      <c r="OUY272" s="43"/>
      <c r="OUZ272" s="43"/>
      <c r="OVA272" s="43"/>
      <c r="OVB272" s="43"/>
      <c r="OVC272" s="43"/>
      <c r="OVD272" s="43"/>
      <c r="OVE272" s="43"/>
      <c r="OVF272" s="43"/>
      <c r="OVG272" s="43"/>
      <c r="OVH272" s="43"/>
      <c r="OVI272" s="43"/>
      <c r="OVJ272" s="43"/>
      <c r="OVK272" s="43"/>
      <c r="OVL272" s="43"/>
      <c r="OVM272" s="43"/>
      <c r="OVN272" s="44"/>
      <c r="OVO272" s="42"/>
      <c r="OVP272" s="43"/>
      <c r="OVQ272" s="43"/>
      <c r="OVR272" s="43"/>
      <c r="OVS272" s="43"/>
      <c r="OVT272" s="43"/>
      <c r="OVU272" s="43"/>
      <c r="OVV272" s="43"/>
      <c r="OVW272" s="43"/>
      <c r="OVX272" s="43"/>
      <c r="OVY272" s="43"/>
      <c r="OVZ272" s="43"/>
      <c r="OWA272" s="43"/>
      <c r="OWB272" s="43"/>
      <c r="OWC272" s="43"/>
      <c r="OWD272" s="43"/>
      <c r="OWE272" s="43"/>
      <c r="OWF272" s="43"/>
      <c r="OWG272" s="43"/>
      <c r="OWH272" s="43"/>
      <c r="OWI272" s="43"/>
      <c r="OWJ272" s="43"/>
      <c r="OWK272" s="43"/>
      <c r="OWL272" s="43"/>
      <c r="OWM272" s="43"/>
      <c r="OWN272" s="43"/>
      <c r="OWO272" s="43"/>
      <c r="OWP272" s="43"/>
      <c r="OWQ272" s="43"/>
      <c r="OWR272" s="43"/>
      <c r="OWS272" s="44"/>
      <c r="OWT272" s="42"/>
      <c r="OWU272" s="43"/>
      <c r="OWV272" s="43"/>
      <c r="OWW272" s="43"/>
      <c r="OWX272" s="43"/>
      <c r="OWY272" s="43"/>
      <c r="OWZ272" s="43"/>
      <c r="OXA272" s="43"/>
      <c r="OXB272" s="43"/>
      <c r="OXC272" s="43"/>
      <c r="OXD272" s="43"/>
      <c r="OXE272" s="43"/>
      <c r="OXF272" s="43"/>
      <c r="OXG272" s="43"/>
      <c r="OXH272" s="43"/>
      <c r="OXI272" s="43"/>
      <c r="OXJ272" s="43"/>
      <c r="OXK272" s="43"/>
      <c r="OXL272" s="43"/>
      <c r="OXM272" s="43"/>
      <c r="OXN272" s="43"/>
      <c r="OXO272" s="43"/>
      <c r="OXP272" s="43"/>
      <c r="OXQ272" s="43"/>
      <c r="OXR272" s="43"/>
      <c r="OXS272" s="43"/>
      <c r="OXT272" s="43"/>
      <c r="OXU272" s="43"/>
      <c r="OXV272" s="43"/>
      <c r="OXW272" s="43"/>
      <c r="OXX272" s="44"/>
      <c r="OXY272" s="42"/>
      <c r="OXZ272" s="43"/>
      <c r="OYA272" s="43"/>
      <c r="OYB272" s="43"/>
      <c r="OYC272" s="43"/>
      <c r="OYD272" s="43"/>
      <c r="OYE272" s="43"/>
      <c r="OYF272" s="43"/>
      <c r="OYG272" s="43"/>
      <c r="OYH272" s="43"/>
      <c r="OYI272" s="43"/>
      <c r="OYJ272" s="43"/>
      <c r="OYK272" s="43"/>
      <c r="OYL272" s="43"/>
      <c r="OYM272" s="43"/>
      <c r="OYN272" s="43"/>
      <c r="OYO272" s="43"/>
      <c r="OYP272" s="43"/>
      <c r="OYQ272" s="43"/>
      <c r="OYR272" s="43"/>
      <c r="OYS272" s="43"/>
      <c r="OYT272" s="43"/>
      <c r="OYU272" s="43"/>
      <c r="OYV272" s="43"/>
      <c r="OYW272" s="43"/>
      <c r="OYX272" s="43"/>
      <c r="OYY272" s="43"/>
      <c r="OYZ272" s="43"/>
      <c r="OZA272" s="43"/>
      <c r="OZB272" s="43"/>
      <c r="OZC272" s="44"/>
      <c r="OZD272" s="42"/>
      <c r="OZE272" s="43"/>
      <c r="OZF272" s="43"/>
      <c r="OZG272" s="43"/>
      <c r="OZH272" s="43"/>
      <c r="OZI272" s="43"/>
      <c r="OZJ272" s="43"/>
      <c r="OZK272" s="43"/>
      <c r="OZL272" s="43"/>
      <c r="OZM272" s="43"/>
      <c r="OZN272" s="43"/>
      <c r="OZO272" s="43"/>
      <c r="OZP272" s="43"/>
      <c r="OZQ272" s="43"/>
      <c r="OZR272" s="43"/>
      <c r="OZS272" s="43"/>
      <c r="OZT272" s="43"/>
      <c r="OZU272" s="43"/>
      <c r="OZV272" s="43"/>
      <c r="OZW272" s="43"/>
      <c r="OZX272" s="43"/>
      <c r="OZY272" s="43"/>
      <c r="OZZ272" s="43"/>
      <c r="PAA272" s="43"/>
      <c r="PAB272" s="43"/>
      <c r="PAC272" s="43"/>
      <c r="PAD272" s="43"/>
      <c r="PAE272" s="43"/>
      <c r="PAF272" s="43"/>
      <c r="PAG272" s="43"/>
      <c r="PAH272" s="44"/>
      <c r="PAI272" s="42"/>
      <c r="PAJ272" s="43"/>
      <c r="PAK272" s="43"/>
      <c r="PAL272" s="43"/>
      <c r="PAM272" s="43"/>
      <c r="PAN272" s="43"/>
      <c r="PAO272" s="43"/>
      <c r="PAP272" s="43"/>
      <c r="PAQ272" s="43"/>
      <c r="PAR272" s="43"/>
      <c r="PAS272" s="43"/>
      <c r="PAT272" s="43"/>
      <c r="PAU272" s="43"/>
      <c r="PAV272" s="43"/>
      <c r="PAW272" s="43"/>
      <c r="PAX272" s="43"/>
      <c r="PAY272" s="43"/>
      <c r="PAZ272" s="43"/>
      <c r="PBA272" s="43"/>
      <c r="PBB272" s="43"/>
      <c r="PBC272" s="43"/>
      <c r="PBD272" s="43"/>
      <c r="PBE272" s="43"/>
      <c r="PBF272" s="43"/>
      <c r="PBG272" s="43"/>
      <c r="PBH272" s="43"/>
      <c r="PBI272" s="43"/>
      <c r="PBJ272" s="43"/>
      <c r="PBK272" s="43"/>
      <c r="PBL272" s="43"/>
      <c r="PBM272" s="44"/>
      <c r="PBN272" s="42"/>
      <c r="PBO272" s="43"/>
      <c r="PBP272" s="43"/>
      <c r="PBQ272" s="43"/>
      <c r="PBR272" s="43"/>
      <c r="PBS272" s="43"/>
      <c r="PBT272" s="43"/>
      <c r="PBU272" s="43"/>
      <c r="PBV272" s="43"/>
      <c r="PBW272" s="43"/>
      <c r="PBX272" s="43"/>
      <c r="PBY272" s="43"/>
      <c r="PBZ272" s="43"/>
      <c r="PCA272" s="43"/>
      <c r="PCB272" s="43"/>
      <c r="PCC272" s="43"/>
      <c r="PCD272" s="43"/>
      <c r="PCE272" s="43"/>
      <c r="PCF272" s="43"/>
      <c r="PCG272" s="43"/>
      <c r="PCH272" s="43"/>
      <c r="PCI272" s="43"/>
      <c r="PCJ272" s="43"/>
      <c r="PCK272" s="43"/>
      <c r="PCL272" s="43"/>
      <c r="PCM272" s="43"/>
      <c r="PCN272" s="43"/>
      <c r="PCO272" s="43"/>
      <c r="PCP272" s="43"/>
      <c r="PCQ272" s="43"/>
      <c r="PCR272" s="44"/>
      <c r="PCS272" s="42"/>
      <c r="PCT272" s="43"/>
      <c r="PCU272" s="43"/>
      <c r="PCV272" s="43"/>
      <c r="PCW272" s="43"/>
      <c r="PCX272" s="43"/>
      <c r="PCY272" s="43"/>
      <c r="PCZ272" s="43"/>
      <c r="PDA272" s="43"/>
      <c r="PDB272" s="43"/>
      <c r="PDC272" s="43"/>
      <c r="PDD272" s="43"/>
      <c r="PDE272" s="43"/>
      <c r="PDF272" s="43"/>
      <c r="PDG272" s="43"/>
      <c r="PDH272" s="43"/>
      <c r="PDI272" s="43"/>
      <c r="PDJ272" s="43"/>
      <c r="PDK272" s="43"/>
      <c r="PDL272" s="43"/>
      <c r="PDM272" s="43"/>
      <c r="PDN272" s="43"/>
      <c r="PDO272" s="43"/>
      <c r="PDP272" s="43"/>
      <c r="PDQ272" s="43"/>
      <c r="PDR272" s="43"/>
      <c r="PDS272" s="43"/>
      <c r="PDT272" s="43"/>
      <c r="PDU272" s="43"/>
      <c r="PDV272" s="43"/>
      <c r="PDW272" s="44"/>
      <c r="PDX272" s="42"/>
      <c r="PDY272" s="43"/>
      <c r="PDZ272" s="43"/>
      <c r="PEA272" s="43"/>
      <c r="PEB272" s="43"/>
      <c r="PEC272" s="43"/>
      <c r="PED272" s="43"/>
      <c r="PEE272" s="43"/>
      <c r="PEF272" s="43"/>
      <c r="PEG272" s="43"/>
      <c r="PEH272" s="43"/>
      <c r="PEI272" s="43"/>
      <c r="PEJ272" s="43"/>
      <c r="PEK272" s="43"/>
      <c r="PEL272" s="43"/>
      <c r="PEM272" s="43"/>
      <c r="PEN272" s="43"/>
      <c r="PEO272" s="43"/>
      <c r="PEP272" s="43"/>
      <c r="PEQ272" s="43"/>
      <c r="PER272" s="43"/>
      <c r="PES272" s="43"/>
      <c r="PET272" s="43"/>
      <c r="PEU272" s="43"/>
      <c r="PEV272" s="43"/>
      <c r="PEW272" s="43"/>
      <c r="PEX272" s="43"/>
      <c r="PEY272" s="43"/>
      <c r="PEZ272" s="43"/>
      <c r="PFA272" s="43"/>
      <c r="PFB272" s="44"/>
      <c r="PFC272" s="42"/>
      <c r="PFD272" s="43"/>
      <c r="PFE272" s="43"/>
      <c r="PFF272" s="43"/>
      <c r="PFG272" s="43"/>
      <c r="PFH272" s="43"/>
      <c r="PFI272" s="43"/>
      <c r="PFJ272" s="43"/>
      <c r="PFK272" s="43"/>
      <c r="PFL272" s="43"/>
      <c r="PFM272" s="43"/>
      <c r="PFN272" s="43"/>
      <c r="PFO272" s="43"/>
      <c r="PFP272" s="43"/>
      <c r="PFQ272" s="43"/>
      <c r="PFR272" s="43"/>
      <c r="PFS272" s="43"/>
      <c r="PFT272" s="43"/>
      <c r="PFU272" s="43"/>
      <c r="PFV272" s="43"/>
      <c r="PFW272" s="43"/>
      <c r="PFX272" s="43"/>
      <c r="PFY272" s="43"/>
      <c r="PFZ272" s="43"/>
      <c r="PGA272" s="43"/>
      <c r="PGB272" s="43"/>
      <c r="PGC272" s="43"/>
      <c r="PGD272" s="43"/>
      <c r="PGE272" s="43"/>
      <c r="PGF272" s="43"/>
      <c r="PGG272" s="44"/>
      <c r="PGH272" s="42"/>
      <c r="PGI272" s="43"/>
      <c r="PGJ272" s="43"/>
      <c r="PGK272" s="43"/>
      <c r="PGL272" s="43"/>
      <c r="PGM272" s="43"/>
      <c r="PGN272" s="43"/>
      <c r="PGO272" s="43"/>
      <c r="PGP272" s="43"/>
      <c r="PGQ272" s="43"/>
      <c r="PGR272" s="43"/>
      <c r="PGS272" s="43"/>
      <c r="PGT272" s="43"/>
      <c r="PGU272" s="43"/>
      <c r="PGV272" s="43"/>
      <c r="PGW272" s="43"/>
      <c r="PGX272" s="43"/>
      <c r="PGY272" s="43"/>
      <c r="PGZ272" s="43"/>
      <c r="PHA272" s="43"/>
      <c r="PHB272" s="43"/>
      <c r="PHC272" s="43"/>
      <c r="PHD272" s="43"/>
      <c r="PHE272" s="43"/>
      <c r="PHF272" s="43"/>
      <c r="PHG272" s="43"/>
      <c r="PHH272" s="43"/>
      <c r="PHI272" s="43"/>
      <c r="PHJ272" s="43"/>
      <c r="PHK272" s="43"/>
      <c r="PHL272" s="44"/>
      <c r="PHM272" s="42"/>
      <c r="PHN272" s="43"/>
      <c r="PHO272" s="43"/>
      <c r="PHP272" s="43"/>
      <c r="PHQ272" s="43"/>
      <c r="PHR272" s="43"/>
      <c r="PHS272" s="43"/>
      <c r="PHT272" s="43"/>
      <c r="PHU272" s="43"/>
      <c r="PHV272" s="43"/>
      <c r="PHW272" s="43"/>
      <c r="PHX272" s="43"/>
      <c r="PHY272" s="43"/>
      <c r="PHZ272" s="43"/>
      <c r="PIA272" s="43"/>
      <c r="PIB272" s="43"/>
      <c r="PIC272" s="43"/>
      <c r="PID272" s="43"/>
      <c r="PIE272" s="43"/>
      <c r="PIF272" s="43"/>
      <c r="PIG272" s="43"/>
      <c r="PIH272" s="43"/>
      <c r="PII272" s="43"/>
      <c r="PIJ272" s="43"/>
      <c r="PIK272" s="43"/>
      <c r="PIL272" s="43"/>
      <c r="PIM272" s="43"/>
      <c r="PIN272" s="43"/>
      <c r="PIO272" s="43"/>
      <c r="PIP272" s="43"/>
      <c r="PIQ272" s="44"/>
      <c r="PIR272" s="42"/>
      <c r="PIS272" s="43"/>
      <c r="PIT272" s="43"/>
      <c r="PIU272" s="43"/>
      <c r="PIV272" s="43"/>
      <c r="PIW272" s="43"/>
      <c r="PIX272" s="43"/>
      <c r="PIY272" s="43"/>
      <c r="PIZ272" s="43"/>
      <c r="PJA272" s="43"/>
      <c r="PJB272" s="43"/>
      <c r="PJC272" s="43"/>
      <c r="PJD272" s="43"/>
      <c r="PJE272" s="43"/>
      <c r="PJF272" s="43"/>
      <c r="PJG272" s="43"/>
      <c r="PJH272" s="43"/>
      <c r="PJI272" s="43"/>
      <c r="PJJ272" s="43"/>
      <c r="PJK272" s="43"/>
      <c r="PJL272" s="43"/>
      <c r="PJM272" s="43"/>
      <c r="PJN272" s="43"/>
      <c r="PJO272" s="43"/>
      <c r="PJP272" s="43"/>
      <c r="PJQ272" s="43"/>
      <c r="PJR272" s="43"/>
      <c r="PJS272" s="43"/>
      <c r="PJT272" s="43"/>
      <c r="PJU272" s="43"/>
      <c r="PJV272" s="44"/>
      <c r="PJW272" s="42"/>
      <c r="PJX272" s="43"/>
      <c r="PJY272" s="43"/>
      <c r="PJZ272" s="43"/>
      <c r="PKA272" s="43"/>
      <c r="PKB272" s="43"/>
      <c r="PKC272" s="43"/>
      <c r="PKD272" s="43"/>
      <c r="PKE272" s="43"/>
      <c r="PKF272" s="43"/>
      <c r="PKG272" s="43"/>
      <c r="PKH272" s="43"/>
      <c r="PKI272" s="43"/>
      <c r="PKJ272" s="43"/>
      <c r="PKK272" s="43"/>
      <c r="PKL272" s="43"/>
      <c r="PKM272" s="43"/>
      <c r="PKN272" s="43"/>
      <c r="PKO272" s="43"/>
      <c r="PKP272" s="43"/>
      <c r="PKQ272" s="43"/>
      <c r="PKR272" s="43"/>
      <c r="PKS272" s="43"/>
      <c r="PKT272" s="43"/>
      <c r="PKU272" s="43"/>
      <c r="PKV272" s="43"/>
      <c r="PKW272" s="43"/>
      <c r="PKX272" s="43"/>
      <c r="PKY272" s="43"/>
      <c r="PKZ272" s="43"/>
      <c r="PLA272" s="44"/>
      <c r="PLB272" s="42"/>
      <c r="PLC272" s="43"/>
      <c r="PLD272" s="43"/>
      <c r="PLE272" s="43"/>
      <c r="PLF272" s="43"/>
      <c r="PLG272" s="43"/>
      <c r="PLH272" s="43"/>
      <c r="PLI272" s="43"/>
      <c r="PLJ272" s="43"/>
      <c r="PLK272" s="43"/>
      <c r="PLL272" s="43"/>
      <c r="PLM272" s="43"/>
      <c r="PLN272" s="43"/>
      <c r="PLO272" s="43"/>
      <c r="PLP272" s="43"/>
      <c r="PLQ272" s="43"/>
      <c r="PLR272" s="43"/>
      <c r="PLS272" s="43"/>
      <c r="PLT272" s="43"/>
      <c r="PLU272" s="43"/>
      <c r="PLV272" s="43"/>
      <c r="PLW272" s="43"/>
      <c r="PLX272" s="43"/>
      <c r="PLY272" s="43"/>
      <c r="PLZ272" s="43"/>
      <c r="PMA272" s="43"/>
      <c r="PMB272" s="43"/>
      <c r="PMC272" s="43"/>
      <c r="PMD272" s="43"/>
      <c r="PME272" s="43"/>
      <c r="PMF272" s="44"/>
      <c r="PMG272" s="42"/>
      <c r="PMH272" s="43"/>
      <c r="PMI272" s="43"/>
      <c r="PMJ272" s="43"/>
      <c r="PMK272" s="43"/>
      <c r="PML272" s="43"/>
      <c r="PMM272" s="43"/>
      <c r="PMN272" s="43"/>
      <c r="PMO272" s="43"/>
      <c r="PMP272" s="43"/>
      <c r="PMQ272" s="43"/>
      <c r="PMR272" s="43"/>
      <c r="PMS272" s="43"/>
      <c r="PMT272" s="43"/>
      <c r="PMU272" s="43"/>
      <c r="PMV272" s="43"/>
      <c r="PMW272" s="43"/>
      <c r="PMX272" s="43"/>
      <c r="PMY272" s="43"/>
      <c r="PMZ272" s="43"/>
      <c r="PNA272" s="43"/>
      <c r="PNB272" s="43"/>
      <c r="PNC272" s="43"/>
      <c r="PND272" s="43"/>
      <c r="PNE272" s="43"/>
      <c r="PNF272" s="43"/>
      <c r="PNG272" s="43"/>
      <c r="PNH272" s="43"/>
      <c r="PNI272" s="43"/>
      <c r="PNJ272" s="43"/>
      <c r="PNK272" s="44"/>
      <c r="PNL272" s="42"/>
      <c r="PNM272" s="43"/>
      <c r="PNN272" s="43"/>
      <c r="PNO272" s="43"/>
      <c r="PNP272" s="43"/>
      <c r="PNQ272" s="43"/>
      <c r="PNR272" s="43"/>
      <c r="PNS272" s="43"/>
      <c r="PNT272" s="43"/>
      <c r="PNU272" s="43"/>
      <c r="PNV272" s="43"/>
      <c r="PNW272" s="43"/>
      <c r="PNX272" s="43"/>
      <c r="PNY272" s="43"/>
      <c r="PNZ272" s="43"/>
      <c r="POA272" s="43"/>
      <c r="POB272" s="43"/>
      <c r="POC272" s="43"/>
      <c r="POD272" s="43"/>
      <c r="POE272" s="43"/>
      <c r="POF272" s="43"/>
      <c r="POG272" s="43"/>
      <c r="POH272" s="43"/>
      <c r="POI272" s="43"/>
      <c r="POJ272" s="43"/>
      <c r="POK272" s="43"/>
      <c r="POL272" s="43"/>
      <c r="POM272" s="43"/>
      <c r="PON272" s="43"/>
      <c r="POO272" s="43"/>
      <c r="POP272" s="44"/>
      <c r="POQ272" s="42"/>
      <c r="POR272" s="43"/>
      <c r="POS272" s="43"/>
      <c r="POT272" s="43"/>
      <c r="POU272" s="43"/>
      <c r="POV272" s="43"/>
      <c r="POW272" s="43"/>
      <c r="POX272" s="43"/>
      <c r="POY272" s="43"/>
      <c r="POZ272" s="43"/>
      <c r="PPA272" s="43"/>
      <c r="PPB272" s="43"/>
      <c r="PPC272" s="43"/>
      <c r="PPD272" s="43"/>
      <c r="PPE272" s="43"/>
      <c r="PPF272" s="43"/>
      <c r="PPG272" s="43"/>
      <c r="PPH272" s="43"/>
      <c r="PPI272" s="43"/>
      <c r="PPJ272" s="43"/>
      <c r="PPK272" s="43"/>
      <c r="PPL272" s="43"/>
      <c r="PPM272" s="43"/>
      <c r="PPN272" s="43"/>
      <c r="PPO272" s="43"/>
      <c r="PPP272" s="43"/>
      <c r="PPQ272" s="43"/>
      <c r="PPR272" s="43"/>
      <c r="PPS272" s="43"/>
      <c r="PPT272" s="43"/>
      <c r="PPU272" s="44"/>
      <c r="PPV272" s="42"/>
      <c r="PPW272" s="43"/>
      <c r="PPX272" s="43"/>
      <c r="PPY272" s="43"/>
      <c r="PPZ272" s="43"/>
      <c r="PQA272" s="43"/>
      <c r="PQB272" s="43"/>
      <c r="PQC272" s="43"/>
      <c r="PQD272" s="43"/>
      <c r="PQE272" s="43"/>
      <c r="PQF272" s="43"/>
      <c r="PQG272" s="43"/>
      <c r="PQH272" s="43"/>
      <c r="PQI272" s="43"/>
      <c r="PQJ272" s="43"/>
      <c r="PQK272" s="43"/>
      <c r="PQL272" s="43"/>
      <c r="PQM272" s="43"/>
      <c r="PQN272" s="43"/>
      <c r="PQO272" s="43"/>
      <c r="PQP272" s="43"/>
      <c r="PQQ272" s="43"/>
      <c r="PQR272" s="43"/>
      <c r="PQS272" s="43"/>
      <c r="PQT272" s="43"/>
      <c r="PQU272" s="43"/>
      <c r="PQV272" s="43"/>
      <c r="PQW272" s="43"/>
      <c r="PQX272" s="43"/>
      <c r="PQY272" s="43"/>
      <c r="PQZ272" s="44"/>
      <c r="PRA272" s="42"/>
      <c r="PRB272" s="43"/>
      <c r="PRC272" s="43"/>
      <c r="PRD272" s="43"/>
      <c r="PRE272" s="43"/>
      <c r="PRF272" s="43"/>
      <c r="PRG272" s="43"/>
      <c r="PRH272" s="43"/>
      <c r="PRI272" s="43"/>
      <c r="PRJ272" s="43"/>
      <c r="PRK272" s="43"/>
      <c r="PRL272" s="43"/>
      <c r="PRM272" s="43"/>
      <c r="PRN272" s="43"/>
      <c r="PRO272" s="43"/>
      <c r="PRP272" s="43"/>
      <c r="PRQ272" s="43"/>
      <c r="PRR272" s="43"/>
      <c r="PRS272" s="43"/>
      <c r="PRT272" s="43"/>
      <c r="PRU272" s="43"/>
      <c r="PRV272" s="43"/>
      <c r="PRW272" s="43"/>
      <c r="PRX272" s="43"/>
      <c r="PRY272" s="43"/>
      <c r="PRZ272" s="43"/>
      <c r="PSA272" s="43"/>
      <c r="PSB272" s="43"/>
      <c r="PSC272" s="43"/>
      <c r="PSD272" s="43"/>
      <c r="PSE272" s="44"/>
      <c r="PSF272" s="42"/>
      <c r="PSG272" s="43"/>
      <c r="PSH272" s="43"/>
      <c r="PSI272" s="43"/>
      <c r="PSJ272" s="43"/>
      <c r="PSK272" s="43"/>
      <c r="PSL272" s="43"/>
      <c r="PSM272" s="43"/>
      <c r="PSN272" s="43"/>
      <c r="PSO272" s="43"/>
      <c r="PSP272" s="43"/>
      <c r="PSQ272" s="43"/>
      <c r="PSR272" s="43"/>
      <c r="PSS272" s="43"/>
      <c r="PST272" s="43"/>
      <c r="PSU272" s="43"/>
      <c r="PSV272" s="43"/>
      <c r="PSW272" s="43"/>
      <c r="PSX272" s="43"/>
      <c r="PSY272" s="43"/>
      <c r="PSZ272" s="43"/>
      <c r="PTA272" s="43"/>
      <c r="PTB272" s="43"/>
      <c r="PTC272" s="43"/>
      <c r="PTD272" s="43"/>
      <c r="PTE272" s="43"/>
      <c r="PTF272" s="43"/>
      <c r="PTG272" s="43"/>
      <c r="PTH272" s="43"/>
      <c r="PTI272" s="43"/>
      <c r="PTJ272" s="44"/>
      <c r="PTK272" s="42"/>
      <c r="PTL272" s="43"/>
      <c r="PTM272" s="43"/>
      <c r="PTN272" s="43"/>
      <c r="PTO272" s="43"/>
      <c r="PTP272" s="43"/>
      <c r="PTQ272" s="43"/>
      <c r="PTR272" s="43"/>
      <c r="PTS272" s="43"/>
      <c r="PTT272" s="43"/>
      <c r="PTU272" s="43"/>
      <c r="PTV272" s="43"/>
      <c r="PTW272" s="43"/>
      <c r="PTX272" s="43"/>
      <c r="PTY272" s="43"/>
      <c r="PTZ272" s="43"/>
      <c r="PUA272" s="43"/>
      <c r="PUB272" s="43"/>
      <c r="PUC272" s="43"/>
      <c r="PUD272" s="43"/>
      <c r="PUE272" s="43"/>
      <c r="PUF272" s="43"/>
      <c r="PUG272" s="43"/>
      <c r="PUH272" s="43"/>
      <c r="PUI272" s="43"/>
      <c r="PUJ272" s="43"/>
      <c r="PUK272" s="43"/>
      <c r="PUL272" s="43"/>
      <c r="PUM272" s="43"/>
      <c r="PUN272" s="43"/>
      <c r="PUO272" s="44"/>
      <c r="PUP272" s="42"/>
      <c r="PUQ272" s="43"/>
      <c r="PUR272" s="43"/>
      <c r="PUS272" s="43"/>
      <c r="PUT272" s="43"/>
      <c r="PUU272" s="43"/>
      <c r="PUV272" s="43"/>
      <c r="PUW272" s="43"/>
      <c r="PUX272" s="43"/>
      <c r="PUY272" s="43"/>
      <c r="PUZ272" s="43"/>
      <c r="PVA272" s="43"/>
      <c r="PVB272" s="43"/>
      <c r="PVC272" s="43"/>
      <c r="PVD272" s="43"/>
      <c r="PVE272" s="43"/>
      <c r="PVF272" s="43"/>
      <c r="PVG272" s="43"/>
      <c r="PVH272" s="43"/>
      <c r="PVI272" s="43"/>
      <c r="PVJ272" s="43"/>
      <c r="PVK272" s="43"/>
      <c r="PVL272" s="43"/>
      <c r="PVM272" s="43"/>
      <c r="PVN272" s="43"/>
      <c r="PVO272" s="43"/>
      <c r="PVP272" s="43"/>
      <c r="PVQ272" s="43"/>
      <c r="PVR272" s="43"/>
      <c r="PVS272" s="43"/>
      <c r="PVT272" s="44"/>
      <c r="PVU272" s="42"/>
      <c r="PVV272" s="43"/>
      <c r="PVW272" s="43"/>
      <c r="PVX272" s="43"/>
      <c r="PVY272" s="43"/>
      <c r="PVZ272" s="43"/>
      <c r="PWA272" s="43"/>
      <c r="PWB272" s="43"/>
      <c r="PWC272" s="43"/>
      <c r="PWD272" s="43"/>
      <c r="PWE272" s="43"/>
      <c r="PWF272" s="43"/>
      <c r="PWG272" s="43"/>
      <c r="PWH272" s="43"/>
      <c r="PWI272" s="43"/>
      <c r="PWJ272" s="43"/>
      <c r="PWK272" s="43"/>
      <c r="PWL272" s="43"/>
      <c r="PWM272" s="43"/>
      <c r="PWN272" s="43"/>
      <c r="PWO272" s="43"/>
      <c r="PWP272" s="43"/>
      <c r="PWQ272" s="43"/>
      <c r="PWR272" s="43"/>
      <c r="PWS272" s="43"/>
      <c r="PWT272" s="43"/>
      <c r="PWU272" s="43"/>
      <c r="PWV272" s="43"/>
      <c r="PWW272" s="43"/>
      <c r="PWX272" s="43"/>
      <c r="PWY272" s="44"/>
      <c r="PWZ272" s="42"/>
      <c r="PXA272" s="43"/>
      <c r="PXB272" s="43"/>
      <c r="PXC272" s="43"/>
      <c r="PXD272" s="43"/>
      <c r="PXE272" s="43"/>
      <c r="PXF272" s="43"/>
      <c r="PXG272" s="43"/>
      <c r="PXH272" s="43"/>
      <c r="PXI272" s="43"/>
      <c r="PXJ272" s="43"/>
      <c r="PXK272" s="43"/>
      <c r="PXL272" s="43"/>
      <c r="PXM272" s="43"/>
      <c r="PXN272" s="43"/>
      <c r="PXO272" s="43"/>
      <c r="PXP272" s="43"/>
      <c r="PXQ272" s="43"/>
      <c r="PXR272" s="43"/>
      <c r="PXS272" s="43"/>
      <c r="PXT272" s="43"/>
      <c r="PXU272" s="43"/>
      <c r="PXV272" s="43"/>
      <c r="PXW272" s="43"/>
      <c r="PXX272" s="43"/>
      <c r="PXY272" s="43"/>
      <c r="PXZ272" s="43"/>
      <c r="PYA272" s="43"/>
      <c r="PYB272" s="43"/>
      <c r="PYC272" s="43"/>
      <c r="PYD272" s="44"/>
      <c r="PYE272" s="42"/>
      <c r="PYF272" s="43"/>
      <c r="PYG272" s="43"/>
      <c r="PYH272" s="43"/>
      <c r="PYI272" s="43"/>
      <c r="PYJ272" s="43"/>
      <c r="PYK272" s="43"/>
      <c r="PYL272" s="43"/>
      <c r="PYM272" s="43"/>
      <c r="PYN272" s="43"/>
      <c r="PYO272" s="43"/>
      <c r="PYP272" s="43"/>
      <c r="PYQ272" s="43"/>
      <c r="PYR272" s="43"/>
      <c r="PYS272" s="43"/>
      <c r="PYT272" s="43"/>
      <c r="PYU272" s="43"/>
      <c r="PYV272" s="43"/>
      <c r="PYW272" s="43"/>
      <c r="PYX272" s="43"/>
      <c r="PYY272" s="43"/>
      <c r="PYZ272" s="43"/>
      <c r="PZA272" s="43"/>
      <c r="PZB272" s="43"/>
      <c r="PZC272" s="43"/>
      <c r="PZD272" s="43"/>
      <c r="PZE272" s="43"/>
      <c r="PZF272" s="43"/>
      <c r="PZG272" s="43"/>
      <c r="PZH272" s="43"/>
      <c r="PZI272" s="44"/>
      <c r="PZJ272" s="42"/>
      <c r="PZK272" s="43"/>
      <c r="PZL272" s="43"/>
      <c r="PZM272" s="43"/>
      <c r="PZN272" s="43"/>
      <c r="PZO272" s="43"/>
      <c r="PZP272" s="43"/>
      <c r="PZQ272" s="43"/>
      <c r="PZR272" s="43"/>
      <c r="PZS272" s="43"/>
      <c r="PZT272" s="43"/>
      <c r="PZU272" s="43"/>
      <c r="PZV272" s="43"/>
      <c r="PZW272" s="43"/>
      <c r="PZX272" s="43"/>
      <c r="PZY272" s="43"/>
      <c r="PZZ272" s="43"/>
      <c r="QAA272" s="43"/>
      <c r="QAB272" s="43"/>
      <c r="QAC272" s="43"/>
      <c r="QAD272" s="43"/>
      <c r="QAE272" s="43"/>
      <c r="QAF272" s="43"/>
      <c r="QAG272" s="43"/>
      <c r="QAH272" s="43"/>
      <c r="QAI272" s="43"/>
      <c r="QAJ272" s="43"/>
      <c r="QAK272" s="43"/>
      <c r="QAL272" s="43"/>
      <c r="QAM272" s="43"/>
      <c r="QAN272" s="44"/>
      <c r="QAO272" s="42"/>
      <c r="QAP272" s="43"/>
      <c r="QAQ272" s="43"/>
      <c r="QAR272" s="43"/>
      <c r="QAS272" s="43"/>
      <c r="QAT272" s="43"/>
      <c r="QAU272" s="43"/>
      <c r="QAV272" s="43"/>
      <c r="QAW272" s="43"/>
      <c r="QAX272" s="43"/>
      <c r="QAY272" s="43"/>
      <c r="QAZ272" s="43"/>
      <c r="QBA272" s="43"/>
      <c r="QBB272" s="43"/>
      <c r="QBC272" s="43"/>
      <c r="QBD272" s="43"/>
      <c r="QBE272" s="43"/>
      <c r="QBF272" s="43"/>
      <c r="QBG272" s="43"/>
      <c r="QBH272" s="43"/>
      <c r="QBI272" s="43"/>
      <c r="QBJ272" s="43"/>
      <c r="QBK272" s="43"/>
      <c r="QBL272" s="43"/>
      <c r="QBM272" s="43"/>
      <c r="QBN272" s="43"/>
      <c r="QBO272" s="43"/>
      <c r="QBP272" s="43"/>
      <c r="QBQ272" s="43"/>
      <c r="QBR272" s="43"/>
      <c r="QBS272" s="44"/>
      <c r="QBT272" s="42"/>
      <c r="QBU272" s="43"/>
      <c r="QBV272" s="43"/>
      <c r="QBW272" s="43"/>
      <c r="QBX272" s="43"/>
      <c r="QBY272" s="43"/>
      <c r="QBZ272" s="43"/>
      <c r="QCA272" s="43"/>
      <c r="QCB272" s="43"/>
      <c r="QCC272" s="43"/>
      <c r="QCD272" s="43"/>
      <c r="QCE272" s="43"/>
      <c r="QCF272" s="43"/>
      <c r="QCG272" s="43"/>
      <c r="QCH272" s="43"/>
      <c r="QCI272" s="43"/>
      <c r="QCJ272" s="43"/>
      <c r="QCK272" s="43"/>
      <c r="QCL272" s="43"/>
      <c r="QCM272" s="43"/>
      <c r="QCN272" s="43"/>
      <c r="QCO272" s="43"/>
      <c r="QCP272" s="43"/>
      <c r="QCQ272" s="43"/>
      <c r="QCR272" s="43"/>
      <c r="QCS272" s="43"/>
      <c r="QCT272" s="43"/>
      <c r="QCU272" s="43"/>
      <c r="QCV272" s="43"/>
      <c r="QCW272" s="43"/>
      <c r="QCX272" s="44"/>
      <c r="QCY272" s="42"/>
      <c r="QCZ272" s="43"/>
      <c r="QDA272" s="43"/>
      <c r="QDB272" s="43"/>
      <c r="QDC272" s="43"/>
      <c r="QDD272" s="43"/>
      <c r="QDE272" s="43"/>
      <c r="QDF272" s="43"/>
      <c r="QDG272" s="43"/>
      <c r="QDH272" s="43"/>
      <c r="QDI272" s="43"/>
      <c r="QDJ272" s="43"/>
      <c r="QDK272" s="43"/>
      <c r="QDL272" s="43"/>
      <c r="QDM272" s="43"/>
      <c r="QDN272" s="43"/>
      <c r="QDO272" s="43"/>
      <c r="QDP272" s="43"/>
      <c r="QDQ272" s="43"/>
      <c r="QDR272" s="43"/>
      <c r="QDS272" s="43"/>
      <c r="QDT272" s="43"/>
      <c r="QDU272" s="43"/>
      <c r="QDV272" s="43"/>
      <c r="QDW272" s="43"/>
      <c r="QDX272" s="43"/>
      <c r="QDY272" s="43"/>
      <c r="QDZ272" s="43"/>
      <c r="QEA272" s="43"/>
      <c r="QEB272" s="43"/>
      <c r="QEC272" s="44"/>
      <c r="QED272" s="42"/>
      <c r="QEE272" s="43"/>
      <c r="QEF272" s="43"/>
      <c r="QEG272" s="43"/>
      <c r="QEH272" s="43"/>
      <c r="QEI272" s="43"/>
      <c r="QEJ272" s="43"/>
      <c r="QEK272" s="43"/>
      <c r="QEL272" s="43"/>
      <c r="QEM272" s="43"/>
      <c r="QEN272" s="43"/>
      <c r="QEO272" s="43"/>
      <c r="QEP272" s="43"/>
      <c r="QEQ272" s="43"/>
      <c r="QER272" s="43"/>
      <c r="QES272" s="43"/>
      <c r="QET272" s="43"/>
      <c r="QEU272" s="43"/>
      <c r="QEV272" s="43"/>
      <c r="QEW272" s="43"/>
      <c r="QEX272" s="43"/>
      <c r="QEY272" s="43"/>
      <c r="QEZ272" s="43"/>
      <c r="QFA272" s="43"/>
      <c r="QFB272" s="43"/>
      <c r="QFC272" s="43"/>
      <c r="QFD272" s="43"/>
      <c r="QFE272" s="43"/>
      <c r="QFF272" s="43"/>
      <c r="QFG272" s="43"/>
      <c r="QFH272" s="44"/>
      <c r="QFI272" s="42"/>
      <c r="QFJ272" s="43"/>
      <c r="QFK272" s="43"/>
      <c r="QFL272" s="43"/>
      <c r="QFM272" s="43"/>
      <c r="QFN272" s="43"/>
      <c r="QFO272" s="43"/>
      <c r="QFP272" s="43"/>
      <c r="QFQ272" s="43"/>
      <c r="QFR272" s="43"/>
      <c r="QFS272" s="43"/>
      <c r="QFT272" s="43"/>
      <c r="QFU272" s="43"/>
      <c r="QFV272" s="43"/>
      <c r="QFW272" s="43"/>
      <c r="QFX272" s="43"/>
      <c r="QFY272" s="43"/>
      <c r="QFZ272" s="43"/>
      <c r="QGA272" s="43"/>
      <c r="QGB272" s="43"/>
      <c r="QGC272" s="43"/>
      <c r="QGD272" s="43"/>
      <c r="QGE272" s="43"/>
      <c r="QGF272" s="43"/>
      <c r="QGG272" s="43"/>
      <c r="QGH272" s="43"/>
      <c r="QGI272" s="43"/>
      <c r="QGJ272" s="43"/>
      <c r="QGK272" s="43"/>
      <c r="QGL272" s="43"/>
      <c r="QGM272" s="44"/>
      <c r="QGN272" s="42"/>
      <c r="QGO272" s="43"/>
      <c r="QGP272" s="43"/>
      <c r="QGQ272" s="43"/>
      <c r="QGR272" s="43"/>
      <c r="QGS272" s="43"/>
      <c r="QGT272" s="43"/>
      <c r="QGU272" s="43"/>
      <c r="QGV272" s="43"/>
      <c r="QGW272" s="43"/>
      <c r="QGX272" s="43"/>
      <c r="QGY272" s="43"/>
      <c r="QGZ272" s="43"/>
      <c r="QHA272" s="43"/>
      <c r="QHB272" s="43"/>
      <c r="QHC272" s="43"/>
      <c r="QHD272" s="43"/>
      <c r="QHE272" s="43"/>
      <c r="QHF272" s="43"/>
      <c r="QHG272" s="43"/>
      <c r="QHH272" s="43"/>
      <c r="QHI272" s="43"/>
      <c r="QHJ272" s="43"/>
      <c r="QHK272" s="43"/>
      <c r="QHL272" s="43"/>
      <c r="QHM272" s="43"/>
      <c r="QHN272" s="43"/>
      <c r="QHO272" s="43"/>
      <c r="QHP272" s="43"/>
      <c r="QHQ272" s="43"/>
      <c r="QHR272" s="44"/>
      <c r="QHS272" s="42"/>
      <c r="QHT272" s="43"/>
      <c r="QHU272" s="43"/>
      <c r="QHV272" s="43"/>
      <c r="QHW272" s="43"/>
      <c r="QHX272" s="43"/>
      <c r="QHY272" s="43"/>
      <c r="QHZ272" s="43"/>
      <c r="QIA272" s="43"/>
      <c r="QIB272" s="43"/>
      <c r="QIC272" s="43"/>
      <c r="QID272" s="43"/>
      <c r="QIE272" s="43"/>
      <c r="QIF272" s="43"/>
      <c r="QIG272" s="43"/>
      <c r="QIH272" s="43"/>
      <c r="QII272" s="43"/>
      <c r="QIJ272" s="43"/>
      <c r="QIK272" s="43"/>
      <c r="QIL272" s="43"/>
      <c r="QIM272" s="43"/>
      <c r="QIN272" s="43"/>
      <c r="QIO272" s="43"/>
      <c r="QIP272" s="43"/>
      <c r="QIQ272" s="43"/>
      <c r="QIR272" s="43"/>
      <c r="QIS272" s="43"/>
      <c r="QIT272" s="43"/>
      <c r="QIU272" s="43"/>
      <c r="QIV272" s="43"/>
      <c r="QIW272" s="44"/>
      <c r="QIX272" s="42"/>
      <c r="QIY272" s="43"/>
      <c r="QIZ272" s="43"/>
      <c r="QJA272" s="43"/>
      <c r="QJB272" s="43"/>
      <c r="QJC272" s="43"/>
      <c r="QJD272" s="43"/>
      <c r="QJE272" s="43"/>
      <c r="QJF272" s="43"/>
      <c r="QJG272" s="43"/>
      <c r="QJH272" s="43"/>
      <c r="QJI272" s="43"/>
      <c r="QJJ272" s="43"/>
      <c r="QJK272" s="43"/>
      <c r="QJL272" s="43"/>
      <c r="QJM272" s="43"/>
      <c r="QJN272" s="43"/>
      <c r="QJO272" s="43"/>
      <c r="QJP272" s="43"/>
      <c r="QJQ272" s="43"/>
      <c r="QJR272" s="43"/>
      <c r="QJS272" s="43"/>
      <c r="QJT272" s="43"/>
      <c r="QJU272" s="43"/>
      <c r="QJV272" s="43"/>
      <c r="QJW272" s="43"/>
      <c r="QJX272" s="43"/>
      <c r="QJY272" s="43"/>
      <c r="QJZ272" s="43"/>
      <c r="QKA272" s="43"/>
      <c r="QKB272" s="44"/>
      <c r="QKC272" s="42"/>
      <c r="QKD272" s="43"/>
      <c r="QKE272" s="43"/>
      <c r="QKF272" s="43"/>
      <c r="QKG272" s="43"/>
      <c r="QKH272" s="43"/>
      <c r="QKI272" s="43"/>
      <c r="QKJ272" s="43"/>
      <c r="QKK272" s="43"/>
      <c r="QKL272" s="43"/>
      <c r="QKM272" s="43"/>
      <c r="QKN272" s="43"/>
      <c r="QKO272" s="43"/>
      <c r="QKP272" s="43"/>
      <c r="QKQ272" s="43"/>
      <c r="QKR272" s="43"/>
      <c r="QKS272" s="43"/>
      <c r="QKT272" s="43"/>
      <c r="QKU272" s="43"/>
      <c r="QKV272" s="43"/>
      <c r="QKW272" s="43"/>
      <c r="QKX272" s="43"/>
      <c r="QKY272" s="43"/>
      <c r="QKZ272" s="43"/>
      <c r="QLA272" s="43"/>
      <c r="QLB272" s="43"/>
      <c r="QLC272" s="43"/>
      <c r="QLD272" s="43"/>
      <c r="QLE272" s="43"/>
      <c r="QLF272" s="43"/>
      <c r="QLG272" s="44"/>
      <c r="QLH272" s="42"/>
      <c r="QLI272" s="43"/>
      <c r="QLJ272" s="43"/>
      <c r="QLK272" s="43"/>
      <c r="QLL272" s="43"/>
      <c r="QLM272" s="43"/>
      <c r="QLN272" s="43"/>
      <c r="QLO272" s="43"/>
      <c r="QLP272" s="43"/>
      <c r="QLQ272" s="43"/>
      <c r="QLR272" s="43"/>
      <c r="QLS272" s="43"/>
      <c r="QLT272" s="43"/>
      <c r="QLU272" s="43"/>
      <c r="QLV272" s="43"/>
      <c r="QLW272" s="43"/>
      <c r="QLX272" s="43"/>
      <c r="QLY272" s="43"/>
      <c r="QLZ272" s="43"/>
      <c r="QMA272" s="43"/>
      <c r="QMB272" s="43"/>
      <c r="QMC272" s="43"/>
      <c r="QMD272" s="43"/>
      <c r="QME272" s="43"/>
      <c r="QMF272" s="43"/>
      <c r="QMG272" s="43"/>
      <c r="QMH272" s="43"/>
      <c r="QMI272" s="43"/>
      <c r="QMJ272" s="43"/>
      <c r="QMK272" s="43"/>
      <c r="QML272" s="44"/>
      <c r="QMM272" s="42"/>
      <c r="QMN272" s="43"/>
      <c r="QMO272" s="43"/>
      <c r="QMP272" s="43"/>
      <c r="QMQ272" s="43"/>
      <c r="QMR272" s="43"/>
      <c r="QMS272" s="43"/>
      <c r="QMT272" s="43"/>
      <c r="QMU272" s="43"/>
      <c r="QMV272" s="43"/>
      <c r="QMW272" s="43"/>
      <c r="QMX272" s="43"/>
      <c r="QMY272" s="43"/>
      <c r="QMZ272" s="43"/>
      <c r="QNA272" s="43"/>
      <c r="QNB272" s="43"/>
      <c r="QNC272" s="43"/>
      <c r="QND272" s="43"/>
      <c r="QNE272" s="43"/>
      <c r="QNF272" s="43"/>
      <c r="QNG272" s="43"/>
      <c r="QNH272" s="43"/>
      <c r="QNI272" s="43"/>
      <c r="QNJ272" s="43"/>
      <c r="QNK272" s="43"/>
      <c r="QNL272" s="43"/>
      <c r="QNM272" s="43"/>
      <c r="QNN272" s="43"/>
      <c r="QNO272" s="43"/>
      <c r="QNP272" s="43"/>
      <c r="QNQ272" s="44"/>
      <c r="QNR272" s="42"/>
      <c r="QNS272" s="43"/>
      <c r="QNT272" s="43"/>
      <c r="QNU272" s="43"/>
      <c r="QNV272" s="43"/>
      <c r="QNW272" s="43"/>
      <c r="QNX272" s="43"/>
      <c r="QNY272" s="43"/>
      <c r="QNZ272" s="43"/>
      <c r="QOA272" s="43"/>
      <c r="QOB272" s="43"/>
      <c r="QOC272" s="43"/>
      <c r="QOD272" s="43"/>
      <c r="QOE272" s="43"/>
      <c r="QOF272" s="43"/>
      <c r="QOG272" s="43"/>
      <c r="QOH272" s="43"/>
      <c r="QOI272" s="43"/>
      <c r="QOJ272" s="43"/>
      <c r="QOK272" s="43"/>
      <c r="QOL272" s="43"/>
      <c r="QOM272" s="43"/>
      <c r="QON272" s="43"/>
      <c r="QOO272" s="43"/>
      <c r="QOP272" s="43"/>
      <c r="QOQ272" s="43"/>
      <c r="QOR272" s="43"/>
      <c r="QOS272" s="43"/>
      <c r="QOT272" s="43"/>
      <c r="QOU272" s="43"/>
      <c r="QOV272" s="44"/>
      <c r="QOW272" s="42"/>
      <c r="QOX272" s="43"/>
      <c r="QOY272" s="43"/>
      <c r="QOZ272" s="43"/>
      <c r="QPA272" s="43"/>
      <c r="QPB272" s="43"/>
      <c r="QPC272" s="43"/>
      <c r="QPD272" s="43"/>
      <c r="QPE272" s="43"/>
      <c r="QPF272" s="43"/>
      <c r="QPG272" s="43"/>
      <c r="QPH272" s="43"/>
      <c r="QPI272" s="43"/>
      <c r="QPJ272" s="43"/>
      <c r="QPK272" s="43"/>
      <c r="QPL272" s="43"/>
      <c r="QPM272" s="43"/>
      <c r="QPN272" s="43"/>
      <c r="QPO272" s="43"/>
      <c r="QPP272" s="43"/>
      <c r="QPQ272" s="43"/>
      <c r="QPR272" s="43"/>
      <c r="QPS272" s="43"/>
      <c r="QPT272" s="43"/>
      <c r="QPU272" s="43"/>
      <c r="QPV272" s="43"/>
      <c r="QPW272" s="43"/>
      <c r="QPX272" s="43"/>
      <c r="QPY272" s="43"/>
      <c r="QPZ272" s="43"/>
      <c r="QQA272" s="44"/>
      <c r="QQB272" s="42"/>
      <c r="QQC272" s="43"/>
      <c r="QQD272" s="43"/>
      <c r="QQE272" s="43"/>
      <c r="QQF272" s="43"/>
      <c r="QQG272" s="43"/>
      <c r="QQH272" s="43"/>
      <c r="QQI272" s="43"/>
      <c r="QQJ272" s="43"/>
      <c r="QQK272" s="43"/>
      <c r="QQL272" s="43"/>
      <c r="QQM272" s="43"/>
      <c r="QQN272" s="43"/>
      <c r="QQO272" s="43"/>
      <c r="QQP272" s="43"/>
      <c r="QQQ272" s="43"/>
      <c r="QQR272" s="43"/>
      <c r="QQS272" s="43"/>
      <c r="QQT272" s="43"/>
      <c r="QQU272" s="43"/>
      <c r="QQV272" s="43"/>
      <c r="QQW272" s="43"/>
      <c r="QQX272" s="43"/>
      <c r="QQY272" s="43"/>
      <c r="QQZ272" s="43"/>
      <c r="QRA272" s="43"/>
      <c r="QRB272" s="43"/>
      <c r="QRC272" s="43"/>
      <c r="QRD272" s="43"/>
      <c r="QRE272" s="43"/>
      <c r="QRF272" s="44"/>
      <c r="QRG272" s="42"/>
      <c r="QRH272" s="43"/>
      <c r="QRI272" s="43"/>
      <c r="QRJ272" s="43"/>
      <c r="QRK272" s="43"/>
      <c r="QRL272" s="43"/>
      <c r="QRM272" s="43"/>
      <c r="QRN272" s="43"/>
      <c r="QRO272" s="43"/>
      <c r="QRP272" s="43"/>
      <c r="QRQ272" s="43"/>
      <c r="QRR272" s="43"/>
      <c r="QRS272" s="43"/>
      <c r="QRT272" s="43"/>
      <c r="QRU272" s="43"/>
      <c r="QRV272" s="43"/>
      <c r="QRW272" s="43"/>
      <c r="QRX272" s="43"/>
      <c r="QRY272" s="43"/>
      <c r="QRZ272" s="43"/>
      <c r="QSA272" s="43"/>
      <c r="QSB272" s="43"/>
      <c r="QSC272" s="43"/>
      <c r="QSD272" s="43"/>
      <c r="QSE272" s="43"/>
      <c r="QSF272" s="43"/>
      <c r="QSG272" s="43"/>
      <c r="QSH272" s="43"/>
      <c r="QSI272" s="43"/>
      <c r="QSJ272" s="43"/>
      <c r="QSK272" s="44"/>
      <c r="QSL272" s="42"/>
      <c r="QSM272" s="43"/>
      <c r="QSN272" s="43"/>
      <c r="QSO272" s="43"/>
      <c r="QSP272" s="43"/>
      <c r="QSQ272" s="43"/>
      <c r="QSR272" s="43"/>
      <c r="QSS272" s="43"/>
      <c r="QST272" s="43"/>
      <c r="QSU272" s="43"/>
      <c r="QSV272" s="43"/>
      <c r="QSW272" s="43"/>
      <c r="QSX272" s="43"/>
      <c r="QSY272" s="43"/>
      <c r="QSZ272" s="43"/>
      <c r="QTA272" s="43"/>
      <c r="QTB272" s="43"/>
      <c r="QTC272" s="43"/>
      <c r="QTD272" s="43"/>
      <c r="QTE272" s="43"/>
      <c r="QTF272" s="43"/>
      <c r="QTG272" s="43"/>
      <c r="QTH272" s="43"/>
      <c r="QTI272" s="43"/>
      <c r="QTJ272" s="43"/>
      <c r="QTK272" s="43"/>
      <c r="QTL272" s="43"/>
      <c r="QTM272" s="43"/>
      <c r="QTN272" s="43"/>
      <c r="QTO272" s="43"/>
      <c r="QTP272" s="44"/>
      <c r="QTQ272" s="42"/>
      <c r="QTR272" s="43"/>
      <c r="QTS272" s="43"/>
      <c r="QTT272" s="43"/>
      <c r="QTU272" s="43"/>
      <c r="QTV272" s="43"/>
      <c r="QTW272" s="43"/>
      <c r="QTX272" s="43"/>
      <c r="QTY272" s="43"/>
      <c r="QTZ272" s="43"/>
      <c r="QUA272" s="43"/>
      <c r="QUB272" s="43"/>
      <c r="QUC272" s="43"/>
      <c r="QUD272" s="43"/>
      <c r="QUE272" s="43"/>
      <c r="QUF272" s="43"/>
      <c r="QUG272" s="43"/>
      <c r="QUH272" s="43"/>
      <c r="QUI272" s="43"/>
      <c r="QUJ272" s="43"/>
      <c r="QUK272" s="43"/>
      <c r="QUL272" s="43"/>
      <c r="QUM272" s="43"/>
      <c r="QUN272" s="43"/>
      <c r="QUO272" s="43"/>
      <c r="QUP272" s="43"/>
      <c r="QUQ272" s="43"/>
      <c r="QUR272" s="43"/>
      <c r="QUS272" s="43"/>
      <c r="QUT272" s="43"/>
      <c r="QUU272" s="44"/>
      <c r="QUV272" s="42"/>
      <c r="QUW272" s="43"/>
      <c r="QUX272" s="43"/>
      <c r="QUY272" s="43"/>
      <c r="QUZ272" s="43"/>
      <c r="QVA272" s="43"/>
      <c r="QVB272" s="43"/>
      <c r="QVC272" s="43"/>
      <c r="QVD272" s="43"/>
      <c r="QVE272" s="43"/>
      <c r="QVF272" s="43"/>
      <c r="QVG272" s="43"/>
      <c r="QVH272" s="43"/>
      <c r="QVI272" s="43"/>
      <c r="QVJ272" s="43"/>
      <c r="QVK272" s="43"/>
      <c r="QVL272" s="43"/>
      <c r="QVM272" s="43"/>
      <c r="QVN272" s="43"/>
      <c r="QVO272" s="43"/>
      <c r="QVP272" s="43"/>
      <c r="QVQ272" s="43"/>
      <c r="QVR272" s="43"/>
      <c r="QVS272" s="43"/>
      <c r="QVT272" s="43"/>
      <c r="QVU272" s="43"/>
      <c r="QVV272" s="43"/>
      <c r="QVW272" s="43"/>
      <c r="QVX272" s="43"/>
      <c r="QVY272" s="43"/>
      <c r="QVZ272" s="44"/>
      <c r="QWA272" s="42"/>
      <c r="QWB272" s="43"/>
      <c r="QWC272" s="43"/>
      <c r="QWD272" s="43"/>
      <c r="QWE272" s="43"/>
      <c r="QWF272" s="43"/>
      <c r="QWG272" s="43"/>
      <c r="QWH272" s="43"/>
      <c r="QWI272" s="43"/>
      <c r="QWJ272" s="43"/>
      <c r="QWK272" s="43"/>
      <c r="QWL272" s="43"/>
      <c r="QWM272" s="43"/>
      <c r="QWN272" s="43"/>
      <c r="QWO272" s="43"/>
      <c r="QWP272" s="43"/>
      <c r="QWQ272" s="43"/>
      <c r="QWR272" s="43"/>
      <c r="QWS272" s="43"/>
      <c r="QWT272" s="43"/>
      <c r="QWU272" s="43"/>
      <c r="QWV272" s="43"/>
      <c r="QWW272" s="43"/>
      <c r="QWX272" s="43"/>
      <c r="QWY272" s="43"/>
      <c r="QWZ272" s="43"/>
      <c r="QXA272" s="43"/>
      <c r="QXB272" s="43"/>
      <c r="QXC272" s="43"/>
      <c r="QXD272" s="43"/>
      <c r="QXE272" s="44"/>
      <c r="QXF272" s="42"/>
      <c r="QXG272" s="43"/>
      <c r="QXH272" s="43"/>
      <c r="QXI272" s="43"/>
      <c r="QXJ272" s="43"/>
      <c r="QXK272" s="43"/>
      <c r="QXL272" s="43"/>
      <c r="QXM272" s="43"/>
      <c r="QXN272" s="43"/>
      <c r="QXO272" s="43"/>
      <c r="QXP272" s="43"/>
      <c r="QXQ272" s="43"/>
      <c r="QXR272" s="43"/>
      <c r="QXS272" s="43"/>
      <c r="QXT272" s="43"/>
      <c r="QXU272" s="43"/>
      <c r="QXV272" s="43"/>
      <c r="QXW272" s="43"/>
      <c r="QXX272" s="43"/>
      <c r="QXY272" s="43"/>
      <c r="QXZ272" s="43"/>
      <c r="QYA272" s="43"/>
      <c r="QYB272" s="43"/>
      <c r="QYC272" s="43"/>
      <c r="QYD272" s="43"/>
      <c r="QYE272" s="43"/>
      <c r="QYF272" s="43"/>
      <c r="QYG272" s="43"/>
      <c r="QYH272" s="43"/>
      <c r="QYI272" s="43"/>
      <c r="QYJ272" s="44"/>
      <c r="QYK272" s="42"/>
      <c r="QYL272" s="43"/>
      <c r="QYM272" s="43"/>
      <c r="QYN272" s="43"/>
      <c r="QYO272" s="43"/>
      <c r="QYP272" s="43"/>
      <c r="QYQ272" s="43"/>
      <c r="QYR272" s="43"/>
      <c r="QYS272" s="43"/>
      <c r="QYT272" s="43"/>
      <c r="QYU272" s="43"/>
      <c r="QYV272" s="43"/>
      <c r="QYW272" s="43"/>
      <c r="QYX272" s="43"/>
      <c r="QYY272" s="43"/>
      <c r="QYZ272" s="43"/>
      <c r="QZA272" s="43"/>
      <c r="QZB272" s="43"/>
      <c r="QZC272" s="43"/>
      <c r="QZD272" s="43"/>
      <c r="QZE272" s="43"/>
      <c r="QZF272" s="43"/>
      <c r="QZG272" s="43"/>
      <c r="QZH272" s="43"/>
      <c r="QZI272" s="43"/>
      <c r="QZJ272" s="43"/>
      <c r="QZK272" s="43"/>
      <c r="QZL272" s="43"/>
      <c r="QZM272" s="43"/>
      <c r="QZN272" s="43"/>
      <c r="QZO272" s="44"/>
      <c r="QZP272" s="42"/>
      <c r="QZQ272" s="43"/>
      <c r="QZR272" s="43"/>
      <c r="QZS272" s="43"/>
      <c r="QZT272" s="43"/>
      <c r="QZU272" s="43"/>
      <c r="QZV272" s="43"/>
      <c r="QZW272" s="43"/>
      <c r="QZX272" s="43"/>
      <c r="QZY272" s="43"/>
      <c r="QZZ272" s="43"/>
      <c r="RAA272" s="43"/>
      <c r="RAB272" s="43"/>
      <c r="RAC272" s="43"/>
      <c r="RAD272" s="43"/>
      <c r="RAE272" s="43"/>
      <c r="RAF272" s="43"/>
      <c r="RAG272" s="43"/>
      <c r="RAH272" s="43"/>
      <c r="RAI272" s="43"/>
      <c r="RAJ272" s="43"/>
      <c r="RAK272" s="43"/>
      <c r="RAL272" s="43"/>
      <c r="RAM272" s="43"/>
      <c r="RAN272" s="43"/>
      <c r="RAO272" s="43"/>
      <c r="RAP272" s="43"/>
      <c r="RAQ272" s="43"/>
      <c r="RAR272" s="43"/>
      <c r="RAS272" s="43"/>
      <c r="RAT272" s="44"/>
      <c r="RAU272" s="42"/>
      <c r="RAV272" s="43"/>
      <c r="RAW272" s="43"/>
      <c r="RAX272" s="43"/>
      <c r="RAY272" s="43"/>
      <c r="RAZ272" s="43"/>
      <c r="RBA272" s="43"/>
      <c r="RBB272" s="43"/>
      <c r="RBC272" s="43"/>
      <c r="RBD272" s="43"/>
      <c r="RBE272" s="43"/>
      <c r="RBF272" s="43"/>
      <c r="RBG272" s="43"/>
      <c r="RBH272" s="43"/>
      <c r="RBI272" s="43"/>
      <c r="RBJ272" s="43"/>
      <c r="RBK272" s="43"/>
      <c r="RBL272" s="43"/>
      <c r="RBM272" s="43"/>
      <c r="RBN272" s="43"/>
      <c r="RBO272" s="43"/>
      <c r="RBP272" s="43"/>
      <c r="RBQ272" s="43"/>
      <c r="RBR272" s="43"/>
      <c r="RBS272" s="43"/>
      <c r="RBT272" s="43"/>
      <c r="RBU272" s="43"/>
      <c r="RBV272" s="43"/>
      <c r="RBW272" s="43"/>
      <c r="RBX272" s="43"/>
      <c r="RBY272" s="44"/>
      <c r="RBZ272" s="42"/>
      <c r="RCA272" s="43"/>
      <c r="RCB272" s="43"/>
      <c r="RCC272" s="43"/>
      <c r="RCD272" s="43"/>
      <c r="RCE272" s="43"/>
      <c r="RCF272" s="43"/>
      <c r="RCG272" s="43"/>
      <c r="RCH272" s="43"/>
      <c r="RCI272" s="43"/>
      <c r="RCJ272" s="43"/>
      <c r="RCK272" s="43"/>
      <c r="RCL272" s="43"/>
      <c r="RCM272" s="43"/>
      <c r="RCN272" s="43"/>
      <c r="RCO272" s="43"/>
      <c r="RCP272" s="43"/>
      <c r="RCQ272" s="43"/>
      <c r="RCR272" s="43"/>
      <c r="RCS272" s="43"/>
      <c r="RCT272" s="43"/>
      <c r="RCU272" s="43"/>
      <c r="RCV272" s="43"/>
      <c r="RCW272" s="43"/>
      <c r="RCX272" s="43"/>
      <c r="RCY272" s="43"/>
      <c r="RCZ272" s="43"/>
      <c r="RDA272" s="43"/>
      <c r="RDB272" s="43"/>
      <c r="RDC272" s="43"/>
      <c r="RDD272" s="44"/>
      <c r="RDE272" s="42"/>
      <c r="RDF272" s="43"/>
      <c r="RDG272" s="43"/>
      <c r="RDH272" s="43"/>
      <c r="RDI272" s="43"/>
      <c r="RDJ272" s="43"/>
      <c r="RDK272" s="43"/>
      <c r="RDL272" s="43"/>
      <c r="RDM272" s="43"/>
      <c r="RDN272" s="43"/>
      <c r="RDO272" s="43"/>
      <c r="RDP272" s="43"/>
      <c r="RDQ272" s="43"/>
      <c r="RDR272" s="43"/>
      <c r="RDS272" s="43"/>
      <c r="RDT272" s="43"/>
      <c r="RDU272" s="43"/>
      <c r="RDV272" s="43"/>
      <c r="RDW272" s="43"/>
      <c r="RDX272" s="43"/>
      <c r="RDY272" s="43"/>
      <c r="RDZ272" s="43"/>
      <c r="REA272" s="43"/>
      <c r="REB272" s="43"/>
      <c r="REC272" s="43"/>
      <c r="RED272" s="43"/>
      <c r="REE272" s="43"/>
      <c r="REF272" s="43"/>
      <c r="REG272" s="43"/>
      <c r="REH272" s="43"/>
      <c r="REI272" s="44"/>
      <c r="REJ272" s="42"/>
      <c r="REK272" s="43"/>
      <c r="REL272" s="43"/>
      <c r="REM272" s="43"/>
      <c r="REN272" s="43"/>
      <c r="REO272" s="43"/>
      <c r="REP272" s="43"/>
      <c r="REQ272" s="43"/>
      <c r="RER272" s="43"/>
      <c r="RES272" s="43"/>
      <c r="RET272" s="43"/>
      <c r="REU272" s="43"/>
      <c r="REV272" s="43"/>
      <c r="REW272" s="43"/>
      <c r="REX272" s="43"/>
      <c r="REY272" s="43"/>
      <c r="REZ272" s="43"/>
      <c r="RFA272" s="43"/>
      <c r="RFB272" s="43"/>
      <c r="RFC272" s="43"/>
      <c r="RFD272" s="43"/>
      <c r="RFE272" s="43"/>
      <c r="RFF272" s="43"/>
      <c r="RFG272" s="43"/>
      <c r="RFH272" s="43"/>
      <c r="RFI272" s="43"/>
      <c r="RFJ272" s="43"/>
      <c r="RFK272" s="43"/>
      <c r="RFL272" s="43"/>
      <c r="RFM272" s="43"/>
      <c r="RFN272" s="44"/>
      <c r="RFO272" s="42"/>
      <c r="RFP272" s="43"/>
      <c r="RFQ272" s="43"/>
      <c r="RFR272" s="43"/>
      <c r="RFS272" s="43"/>
      <c r="RFT272" s="43"/>
      <c r="RFU272" s="43"/>
      <c r="RFV272" s="43"/>
      <c r="RFW272" s="43"/>
      <c r="RFX272" s="43"/>
      <c r="RFY272" s="43"/>
      <c r="RFZ272" s="43"/>
      <c r="RGA272" s="43"/>
      <c r="RGB272" s="43"/>
      <c r="RGC272" s="43"/>
      <c r="RGD272" s="43"/>
      <c r="RGE272" s="43"/>
      <c r="RGF272" s="43"/>
      <c r="RGG272" s="43"/>
      <c r="RGH272" s="43"/>
      <c r="RGI272" s="43"/>
      <c r="RGJ272" s="43"/>
      <c r="RGK272" s="43"/>
      <c r="RGL272" s="43"/>
      <c r="RGM272" s="43"/>
      <c r="RGN272" s="43"/>
      <c r="RGO272" s="43"/>
      <c r="RGP272" s="43"/>
      <c r="RGQ272" s="43"/>
      <c r="RGR272" s="43"/>
      <c r="RGS272" s="44"/>
      <c r="RGT272" s="42"/>
      <c r="RGU272" s="43"/>
      <c r="RGV272" s="43"/>
      <c r="RGW272" s="43"/>
      <c r="RGX272" s="43"/>
      <c r="RGY272" s="43"/>
      <c r="RGZ272" s="43"/>
      <c r="RHA272" s="43"/>
      <c r="RHB272" s="43"/>
      <c r="RHC272" s="43"/>
      <c r="RHD272" s="43"/>
      <c r="RHE272" s="43"/>
      <c r="RHF272" s="43"/>
      <c r="RHG272" s="43"/>
      <c r="RHH272" s="43"/>
      <c r="RHI272" s="43"/>
      <c r="RHJ272" s="43"/>
      <c r="RHK272" s="43"/>
      <c r="RHL272" s="43"/>
      <c r="RHM272" s="43"/>
      <c r="RHN272" s="43"/>
      <c r="RHO272" s="43"/>
      <c r="RHP272" s="43"/>
      <c r="RHQ272" s="43"/>
      <c r="RHR272" s="43"/>
      <c r="RHS272" s="43"/>
      <c r="RHT272" s="43"/>
      <c r="RHU272" s="43"/>
      <c r="RHV272" s="43"/>
      <c r="RHW272" s="43"/>
      <c r="RHX272" s="44"/>
      <c r="RHY272" s="42"/>
      <c r="RHZ272" s="43"/>
      <c r="RIA272" s="43"/>
      <c r="RIB272" s="43"/>
      <c r="RIC272" s="43"/>
      <c r="RID272" s="43"/>
      <c r="RIE272" s="43"/>
      <c r="RIF272" s="43"/>
      <c r="RIG272" s="43"/>
      <c r="RIH272" s="43"/>
      <c r="RII272" s="43"/>
      <c r="RIJ272" s="43"/>
      <c r="RIK272" s="43"/>
      <c r="RIL272" s="43"/>
      <c r="RIM272" s="43"/>
      <c r="RIN272" s="43"/>
      <c r="RIO272" s="43"/>
      <c r="RIP272" s="43"/>
      <c r="RIQ272" s="43"/>
      <c r="RIR272" s="43"/>
      <c r="RIS272" s="43"/>
      <c r="RIT272" s="43"/>
      <c r="RIU272" s="43"/>
      <c r="RIV272" s="43"/>
      <c r="RIW272" s="43"/>
      <c r="RIX272" s="43"/>
      <c r="RIY272" s="43"/>
      <c r="RIZ272" s="43"/>
      <c r="RJA272" s="43"/>
      <c r="RJB272" s="43"/>
      <c r="RJC272" s="44"/>
      <c r="RJD272" s="42"/>
      <c r="RJE272" s="43"/>
      <c r="RJF272" s="43"/>
      <c r="RJG272" s="43"/>
      <c r="RJH272" s="43"/>
      <c r="RJI272" s="43"/>
      <c r="RJJ272" s="43"/>
      <c r="RJK272" s="43"/>
      <c r="RJL272" s="43"/>
      <c r="RJM272" s="43"/>
      <c r="RJN272" s="43"/>
      <c r="RJO272" s="43"/>
      <c r="RJP272" s="43"/>
      <c r="RJQ272" s="43"/>
      <c r="RJR272" s="43"/>
      <c r="RJS272" s="43"/>
      <c r="RJT272" s="43"/>
      <c r="RJU272" s="43"/>
      <c r="RJV272" s="43"/>
      <c r="RJW272" s="43"/>
      <c r="RJX272" s="43"/>
      <c r="RJY272" s="43"/>
      <c r="RJZ272" s="43"/>
      <c r="RKA272" s="43"/>
      <c r="RKB272" s="43"/>
      <c r="RKC272" s="43"/>
      <c r="RKD272" s="43"/>
      <c r="RKE272" s="43"/>
      <c r="RKF272" s="43"/>
      <c r="RKG272" s="43"/>
      <c r="RKH272" s="44"/>
      <c r="RKI272" s="42"/>
      <c r="RKJ272" s="43"/>
      <c r="RKK272" s="43"/>
      <c r="RKL272" s="43"/>
      <c r="RKM272" s="43"/>
      <c r="RKN272" s="43"/>
      <c r="RKO272" s="43"/>
      <c r="RKP272" s="43"/>
      <c r="RKQ272" s="43"/>
      <c r="RKR272" s="43"/>
      <c r="RKS272" s="43"/>
      <c r="RKT272" s="43"/>
      <c r="RKU272" s="43"/>
      <c r="RKV272" s="43"/>
      <c r="RKW272" s="43"/>
      <c r="RKX272" s="43"/>
      <c r="RKY272" s="43"/>
      <c r="RKZ272" s="43"/>
      <c r="RLA272" s="43"/>
      <c r="RLB272" s="43"/>
      <c r="RLC272" s="43"/>
      <c r="RLD272" s="43"/>
      <c r="RLE272" s="43"/>
      <c r="RLF272" s="43"/>
      <c r="RLG272" s="43"/>
      <c r="RLH272" s="43"/>
      <c r="RLI272" s="43"/>
      <c r="RLJ272" s="43"/>
      <c r="RLK272" s="43"/>
      <c r="RLL272" s="43"/>
      <c r="RLM272" s="44"/>
      <c r="RLN272" s="42"/>
      <c r="RLO272" s="43"/>
      <c r="RLP272" s="43"/>
      <c r="RLQ272" s="43"/>
      <c r="RLR272" s="43"/>
      <c r="RLS272" s="43"/>
      <c r="RLT272" s="43"/>
      <c r="RLU272" s="43"/>
      <c r="RLV272" s="43"/>
      <c r="RLW272" s="43"/>
      <c r="RLX272" s="43"/>
      <c r="RLY272" s="43"/>
      <c r="RLZ272" s="43"/>
      <c r="RMA272" s="43"/>
      <c r="RMB272" s="43"/>
      <c r="RMC272" s="43"/>
      <c r="RMD272" s="43"/>
      <c r="RME272" s="43"/>
      <c r="RMF272" s="43"/>
      <c r="RMG272" s="43"/>
      <c r="RMH272" s="43"/>
      <c r="RMI272" s="43"/>
      <c r="RMJ272" s="43"/>
      <c r="RMK272" s="43"/>
      <c r="RML272" s="43"/>
      <c r="RMM272" s="43"/>
      <c r="RMN272" s="43"/>
      <c r="RMO272" s="43"/>
      <c r="RMP272" s="43"/>
      <c r="RMQ272" s="43"/>
      <c r="RMR272" s="44"/>
      <c r="RMS272" s="42"/>
      <c r="RMT272" s="43"/>
      <c r="RMU272" s="43"/>
      <c r="RMV272" s="43"/>
      <c r="RMW272" s="43"/>
      <c r="RMX272" s="43"/>
      <c r="RMY272" s="43"/>
      <c r="RMZ272" s="43"/>
      <c r="RNA272" s="43"/>
      <c r="RNB272" s="43"/>
      <c r="RNC272" s="43"/>
      <c r="RND272" s="43"/>
      <c r="RNE272" s="43"/>
      <c r="RNF272" s="43"/>
      <c r="RNG272" s="43"/>
      <c r="RNH272" s="43"/>
      <c r="RNI272" s="43"/>
      <c r="RNJ272" s="43"/>
      <c r="RNK272" s="43"/>
      <c r="RNL272" s="43"/>
      <c r="RNM272" s="43"/>
      <c r="RNN272" s="43"/>
      <c r="RNO272" s="43"/>
      <c r="RNP272" s="43"/>
      <c r="RNQ272" s="43"/>
      <c r="RNR272" s="43"/>
      <c r="RNS272" s="43"/>
      <c r="RNT272" s="43"/>
      <c r="RNU272" s="43"/>
      <c r="RNV272" s="43"/>
      <c r="RNW272" s="44"/>
      <c r="RNX272" s="42"/>
      <c r="RNY272" s="43"/>
      <c r="RNZ272" s="43"/>
      <c r="ROA272" s="43"/>
      <c r="ROB272" s="43"/>
      <c r="ROC272" s="43"/>
      <c r="ROD272" s="43"/>
      <c r="ROE272" s="43"/>
      <c r="ROF272" s="43"/>
      <c r="ROG272" s="43"/>
      <c r="ROH272" s="43"/>
      <c r="ROI272" s="43"/>
      <c r="ROJ272" s="43"/>
      <c r="ROK272" s="43"/>
      <c r="ROL272" s="43"/>
      <c r="ROM272" s="43"/>
      <c r="RON272" s="43"/>
      <c r="ROO272" s="43"/>
      <c r="ROP272" s="43"/>
      <c r="ROQ272" s="43"/>
      <c r="ROR272" s="43"/>
      <c r="ROS272" s="43"/>
      <c r="ROT272" s="43"/>
      <c r="ROU272" s="43"/>
      <c r="ROV272" s="43"/>
      <c r="ROW272" s="43"/>
      <c r="ROX272" s="43"/>
      <c r="ROY272" s="43"/>
      <c r="ROZ272" s="43"/>
      <c r="RPA272" s="43"/>
      <c r="RPB272" s="44"/>
      <c r="RPC272" s="42"/>
      <c r="RPD272" s="43"/>
      <c r="RPE272" s="43"/>
      <c r="RPF272" s="43"/>
      <c r="RPG272" s="43"/>
      <c r="RPH272" s="43"/>
      <c r="RPI272" s="43"/>
      <c r="RPJ272" s="43"/>
      <c r="RPK272" s="43"/>
      <c r="RPL272" s="43"/>
      <c r="RPM272" s="43"/>
      <c r="RPN272" s="43"/>
      <c r="RPO272" s="43"/>
      <c r="RPP272" s="43"/>
      <c r="RPQ272" s="43"/>
      <c r="RPR272" s="43"/>
      <c r="RPS272" s="43"/>
      <c r="RPT272" s="43"/>
      <c r="RPU272" s="43"/>
      <c r="RPV272" s="43"/>
      <c r="RPW272" s="43"/>
      <c r="RPX272" s="43"/>
      <c r="RPY272" s="43"/>
      <c r="RPZ272" s="43"/>
      <c r="RQA272" s="43"/>
      <c r="RQB272" s="43"/>
      <c r="RQC272" s="43"/>
      <c r="RQD272" s="43"/>
      <c r="RQE272" s="43"/>
      <c r="RQF272" s="43"/>
      <c r="RQG272" s="44"/>
      <c r="RQH272" s="42"/>
      <c r="RQI272" s="43"/>
      <c r="RQJ272" s="43"/>
      <c r="RQK272" s="43"/>
      <c r="RQL272" s="43"/>
      <c r="RQM272" s="43"/>
      <c r="RQN272" s="43"/>
      <c r="RQO272" s="43"/>
      <c r="RQP272" s="43"/>
      <c r="RQQ272" s="43"/>
      <c r="RQR272" s="43"/>
      <c r="RQS272" s="43"/>
      <c r="RQT272" s="43"/>
      <c r="RQU272" s="43"/>
      <c r="RQV272" s="43"/>
      <c r="RQW272" s="43"/>
      <c r="RQX272" s="43"/>
      <c r="RQY272" s="43"/>
      <c r="RQZ272" s="43"/>
      <c r="RRA272" s="43"/>
      <c r="RRB272" s="43"/>
      <c r="RRC272" s="43"/>
      <c r="RRD272" s="43"/>
      <c r="RRE272" s="43"/>
      <c r="RRF272" s="43"/>
      <c r="RRG272" s="43"/>
      <c r="RRH272" s="43"/>
      <c r="RRI272" s="43"/>
      <c r="RRJ272" s="43"/>
      <c r="RRK272" s="43"/>
      <c r="RRL272" s="44"/>
      <c r="RRM272" s="42"/>
      <c r="RRN272" s="43"/>
      <c r="RRO272" s="43"/>
      <c r="RRP272" s="43"/>
      <c r="RRQ272" s="43"/>
      <c r="RRR272" s="43"/>
      <c r="RRS272" s="43"/>
      <c r="RRT272" s="43"/>
      <c r="RRU272" s="43"/>
      <c r="RRV272" s="43"/>
      <c r="RRW272" s="43"/>
      <c r="RRX272" s="43"/>
      <c r="RRY272" s="43"/>
      <c r="RRZ272" s="43"/>
      <c r="RSA272" s="43"/>
      <c r="RSB272" s="43"/>
      <c r="RSC272" s="43"/>
      <c r="RSD272" s="43"/>
      <c r="RSE272" s="43"/>
      <c r="RSF272" s="43"/>
      <c r="RSG272" s="43"/>
      <c r="RSH272" s="43"/>
      <c r="RSI272" s="43"/>
      <c r="RSJ272" s="43"/>
      <c r="RSK272" s="43"/>
      <c r="RSL272" s="43"/>
      <c r="RSM272" s="43"/>
      <c r="RSN272" s="43"/>
      <c r="RSO272" s="43"/>
      <c r="RSP272" s="43"/>
      <c r="RSQ272" s="44"/>
      <c r="RSR272" s="42"/>
      <c r="RSS272" s="43"/>
      <c r="RST272" s="43"/>
      <c r="RSU272" s="43"/>
      <c r="RSV272" s="43"/>
      <c r="RSW272" s="43"/>
      <c r="RSX272" s="43"/>
      <c r="RSY272" s="43"/>
      <c r="RSZ272" s="43"/>
      <c r="RTA272" s="43"/>
      <c r="RTB272" s="43"/>
      <c r="RTC272" s="43"/>
      <c r="RTD272" s="43"/>
      <c r="RTE272" s="43"/>
      <c r="RTF272" s="43"/>
      <c r="RTG272" s="43"/>
      <c r="RTH272" s="43"/>
      <c r="RTI272" s="43"/>
      <c r="RTJ272" s="43"/>
      <c r="RTK272" s="43"/>
      <c r="RTL272" s="43"/>
      <c r="RTM272" s="43"/>
      <c r="RTN272" s="43"/>
      <c r="RTO272" s="43"/>
      <c r="RTP272" s="43"/>
      <c r="RTQ272" s="43"/>
      <c r="RTR272" s="43"/>
      <c r="RTS272" s="43"/>
      <c r="RTT272" s="43"/>
      <c r="RTU272" s="43"/>
      <c r="RTV272" s="44"/>
      <c r="RTW272" s="42"/>
      <c r="RTX272" s="43"/>
      <c r="RTY272" s="43"/>
      <c r="RTZ272" s="43"/>
      <c r="RUA272" s="43"/>
      <c r="RUB272" s="43"/>
      <c r="RUC272" s="43"/>
      <c r="RUD272" s="43"/>
      <c r="RUE272" s="43"/>
      <c r="RUF272" s="43"/>
      <c r="RUG272" s="43"/>
      <c r="RUH272" s="43"/>
      <c r="RUI272" s="43"/>
      <c r="RUJ272" s="43"/>
      <c r="RUK272" s="43"/>
      <c r="RUL272" s="43"/>
      <c r="RUM272" s="43"/>
      <c r="RUN272" s="43"/>
      <c r="RUO272" s="43"/>
      <c r="RUP272" s="43"/>
      <c r="RUQ272" s="43"/>
      <c r="RUR272" s="43"/>
      <c r="RUS272" s="43"/>
      <c r="RUT272" s="43"/>
      <c r="RUU272" s="43"/>
      <c r="RUV272" s="43"/>
      <c r="RUW272" s="43"/>
      <c r="RUX272" s="43"/>
      <c r="RUY272" s="43"/>
      <c r="RUZ272" s="43"/>
      <c r="RVA272" s="44"/>
      <c r="RVB272" s="42"/>
      <c r="RVC272" s="43"/>
      <c r="RVD272" s="43"/>
      <c r="RVE272" s="43"/>
      <c r="RVF272" s="43"/>
      <c r="RVG272" s="43"/>
      <c r="RVH272" s="43"/>
      <c r="RVI272" s="43"/>
      <c r="RVJ272" s="43"/>
      <c r="RVK272" s="43"/>
      <c r="RVL272" s="43"/>
      <c r="RVM272" s="43"/>
      <c r="RVN272" s="43"/>
      <c r="RVO272" s="43"/>
      <c r="RVP272" s="43"/>
      <c r="RVQ272" s="43"/>
      <c r="RVR272" s="43"/>
      <c r="RVS272" s="43"/>
      <c r="RVT272" s="43"/>
      <c r="RVU272" s="43"/>
      <c r="RVV272" s="43"/>
      <c r="RVW272" s="43"/>
      <c r="RVX272" s="43"/>
      <c r="RVY272" s="43"/>
      <c r="RVZ272" s="43"/>
      <c r="RWA272" s="43"/>
      <c r="RWB272" s="43"/>
      <c r="RWC272" s="43"/>
      <c r="RWD272" s="43"/>
      <c r="RWE272" s="43"/>
      <c r="RWF272" s="44"/>
      <c r="RWG272" s="42"/>
      <c r="RWH272" s="43"/>
      <c r="RWI272" s="43"/>
      <c r="RWJ272" s="43"/>
      <c r="RWK272" s="43"/>
      <c r="RWL272" s="43"/>
      <c r="RWM272" s="43"/>
      <c r="RWN272" s="43"/>
      <c r="RWO272" s="43"/>
      <c r="RWP272" s="43"/>
      <c r="RWQ272" s="43"/>
      <c r="RWR272" s="43"/>
      <c r="RWS272" s="43"/>
      <c r="RWT272" s="43"/>
      <c r="RWU272" s="43"/>
      <c r="RWV272" s="43"/>
      <c r="RWW272" s="43"/>
      <c r="RWX272" s="43"/>
      <c r="RWY272" s="43"/>
      <c r="RWZ272" s="43"/>
      <c r="RXA272" s="43"/>
      <c r="RXB272" s="43"/>
      <c r="RXC272" s="43"/>
      <c r="RXD272" s="43"/>
      <c r="RXE272" s="43"/>
      <c r="RXF272" s="43"/>
      <c r="RXG272" s="43"/>
      <c r="RXH272" s="43"/>
      <c r="RXI272" s="43"/>
      <c r="RXJ272" s="43"/>
      <c r="RXK272" s="44"/>
      <c r="RXL272" s="42"/>
      <c r="RXM272" s="43"/>
      <c r="RXN272" s="43"/>
      <c r="RXO272" s="43"/>
      <c r="RXP272" s="43"/>
      <c r="RXQ272" s="43"/>
      <c r="RXR272" s="43"/>
      <c r="RXS272" s="43"/>
      <c r="RXT272" s="43"/>
      <c r="RXU272" s="43"/>
      <c r="RXV272" s="43"/>
      <c r="RXW272" s="43"/>
      <c r="RXX272" s="43"/>
      <c r="RXY272" s="43"/>
      <c r="RXZ272" s="43"/>
      <c r="RYA272" s="43"/>
      <c r="RYB272" s="43"/>
      <c r="RYC272" s="43"/>
      <c r="RYD272" s="43"/>
      <c r="RYE272" s="43"/>
      <c r="RYF272" s="43"/>
      <c r="RYG272" s="43"/>
      <c r="RYH272" s="43"/>
      <c r="RYI272" s="43"/>
      <c r="RYJ272" s="43"/>
      <c r="RYK272" s="43"/>
      <c r="RYL272" s="43"/>
      <c r="RYM272" s="43"/>
      <c r="RYN272" s="43"/>
      <c r="RYO272" s="43"/>
      <c r="RYP272" s="44"/>
      <c r="RYQ272" s="42"/>
      <c r="RYR272" s="43"/>
      <c r="RYS272" s="43"/>
      <c r="RYT272" s="43"/>
      <c r="RYU272" s="43"/>
      <c r="RYV272" s="43"/>
      <c r="RYW272" s="43"/>
      <c r="RYX272" s="43"/>
      <c r="RYY272" s="43"/>
      <c r="RYZ272" s="43"/>
      <c r="RZA272" s="43"/>
      <c r="RZB272" s="43"/>
      <c r="RZC272" s="43"/>
      <c r="RZD272" s="43"/>
      <c r="RZE272" s="43"/>
      <c r="RZF272" s="43"/>
      <c r="RZG272" s="43"/>
      <c r="RZH272" s="43"/>
      <c r="RZI272" s="43"/>
      <c r="RZJ272" s="43"/>
      <c r="RZK272" s="43"/>
      <c r="RZL272" s="43"/>
      <c r="RZM272" s="43"/>
      <c r="RZN272" s="43"/>
      <c r="RZO272" s="43"/>
      <c r="RZP272" s="43"/>
      <c r="RZQ272" s="43"/>
      <c r="RZR272" s="43"/>
      <c r="RZS272" s="43"/>
      <c r="RZT272" s="43"/>
      <c r="RZU272" s="44"/>
      <c r="RZV272" s="42"/>
      <c r="RZW272" s="43"/>
      <c r="RZX272" s="43"/>
      <c r="RZY272" s="43"/>
      <c r="RZZ272" s="43"/>
      <c r="SAA272" s="43"/>
      <c r="SAB272" s="43"/>
      <c r="SAC272" s="43"/>
      <c r="SAD272" s="43"/>
      <c r="SAE272" s="43"/>
      <c r="SAF272" s="43"/>
      <c r="SAG272" s="43"/>
      <c r="SAH272" s="43"/>
      <c r="SAI272" s="43"/>
      <c r="SAJ272" s="43"/>
      <c r="SAK272" s="43"/>
      <c r="SAL272" s="43"/>
      <c r="SAM272" s="43"/>
      <c r="SAN272" s="43"/>
      <c r="SAO272" s="43"/>
      <c r="SAP272" s="43"/>
      <c r="SAQ272" s="43"/>
      <c r="SAR272" s="43"/>
      <c r="SAS272" s="43"/>
      <c r="SAT272" s="43"/>
      <c r="SAU272" s="43"/>
      <c r="SAV272" s="43"/>
      <c r="SAW272" s="43"/>
      <c r="SAX272" s="43"/>
      <c r="SAY272" s="43"/>
      <c r="SAZ272" s="44"/>
      <c r="SBA272" s="42"/>
      <c r="SBB272" s="43"/>
      <c r="SBC272" s="43"/>
      <c r="SBD272" s="43"/>
      <c r="SBE272" s="43"/>
      <c r="SBF272" s="43"/>
      <c r="SBG272" s="43"/>
      <c r="SBH272" s="43"/>
      <c r="SBI272" s="43"/>
      <c r="SBJ272" s="43"/>
      <c r="SBK272" s="43"/>
      <c r="SBL272" s="43"/>
      <c r="SBM272" s="43"/>
      <c r="SBN272" s="43"/>
      <c r="SBO272" s="43"/>
      <c r="SBP272" s="43"/>
      <c r="SBQ272" s="43"/>
      <c r="SBR272" s="43"/>
      <c r="SBS272" s="43"/>
      <c r="SBT272" s="43"/>
      <c r="SBU272" s="43"/>
      <c r="SBV272" s="43"/>
      <c r="SBW272" s="43"/>
      <c r="SBX272" s="43"/>
      <c r="SBY272" s="43"/>
      <c r="SBZ272" s="43"/>
      <c r="SCA272" s="43"/>
      <c r="SCB272" s="43"/>
      <c r="SCC272" s="43"/>
      <c r="SCD272" s="43"/>
      <c r="SCE272" s="44"/>
      <c r="SCF272" s="42"/>
      <c r="SCG272" s="43"/>
      <c r="SCH272" s="43"/>
      <c r="SCI272" s="43"/>
      <c r="SCJ272" s="43"/>
      <c r="SCK272" s="43"/>
      <c r="SCL272" s="43"/>
      <c r="SCM272" s="43"/>
      <c r="SCN272" s="43"/>
      <c r="SCO272" s="43"/>
      <c r="SCP272" s="43"/>
      <c r="SCQ272" s="43"/>
      <c r="SCR272" s="43"/>
      <c r="SCS272" s="43"/>
      <c r="SCT272" s="43"/>
      <c r="SCU272" s="43"/>
      <c r="SCV272" s="43"/>
      <c r="SCW272" s="43"/>
      <c r="SCX272" s="43"/>
      <c r="SCY272" s="43"/>
      <c r="SCZ272" s="43"/>
      <c r="SDA272" s="43"/>
      <c r="SDB272" s="43"/>
      <c r="SDC272" s="43"/>
      <c r="SDD272" s="43"/>
      <c r="SDE272" s="43"/>
      <c r="SDF272" s="43"/>
      <c r="SDG272" s="43"/>
      <c r="SDH272" s="43"/>
      <c r="SDI272" s="43"/>
      <c r="SDJ272" s="44"/>
      <c r="SDK272" s="42"/>
      <c r="SDL272" s="43"/>
      <c r="SDM272" s="43"/>
      <c r="SDN272" s="43"/>
      <c r="SDO272" s="43"/>
      <c r="SDP272" s="43"/>
      <c r="SDQ272" s="43"/>
      <c r="SDR272" s="43"/>
      <c r="SDS272" s="43"/>
      <c r="SDT272" s="43"/>
      <c r="SDU272" s="43"/>
      <c r="SDV272" s="43"/>
      <c r="SDW272" s="43"/>
      <c r="SDX272" s="43"/>
      <c r="SDY272" s="43"/>
      <c r="SDZ272" s="43"/>
      <c r="SEA272" s="43"/>
      <c r="SEB272" s="43"/>
      <c r="SEC272" s="43"/>
      <c r="SED272" s="43"/>
      <c r="SEE272" s="43"/>
      <c r="SEF272" s="43"/>
      <c r="SEG272" s="43"/>
      <c r="SEH272" s="43"/>
      <c r="SEI272" s="43"/>
      <c r="SEJ272" s="43"/>
      <c r="SEK272" s="43"/>
      <c r="SEL272" s="43"/>
      <c r="SEM272" s="43"/>
      <c r="SEN272" s="43"/>
      <c r="SEO272" s="44"/>
      <c r="SEP272" s="42"/>
      <c r="SEQ272" s="43"/>
      <c r="SER272" s="43"/>
      <c r="SES272" s="43"/>
      <c r="SET272" s="43"/>
      <c r="SEU272" s="43"/>
      <c r="SEV272" s="43"/>
      <c r="SEW272" s="43"/>
      <c r="SEX272" s="43"/>
      <c r="SEY272" s="43"/>
      <c r="SEZ272" s="43"/>
      <c r="SFA272" s="43"/>
      <c r="SFB272" s="43"/>
      <c r="SFC272" s="43"/>
      <c r="SFD272" s="43"/>
      <c r="SFE272" s="43"/>
      <c r="SFF272" s="43"/>
      <c r="SFG272" s="43"/>
      <c r="SFH272" s="43"/>
      <c r="SFI272" s="43"/>
      <c r="SFJ272" s="43"/>
      <c r="SFK272" s="43"/>
      <c r="SFL272" s="43"/>
      <c r="SFM272" s="43"/>
      <c r="SFN272" s="43"/>
      <c r="SFO272" s="43"/>
      <c r="SFP272" s="43"/>
      <c r="SFQ272" s="43"/>
      <c r="SFR272" s="43"/>
      <c r="SFS272" s="43"/>
      <c r="SFT272" s="44"/>
      <c r="SFU272" s="42"/>
      <c r="SFV272" s="43"/>
      <c r="SFW272" s="43"/>
      <c r="SFX272" s="43"/>
      <c r="SFY272" s="43"/>
      <c r="SFZ272" s="43"/>
      <c r="SGA272" s="43"/>
      <c r="SGB272" s="43"/>
      <c r="SGC272" s="43"/>
      <c r="SGD272" s="43"/>
      <c r="SGE272" s="43"/>
      <c r="SGF272" s="43"/>
      <c r="SGG272" s="43"/>
      <c r="SGH272" s="43"/>
      <c r="SGI272" s="43"/>
      <c r="SGJ272" s="43"/>
      <c r="SGK272" s="43"/>
      <c r="SGL272" s="43"/>
      <c r="SGM272" s="43"/>
      <c r="SGN272" s="43"/>
      <c r="SGO272" s="43"/>
      <c r="SGP272" s="43"/>
      <c r="SGQ272" s="43"/>
      <c r="SGR272" s="43"/>
      <c r="SGS272" s="43"/>
      <c r="SGT272" s="43"/>
      <c r="SGU272" s="43"/>
      <c r="SGV272" s="43"/>
      <c r="SGW272" s="43"/>
      <c r="SGX272" s="43"/>
      <c r="SGY272" s="44"/>
      <c r="SGZ272" s="42"/>
      <c r="SHA272" s="43"/>
      <c r="SHB272" s="43"/>
      <c r="SHC272" s="43"/>
      <c r="SHD272" s="43"/>
      <c r="SHE272" s="43"/>
      <c r="SHF272" s="43"/>
      <c r="SHG272" s="43"/>
      <c r="SHH272" s="43"/>
      <c r="SHI272" s="43"/>
      <c r="SHJ272" s="43"/>
      <c r="SHK272" s="43"/>
      <c r="SHL272" s="43"/>
      <c r="SHM272" s="43"/>
      <c r="SHN272" s="43"/>
      <c r="SHO272" s="43"/>
      <c r="SHP272" s="43"/>
      <c r="SHQ272" s="43"/>
      <c r="SHR272" s="43"/>
      <c r="SHS272" s="43"/>
      <c r="SHT272" s="43"/>
      <c r="SHU272" s="43"/>
      <c r="SHV272" s="43"/>
      <c r="SHW272" s="43"/>
      <c r="SHX272" s="43"/>
      <c r="SHY272" s="43"/>
      <c r="SHZ272" s="43"/>
      <c r="SIA272" s="43"/>
      <c r="SIB272" s="43"/>
      <c r="SIC272" s="43"/>
      <c r="SID272" s="44"/>
      <c r="SIE272" s="42"/>
      <c r="SIF272" s="43"/>
      <c r="SIG272" s="43"/>
      <c r="SIH272" s="43"/>
      <c r="SII272" s="43"/>
      <c r="SIJ272" s="43"/>
      <c r="SIK272" s="43"/>
      <c r="SIL272" s="43"/>
      <c r="SIM272" s="43"/>
      <c r="SIN272" s="43"/>
      <c r="SIO272" s="43"/>
      <c r="SIP272" s="43"/>
      <c r="SIQ272" s="43"/>
      <c r="SIR272" s="43"/>
      <c r="SIS272" s="43"/>
      <c r="SIT272" s="43"/>
      <c r="SIU272" s="43"/>
      <c r="SIV272" s="43"/>
      <c r="SIW272" s="43"/>
      <c r="SIX272" s="43"/>
      <c r="SIY272" s="43"/>
      <c r="SIZ272" s="43"/>
      <c r="SJA272" s="43"/>
      <c r="SJB272" s="43"/>
      <c r="SJC272" s="43"/>
      <c r="SJD272" s="43"/>
      <c r="SJE272" s="43"/>
      <c r="SJF272" s="43"/>
      <c r="SJG272" s="43"/>
      <c r="SJH272" s="43"/>
      <c r="SJI272" s="44"/>
      <c r="SJJ272" s="42"/>
      <c r="SJK272" s="43"/>
      <c r="SJL272" s="43"/>
      <c r="SJM272" s="43"/>
      <c r="SJN272" s="43"/>
      <c r="SJO272" s="43"/>
      <c r="SJP272" s="43"/>
      <c r="SJQ272" s="43"/>
      <c r="SJR272" s="43"/>
      <c r="SJS272" s="43"/>
      <c r="SJT272" s="43"/>
      <c r="SJU272" s="43"/>
      <c r="SJV272" s="43"/>
      <c r="SJW272" s="43"/>
      <c r="SJX272" s="43"/>
      <c r="SJY272" s="43"/>
      <c r="SJZ272" s="43"/>
      <c r="SKA272" s="43"/>
      <c r="SKB272" s="43"/>
      <c r="SKC272" s="43"/>
      <c r="SKD272" s="43"/>
      <c r="SKE272" s="43"/>
      <c r="SKF272" s="43"/>
      <c r="SKG272" s="43"/>
      <c r="SKH272" s="43"/>
      <c r="SKI272" s="43"/>
      <c r="SKJ272" s="43"/>
      <c r="SKK272" s="43"/>
      <c r="SKL272" s="43"/>
      <c r="SKM272" s="43"/>
      <c r="SKN272" s="44"/>
      <c r="SKO272" s="42"/>
      <c r="SKP272" s="43"/>
      <c r="SKQ272" s="43"/>
      <c r="SKR272" s="43"/>
      <c r="SKS272" s="43"/>
      <c r="SKT272" s="43"/>
      <c r="SKU272" s="43"/>
      <c r="SKV272" s="43"/>
      <c r="SKW272" s="43"/>
      <c r="SKX272" s="43"/>
      <c r="SKY272" s="43"/>
      <c r="SKZ272" s="43"/>
      <c r="SLA272" s="43"/>
      <c r="SLB272" s="43"/>
      <c r="SLC272" s="43"/>
      <c r="SLD272" s="43"/>
      <c r="SLE272" s="43"/>
      <c r="SLF272" s="43"/>
      <c r="SLG272" s="43"/>
      <c r="SLH272" s="43"/>
      <c r="SLI272" s="43"/>
      <c r="SLJ272" s="43"/>
      <c r="SLK272" s="43"/>
      <c r="SLL272" s="43"/>
      <c r="SLM272" s="43"/>
      <c r="SLN272" s="43"/>
      <c r="SLO272" s="43"/>
      <c r="SLP272" s="43"/>
      <c r="SLQ272" s="43"/>
      <c r="SLR272" s="43"/>
      <c r="SLS272" s="44"/>
      <c r="SLT272" s="42"/>
      <c r="SLU272" s="43"/>
      <c r="SLV272" s="43"/>
      <c r="SLW272" s="43"/>
      <c r="SLX272" s="43"/>
      <c r="SLY272" s="43"/>
      <c r="SLZ272" s="43"/>
      <c r="SMA272" s="43"/>
      <c r="SMB272" s="43"/>
      <c r="SMC272" s="43"/>
      <c r="SMD272" s="43"/>
      <c r="SME272" s="43"/>
      <c r="SMF272" s="43"/>
      <c r="SMG272" s="43"/>
      <c r="SMH272" s="43"/>
      <c r="SMI272" s="43"/>
      <c r="SMJ272" s="43"/>
      <c r="SMK272" s="43"/>
      <c r="SML272" s="43"/>
      <c r="SMM272" s="43"/>
      <c r="SMN272" s="43"/>
      <c r="SMO272" s="43"/>
      <c r="SMP272" s="43"/>
      <c r="SMQ272" s="43"/>
      <c r="SMR272" s="43"/>
      <c r="SMS272" s="43"/>
      <c r="SMT272" s="43"/>
      <c r="SMU272" s="43"/>
      <c r="SMV272" s="43"/>
      <c r="SMW272" s="43"/>
      <c r="SMX272" s="44"/>
      <c r="SMY272" s="42"/>
      <c r="SMZ272" s="43"/>
      <c r="SNA272" s="43"/>
      <c r="SNB272" s="43"/>
      <c r="SNC272" s="43"/>
      <c r="SND272" s="43"/>
      <c r="SNE272" s="43"/>
      <c r="SNF272" s="43"/>
      <c r="SNG272" s="43"/>
      <c r="SNH272" s="43"/>
      <c r="SNI272" s="43"/>
      <c r="SNJ272" s="43"/>
      <c r="SNK272" s="43"/>
      <c r="SNL272" s="43"/>
      <c r="SNM272" s="43"/>
      <c r="SNN272" s="43"/>
      <c r="SNO272" s="43"/>
      <c r="SNP272" s="43"/>
      <c r="SNQ272" s="43"/>
      <c r="SNR272" s="43"/>
      <c r="SNS272" s="43"/>
      <c r="SNT272" s="43"/>
      <c r="SNU272" s="43"/>
      <c r="SNV272" s="43"/>
      <c r="SNW272" s="43"/>
      <c r="SNX272" s="43"/>
      <c r="SNY272" s="43"/>
      <c r="SNZ272" s="43"/>
      <c r="SOA272" s="43"/>
      <c r="SOB272" s="43"/>
      <c r="SOC272" s="44"/>
      <c r="SOD272" s="42"/>
      <c r="SOE272" s="43"/>
      <c r="SOF272" s="43"/>
      <c r="SOG272" s="43"/>
      <c r="SOH272" s="43"/>
      <c r="SOI272" s="43"/>
      <c r="SOJ272" s="43"/>
      <c r="SOK272" s="43"/>
      <c r="SOL272" s="43"/>
      <c r="SOM272" s="43"/>
      <c r="SON272" s="43"/>
      <c r="SOO272" s="43"/>
      <c r="SOP272" s="43"/>
      <c r="SOQ272" s="43"/>
      <c r="SOR272" s="43"/>
      <c r="SOS272" s="43"/>
      <c r="SOT272" s="43"/>
      <c r="SOU272" s="43"/>
      <c r="SOV272" s="43"/>
      <c r="SOW272" s="43"/>
      <c r="SOX272" s="43"/>
      <c r="SOY272" s="43"/>
      <c r="SOZ272" s="43"/>
      <c r="SPA272" s="43"/>
      <c r="SPB272" s="43"/>
      <c r="SPC272" s="43"/>
      <c r="SPD272" s="43"/>
      <c r="SPE272" s="43"/>
      <c r="SPF272" s="43"/>
      <c r="SPG272" s="43"/>
      <c r="SPH272" s="44"/>
      <c r="SPI272" s="42"/>
      <c r="SPJ272" s="43"/>
      <c r="SPK272" s="43"/>
      <c r="SPL272" s="43"/>
      <c r="SPM272" s="43"/>
      <c r="SPN272" s="43"/>
      <c r="SPO272" s="43"/>
      <c r="SPP272" s="43"/>
      <c r="SPQ272" s="43"/>
      <c r="SPR272" s="43"/>
      <c r="SPS272" s="43"/>
      <c r="SPT272" s="43"/>
      <c r="SPU272" s="43"/>
      <c r="SPV272" s="43"/>
      <c r="SPW272" s="43"/>
      <c r="SPX272" s="43"/>
      <c r="SPY272" s="43"/>
      <c r="SPZ272" s="43"/>
      <c r="SQA272" s="43"/>
      <c r="SQB272" s="43"/>
      <c r="SQC272" s="43"/>
      <c r="SQD272" s="43"/>
      <c r="SQE272" s="43"/>
      <c r="SQF272" s="43"/>
      <c r="SQG272" s="43"/>
      <c r="SQH272" s="43"/>
      <c r="SQI272" s="43"/>
      <c r="SQJ272" s="43"/>
      <c r="SQK272" s="43"/>
      <c r="SQL272" s="43"/>
      <c r="SQM272" s="44"/>
      <c r="SQN272" s="42"/>
      <c r="SQO272" s="43"/>
      <c r="SQP272" s="43"/>
      <c r="SQQ272" s="43"/>
      <c r="SQR272" s="43"/>
      <c r="SQS272" s="43"/>
      <c r="SQT272" s="43"/>
      <c r="SQU272" s="43"/>
      <c r="SQV272" s="43"/>
      <c r="SQW272" s="43"/>
      <c r="SQX272" s="43"/>
      <c r="SQY272" s="43"/>
      <c r="SQZ272" s="43"/>
      <c r="SRA272" s="43"/>
      <c r="SRB272" s="43"/>
      <c r="SRC272" s="43"/>
      <c r="SRD272" s="43"/>
      <c r="SRE272" s="43"/>
      <c r="SRF272" s="43"/>
      <c r="SRG272" s="43"/>
      <c r="SRH272" s="43"/>
      <c r="SRI272" s="43"/>
      <c r="SRJ272" s="43"/>
      <c r="SRK272" s="43"/>
      <c r="SRL272" s="43"/>
      <c r="SRM272" s="43"/>
      <c r="SRN272" s="43"/>
      <c r="SRO272" s="43"/>
      <c r="SRP272" s="43"/>
      <c r="SRQ272" s="43"/>
      <c r="SRR272" s="44"/>
      <c r="SRS272" s="42"/>
      <c r="SRT272" s="43"/>
      <c r="SRU272" s="43"/>
      <c r="SRV272" s="43"/>
      <c r="SRW272" s="43"/>
      <c r="SRX272" s="43"/>
      <c r="SRY272" s="43"/>
      <c r="SRZ272" s="43"/>
      <c r="SSA272" s="43"/>
      <c r="SSB272" s="43"/>
      <c r="SSC272" s="43"/>
      <c r="SSD272" s="43"/>
      <c r="SSE272" s="43"/>
      <c r="SSF272" s="43"/>
      <c r="SSG272" s="43"/>
      <c r="SSH272" s="43"/>
      <c r="SSI272" s="43"/>
      <c r="SSJ272" s="43"/>
      <c r="SSK272" s="43"/>
      <c r="SSL272" s="43"/>
      <c r="SSM272" s="43"/>
      <c r="SSN272" s="43"/>
      <c r="SSO272" s="43"/>
      <c r="SSP272" s="43"/>
      <c r="SSQ272" s="43"/>
      <c r="SSR272" s="43"/>
      <c r="SSS272" s="43"/>
      <c r="SST272" s="43"/>
      <c r="SSU272" s="43"/>
      <c r="SSV272" s="43"/>
      <c r="SSW272" s="44"/>
      <c r="SSX272" s="42"/>
      <c r="SSY272" s="43"/>
      <c r="SSZ272" s="43"/>
      <c r="STA272" s="43"/>
      <c r="STB272" s="43"/>
      <c r="STC272" s="43"/>
      <c r="STD272" s="43"/>
      <c r="STE272" s="43"/>
      <c r="STF272" s="43"/>
      <c r="STG272" s="43"/>
      <c r="STH272" s="43"/>
      <c r="STI272" s="43"/>
      <c r="STJ272" s="43"/>
      <c r="STK272" s="43"/>
      <c r="STL272" s="43"/>
      <c r="STM272" s="43"/>
      <c r="STN272" s="43"/>
      <c r="STO272" s="43"/>
      <c r="STP272" s="43"/>
      <c r="STQ272" s="43"/>
      <c r="STR272" s="43"/>
      <c r="STS272" s="43"/>
      <c r="STT272" s="43"/>
      <c r="STU272" s="43"/>
      <c r="STV272" s="43"/>
      <c r="STW272" s="43"/>
      <c r="STX272" s="43"/>
      <c r="STY272" s="43"/>
      <c r="STZ272" s="43"/>
      <c r="SUA272" s="43"/>
      <c r="SUB272" s="44"/>
      <c r="SUC272" s="42"/>
      <c r="SUD272" s="43"/>
      <c r="SUE272" s="43"/>
      <c r="SUF272" s="43"/>
      <c r="SUG272" s="43"/>
      <c r="SUH272" s="43"/>
      <c r="SUI272" s="43"/>
      <c r="SUJ272" s="43"/>
      <c r="SUK272" s="43"/>
      <c r="SUL272" s="43"/>
      <c r="SUM272" s="43"/>
      <c r="SUN272" s="43"/>
      <c r="SUO272" s="43"/>
      <c r="SUP272" s="43"/>
      <c r="SUQ272" s="43"/>
      <c r="SUR272" s="43"/>
      <c r="SUS272" s="43"/>
      <c r="SUT272" s="43"/>
      <c r="SUU272" s="43"/>
      <c r="SUV272" s="43"/>
      <c r="SUW272" s="43"/>
      <c r="SUX272" s="43"/>
      <c r="SUY272" s="43"/>
      <c r="SUZ272" s="43"/>
      <c r="SVA272" s="43"/>
      <c r="SVB272" s="43"/>
      <c r="SVC272" s="43"/>
      <c r="SVD272" s="43"/>
      <c r="SVE272" s="43"/>
      <c r="SVF272" s="43"/>
      <c r="SVG272" s="44"/>
      <c r="SVH272" s="42"/>
      <c r="SVI272" s="43"/>
      <c r="SVJ272" s="43"/>
      <c r="SVK272" s="43"/>
      <c r="SVL272" s="43"/>
      <c r="SVM272" s="43"/>
      <c r="SVN272" s="43"/>
      <c r="SVO272" s="43"/>
      <c r="SVP272" s="43"/>
      <c r="SVQ272" s="43"/>
      <c r="SVR272" s="43"/>
      <c r="SVS272" s="43"/>
      <c r="SVT272" s="43"/>
      <c r="SVU272" s="43"/>
      <c r="SVV272" s="43"/>
      <c r="SVW272" s="43"/>
      <c r="SVX272" s="43"/>
      <c r="SVY272" s="43"/>
      <c r="SVZ272" s="43"/>
      <c r="SWA272" s="43"/>
      <c r="SWB272" s="43"/>
      <c r="SWC272" s="43"/>
      <c r="SWD272" s="43"/>
      <c r="SWE272" s="43"/>
      <c r="SWF272" s="43"/>
      <c r="SWG272" s="43"/>
      <c r="SWH272" s="43"/>
      <c r="SWI272" s="43"/>
      <c r="SWJ272" s="43"/>
      <c r="SWK272" s="43"/>
      <c r="SWL272" s="44"/>
      <c r="SWM272" s="42"/>
      <c r="SWN272" s="43"/>
      <c r="SWO272" s="43"/>
      <c r="SWP272" s="43"/>
      <c r="SWQ272" s="43"/>
      <c r="SWR272" s="43"/>
      <c r="SWS272" s="43"/>
      <c r="SWT272" s="43"/>
      <c r="SWU272" s="43"/>
      <c r="SWV272" s="43"/>
      <c r="SWW272" s="43"/>
      <c r="SWX272" s="43"/>
      <c r="SWY272" s="43"/>
      <c r="SWZ272" s="43"/>
      <c r="SXA272" s="43"/>
      <c r="SXB272" s="43"/>
      <c r="SXC272" s="43"/>
      <c r="SXD272" s="43"/>
      <c r="SXE272" s="43"/>
      <c r="SXF272" s="43"/>
      <c r="SXG272" s="43"/>
      <c r="SXH272" s="43"/>
      <c r="SXI272" s="43"/>
      <c r="SXJ272" s="43"/>
      <c r="SXK272" s="43"/>
      <c r="SXL272" s="43"/>
      <c r="SXM272" s="43"/>
      <c r="SXN272" s="43"/>
      <c r="SXO272" s="43"/>
      <c r="SXP272" s="43"/>
      <c r="SXQ272" s="44"/>
      <c r="SXR272" s="42"/>
      <c r="SXS272" s="43"/>
      <c r="SXT272" s="43"/>
      <c r="SXU272" s="43"/>
      <c r="SXV272" s="43"/>
      <c r="SXW272" s="43"/>
      <c r="SXX272" s="43"/>
      <c r="SXY272" s="43"/>
      <c r="SXZ272" s="43"/>
      <c r="SYA272" s="43"/>
      <c r="SYB272" s="43"/>
      <c r="SYC272" s="43"/>
      <c r="SYD272" s="43"/>
      <c r="SYE272" s="43"/>
      <c r="SYF272" s="43"/>
      <c r="SYG272" s="43"/>
      <c r="SYH272" s="43"/>
      <c r="SYI272" s="43"/>
      <c r="SYJ272" s="43"/>
      <c r="SYK272" s="43"/>
      <c r="SYL272" s="43"/>
      <c r="SYM272" s="43"/>
      <c r="SYN272" s="43"/>
      <c r="SYO272" s="43"/>
      <c r="SYP272" s="43"/>
      <c r="SYQ272" s="43"/>
      <c r="SYR272" s="43"/>
      <c r="SYS272" s="43"/>
      <c r="SYT272" s="43"/>
      <c r="SYU272" s="43"/>
      <c r="SYV272" s="44"/>
      <c r="SYW272" s="42"/>
      <c r="SYX272" s="43"/>
      <c r="SYY272" s="43"/>
      <c r="SYZ272" s="43"/>
      <c r="SZA272" s="43"/>
      <c r="SZB272" s="43"/>
      <c r="SZC272" s="43"/>
      <c r="SZD272" s="43"/>
      <c r="SZE272" s="43"/>
      <c r="SZF272" s="43"/>
      <c r="SZG272" s="43"/>
      <c r="SZH272" s="43"/>
      <c r="SZI272" s="43"/>
      <c r="SZJ272" s="43"/>
      <c r="SZK272" s="43"/>
      <c r="SZL272" s="43"/>
      <c r="SZM272" s="43"/>
      <c r="SZN272" s="43"/>
      <c r="SZO272" s="43"/>
      <c r="SZP272" s="43"/>
      <c r="SZQ272" s="43"/>
      <c r="SZR272" s="43"/>
      <c r="SZS272" s="43"/>
      <c r="SZT272" s="43"/>
      <c r="SZU272" s="43"/>
      <c r="SZV272" s="43"/>
      <c r="SZW272" s="43"/>
      <c r="SZX272" s="43"/>
      <c r="SZY272" s="43"/>
      <c r="SZZ272" s="43"/>
      <c r="TAA272" s="44"/>
      <c r="TAB272" s="42"/>
      <c r="TAC272" s="43"/>
      <c r="TAD272" s="43"/>
      <c r="TAE272" s="43"/>
      <c r="TAF272" s="43"/>
      <c r="TAG272" s="43"/>
      <c r="TAH272" s="43"/>
      <c r="TAI272" s="43"/>
      <c r="TAJ272" s="43"/>
      <c r="TAK272" s="43"/>
      <c r="TAL272" s="43"/>
      <c r="TAM272" s="43"/>
      <c r="TAN272" s="43"/>
      <c r="TAO272" s="43"/>
      <c r="TAP272" s="43"/>
      <c r="TAQ272" s="43"/>
      <c r="TAR272" s="43"/>
      <c r="TAS272" s="43"/>
      <c r="TAT272" s="43"/>
      <c r="TAU272" s="43"/>
      <c r="TAV272" s="43"/>
      <c r="TAW272" s="43"/>
      <c r="TAX272" s="43"/>
      <c r="TAY272" s="43"/>
      <c r="TAZ272" s="43"/>
      <c r="TBA272" s="43"/>
      <c r="TBB272" s="43"/>
      <c r="TBC272" s="43"/>
      <c r="TBD272" s="43"/>
      <c r="TBE272" s="43"/>
      <c r="TBF272" s="44"/>
      <c r="TBG272" s="42"/>
      <c r="TBH272" s="43"/>
      <c r="TBI272" s="43"/>
      <c r="TBJ272" s="43"/>
      <c r="TBK272" s="43"/>
      <c r="TBL272" s="43"/>
      <c r="TBM272" s="43"/>
      <c r="TBN272" s="43"/>
      <c r="TBO272" s="43"/>
      <c r="TBP272" s="43"/>
      <c r="TBQ272" s="43"/>
      <c r="TBR272" s="43"/>
      <c r="TBS272" s="43"/>
      <c r="TBT272" s="43"/>
      <c r="TBU272" s="43"/>
      <c r="TBV272" s="43"/>
      <c r="TBW272" s="43"/>
      <c r="TBX272" s="43"/>
      <c r="TBY272" s="43"/>
      <c r="TBZ272" s="43"/>
      <c r="TCA272" s="43"/>
      <c r="TCB272" s="43"/>
      <c r="TCC272" s="43"/>
      <c r="TCD272" s="43"/>
      <c r="TCE272" s="43"/>
      <c r="TCF272" s="43"/>
      <c r="TCG272" s="43"/>
      <c r="TCH272" s="43"/>
      <c r="TCI272" s="43"/>
      <c r="TCJ272" s="43"/>
      <c r="TCK272" s="44"/>
      <c r="TCL272" s="42"/>
      <c r="TCM272" s="43"/>
      <c r="TCN272" s="43"/>
      <c r="TCO272" s="43"/>
      <c r="TCP272" s="43"/>
      <c r="TCQ272" s="43"/>
      <c r="TCR272" s="43"/>
      <c r="TCS272" s="43"/>
      <c r="TCT272" s="43"/>
      <c r="TCU272" s="43"/>
      <c r="TCV272" s="43"/>
      <c r="TCW272" s="43"/>
      <c r="TCX272" s="43"/>
      <c r="TCY272" s="43"/>
      <c r="TCZ272" s="43"/>
      <c r="TDA272" s="43"/>
      <c r="TDB272" s="43"/>
      <c r="TDC272" s="43"/>
      <c r="TDD272" s="43"/>
      <c r="TDE272" s="43"/>
      <c r="TDF272" s="43"/>
      <c r="TDG272" s="43"/>
      <c r="TDH272" s="43"/>
      <c r="TDI272" s="43"/>
      <c r="TDJ272" s="43"/>
      <c r="TDK272" s="43"/>
      <c r="TDL272" s="43"/>
      <c r="TDM272" s="43"/>
      <c r="TDN272" s="43"/>
      <c r="TDO272" s="43"/>
      <c r="TDP272" s="44"/>
      <c r="TDQ272" s="42"/>
      <c r="TDR272" s="43"/>
      <c r="TDS272" s="43"/>
      <c r="TDT272" s="43"/>
      <c r="TDU272" s="43"/>
      <c r="TDV272" s="43"/>
      <c r="TDW272" s="43"/>
      <c r="TDX272" s="43"/>
      <c r="TDY272" s="43"/>
      <c r="TDZ272" s="43"/>
      <c r="TEA272" s="43"/>
      <c r="TEB272" s="43"/>
      <c r="TEC272" s="43"/>
      <c r="TED272" s="43"/>
      <c r="TEE272" s="43"/>
      <c r="TEF272" s="43"/>
      <c r="TEG272" s="43"/>
      <c r="TEH272" s="43"/>
      <c r="TEI272" s="43"/>
      <c r="TEJ272" s="43"/>
      <c r="TEK272" s="43"/>
      <c r="TEL272" s="43"/>
      <c r="TEM272" s="43"/>
      <c r="TEN272" s="43"/>
      <c r="TEO272" s="43"/>
      <c r="TEP272" s="43"/>
      <c r="TEQ272" s="43"/>
      <c r="TER272" s="43"/>
      <c r="TES272" s="43"/>
      <c r="TET272" s="43"/>
      <c r="TEU272" s="44"/>
      <c r="TEV272" s="42"/>
      <c r="TEW272" s="43"/>
      <c r="TEX272" s="43"/>
      <c r="TEY272" s="43"/>
      <c r="TEZ272" s="43"/>
      <c r="TFA272" s="43"/>
      <c r="TFB272" s="43"/>
      <c r="TFC272" s="43"/>
      <c r="TFD272" s="43"/>
      <c r="TFE272" s="43"/>
      <c r="TFF272" s="43"/>
      <c r="TFG272" s="43"/>
      <c r="TFH272" s="43"/>
      <c r="TFI272" s="43"/>
      <c r="TFJ272" s="43"/>
      <c r="TFK272" s="43"/>
      <c r="TFL272" s="43"/>
      <c r="TFM272" s="43"/>
      <c r="TFN272" s="43"/>
      <c r="TFO272" s="43"/>
      <c r="TFP272" s="43"/>
      <c r="TFQ272" s="43"/>
      <c r="TFR272" s="43"/>
      <c r="TFS272" s="43"/>
      <c r="TFT272" s="43"/>
      <c r="TFU272" s="43"/>
      <c r="TFV272" s="43"/>
      <c r="TFW272" s="43"/>
      <c r="TFX272" s="43"/>
      <c r="TFY272" s="43"/>
      <c r="TFZ272" s="44"/>
      <c r="TGA272" s="42"/>
      <c r="TGB272" s="43"/>
      <c r="TGC272" s="43"/>
      <c r="TGD272" s="43"/>
      <c r="TGE272" s="43"/>
      <c r="TGF272" s="43"/>
      <c r="TGG272" s="43"/>
      <c r="TGH272" s="43"/>
      <c r="TGI272" s="43"/>
      <c r="TGJ272" s="43"/>
      <c r="TGK272" s="43"/>
      <c r="TGL272" s="43"/>
      <c r="TGM272" s="43"/>
      <c r="TGN272" s="43"/>
      <c r="TGO272" s="43"/>
      <c r="TGP272" s="43"/>
      <c r="TGQ272" s="43"/>
      <c r="TGR272" s="43"/>
      <c r="TGS272" s="43"/>
      <c r="TGT272" s="43"/>
      <c r="TGU272" s="43"/>
      <c r="TGV272" s="43"/>
      <c r="TGW272" s="43"/>
      <c r="TGX272" s="43"/>
      <c r="TGY272" s="43"/>
      <c r="TGZ272" s="43"/>
      <c r="THA272" s="43"/>
      <c r="THB272" s="43"/>
      <c r="THC272" s="43"/>
      <c r="THD272" s="43"/>
      <c r="THE272" s="44"/>
      <c r="THF272" s="42"/>
      <c r="THG272" s="43"/>
      <c r="THH272" s="43"/>
      <c r="THI272" s="43"/>
      <c r="THJ272" s="43"/>
      <c r="THK272" s="43"/>
      <c r="THL272" s="43"/>
      <c r="THM272" s="43"/>
      <c r="THN272" s="43"/>
      <c r="THO272" s="43"/>
      <c r="THP272" s="43"/>
      <c r="THQ272" s="43"/>
      <c r="THR272" s="43"/>
      <c r="THS272" s="43"/>
      <c r="THT272" s="43"/>
      <c r="THU272" s="43"/>
      <c r="THV272" s="43"/>
      <c r="THW272" s="43"/>
      <c r="THX272" s="43"/>
      <c r="THY272" s="43"/>
      <c r="THZ272" s="43"/>
      <c r="TIA272" s="43"/>
      <c r="TIB272" s="43"/>
      <c r="TIC272" s="43"/>
      <c r="TID272" s="43"/>
      <c r="TIE272" s="43"/>
      <c r="TIF272" s="43"/>
      <c r="TIG272" s="43"/>
      <c r="TIH272" s="43"/>
      <c r="TII272" s="43"/>
      <c r="TIJ272" s="44"/>
      <c r="TIK272" s="42"/>
      <c r="TIL272" s="43"/>
      <c r="TIM272" s="43"/>
      <c r="TIN272" s="43"/>
      <c r="TIO272" s="43"/>
      <c r="TIP272" s="43"/>
      <c r="TIQ272" s="43"/>
      <c r="TIR272" s="43"/>
      <c r="TIS272" s="43"/>
      <c r="TIT272" s="43"/>
      <c r="TIU272" s="43"/>
      <c r="TIV272" s="43"/>
      <c r="TIW272" s="43"/>
      <c r="TIX272" s="43"/>
      <c r="TIY272" s="43"/>
      <c r="TIZ272" s="43"/>
      <c r="TJA272" s="43"/>
      <c r="TJB272" s="43"/>
      <c r="TJC272" s="43"/>
      <c r="TJD272" s="43"/>
      <c r="TJE272" s="43"/>
      <c r="TJF272" s="43"/>
      <c r="TJG272" s="43"/>
      <c r="TJH272" s="43"/>
      <c r="TJI272" s="43"/>
      <c r="TJJ272" s="43"/>
      <c r="TJK272" s="43"/>
      <c r="TJL272" s="43"/>
      <c r="TJM272" s="43"/>
      <c r="TJN272" s="43"/>
      <c r="TJO272" s="44"/>
      <c r="TJP272" s="42"/>
      <c r="TJQ272" s="43"/>
      <c r="TJR272" s="43"/>
      <c r="TJS272" s="43"/>
      <c r="TJT272" s="43"/>
      <c r="TJU272" s="43"/>
      <c r="TJV272" s="43"/>
      <c r="TJW272" s="43"/>
      <c r="TJX272" s="43"/>
      <c r="TJY272" s="43"/>
      <c r="TJZ272" s="43"/>
      <c r="TKA272" s="43"/>
      <c r="TKB272" s="43"/>
      <c r="TKC272" s="43"/>
      <c r="TKD272" s="43"/>
      <c r="TKE272" s="43"/>
      <c r="TKF272" s="43"/>
      <c r="TKG272" s="43"/>
      <c r="TKH272" s="43"/>
      <c r="TKI272" s="43"/>
      <c r="TKJ272" s="43"/>
      <c r="TKK272" s="43"/>
      <c r="TKL272" s="43"/>
      <c r="TKM272" s="43"/>
      <c r="TKN272" s="43"/>
      <c r="TKO272" s="43"/>
      <c r="TKP272" s="43"/>
      <c r="TKQ272" s="43"/>
      <c r="TKR272" s="43"/>
      <c r="TKS272" s="43"/>
      <c r="TKT272" s="44"/>
      <c r="TKU272" s="42"/>
      <c r="TKV272" s="43"/>
      <c r="TKW272" s="43"/>
      <c r="TKX272" s="43"/>
      <c r="TKY272" s="43"/>
      <c r="TKZ272" s="43"/>
      <c r="TLA272" s="43"/>
      <c r="TLB272" s="43"/>
      <c r="TLC272" s="43"/>
      <c r="TLD272" s="43"/>
      <c r="TLE272" s="43"/>
      <c r="TLF272" s="43"/>
      <c r="TLG272" s="43"/>
      <c r="TLH272" s="43"/>
      <c r="TLI272" s="43"/>
      <c r="TLJ272" s="43"/>
      <c r="TLK272" s="43"/>
      <c r="TLL272" s="43"/>
      <c r="TLM272" s="43"/>
      <c r="TLN272" s="43"/>
      <c r="TLO272" s="43"/>
      <c r="TLP272" s="43"/>
      <c r="TLQ272" s="43"/>
      <c r="TLR272" s="43"/>
      <c r="TLS272" s="43"/>
      <c r="TLT272" s="43"/>
      <c r="TLU272" s="43"/>
      <c r="TLV272" s="43"/>
      <c r="TLW272" s="43"/>
      <c r="TLX272" s="43"/>
      <c r="TLY272" s="44"/>
      <c r="TLZ272" s="42"/>
      <c r="TMA272" s="43"/>
      <c r="TMB272" s="43"/>
      <c r="TMC272" s="43"/>
      <c r="TMD272" s="43"/>
      <c r="TME272" s="43"/>
      <c r="TMF272" s="43"/>
      <c r="TMG272" s="43"/>
      <c r="TMH272" s="43"/>
      <c r="TMI272" s="43"/>
      <c r="TMJ272" s="43"/>
      <c r="TMK272" s="43"/>
      <c r="TML272" s="43"/>
      <c r="TMM272" s="43"/>
      <c r="TMN272" s="43"/>
      <c r="TMO272" s="43"/>
      <c r="TMP272" s="43"/>
      <c r="TMQ272" s="43"/>
      <c r="TMR272" s="43"/>
      <c r="TMS272" s="43"/>
      <c r="TMT272" s="43"/>
      <c r="TMU272" s="43"/>
      <c r="TMV272" s="43"/>
      <c r="TMW272" s="43"/>
      <c r="TMX272" s="43"/>
      <c r="TMY272" s="43"/>
      <c r="TMZ272" s="43"/>
      <c r="TNA272" s="43"/>
      <c r="TNB272" s="43"/>
      <c r="TNC272" s="43"/>
      <c r="TND272" s="44"/>
      <c r="TNE272" s="42"/>
      <c r="TNF272" s="43"/>
      <c r="TNG272" s="43"/>
      <c r="TNH272" s="43"/>
      <c r="TNI272" s="43"/>
      <c r="TNJ272" s="43"/>
      <c r="TNK272" s="43"/>
      <c r="TNL272" s="43"/>
      <c r="TNM272" s="43"/>
      <c r="TNN272" s="43"/>
      <c r="TNO272" s="43"/>
      <c r="TNP272" s="43"/>
      <c r="TNQ272" s="43"/>
      <c r="TNR272" s="43"/>
      <c r="TNS272" s="43"/>
      <c r="TNT272" s="43"/>
      <c r="TNU272" s="43"/>
      <c r="TNV272" s="43"/>
      <c r="TNW272" s="43"/>
      <c r="TNX272" s="43"/>
      <c r="TNY272" s="43"/>
      <c r="TNZ272" s="43"/>
      <c r="TOA272" s="43"/>
      <c r="TOB272" s="43"/>
      <c r="TOC272" s="43"/>
      <c r="TOD272" s="43"/>
      <c r="TOE272" s="43"/>
      <c r="TOF272" s="43"/>
      <c r="TOG272" s="43"/>
      <c r="TOH272" s="43"/>
      <c r="TOI272" s="44"/>
      <c r="TOJ272" s="42"/>
      <c r="TOK272" s="43"/>
      <c r="TOL272" s="43"/>
      <c r="TOM272" s="43"/>
      <c r="TON272" s="43"/>
      <c r="TOO272" s="43"/>
      <c r="TOP272" s="43"/>
      <c r="TOQ272" s="43"/>
      <c r="TOR272" s="43"/>
      <c r="TOS272" s="43"/>
      <c r="TOT272" s="43"/>
      <c r="TOU272" s="43"/>
      <c r="TOV272" s="43"/>
      <c r="TOW272" s="43"/>
      <c r="TOX272" s="43"/>
      <c r="TOY272" s="43"/>
      <c r="TOZ272" s="43"/>
      <c r="TPA272" s="43"/>
      <c r="TPB272" s="43"/>
      <c r="TPC272" s="43"/>
      <c r="TPD272" s="43"/>
      <c r="TPE272" s="43"/>
      <c r="TPF272" s="43"/>
      <c r="TPG272" s="43"/>
      <c r="TPH272" s="43"/>
      <c r="TPI272" s="43"/>
      <c r="TPJ272" s="43"/>
      <c r="TPK272" s="43"/>
      <c r="TPL272" s="43"/>
      <c r="TPM272" s="43"/>
      <c r="TPN272" s="44"/>
      <c r="TPO272" s="42"/>
      <c r="TPP272" s="43"/>
      <c r="TPQ272" s="43"/>
      <c r="TPR272" s="43"/>
      <c r="TPS272" s="43"/>
      <c r="TPT272" s="43"/>
      <c r="TPU272" s="43"/>
      <c r="TPV272" s="43"/>
      <c r="TPW272" s="43"/>
      <c r="TPX272" s="43"/>
      <c r="TPY272" s="43"/>
      <c r="TPZ272" s="43"/>
      <c r="TQA272" s="43"/>
      <c r="TQB272" s="43"/>
      <c r="TQC272" s="43"/>
      <c r="TQD272" s="43"/>
      <c r="TQE272" s="43"/>
      <c r="TQF272" s="43"/>
      <c r="TQG272" s="43"/>
      <c r="TQH272" s="43"/>
      <c r="TQI272" s="43"/>
      <c r="TQJ272" s="43"/>
      <c r="TQK272" s="43"/>
      <c r="TQL272" s="43"/>
      <c r="TQM272" s="43"/>
      <c r="TQN272" s="43"/>
      <c r="TQO272" s="43"/>
      <c r="TQP272" s="43"/>
      <c r="TQQ272" s="43"/>
      <c r="TQR272" s="43"/>
      <c r="TQS272" s="44"/>
      <c r="TQT272" s="42"/>
      <c r="TQU272" s="43"/>
      <c r="TQV272" s="43"/>
      <c r="TQW272" s="43"/>
      <c r="TQX272" s="43"/>
      <c r="TQY272" s="43"/>
      <c r="TQZ272" s="43"/>
      <c r="TRA272" s="43"/>
      <c r="TRB272" s="43"/>
      <c r="TRC272" s="43"/>
      <c r="TRD272" s="43"/>
      <c r="TRE272" s="43"/>
      <c r="TRF272" s="43"/>
      <c r="TRG272" s="43"/>
      <c r="TRH272" s="43"/>
      <c r="TRI272" s="43"/>
      <c r="TRJ272" s="43"/>
      <c r="TRK272" s="43"/>
      <c r="TRL272" s="43"/>
      <c r="TRM272" s="43"/>
      <c r="TRN272" s="43"/>
      <c r="TRO272" s="43"/>
      <c r="TRP272" s="43"/>
      <c r="TRQ272" s="43"/>
      <c r="TRR272" s="43"/>
      <c r="TRS272" s="43"/>
      <c r="TRT272" s="43"/>
      <c r="TRU272" s="43"/>
      <c r="TRV272" s="43"/>
      <c r="TRW272" s="43"/>
      <c r="TRX272" s="44"/>
      <c r="TRY272" s="42"/>
      <c r="TRZ272" s="43"/>
      <c r="TSA272" s="43"/>
      <c r="TSB272" s="43"/>
      <c r="TSC272" s="43"/>
      <c r="TSD272" s="43"/>
      <c r="TSE272" s="43"/>
      <c r="TSF272" s="43"/>
      <c r="TSG272" s="43"/>
      <c r="TSH272" s="43"/>
      <c r="TSI272" s="43"/>
      <c r="TSJ272" s="43"/>
      <c r="TSK272" s="43"/>
      <c r="TSL272" s="43"/>
      <c r="TSM272" s="43"/>
      <c r="TSN272" s="43"/>
      <c r="TSO272" s="43"/>
      <c r="TSP272" s="43"/>
      <c r="TSQ272" s="43"/>
      <c r="TSR272" s="43"/>
      <c r="TSS272" s="43"/>
      <c r="TST272" s="43"/>
      <c r="TSU272" s="43"/>
      <c r="TSV272" s="43"/>
      <c r="TSW272" s="43"/>
      <c r="TSX272" s="43"/>
      <c r="TSY272" s="43"/>
      <c r="TSZ272" s="43"/>
      <c r="TTA272" s="43"/>
      <c r="TTB272" s="43"/>
      <c r="TTC272" s="44"/>
      <c r="TTD272" s="42"/>
      <c r="TTE272" s="43"/>
      <c r="TTF272" s="43"/>
      <c r="TTG272" s="43"/>
      <c r="TTH272" s="43"/>
      <c r="TTI272" s="43"/>
      <c r="TTJ272" s="43"/>
      <c r="TTK272" s="43"/>
      <c r="TTL272" s="43"/>
      <c r="TTM272" s="43"/>
      <c r="TTN272" s="43"/>
      <c r="TTO272" s="43"/>
      <c r="TTP272" s="43"/>
      <c r="TTQ272" s="43"/>
      <c r="TTR272" s="43"/>
      <c r="TTS272" s="43"/>
      <c r="TTT272" s="43"/>
      <c r="TTU272" s="43"/>
      <c r="TTV272" s="43"/>
      <c r="TTW272" s="43"/>
      <c r="TTX272" s="43"/>
      <c r="TTY272" s="43"/>
      <c r="TTZ272" s="43"/>
      <c r="TUA272" s="43"/>
      <c r="TUB272" s="43"/>
      <c r="TUC272" s="43"/>
      <c r="TUD272" s="43"/>
      <c r="TUE272" s="43"/>
      <c r="TUF272" s="43"/>
      <c r="TUG272" s="43"/>
      <c r="TUH272" s="44"/>
      <c r="TUI272" s="42"/>
      <c r="TUJ272" s="43"/>
      <c r="TUK272" s="43"/>
      <c r="TUL272" s="43"/>
      <c r="TUM272" s="43"/>
      <c r="TUN272" s="43"/>
      <c r="TUO272" s="43"/>
      <c r="TUP272" s="43"/>
      <c r="TUQ272" s="43"/>
      <c r="TUR272" s="43"/>
      <c r="TUS272" s="43"/>
      <c r="TUT272" s="43"/>
      <c r="TUU272" s="43"/>
      <c r="TUV272" s="43"/>
      <c r="TUW272" s="43"/>
      <c r="TUX272" s="43"/>
      <c r="TUY272" s="43"/>
      <c r="TUZ272" s="43"/>
      <c r="TVA272" s="43"/>
      <c r="TVB272" s="43"/>
      <c r="TVC272" s="43"/>
      <c r="TVD272" s="43"/>
      <c r="TVE272" s="43"/>
      <c r="TVF272" s="43"/>
      <c r="TVG272" s="43"/>
      <c r="TVH272" s="43"/>
      <c r="TVI272" s="43"/>
      <c r="TVJ272" s="43"/>
      <c r="TVK272" s="43"/>
      <c r="TVL272" s="43"/>
      <c r="TVM272" s="44"/>
      <c r="TVN272" s="42"/>
      <c r="TVO272" s="43"/>
      <c r="TVP272" s="43"/>
      <c r="TVQ272" s="43"/>
      <c r="TVR272" s="43"/>
      <c r="TVS272" s="43"/>
      <c r="TVT272" s="43"/>
      <c r="TVU272" s="43"/>
      <c r="TVV272" s="43"/>
      <c r="TVW272" s="43"/>
      <c r="TVX272" s="43"/>
      <c r="TVY272" s="43"/>
      <c r="TVZ272" s="43"/>
      <c r="TWA272" s="43"/>
      <c r="TWB272" s="43"/>
      <c r="TWC272" s="43"/>
      <c r="TWD272" s="43"/>
      <c r="TWE272" s="43"/>
      <c r="TWF272" s="43"/>
      <c r="TWG272" s="43"/>
      <c r="TWH272" s="43"/>
      <c r="TWI272" s="43"/>
      <c r="TWJ272" s="43"/>
      <c r="TWK272" s="43"/>
      <c r="TWL272" s="43"/>
      <c r="TWM272" s="43"/>
      <c r="TWN272" s="43"/>
      <c r="TWO272" s="43"/>
      <c r="TWP272" s="43"/>
      <c r="TWQ272" s="43"/>
      <c r="TWR272" s="44"/>
      <c r="TWS272" s="42"/>
      <c r="TWT272" s="43"/>
      <c r="TWU272" s="43"/>
      <c r="TWV272" s="43"/>
      <c r="TWW272" s="43"/>
      <c r="TWX272" s="43"/>
      <c r="TWY272" s="43"/>
      <c r="TWZ272" s="43"/>
      <c r="TXA272" s="43"/>
      <c r="TXB272" s="43"/>
      <c r="TXC272" s="43"/>
      <c r="TXD272" s="43"/>
      <c r="TXE272" s="43"/>
      <c r="TXF272" s="43"/>
      <c r="TXG272" s="43"/>
      <c r="TXH272" s="43"/>
      <c r="TXI272" s="43"/>
      <c r="TXJ272" s="43"/>
      <c r="TXK272" s="43"/>
      <c r="TXL272" s="43"/>
      <c r="TXM272" s="43"/>
      <c r="TXN272" s="43"/>
      <c r="TXO272" s="43"/>
      <c r="TXP272" s="43"/>
      <c r="TXQ272" s="43"/>
      <c r="TXR272" s="43"/>
      <c r="TXS272" s="43"/>
      <c r="TXT272" s="43"/>
      <c r="TXU272" s="43"/>
      <c r="TXV272" s="43"/>
      <c r="TXW272" s="44"/>
      <c r="TXX272" s="42"/>
      <c r="TXY272" s="43"/>
      <c r="TXZ272" s="43"/>
      <c r="TYA272" s="43"/>
      <c r="TYB272" s="43"/>
      <c r="TYC272" s="43"/>
      <c r="TYD272" s="43"/>
      <c r="TYE272" s="43"/>
      <c r="TYF272" s="43"/>
      <c r="TYG272" s="43"/>
      <c r="TYH272" s="43"/>
      <c r="TYI272" s="43"/>
      <c r="TYJ272" s="43"/>
      <c r="TYK272" s="43"/>
      <c r="TYL272" s="43"/>
      <c r="TYM272" s="43"/>
      <c r="TYN272" s="43"/>
      <c r="TYO272" s="43"/>
      <c r="TYP272" s="43"/>
      <c r="TYQ272" s="43"/>
      <c r="TYR272" s="43"/>
      <c r="TYS272" s="43"/>
      <c r="TYT272" s="43"/>
      <c r="TYU272" s="43"/>
      <c r="TYV272" s="43"/>
      <c r="TYW272" s="43"/>
      <c r="TYX272" s="43"/>
      <c r="TYY272" s="43"/>
      <c r="TYZ272" s="43"/>
      <c r="TZA272" s="43"/>
      <c r="TZB272" s="44"/>
      <c r="TZC272" s="42"/>
      <c r="TZD272" s="43"/>
      <c r="TZE272" s="43"/>
      <c r="TZF272" s="43"/>
      <c r="TZG272" s="43"/>
      <c r="TZH272" s="43"/>
      <c r="TZI272" s="43"/>
      <c r="TZJ272" s="43"/>
      <c r="TZK272" s="43"/>
      <c r="TZL272" s="43"/>
      <c r="TZM272" s="43"/>
      <c r="TZN272" s="43"/>
      <c r="TZO272" s="43"/>
      <c r="TZP272" s="43"/>
      <c r="TZQ272" s="43"/>
      <c r="TZR272" s="43"/>
      <c r="TZS272" s="43"/>
      <c r="TZT272" s="43"/>
      <c r="TZU272" s="43"/>
      <c r="TZV272" s="43"/>
      <c r="TZW272" s="43"/>
      <c r="TZX272" s="43"/>
      <c r="TZY272" s="43"/>
      <c r="TZZ272" s="43"/>
      <c r="UAA272" s="43"/>
      <c r="UAB272" s="43"/>
      <c r="UAC272" s="43"/>
      <c r="UAD272" s="43"/>
      <c r="UAE272" s="43"/>
      <c r="UAF272" s="43"/>
      <c r="UAG272" s="44"/>
      <c r="UAH272" s="42"/>
      <c r="UAI272" s="43"/>
      <c r="UAJ272" s="43"/>
      <c r="UAK272" s="43"/>
      <c r="UAL272" s="43"/>
      <c r="UAM272" s="43"/>
      <c r="UAN272" s="43"/>
      <c r="UAO272" s="43"/>
      <c r="UAP272" s="43"/>
      <c r="UAQ272" s="43"/>
      <c r="UAR272" s="43"/>
      <c r="UAS272" s="43"/>
      <c r="UAT272" s="43"/>
      <c r="UAU272" s="43"/>
      <c r="UAV272" s="43"/>
      <c r="UAW272" s="43"/>
      <c r="UAX272" s="43"/>
      <c r="UAY272" s="43"/>
      <c r="UAZ272" s="43"/>
      <c r="UBA272" s="43"/>
      <c r="UBB272" s="43"/>
      <c r="UBC272" s="43"/>
      <c r="UBD272" s="43"/>
      <c r="UBE272" s="43"/>
      <c r="UBF272" s="43"/>
      <c r="UBG272" s="43"/>
      <c r="UBH272" s="43"/>
      <c r="UBI272" s="43"/>
      <c r="UBJ272" s="43"/>
      <c r="UBK272" s="43"/>
      <c r="UBL272" s="44"/>
      <c r="UBM272" s="42"/>
      <c r="UBN272" s="43"/>
      <c r="UBO272" s="43"/>
      <c r="UBP272" s="43"/>
      <c r="UBQ272" s="43"/>
      <c r="UBR272" s="43"/>
      <c r="UBS272" s="43"/>
      <c r="UBT272" s="43"/>
      <c r="UBU272" s="43"/>
      <c r="UBV272" s="43"/>
      <c r="UBW272" s="43"/>
      <c r="UBX272" s="43"/>
      <c r="UBY272" s="43"/>
      <c r="UBZ272" s="43"/>
      <c r="UCA272" s="43"/>
      <c r="UCB272" s="43"/>
      <c r="UCC272" s="43"/>
      <c r="UCD272" s="43"/>
      <c r="UCE272" s="43"/>
      <c r="UCF272" s="43"/>
      <c r="UCG272" s="43"/>
      <c r="UCH272" s="43"/>
      <c r="UCI272" s="43"/>
      <c r="UCJ272" s="43"/>
      <c r="UCK272" s="43"/>
      <c r="UCL272" s="43"/>
      <c r="UCM272" s="43"/>
      <c r="UCN272" s="43"/>
      <c r="UCO272" s="43"/>
      <c r="UCP272" s="43"/>
      <c r="UCQ272" s="44"/>
      <c r="UCR272" s="42"/>
      <c r="UCS272" s="43"/>
      <c r="UCT272" s="43"/>
      <c r="UCU272" s="43"/>
      <c r="UCV272" s="43"/>
      <c r="UCW272" s="43"/>
      <c r="UCX272" s="43"/>
      <c r="UCY272" s="43"/>
      <c r="UCZ272" s="43"/>
      <c r="UDA272" s="43"/>
      <c r="UDB272" s="43"/>
      <c r="UDC272" s="43"/>
      <c r="UDD272" s="43"/>
      <c r="UDE272" s="43"/>
      <c r="UDF272" s="43"/>
      <c r="UDG272" s="43"/>
      <c r="UDH272" s="43"/>
      <c r="UDI272" s="43"/>
      <c r="UDJ272" s="43"/>
      <c r="UDK272" s="43"/>
      <c r="UDL272" s="43"/>
      <c r="UDM272" s="43"/>
      <c r="UDN272" s="43"/>
      <c r="UDO272" s="43"/>
      <c r="UDP272" s="43"/>
      <c r="UDQ272" s="43"/>
      <c r="UDR272" s="43"/>
      <c r="UDS272" s="43"/>
      <c r="UDT272" s="43"/>
      <c r="UDU272" s="43"/>
      <c r="UDV272" s="44"/>
      <c r="UDW272" s="42"/>
      <c r="UDX272" s="43"/>
      <c r="UDY272" s="43"/>
      <c r="UDZ272" s="43"/>
      <c r="UEA272" s="43"/>
      <c r="UEB272" s="43"/>
      <c r="UEC272" s="43"/>
      <c r="UED272" s="43"/>
      <c r="UEE272" s="43"/>
      <c r="UEF272" s="43"/>
      <c r="UEG272" s="43"/>
      <c r="UEH272" s="43"/>
      <c r="UEI272" s="43"/>
      <c r="UEJ272" s="43"/>
      <c r="UEK272" s="43"/>
      <c r="UEL272" s="43"/>
      <c r="UEM272" s="43"/>
      <c r="UEN272" s="43"/>
      <c r="UEO272" s="43"/>
      <c r="UEP272" s="43"/>
      <c r="UEQ272" s="43"/>
      <c r="UER272" s="43"/>
      <c r="UES272" s="43"/>
      <c r="UET272" s="43"/>
      <c r="UEU272" s="43"/>
      <c r="UEV272" s="43"/>
      <c r="UEW272" s="43"/>
      <c r="UEX272" s="43"/>
      <c r="UEY272" s="43"/>
      <c r="UEZ272" s="43"/>
      <c r="UFA272" s="44"/>
      <c r="UFB272" s="42"/>
      <c r="UFC272" s="43"/>
      <c r="UFD272" s="43"/>
      <c r="UFE272" s="43"/>
      <c r="UFF272" s="43"/>
      <c r="UFG272" s="43"/>
      <c r="UFH272" s="43"/>
      <c r="UFI272" s="43"/>
      <c r="UFJ272" s="43"/>
      <c r="UFK272" s="43"/>
      <c r="UFL272" s="43"/>
      <c r="UFM272" s="43"/>
      <c r="UFN272" s="43"/>
      <c r="UFO272" s="43"/>
      <c r="UFP272" s="43"/>
      <c r="UFQ272" s="43"/>
      <c r="UFR272" s="43"/>
      <c r="UFS272" s="43"/>
      <c r="UFT272" s="43"/>
      <c r="UFU272" s="43"/>
      <c r="UFV272" s="43"/>
      <c r="UFW272" s="43"/>
      <c r="UFX272" s="43"/>
      <c r="UFY272" s="43"/>
      <c r="UFZ272" s="43"/>
      <c r="UGA272" s="43"/>
      <c r="UGB272" s="43"/>
      <c r="UGC272" s="43"/>
      <c r="UGD272" s="43"/>
      <c r="UGE272" s="43"/>
      <c r="UGF272" s="44"/>
      <c r="UGG272" s="42"/>
      <c r="UGH272" s="43"/>
      <c r="UGI272" s="43"/>
      <c r="UGJ272" s="43"/>
      <c r="UGK272" s="43"/>
      <c r="UGL272" s="43"/>
      <c r="UGM272" s="43"/>
      <c r="UGN272" s="43"/>
      <c r="UGO272" s="43"/>
      <c r="UGP272" s="43"/>
      <c r="UGQ272" s="43"/>
      <c r="UGR272" s="43"/>
      <c r="UGS272" s="43"/>
      <c r="UGT272" s="43"/>
      <c r="UGU272" s="43"/>
      <c r="UGV272" s="43"/>
      <c r="UGW272" s="43"/>
      <c r="UGX272" s="43"/>
      <c r="UGY272" s="43"/>
      <c r="UGZ272" s="43"/>
      <c r="UHA272" s="43"/>
      <c r="UHB272" s="43"/>
      <c r="UHC272" s="43"/>
      <c r="UHD272" s="43"/>
      <c r="UHE272" s="43"/>
      <c r="UHF272" s="43"/>
      <c r="UHG272" s="43"/>
      <c r="UHH272" s="43"/>
      <c r="UHI272" s="43"/>
      <c r="UHJ272" s="43"/>
      <c r="UHK272" s="44"/>
      <c r="UHL272" s="42"/>
      <c r="UHM272" s="43"/>
      <c r="UHN272" s="43"/>
      <c r="UHO272" s="43"/>
      <c r="UHP272" s="43"/>
      <c r="UHQ272" s="43"/>
      <c r="UHR272" s="43"/>
      <c r="UHS272" s="43"/>
      <c r="UHT272" s="43"/>
      <c r="UHU272" s="43"/>
      <c r="UHV272" s="43"/>
      <c r="UHW272" s="43"/>
      <c r="UHX272" s="43"/>
      <c r="UHY272" s="43"/>
      <c r="UHZ272" s="43"/>
      <c r="UIA272" s="43"/>
      <c r="UIB272" s="43"/>
      <c r="UIC272" s="43"/>
      <c r="UID272" s="43"/>
      <c r="UIE272" s="43"/>
      <c r="UIF272" s="43"/>
      <c r="UIG272" s="43"/>
      <c r="UIH272" s="43"/>
      <c r="UII272" s="43"/>
      <c r="UIJ272" s="43"/>
      <c r="UIK272" s="43"/>
      <c r="UIL272" s="43"/>
      <c r="UIM272" s="43"/>
      <c r="UIN272" s="43"/>
      <c r="UIO272" s="43"/>
      <c r="UIP272" s="44"/>
      <c r="UIQ272" s="42"/>
      <c r="UIR272" s="43"/>
      <c r="UIS272" s="43"/>
      <c r="UIT272" s="43"/>
      <c r="UIU272" s="43"/>
      <c r="UIV272" s="43"/>
      <c r="UIW272" s="43"/>
      <c r="UIX272" s="43"/>
      <c r="UIY272" s="43"/>
      <c r="UIZ272" s="43"/>
      <c r="UJA272" s="43"/>
      <c r="UJB272" s="43"/>
      <c r="UJC272" s="43"/>
      <c r="UJD272" s="43"/>
      <c r="UJE272" s="43"/>
      <c r="UJF272" s="43"/>
      <c r="UJG272" s="43"/>
      <c r="UJH272" s="43"/>
      <c r="UJI272" s="43"/>
      <c r="UJJ272" s="43"/>
      <c r="UJK272" s="43"/>
      <c r="UJL272" s="43"/>
      <c r="UJM272" s="43"/>
      <c r="UJN272" s="43"/>
      <c r="UJO272" s="43"/>
      <c r="UJP272" s="43"/>
      <c r="UJQ272" s="43"/>
      <c r="UJR272" s="43"/>
      <c r="UJS272" s="43"/>
      <c r="UJT272" s="43"/>
      <c r="UJU272" s="44"/>
      <c r="UJV272" s="42"/>
      <c r="UJW272" s="43"/>
      <c r="UJX272" s="43"/>
      <c r="UJY272" s="43"/>
      <c r="UJZ272" s="43"/>
      <c r="UKA272" s="43"/>
      <c r="UKB272" s="43"/>
      <c r="UKC272" s="43"/>
      <c r="UKD272" s="43"/>
      <c r="UKE272" s="43"/>
      <c r="UKF272" s="43"/>
      <c r="UKG272" s="43"/>
      <c r="UKH272" s="43"/>
      <c r="UKI272" s="43"/>
      <c r="UKJ272" s="43"/>
      <c r="UKK272" s="43"/>
      <c r="UKL272" s="43"/>
      <c r="UKM272" s="43"/>
      <c r="UKN272" s="43"/>
      <c r="UKO272" s="43"/>
      <c r="UKP272" s="43"/>
      <c r="UKQ272" s="43"/>
      <c r="UKR272" s="43"/>
      <c r="UKS272" s="43"/>
      <c r="UKT272" s="43"/>
      <c r="UKU272" s="43"/>
      <c r="UKV272" s="43"/>
      <c r="UKW272" s="43"/>
      <c r="UKX272" s="43"/>
      <c r="UKY272" s="43"/>
      <c r="UKZ272" s="44"/>
      <c r="ULA272" s="42"/>
      <c r="ULB272" s="43"/>
      <c r="ULC272" s="43"/>
      <c r="ULD272" s="43"/>
      <c r="ULE272" s="43"/>
      <c r="ULF272" s="43"/>
      <c r="ULG272" s="43"/>
      <c r="ULH272" s="43"/>
      <c r="ULI272" s="43"/>
      <c r="ULJ272" s="43"/>
      <c r="ULK272" s="43"/>
      <c r="ULL272" s="43"/>
      <c r="ULM272" s="43"/>
      <c r="ULN272" s="43"/>
      <c r="ULO272" s="43"/>
      <c r="ULP272" s="43"/>
      <c r="ULQ272" s="43"/>
      <c r="ULR272" s="43"/>
      <c r="ULS272" s="43"/>
      <c r="ULT272" s="43"/>
      <c r="ULU272" s="43"/>
      <c r="ULV272" s="43"/>
      <c r="ULW272" s="43"/>
      <c r="ULX272" s="43"/>
      <c r="ULY272" s="43"/>
      <c r="ULZ272" s="43"/>
      <c r="UMA272" s="43"/>
      <c r="UMB272" s="43"/>
      <c r="UMC272" s="43"/>
      <c r="UMD272" s="43"/>
      <c r="UME272" s="44"/>
      <c r="UMF272" s="42"/>
      <c r="UMG272" s="43"/>
      <c r="UMH272" s="43"/>
      <c r="UMI272" s="43"/>
      <c r="UMJ272" s="43"/>
      <c r="UMK272" s="43"/>
      <c r="UML272" s="43"/>
      <c r="UMM272" s="43"/>
      <c r="UMN272" s="43"/>
      <c r="UMO272" s="43"/>
      <c r="UMP272" s="43"/>
      <c r="UMQ272" s="43"/>
      <c r="UMR272" s="43"/>
      <c r="UMS272" s="43"/>
      <c r="UMT272" s="43"/>
      <c r="UMU272" s="43"/>
      <c r="UMV272" s="43"/>
      <c r="UMW272" s="43"/>
      <c r="UMX272" s="43"/>
      <c r="UMY272" s="43"/>
      <c r="UMZ272" s="43"/>
      <c r="UNA272" s="43"/>
      <c r="UNB272" s="43"/>
      <c r="UNC272" s="43"/>
      <c r="UND272" s="43"/>
      <c r="UNE272" s="43"/>
      <c r="UNF272" s="43"/>
      <c r="UNG272" s="43"/>
      <c r="UNH272" s="43"/>
      <c r="UNI272" s="43"/>
      <c r="UNJ272" s="44"/>
      <c r="UNK272" s="42"/>
      <c r="UNL272" s="43"/>
      <c r="UNM272" s="43"/>
      <c r="UNN272" s="43"/>
      <c r="UNO272" s="43"/>
      <c r="UNP272" s="43"/>
      <c r="UNQ272" s="43"/>
      <c r="UNR272" s="43"/>
      <c r="UNS272" s="43"/>
      <c r="UNT272" s="43"/>
      <c r="UNU272" s="43"/>
      <c r="UNV272" s="43"/>
      <c r="UNW272" s="43"/>
      <c r="UNX272" s="43"/>
      <c r="UNY272" s="43"/>
      <c r="UNZ272" s="43"/>
      <c r="UOA272" s="43"/>
      <c r="UOB272" s="43"/>
      <c r="UOC272" s="43"/>
      <c r="UOD272" s="43"/>
      <c r="UOE272" s="43"/>
      <c r="UOF272" s="43"/>
      <c r="UOG272" s="43"/>
      <c r="UOH272" s="43"/>
      <c r="UOI272" s="43"/>
      <c r="UOJ272" s="43"/>
      <c r="UOK272" s="43"/>
      <c r="UOL272" s="43"/>
      <c r="UOM272" s="43"/>
      <c r="UON272" s="43"/>
      <c r="UOO272" s="44"/>
      <c r="UOP272" s="42"/>
      <c r="UOQ272" s="43"/>
      <c r="UOR272" s="43"/>
      <c r="UOS272" s="43"/>
      <c r="UOT272" s="43"/>
      <c r="UOU272" s="43"/>
      <c r="UOV272" s="43"/>
      <c r="UOW272" s="43"/>
      <c r="UOX272" s="43"/>
      <c r="UOY272" s="43"/>
      <c r="UOZ272" s="43"/>
      <c r="UPA272" s="43"/>
      <c r="UPB272" s="43"/>
      <c r="UPC272" s="43"/>
      <c r="UPD272" s="43"/>
      <c r="UPE272" s="43"/>
      <c r="UPF272" s="43"/>
      <c r="UPG272" s="43"/>
      <c r="UPH272" s="43"/>
      <c r="UPI272" s="43"/>
      <c r="UPJ272" s="43"/>
      <c r="UPK272" s="43"/>
      <c r="UPL272" s="43"/>
      <c r="UPM272" s="43"/>
      <c r="UPN272" s="43"/>
      <c r="UPO272" s="43"/>
      <c r="UPP272" s="43"/>
      <c r="UPQ272" s="43"/>
      <c r="UPR272" s="43"/>
      <c r="UPS272" s="43"/>
      <c r="UPT272" s="44"/>
      <c r="UPU272" s="42"/>
      <c r="UPV272" s="43"/>
      <c r="UPW272" s="43"/>
      <c r="UPX272" s="43"/>
      <c r="UPY272" s="43"/>
      <c r="UPZ272" s="43"/>
      <c r="UQA272" s="43"/>
      <c r="UQB272" s="43"/>
      <c r="UQC272" s="43"/>
      <c r="UQD272" s="43"/>
      <c r="UQE272" s="43"/>
      <c r="UQF272" s="43"/>
      <c r="UQG272" s="43"/>
      <c r="UQH272" s="43"/>
      <c r="UQI272" s="43"/>
      <c r="UQJ272" s="43"/>
      <c r="UQK272" s="43"/>
      <c r="UQL272" s="43"/>
      <c r="UQM272" s="43"/>
      <c r="UQN272" s="43"/>
      <c r="UQO272" s="43"/>
      <c r="UQP272" s="43"/>
      <c r="UQQ272" s="43"/>
      <c r="UQR272" s="43"/>
      <c r="UQS272" s="43"/>
      <c r="UQT272" s="43"/>
      <c r="UQU272" s="43"/>
      <c r="UQV272" s="43"/>
      <c r="UQW272" s="43"/>
      <c r="UQX272" s="43"/>
      <c r="UQY272" s="44"/>
      <c r="UQZ272" s="42"/>
      <c r="URA272" s="43"/>
      <c r="URB272" s="43"/>
      <c r="URC272" s="43"/>
      <c r="URD272" s="43"/>
      <c r="URE272" s="43"/>
      <c r="URF272" s="43"/>
      <c r="URG272" s="43"/>
      <c r="URH272" s="43"/>
      <c r="URI272" s="43"/>
      <c r="URJ272" s="43"/>
      <c r="URK272" s="43"/>
      <c r="URL272" s="43"/>
      <c r="URM272" s="43"/>
      <c r="URN272" s="43"/>
      <c r="URO272" s="43"/>
      <c r="URP272" s="43"/>
      <c r="URQ272" s="43"/>
      <c r="URR272" s="43"/>
      <c r="URS272" s="43"/>
      <c r="URT272" s="43"/>
      <c r="URU272" s="43"/>
      <c r="URV272" s="43"/>
      <c r="URW272" s="43"/>
      <c r="URX272" s="43"/>
      <c r="URY272" s="43"/>
      <c r="URZ272" s="43"/>
      <c r="USA272" s="43"/>
      <c r="USB272" s="43"/>
      <c r="USC272" s="43"/>
      <c r="USD272" s="44"/>
      <c r="USE272" s="42"/>
      <c r="USF272" s="43"/>
      <c r="USG272" s="43"/>
      <c r="USH272" s="43"/>
      <c r="USI272" s="43"/>
      <c r="USJ272" s="43"/>
      <c r="USK272" s="43"/>
      <c r="USL272" s="43"/>
      <c r="USM272" s="43"/>
      <c r="USN272" s="43"/>
      <c r="USO272" s="43"/>
      <c r="USP272" s="43"/>
      <c r="USQ272" s="43"/>
      <c r="USR272" s="43"/>
      <c r="USS272" s="43"/>
      <c r="UST272" s="43"/>
      <c r="USU272" s="43"/>
      <c r="USV272" s="43"/>
      <c r="USW272" s="43"/>
      <c r="USX272" s="43"/>
      <c r="USY272" s="43"/>
      <c r="USZ272" s="43"/>
      <c r="UTA272" s="43"/>
      <c r="UTB272" s="43"/>
      <c r="UTC272" s="43"/>
      <c r="UTD272" s="43"/>
      <c r="UTE272" s="43"/>
      <c r="UTF272" s="43"/>
      <c r="UTG272" s="43"/>
      <c r="UTH272" s="43"/>
      <c r="UTI272" s="44"/>
      <c r="UTJ272" s="42"/>
      <c r="UTK272" s="43"/>
      <c r="UTL272" s="43"/>
      <c r="UTM272" s="43"/>
      <c r="UTN272" s="43"/>
      <c r="UTO272" s="43"/>
      <c r="UTP272" s="43"/>
      <c r="UTQ272" s="43"/>
      <c r="UTR272" s="43"/>
      <c r="UTS272" s="43"/>
      <c r="UTT272" s="43"/>
      <c r="UTU272" s="43"/>
      <c r="UTV272" s="43"/>
      <c r="UTW272" s="43"/>
      <c r="UTX272" s="43"/>
      <c r="UTY272" s="43"/>
      <c r="UTZ272" s="43"/>
      <c r="UUA272" s="43"/>
      <c r="UUB272" s="43"/>
      <c r="UUC272" s="43"/>
      <c r="UUD272" s="43"/>
      <c r="UUE272" s="43"/>
      <c r="UUF272" s="43"/>
      <c r="UUG272" s="43"/>
      <c r="UUH272" s="43"/>
      <c r="UUI272" s="43"/>
      <c r="UUJ272" s="43"/>
      <c r="UUK272" s="43"/>
      <c r="UUL272" s="43"/>
      <c r="UUM272" s="43"/>
      <c r="UUN272" s="44"/>
      <c r="UUO272" s="42"/>
      <c r="UUP272" s="43"/>
      <c r="UUQ272" s="43"/>
      <c r="UUR272" s="43"/>
      <c r="UUS272" s="43"/>
      <c r="UUT272" s="43"/>
      <c r="UUU272" s="43"/>
      <c r="UUV272" s="43"/>
      <c r="UUW272" s="43"/>
      <c r="UUX272" s="43"/>
      <c r="UUY272" s="43"/>
      <c r="UUZ272" s="43"/>
      <c r="UVA272" s="43"/>
      <c r="UVB272" s="43"/>
      <c r="UVC272" s="43"/>
      <c r="UVD272" s="43"/>
      <c r="UVE272" s="43"/>
      <c r="UVF272" s="43"/>
      <c r="UVG272" s="43"/>
      <c r="UVH272" s="43"/>
      <c r="UVI272" s="43"/>
      <c r="UVJ272" s="43"/>
      <c r="UVK272" s="43"/>
      <c r="UVL272" s="43"/>
      <c r="UVM272" s="43"/>
      <c r="UVN272" s="43"/>
      <c r="UVO272" s="43"/>
      <c r="UVP272" s="43"/>
      <c r="UVQ272" s="43"/>
      <c r="UVR272" s="43"/>
      <c r="UVS272" s="44"/>
      <c r="UVT272" s="42"/>
      <c r="UVU272" s="43"/>
      <c r="UVV272" s="43"/>
      <c r="UVW272" s="43"/>
      <c r="UVX272" s="43"/>
      <c r="UVY272" s="43"/>
      <c r="UVZ272" s="43"/>
      <c r="UWA272" s="43"/>
      <c r="UWB272" s="43"/>
      <c r="UWC272" s="43"/>
      <c r="UWD272" s="43"/>
      <c r="UWE272" s="43"/>
      <c r="UWF272" s="43"/>
      <c r="UWG272" s="43"/>
      <c r="UWH272" s="43"/>
      <c r="UWI272" s="43"/>
      <c r="UWJ272" s="43"/>
      <c r="UWK272" s="43"/>
      <c r="UWL272" s="43"/>
      <c r="UWM272" s="43"/>
      <c r="UWN272" s="43"/>
      <c r="UWO272" s="43"/>
      <c r="UWP272" s="43"/>
      <c r="UWQ272" s="43"/>
      <c r="UWR272" s="43"/>
      <c r="UWS272" s="43"/>
      <c r="UWT272" s="43"/>
      <c r="UWU272" s="43"/>
      <c r="UWV272" s="43"/>
      <c r="UWW272" s="43"/>
      <c r="UWX272" s="44"/>
      <c r="UWY272" s="42"/>
      <c r="UWZ272" s="43"/>
      <c r="UXA272" s="43"/>
      <c r="UXB272" s="43"/>
      <c r="UXC272" s="43"/>
      <c r="UXD272" s="43"/>
      <c r="UXE272" s="43"/>
      <c r="UXF272" s="43"/>
      <c r="UXG272" s="43"/>
      <c r="UXH272" s="43"/>
      <c r="UXI272" s="43"/>
      <c r="UXJ272" s="43"/>
      <c r="UXK272" s="43"/>
      <c r="UXL272" s="43"/>
      <c r="UXM272" s="43"/>
      <c r="UXN272" s="43"/>
      <c r="UXO272" s="43"/>
      <c r="UXP272" s="43"/>
      <c r="UXQ272" s="43"/>
      <c r="UXR272" s="43"/>
      <c r="UXS272" s="43"/>
      <c r="UXT272" s="43"/>
      <c r="UXU272" s="43"/>
      <c r="UXV272" s="43"/>
      <c r="UXW272" s="43"/>
      <c r="UXX272" s="43"/>
      <c r="UXY272" s="43"/>
      <c r="UXZ272" s="43"/>
      <c r="UYA272" s="43"/>
      <c r="UYB272" s="43"/>
      <c r="UYC272" s="44"/>
      <c r="UYD272" s="42"/>
      <c r="UYE272" s="43"/>
      <c r="UYF272" s="43"/>
      <c r="UYG272" s="43"/>
      <c r="UYH272" s="43"/>
      <c r="UYI272" s="43"/>
      <c r="UYJ272" s="43"/>
      <c r="UYK272" s="43"/>
      <c r="UYL272" s="43"/>
      <c r="UYM272" s="43"/>
      <c r="UYN272" s="43"/>
      <c r="UYO272" s="43"/>
      <c r="UYP272" s="43"/>
      <c r="UYQ272" s="43"/>
      <c r="UYR272" s="43"/>
      <c r="UYS272" s="43"/>
      <c r="UYT272" s="43"/>
      <c r="UYU272" s="43"/>
      <c r="UYV272" s="43"/>
      <c r="UYW272" s="43"/>
      <c r="UYX272" s="43"/>
      <c r="UYY272" s="43"/>
      <c r="UYZ272" s="43"/>
      <c r="UZA272" s="43"/>
      <c r="UZB272" s="43"/>
      <c r="UZC272" s="43"/>
      <c r="UZD272" s="43"/>
      <c r="UZE272" s="43"/>
      <c r="UZF272" s="43"/>
      <c r="UZG272" s="43"/>
      <c r="UZH272" s="44"/>
      <c r="UZI272" s="42"/>
      <c r="UZJ272" s="43"/>
      <c r="UZK272" s="43"/>
      <c r="UZL272" s="43"/>
      <c r="UZM272" s="43"/>
      <c r="UZN272" s="43"/>
      <c r="UZO272" s="43"/>
      <c r="UZP272" s="43"/>
      <c r="UZQ272" s="43"/>
      <c r="UZR272" s="43"/>
      <c r="UZS272" s="43"/>
      <c r="UZT272" s="43"/>
      <c r="UZU272" s="43"/>
      <c r="UZV272" s="43"/>
      <c r="UZW272" s="43"/>
      <c r="UZX272" s="43"/>
      <c r="UZY272" s="43"/>
      <c r="UZZ272" s="43"/>
      <c r="VAA272" s="43"/>
      <c r="VAB272" s="43"/>
      <c r="VAC272" s="43"/>
      <c r="VAD272" s="43"/>
      <c r="VAE272" s="43"/>
      <c r="VAF272" s="43"/>
      <c r="VAG272" s="43"/>
      <c r="VAH272" s="43"/>
      <c r="VAI272" s="43"/>
      <c r="VAJ272" s="43"/>
      <c r="VAK272" s="43"/>
      <c r="VAL272" s="43"/>
      <c r="VAM272" s="44"/>
      <c r="VAN272" s="42"/>
      <c r="VAO272" s="43"/>
      <c r="VAP272" s="43"/>
      <c r="VAQ272" s="43"/>
      <c r="VAR272" s="43"/>
      <c r="VAS272" s="43"/>
      <c r="VAT272" s="43"/>
      <c r="VAU272" s="43"/>
      <c r="VAV272" s="43"/>
      <c r="VAW272" s="43"/>
      <c r="VAX272" s="43"/>
      <c r="VAY272" s="43"/>
      <c r="VAZ272" s="43"/>
      <c r="VBA272" s="43"/>
      <c r="VBB272" s="43"/>
      <c r="VBC272" s="43"/>
      <c r="VBD272" s="43"/>
      <c r="VBE272" s="43"/>
      <c r="VBF272" s="43"/>
      <c r="VBG272" s="43"/>
      <c r="VBH272" s="43"/>
      <c r="VBI272" s="43"/>
      <c r="VBJ272" s="43"/>
      <c r="VBK272" s="43"/>
      <c r="VBL272" s="43"/>
      <c r="VBM272" s="43"/>
      <c r="VBN272" s="43"/>
      <c r="VBO272" s="43"/>
      <c r="VBP272" s="43"/>
      <c r="VBQ272" s="43"/>
      <c r="VBR272" s="44"/>
      <c r="VBS272" s="42"/>
      <c r="VBT272" s="43"/>
      <c r="VBU272" s="43"/>
      <c r="VBV272" s="43"/>
      <c r="VBW272" s="43"/>
      <c r="VBX272" s="43"/>
      <c r="VBY272" s="43"/>
      <c r="VBZ272" s="43"/>
      <c r="VCA272" s="43"/>
      <c r="VCB272" s="43"/>
      <c r="VCC272" s="43"/>
      <c r="VCD272" s="43"/>
      <c r="VCE272" s="43"/>
      <c r="VCF272" s="43"/>
      <c r="VCG272" s="43"/>
      <c r="VCH272" s="43"/>
      <c r="VCI272" s="43"/>
      <c r="VCJ272" s="43"/>
      <c r="VCK272" s="43"/>
      <c r="VCL272" s="43"/>
      <c r="VCM272" s="43"/>
      <c r="VCN272" s="43"/>
      <c r="VCO272" s="43"/>
      <c r="VCP272" s="43"/>
      <c r="VCQ272" s="43"/>
      <c r="VCR272" s="43"/>
      <c r="VCS272" s="43"/>
      <c r="VCT272" s="43"/>
      <c r="VCU272" s="43"/>
      <c r="VCV272" s="43"/>
      <c r="VCW272" s="44"/>
      <c r="VCX272" s="42"/>
      <c r="VCY272" s="43"/>
      <c r="VCZ272" s="43"/>
      <c r="VDA272" s="43"/>
      <c r="VDB272" s="43"/>
      <c r="VDC272" s="43"/>
      <c r="VDD272" s="43"/>
      <c r="VDE272" s="43"/>
      <c r="VDF272" s="43"/>
      <c r="VDG272" s="43"/>
      <c r="VDH272" s="43"/>
      <c r="VDI272" s="43"/>
      <c r="VDJ272" s="43"/>
      <c r="VDK272" s="43"/>
      <c r="VDL272" s="43"/>
      <c r="VDM272" s="43"/>
      <c r="VDN272" s="43"/>
      <c r="VDO272" s="43"/>
      <c r="VDP272" s="43"/>
      <c r="VDQ272" s="43"/>
      <c r="VDR272" s="43"/>
      <c r="VDS272" s="43"/>
      <c r="VDT272" s="43"/>
      <c r="VDU272" s="43"/>
      <c r="VDV272" s="43"/>
      <c r="VDW272" s="43"/>
      <c r="VDX272" s="43"/>
      <c r="VDY272" s="43"/>
      <c r="VDZ272" s="43"/>
      <c r="VEA272" s="43"/>
      <c r="VEB272" s="44"/>
      <c r="VEC272" s="42"/>
      <c r="VED272" s="43"/>
      <c r="VEE272" s="43"/>
      <c r="VEF272" s="43"/>
      <c r="VEG272" s="43"/>
      <c r="VEH272" s="43"/>
      <c r="VEI272" s="43"/>
      <c r="VEJ272" s="43"/>
      <c r="VEK272" s="43"/>
      <c r="VEL272" s="43"/>
      <c r="VEM272" s="43"/>
      <c r="VEN272" s="43"/>
      <c r="VEO272" s="43"/>
      <c r="VEP272" s="43"/>
      <c r="VEQ272" s="43"/>
      <c r="VER272" s="43"/>
      <c r="VES272" s="43"/>
      <c r="VET272" s="43"/>
      <c r="VEU272" s="43"/>
      <c r="VEV272" s="43"/>
      <c r="VEW272" s="43"/>
      <c r="VEX272" s="43"/>
      <c r="VEY272" s="43"/>
      <c r="VEZ272" s="43"/>
      <c r="VFA272" s="43"/>
      <c r="VFB272" s="43"/>
      <c r="VFC272" s="43"/>
      <c r="VFD272" s="43"/>
      <c r="VFE272" s="43"/>
      <c r="VFF272" s="43"/>
      <c r="VFG272" s="44"/>
      <c r="VFH272" s="42"/>
      <c r="VFI272" s="43"/>
      <c r="VFJ272" s="43"/>
      <c r="VFK272" s="43"/>
      <c r="VFL272" s="43"/>
      <c r="VFM272" s="43"/>
      <c r="VFN272" s="43"/>
      <c r="VFO272" s="43"/>
      <c r="VFP272" s="43"/>
      <c r="VFQ272" s="43"/>
      <c r="VFR272" s="43"/>
      <c r="VFS272" s="43"/>
      <c r="VFT272" s="43"/>
      <c r="VFU272" s="43"/>
      <c r="VFV272" s="43"/>
      <c r="VFW272" s="43"/>
      <c r="VFX272" s="43"/>
      <c r="VFY272" s="43"/>
      <c r="VFZ272" s="43"/>
      <c r="VGA272" s="43"/>
      <c r="VGB272" s="43"/>
      <c r="VGC272" s="43"/>
      <c r="VGD272" s="43"/>
      <c r="VGE272" s="43"/>
      <c r="VGF272" s="43"/>
      <c r="VGG272" s="43"/>
      <c r="VGH272" s="43"/>
      <c r="VGI272" s="43"/>
      <c r="VGJ272" s="43"/>
      <c r="VGK272" s="43"/>
      <c r="VGL272" s="44"/>
      <c r="VGM272" s="42"/>
      <c r="VGN272" s="43"/>
      <c r="VGO272" s="43"/>
      <c r="VGP272" s="43"/>
      <c r="VGQ272" s="43"/>
      <c r="VGR272" s="43"/>
      <c r="VGS272" s="43"/>
      <c r="VGT272" s="43"/>
      <c r="VGU272" s="43"/>
      <c r="VGV272" s="43"/>
      <c r="VGW272" s="43"/>
      <c r="VGX272" s="43"/>
      <c r="VGY272" s="43"/>
      <c r="VGZ272" s="43"/>
      <c r="VHA272" s="43"/>
      <c r="VHB272" s="43"/>
      <c r="VHC272" s="43"/>
      <c r="VHD272" s="43"/>
      <c r="VHE272" s="43"/>
      <c r="VHF272" s="43"/>
      <c r="VHG272" s="43"/>
      <c r="VHH272" s="43"/>
      <c r="VHI272" s="43"/>
      <c r="VHJ272" s="43"/>
      <c r="VHK272" s="43"/>
      <c r="VHL272" s="43"/>
      <c r="VHM272" s="43"/>
      <c r="VHN272" s="43"/>
      <c r="VHO272" s="43"/>
      <c r="VHP272" s="43"/>
      <c r="VHQ272" s="44"/>
      <c r="VHR272" s="42"/>
      <c r="VHS272" s="43"/>
      <c r="VHT272" s="43"/>
      <c r="VHU272" s="43"/>
      <c r="VHV272" s="43"/>
      <c r="VHW272" s="43"/>
      <c r="VHX272" s="43"/>
      <c r="VHY272" s="43"/>
      <c r="VHZ272" s="43"/>
      <c r="VIA272" s="43"/>
      <c r="VIB272" s="43"/>
      <c r="VIC272" s="43"/>
      <c r="VID272" s="43"/>
      <c r="VIE272" s="43"/>
      <c r="VIF272" s="43"/>
      <c r="VIG272" s="43"/>
      <c r="VIH272" s="43"/>
      <c r="VII272" s="43"/>
      <c r="VIJ272" s="43"/>
      <c r="VIK272" s="43"/>
      <c r="VIL272" s="43"/>
      <c r="VIM272" s="43"/>
      <c r="VIN272" s="43"/>
      <c r="VIO272" s="43"/>
      <c r="VIP272" s="43"/>
      <c r="VIQ272" s="43"/>
      <c r="VIR272" s="43"/>
      <c r="VIS272" s="43"/>
      <c r="VIT272" s="43"/>
      <c r="VIU272" s="43"/>
      <c r="VIV272" s="44"/>
      <c r="VIW272" s="42"/>
      <c r="VIX272" s="43"/>
      <c r="VIY272" s="43"/>
      <c r="VIZ272" s="43"/>
      <c r="VJA272" s="43"/>
      <c r="VJB272" s="43"/>
      <c r="VJC272" s="43"/>
      <c r="VJD272" s="43"/>
      <c r="VJE272" s="43"/>
      <c r="VJF272" s="43"/>
      <c r="VJG272" s="43"/>
      <c r="VJH272" s="43"/>
      <c r="VJI272" s="43"/>
      <c r="VJJ272" s="43"/>
      <c r="VJK272" s="43"/>
      <c r="VJL272" s="43"/>
      <c r="VJM272" s="43"/>
      <c r="VJN272" s="43"/>
      <c r="VJO272" s="43"/>
      <c r="VJP272" s="43"/>
      <c r="VJQ272" s="43"/>
      <c r="VJR272" s="43"/>
      <c r="VJS272" s="43"/>
      <c r="VJT272" s="43"/>
      <c r="VJU272" s="43"/>
      <c r="VJV272" s="43"/>
      <c r="VJW272" s="43"/>
      <c r="VJX272" s="43"/>
      <c r="VJY272" s="43"/>
      <c r="VJZ272" s="43"/>
      <c r="VKA272" s="44"/>
      <c r="VKB272" s="42"/>
      <c r="VKC272" s="43"/>
      <c r="VKD272" s="43"/>
      <c r="VKE272" s="43"/>
      <c r="VKF272" s="43"/>
      <c r="VKG272" s="43"/>
      <c r="VKH272" s="43"/>
      <c r="VKI272" s="43"/>
      <c r="VKJ272" s="43"/>
      <c r="VKK272" s="43"/>
      <c r="VKL272" s="43"/>
      <c r="VKM272" s="43"/>
      <c r="VKN272" s="43"/>
      <c r="VKO272" s="43"/>
      <c r="VKP272" s="43"/>
      <c r="VKQ272" s="43"/>
      <c r="VKR272" s="43"/>
      <c r="VKS272" s="43"/>
      <c r="VKT272" s="43"/>
      <c r="VKU272" s="43"/>
      <c r="VKV272" s="43"/>
      <c r="VKW272" s="43"/>
      <c r="VKX272" s="43"/>
      <c r="VKY272" s="43"/>
      <c r="VKZ272" s="43"/>
      <c r="VLA272" s="43"/>
      <c r="VLB272" s="43"/>
      <c r="VLC272" s="43"/>
      <c r="VLD272" s="43"/>
      <c r="VLE272" s="43"/>
      <c r="VLF272" s="44"/>
      <c r="VLG272" s="42"/>
      <c r="VLH272" s="43"/>
      <c r="VLI272" s="43"/>
      <c r="VLJ272" s="43"/>
      <c r="VLK272" s="43"/>
      <c r="VLL272" s="43"/>
      <c r="VLM272" s="43"/>
      <c r="VLN272" s="43"/>
      <c r="VLO272" s="43"/>
      <c r="VLP272" s="43"/>
      <c r="VLQ272" s="43"/>
      <c r="VLR272" s="43"/>
      <c r="VLS272" s="43"/>
      <c r="VLT272" s="43"/>
      <c r="VLU272" s="43"/>
      <c r="VLV272" s="43"/>
      <c r="VLW272" s="43"/>
      <c r="VLX272" s="43"/>
      <c r="VLY272" s="43"/>
      <c r="VLZ272" s="43"/>
      <c r="VMA272" s="43"/>
      <c r="VMB272" s="43"/>
      <c r="VMC272" s="43"/>
      <c r="VMD272" s="43"/>
      <c r="VME272" s="43"/>
      <c r="VMF272" s="43"/>
      <c r="VMG272" s="43"/>
      <c r="VMH272" s="43"/>
      <c r="VMI272" s="43"/>
      <c r="VMJ272" s="43"/>
      <c r="VMK272" s="44"/>
      <c r="VML272" s="42"/>
      <c r="VMM272" s="43"/>
      <c r="VMN272" s="43"/>
      <c r="VMO272" s="43"/>
      <c r="VMP272" s="43"/>
      <c r="VMQ272" s="43"/>
      <c r="VMR272" s="43"/>
      <c r="VMS272" s="43"/>
      <c r="VMT272" s="43"/>
      <c r="VMU272" s="43"/>
      <c r="VMV272" s="43"/>
      <c r="VMW272" s="43"/>
      <c r="VMX272" s="43"/>
      <c r="VMY272" s="43"/>
      <c r="VMZ272" s="43"/>
      <c r="VNA272" s="43"/>
      <c r="VNB272" s="43"/>
      <c r="VNC272" s="43"/>
      <c r="VND272" s="43"/>
      <c r="VNE272" s="43"/>
      <c r="VNF272" s="43"/>
      <c r="VNG272" s="43"/>
      <c r="VNH272" s="43"/>
      <c r="VNI272" s="43"/>
      <c r="VNJ272" s="43"/>
      <c r="VNK272" s="43"/>
      <c r="VNL272" s="43"/>
      <c r="VNM272" s="43"/>
      <c r="VNN272" s="43"/>
      <c r="VNO272" s="43"/>
      <c r="VNP272" s="44"/>
      <c r="VNQ272" s="42"/>
      <c r="VNR272" s="43"/>
      <c r="VNS272" s="43"/>
      <c r="VNT272" s="43"/>
      <c r="VNU272" s="43"/>
      <c r="VNV272" s="43"/>
      <c r="VNW272" s="43"/>
      <c r="VNX272" s="43"/>
      <c r="VNY272" s="43"/>
      <c r="VNZ272" s="43"/>
      <c r="VOA272" s="43"/>
      <c r="VOB272" s="43"/>
      <c r="VOC272" s="43"/>
      <c r="VOD272" s="43"/>
      <c r="VOE272" s="43"/>
      <c r="VOF272" s="43"/>
      <c r="VOG272" s="43"/>
      <c r="VOH272" s="43"/>
      <c r="VOI272" s="43"/>
      <c r="VOJ272" s="43"/>
      <c r="VOK272" s="43"/>
      <c r="VOL272" s="43"/>
      <c r="VOM272" s="43"/>
      <c r="VON272" s="43"/>
      <c r="VOO272" s="43"/>
      <c r="VOP272" s="43"/>
      <c r="VOQ272" s="43"/>
      <c r="VOR272" s="43"/>
      <c r="VOS272" s="43"/>
      <c r="VOT272" s="43"/>
      <c r="VOU272" s="44"/>
      <c r="VOV272" s="42"/>
      <c r="VOW272" s="43"/>
      <c r="VOX272" s="43"/>
      <c r="VOY272" s="43"/>
      <c r="VOZ272" s="43"/>
      <c r="VPA272" s="43"/>
      <c r="VPB272" s="43"/>
      <c r="VPC272" s="43"/>
      <c r="VPD272" s="43"/>
      <c r="VPE272" s="43"/>
      <c r="VPF272" s="43"/>
      <c r="VPG272" s="43"/>
      <c r="VPH272" s="43"/>
      <c r="VPI272" s="43"/>
      <c r="VPJ272" s="43"/>
      <c r="VPK272" s="43"/>
      <c r="VPL272" s="43"/>
      <c r="VPM272" s="43"/>
      <c r="VPN272" s="43"/>
      <c r="VPO272" s="43"/>
      <c r="VPP272" s="43"/>
      <c r="VPQ272" s="43"/>
      <c r="VPR272" s="43"/>
      <c r="VPS272" s="43"/>
      <c r="VPT272" s="43"/>
      <c r="VPU272" s="43"/>
      <c r="VPV272" s="43"/>
      <c r="VPW272" s="43"/>
      <c r="VPX272" s="43"/>
      <c r="VPY272" s="43"/>
      <c r="VPZ272" s="44"/>
      <c r="VQA272" s="42"/>
      <c r="VQB272" s="43"/>
      <c r="VQC272" s="43"/>
      <c r="VQD272" s="43"/>
      <c r="VQE272" s="43"/>
      <c r="VQF272" s="43"/>
      <c r="VQG272" s="43"/>
      <c r="VQH272" s="43"/>
      <c r="VQI272" s="43"/>
      <c r="VQJ272" s="43"/>
      <c r="VQK272" s="43"/>
      <c r="VQL272" s="43"/>
      <c r="VQM272" s="43"/>
      <c r="VQN272" s="43"/>
      <c r="VQO272" s="43"/>
      <c r="VQP272" s="43"/>
      <c r="VQQ272" s="43"/>
      <c r="VQR272" s="43"/>
      <c r="VQS272" s="43"/>
      <c r="VQT272" s="43"/>
      <c r="VQU272" s="43"/>
      <c r="VQV272" s="43"/>
      <c r="VQW272" s="43"/>
      <c r="VQX272" s="43"/>
      <c r="VQY272" s="43"/>
      <c r="VQZ272" s="43"/>
      <c r="VRA272" s="43"/>
      <c r="VRB272" s="43"/>
      <c r="VRC272" s="43"/>
      <c r="VRD272" s="43"/>
      <c r="VRE272" s="44"/>
      <c r="VRF272" s="42"/>
      <c r="VRG272" s="43"/>
      <c r="VRH272" s="43"/>
      <c r="VRI272" s="43"/>
      <c r="VRJ272" s="43"/>
      <c r="VRK272" s="43"/>
      <c r="VRL272" s="43"/>
      <c r="VRM272" s="43"/>
      <c r="VRN272" s="43"/>
      <c r="VRO272" s="43"/>
      <c r="VRP272" s="43"/>
      <c r="VRQ272" s="43"/>
      <c r="VRR272" s="43"/>
      <c r="VRS272" s="43"/>
      <c r="VRT272" s="43"/>
      <c r="VRU272" s="43"/>
      <c r="VRV272" s="43"/>
      <c r="VRW272" s="43"/>
      <c r="VRX272" s="43"/>
      <c r="VRY272" s="43"/>
      <c r="VRZ272" s="43"/>
      <c r="VSA272" s="43"/>
      <c r="VSB272" s="43"/>
      <c r="VSC272" s="43"/>
      <c r="VSD272" s="43"/>
      <c r="VSE272" s="43"/>
      <c r="VSF272" s="43"/>
      <c r="VSG272" s="43"/>
      <c r="VSH272" s="43"/>
      <c r="VSI272" s="43"/>
      <c r="VSJ272" s="44"/>
      <c r="VSK272" s="42"/>
      <c r="VSL272" s="43"/>
      <c r="VSM272" s="43"/>
      <c r="VSN272" s="43"/>
      <c r="VSO272" s="43"/>
      <c r="VSP272" s="43"/>
      <c r="VSQ272" s="43"/>
      <c r="VSR272" s="43"/>
      <c r="VSS272" s="43"/>
      <c r="VST272" s="43"/>
      <c r="VSU272" s="43"/>
      <c r="VSV272" s="43"/>
      <c r="VSW272" s="43"/>
      <c r="VSX272" s="43"/>
      <c r="VSY272" s="43"/>
      <c r="VSZ272" s="43"/>
      <c r="VTA272" s="43"/>
      <c r="VTB272" s="43"/>
      <c r="VTC272" s="43"/>
      <c r="VTD272" s="43"/>
      <c r="VTE272" s="43"/>
      <c r="VTF272" s="43"/>
      <c r="VTG272" s="43"/>
      <c r="VTH272" s="43"/>
      <c r="VTI272" s="43"/>
      <c r="VTJ272" s="43"/>
      <c r="VTK272" s="43"/>
      <c r="VTL272" s="43"/>
      <c r="VTM272" s="43"/>
      <c r="VTN272" s="43"/>
      <c r="VTO272" s="44"/>
      <c r="VTP272" s="42"/>
      <c r="VTQ272" s="43"/>
      <c r="VTR272" s="43"/>
      <c r="VTS272" s="43"/>
      <c r="VTT272" s="43"/>
      <c r="VTU272" s="43"/>
      <c r="VTV272" s="43"/>
      <c r="VTW272" s="43"/>
      <c r="VTX272" s="43"/>
      <c r="VTY272" s="43"/>
      <c r="VTZ272" s="43"/>
      <c r="VUA272" s="43"/>
      <c r="VUB272" s="43"/>
      <c r="VUC272" s="43"/>
      <c r="VUD272" s="43"/>
      <c r="VUE272" s="43"/>
      <c r="VUF272" s="43"/>
      <c r="VUG272" s="43"/>
      <c r="VUH272" s="43"/>
      <c r="VUI272" s="43"/>
      <c r="VUJ272" s="43"/>
      <c r="VUK272" s="43"/>
      <c r="VUL272" s="43"/>
      <c r="VUM272" s="43"/>
      <c r="VUN272" s="43"/>
      <c r="VUO272" s="43"/>
      <c r="VUP272" s="43"/>
      <c r="VUQ272" s="43"/>
      <c r="VUR272" s="43"/>
      <c r="VUS272" s="43"/>
      <c r="VUT272" s="44"/>
      <c r="VUU272" s="42"/>
      <c r="VUV272" s="43"/>
      <c r="VUW272" s="43"/>
      <c r="VUX272" s="43"/>
      <c r="VUY272" s="43"/>
      <c r="VUZ272" s="43"/>
      <c r="VVA272" s="43"/>
      <c r="VVB272" s="43"/>
      <c r="VVC272" s="43"/>
      <c r="VVD272" s="43"/>
      <c r="VVE272" s="43"/>
      <c r="VVF272" s="43"/>
      <c r="VVG272" s="43"/>
      <c r="VVH272" s="43"/>
      <c r="VVI272" s="43"/>
      <c r="VVJ272" s="43"/>
      <c r="VVK272" s="43"/>
      <c r="VVL272" s="43"/>
      <c r="VVM272" s="43"/>
      <c r="VVN272" s="43"/>
      <c r="VVO272" s="43"/>
      <c r="VVP272" s="43"/>
      <c r="VVQ272" s="43"/>
      <c r="VVR272" s="43"/>
      <c r="VVS272" s="43"/>
      <c r="VVT272" s="43"/>
      <c r="VVU272" s="43"/>
      <c r="VVV272" s="43"/>
      <c r="VVW272" s="43"/>
      <c r="VVX272" s="43"/>
      <c r="VVY272" s="44"/>
      <c r="VVZ272" s="42"/>
      <c r="VWA272" s="43"/>
      <c r="VWB272" s="43"/>
      <c r="VWC272" s="43"/>
      <c r="VWD272" s="43"/>
      <c r="VWE272" s="43"/>
      <c r="VWF272" s="43"/>
      <c r="VWG272" s="43"/>
      <c r="VWH272" s="43"/>
      <c r="VWI272" s="43"/>
      <c r="VWJ272" s="43"/>
      <c r="VWK272" s="43"/>
      <c r="VWL272" s="43"/>
      <c r="VWM272" s="43"/>
      <c r="VWN272" s="43"/>
      <c r="VWO272" s="43"/>
      <c r="VWP272" s="43"/>
      <c r="VWQ272" s="43"/>
      <c r="VWR272" s="43"/>
      <c r="VWS272" s="43"/>
      <c r="VWT272" s="43"/>
      <c r="VWU272" s="43"/>
      <c r="VWV272" s="43"/>
      <c r="VWW272" s="43"/>
      <c r="VWX272" s="43"/>
      <c r="VWY272" s="43"/>
      <c r="VWZ272" s="43"/>
      <c r="VXA272" s="43"/>
      <c r="VXB272" s="43"/>
      <c r="VXC272" s="43"/>
      <c r="VXD272" s="44"/>
      <c r="VXE272" s="42"/>
      <c r="VXF272" s="43"/>
      <c r="VXG272" s="43"/>
      <c r="VXH272" s="43"/>
      <c r="VXI272" s="43"/>
      <c r="VXJ272" s="43"/>
      <c r="VXK272" s="43"/>
      <c r="VXL272" s="43"/>
      <c r="VXM272" s="43"/>
      <c r="VXN272" s="43"/>
      <c r="VXO272" s="43"/>
      <c r="VXP272" s="43"/>
      <c r="VXQ272" s="43"/>
      <c r="VXR272" s="43"/>
      <c r="VXS272" s="43"/>
      <c r="VXT272" s="43"/>
      <c r="VXU272" s="43"/>
      <c r="VXV272" s="43"/>
      <c r="VXW272" s="43"/>
      <c r="VXX272" s="43"/>
      <c r="VXY272" s="43"/>
      <c r="VXZ272" s="43"/>
      <c r="VYA272" s="43"/>
      <c r="VYB272" s="43"/>
      <c r="VYC272" s="43"/>
      <c r="VYD272" s="43"/>
      <c r="VYE272" s="43"/>
      <c r="VYF272" s="43"/>
      <c r="VYG272" s="43"/>
      <c r="VYH272" s="43"/>
      <c r="VYI272" s="44"/>
      <c r="VYJ272" s="42"/>
      <c r="VYK272" s="43"/>
      <c r="VYL272" s="43"/>
      <c r="VYM272" s="43"/>
      <c r="VYN272" s="43"/>
      <c r="VYO272" s="43"/>
      <c r="VYP272" s="43"/>
      <c r="VYQ272" s="43"/>
      <c r="VYR272" s="43"/>
      <c r="VYS272" s="43"/>
      <c r="VYT272" s="43"/>
      <c r="VYU272" s="43"/>
      <c r="VYV272" s="43"/>
      <c r="VYW272" s="43"/>
      <c r="VYX272" s="43"/>
      <c r="VYY272" s="43"/>
      <c r="VYZ272" s="43"/>
      <c r="VZA272" s="43"/>
      <c r="VZB272" s="43"/>
      <c r="VZC272" s="43"/>
      <c r="VZD272" s="43"/>
      <c r="VZE272" s="43"/>
      <c r="VZF272" s="43"/>
      <c r="VZG272" s="43"/>
      <c r="VZH272" s="43"/>
      <c r="VZI272" s="43"/>
      <c r="VZJ272" s="43"/>
      <c r="VZK272" s="43"/>
      <c r="VZL272" s="43"/>
      <c r="VZM272" s="43"/>
      <c r="VZN272" s="44"/>
      <c r="VZO272" s="42"/>
      <c r="VZP272" s="43"/>
      <c r="VZQ272" s="43"/>
      <c r="VZR272" s="43"/>
      <c r="VZS272" s="43"/>
      <c r="VZT272" s="43"/>
      <c r="VZU272" s="43"/>
      <c r="VZV272" s="43"/>
      <c r="VZW272" s="43"/>
      <c r="VZX272" s="43"/>
      <c r="VZY272" s="43"/>
      <c r="VZZ272" s="43"/>
      <c r="WAA272" s="43"/>
      <c r="WAB272" s="43"/>
      <c r="WAC272" s="43"/>
      <c r="WAD272" s="43"/>
      <c r="WAE272" s="43"/>
      <c r="WAF272" s="43"/>
      <c r="WAG272" s="43"/>
      <c r="WAH272" s="43"/>
      <c r="WAI272" s="43"/>
      <c r="WAJ272" s="43"/>
      <c r="WAK272" s="43"/>
      <c r="WAL272" s="43"/>
      <c r="WAM272" s="43"/>
      <c r="WAN272" s="43"/>
      <c r="WAO272" s="43"/>
      <c r="WAP272" s="43"/>
      <c r="WAQ272" s="43"/>
      <c r="WAR272" s="43"/>
      <c r="WAS272" s="44"/>
      <c r="WAT272" s="42"/>
      <c r="WAU272" s="43"/>
      <c r="WAV272" s="43"/>
      <c r="WAW272" s="43"/>
      <c r="WAX272" s="43"/>
      <c r="WAY272" s="43"/>
      <c r="WAZ272" s="43"/>
      <c r="WBA272" s="43"/>
      <c r="WBB272" s="43"/>
      <c r="WBC272" s="43"/>
      <c r="WBD272" s="43"/>
      <c r="WBE272" s="43"/>
      <c r="WBF272" s="43"/>
      <c r="WBG272" s="43"/>
      <c r="WBH272" s="43"/>
      <c r="WBI272" s="43"/>
      <c r="WBJ272" s="43"/>
      <c r="WBK272" s="43"/>
      <c r="WBL272" s="43"/>
      <c r="WBM272" s="43"/>
      <c r="WBN272" s="43"/>
      <c r="WBO272" s="43"/>
      <c r="WBP272" s="43"/>
      <c r="WBQ272" s="43"/>
      <c r="WBR272" s="43"/>
      <c r="WBS272" s="43"/>
      <c r="WBT272" s="43"/>
      <c r="WBU272" s="43"/>
      <c r="WBV272" s="43"/>
      <c r="WBW272" s="43"/>
      <c r="WBX272" s="44"/>
      <c r="WBY272" s="42"/>
      <c r="WBZ272" s="43"/>
      <c r="WCA272" s="43"/>
      <c r="WCB272" s="43"/>
      <c r="WCC272" s="43"/>
      <c r="WCD272" s="43"/>
      <c r="WCE272" s="43"/>
      <c r="WCF272" s="43"/>
      <c r="WCG272" s="43"/>
      <c r="WCH272" s="43"/>
      <c r="WCI272" s="43"/>
      <c r="WCJ272" s="43"/>
      <c r="WCK272" s="43"/>
      <c r="WCL272" s="43"/>
      <c r="WCM272" s="43"/>
      <c r="WCN272" s="43"/>
      <c r="WCO272" s="43"/>
      <c r="WCP272" s="43"/>
      <c r="WCQ272" s="43"/>
      <c r="WCR272" s="43"/>
      <c r="WCS272" s="43"/>
      <c r="WCT272" s="43"/>
      <c r="WCU272" s="43"/>
      <c r="WCV272" s="43"/>
      <c r="WCW272" s="43"/>
      <c r="WCX272" s="43"/>
      <c r="WCY272" s="43"/>
      <c r="WCZ272" s="43"/>
      <c r="WDA272" s="43"/>
      <c r="WDB272" s="43"/>
      <c r="WDC272" s="44"/>
      <c r="WDD272" s="42"/>
      <c r="WDE272" s="43"/>
      <c r="WDF272" s="43"/>
      <c r="WDG272" s="43"/>
      <c r="WDH272" s="43"/>
      <c r="WDI272" s="43"/>
      <c r="WDJ272" s="43"/>
      <c r="WDK272" s="43"/>
      <c r="WDL272" s="43"/>
      <c r="WDM272" s="43"/>
      <c r="WDN272" s="43"/>
      <c r="WDO272" s="43"/>
      <c r="WDP272" s="43"/>
      <c r="WDQ272" s="43"/>
      <c r="WDR272" s="43"/>
      <c r="WDS272" s="43"/>
      <c r="WDT272" s="43"/>
      <c r="WDU272" s="43"/>
      <c r="WDV272" s="43"/>
      <c r="WDW272" s="43"/>
      <c r="WDX272" s="43"/>
      <c r="WDY272" s="43"/>
      <c r="WDZ272" s="43"/>
      <c r="WEA272" s="43"/>
      <c r="WEB272" s="43"/>
      <c r="WEC272" s="43"/>
      <c r="WED272" s="43"/>
      <c r="WEE272" s="43"/>
      <c r="WEF272" s="43"/>
      <c r="WEG272" s="43"/>
      <c r="WEH272" s="44"/>
      <c r="WEI272" s="42"/>
      <c r="WEJ272" s="43"/>
      <c r="WEK272" s="43"/>
      <c r="WEL272" s="43"/>
      <c r="WEM272" s="43"/>
      <c r="WEN272" s="43"/>
      <c r="WEO272" s="43"/>
      <c r="WEP272" s="43"/>
      <c r="WEQ272" s="43"/>
      <c r="WER272" s="43"/>
      <c r="WES272" s="43"/>
      <c r="WET272" s="43"/>
      <c r="WEU272" s="43"/>
      <c r="WEV272" s="43"/>
      <c r="WEW272" s="43"/>
      <c r="WEX272" s="43"/>
      <c r="WEY272" s="43"/>
      <c r="WEZ272" s="43"/>
      <c r="WFA272" s="43"/>
      <c r="WFB272" s="43"/>
      <c r="WFC272" s="43"/>
      <c r="WFD272" s="43"/>
      <c r="WFE272" s="43"/>
      <c r="WFF272" s="43"/>
      <c r="WFG272" s="43"/>
      <c r="WFH272" s="43"/>
      <c r="WFI272" s="43"/>
      <c r="WFJ272" s="43"/>
      <c r="WFK272" s="43"/>
      <c r="WFL272" s="43"/>
      <c r="WFM272" s="44"/>
      <c r="WFN272" s="42"/>
      <c r="WFO272" s="43"/>
      <c r="WFP272" s="43"/>
      <c r="WFQ272" s="43"/>
      <c r="WFR272" s="43"/>
      <c r="WFS272" s="43"/>
      <c r="WFT272" s="43"/>
      <c r="WFU272" s="43"/>
      <c r="WFV272" s="43"/>
      <c r="WFW272" s="43"/>
      <c r="WFX272" s="43"/>
      <c r="WFY272" s="43"/>
      <c r="WFZ272" s="43"/>
      <c r="WGA272" s="43"/>
      <c r="WGB272" s="43"/>
      <c r="WGC272" s="43"/>
      <c r="WGD272" s="43"/>
      <c r="WGE272" s="43"/>
      <c r="WGF272" s="43"/>
      <c r="WGG272" s="43"/>
      <c r="WGH272" s="43"/>
      <c r="WGI272" s="43"/>
      <c r="WGJ272" s="43"/>
      <c r="WGK272" s="43"/>
      <c r="WGL272" s="43"/>
      <c r="WGM272" s="43"/>
      <c r="WGN272" s="43"/>
      <c r="WGO272" s="43"/>
      <c r="WGP272" s="43"/>
      <c r="WGQ272" s="43"/>
      <c r="WGR272" s="44"/>
      <c r="WGS272" s="42"/>
      <c r="WGT272" s="43"/>
      <c r="WGU272" s="43"/>
      <c r="WGV272" s="43"/>
      <c r="WGW272" s="43"/>
      <c r="WGX272" s="43"/>
      <c r="WGY272" s="43"/>
      <c r="WGZ272" s="43"/>
      <c r="WHA272" s="43"/>
      <c r="WHB272" s="43"/>
      <c r="WHC272" s="43"/>
      <c r="WHD272" s="43"/>
      <c r="WHE272" s="43"/>
      <c r="WHF272" s="43"/>
      <c r="WHG272" s="43"/>
      <c r="WHH272" s="43"/>
      <c r="WHI272" s="43"/>
      <c r="WHJ272" s="43"/>
      <c r="WHK272" s="43"/>
      <c r="WHL272" s="43"/>
      <c r="WHM272" s="43"/>
      <c r="WHN272" s="43"/>
      <c r="WHO272" s="43"/>
      <c r="WHP272" s="43"/>
      <c r="WHQ272" s="43"/>
      <c r="WHR272" s="43"/>
      <c r="WHS272" s="43"/>
      <c r="WHT272" s="43"/>
      <c r="WHU272" s="43"/>
      <c r="WHV272" s="43"/>
      <c r="WHW272" s="44"/>
      <c r="WHX272" s="42"/>
      <c r="WHY272" s="43"/>
      <c r="WHZ272" s="43"/>
      <c r="WIA272" s="43"/>
      <c r="WIB272" s="43"/>
      <c r="WIC272" s="43"/>
      <c r="WID272" s="43"/>
      <c r="WIE272" s="43"/>
      <c r="WIF272" s="43"/>
      <c r="WIG272" s="43"/>
      <c r="WIH272" s="43"/>
      <c r="WII272" s="43"/>
      <c r="WIJ272" s="43"/>
      <c r="WIK272" s="43"/>
      <c r="WIL272" s="43"/>
      <c r="WIM272" s="43"/>
      <c r="WIN272" s="43"/>
      <c r="WIO272" s="43"/>
      <c r="WIP272" s="43"/>
      <c r="WIQ272" s="43"/>
      <c r="WIR272" s="43"/>
      <c r="WIS272" s="43"/>
      <c r="WIT272" s="43"/>
      <c r="WIU272" s="43"/>
      <c r="WIV272" s="43"/>
      <c r="WIW272" s="43"/>
      <c r="WIX272" s="43"/>
      <c r="WIY272" s="43"/>
      <c r="WIZ272" s="43"/>
      <c r="WJA272" s="43"/>
      <c r="WJB272" s="44"/>
      <c r="WJC272" s="42"/>
      <c r="WJD272" s="43"/>
      <c r="WJE272" s="43"/>
      <c r="WJF272" s="43"/>
      <c r="WJG272" s="43"/>
      <c r="WJH272" s="43"/>
      <c r="WJI272" s="43"/>
      <c r="WJJ272" s="43"/>
      <c r="WJK272" s="43"/>
      <c r="WJL272" s="43"/>
      <c r="WJM272" s="43"/>
      <c r="WJN272" s="43"/>
      <c r="WJO272" s="43"/>
      <c r="WJP272" s="43"/>
      <c r="WJQ272" s="43"/>
      <c r="WJR272" s="43"/>
      <c r="WJS272" s="43"/>
      <c r="WJT272" s="43"/>
      <c r="WJU272" s="43"/>
      <c r="WJV272" s="43"/>
      <c r="WJW272" s="43"/>
      <c r="WJX272" s="43"/>
      <c r="WJY272" s="43"/>
      <c r="WJZ272" s="43"/>
      <c r="WKA272" s="43"/>
      <c r="WKB272" s="43"/>
      <c r="WKC272" s="43"/>
      <c r="WKD272" s="43"/>
      <c r="WKE272" s="43"/>
      <c r="WKF272" s="43"/>
      <c r="WKG272" s="44"/>
      <c r="WKH272" s="42"/>
      <c r="WKI272" s="43"/>
      <c r="WKJ272" s="43"/>
      <c r="WKK272" s="43"/>
      <c r="WKL272" s="43"/>
      <c r="WKM272" s="43"/>
      <c r="WKN272" s="43"/>
      <c r="WKO272" s="43"/>
      <c r="WKP272" s="43"/>
      <c r="WKQ272" s="43"/>
      <c r="WKR272" s="43"/>
      <c r="WKS272" s="43"/>
      <c r="WKT272" s="43"/>
      <c r="WKU272" s="43"/>
      <c r="WKV272" s="43"/>
      <c r="WKW272" s="43"/>
      <c r="WKX272" s="43"/>
      <c r="WKY272" s="43"/>
      <c r="WKZ272" s="43"/>
      <c r="WLA272" s="43"/>
      <c r="WLB272" s="43"/>
      <c r="WLC272" s="43"/>
      <c r="WLD272" s="43"/>
      <c r="WLE272" s="43"/>
      <c r="WLF272" s="43"/>
      <c r="WLG272" s="43"/>
      <c r="WLH272" s="43"/>
      <c r="WLI272" s="43"/>
      <c r="WLJ272" s="43"/>
      <c r="WLK272" s="43"/>
      <c r="WLL272" s="44"/>
      <c r="WLM272" s="42"/>
      <c r="WLN272" s="43"/>
      <c r="WLO272" s="43"/>
      <c r="WLP272" s="43"/>
      <c r="WLQ272" s="43"/>
      <c r="WLR272" s="43"/>
      <c r="WLS272" s="43"/>
      <c r="WLT272" s="43"/>
      <c r="WLU272" s="43"/>
      <c r="WLV272" s="43"/>
      <c r="WLW272" s="43"/>
      <c r="WLX272" s="43"/>
      <c r="WLY272" s="43"/>
      <c r="WLZ272" s="43"/>
      <c r="WMA272" s="43"/>
      <c r="WMB272" s="43"/>
      <c r="WMC272" s="43"/>
      <c r="WMD272" s="43"/>
      <c r="WME272" s="43"/>
      <c r="WMF272" s="43"/>
      <c r="WMG272" s="43"/>
      <c r="WMH272" s="43"/>
      <c r="WMI272" s="43"/>
      <c r="WMJ272" s="43"/>
      <c r="WMK272" s="43"/>
      <c r="WML272" s="43"/>
      <c r="WMM272" s="43"/>
      <c r="WMN272" s="43"/>
      <c r="WMO272" s="43"/>
      <c r="WMP272" s="43"/>
      <c r="WMQ272" s="44"/>
      <c r="WMR272" s="42"/>
      <c r="WMS272" s="43"/>
      <c r="WMT272" s="43"/>
      <c r="WMU272" s="43"/>
      <c r="WMV272" s="43"/>
      <c r="WMW272" s="43"/>
      <c r="WMX272" s="43"/>
      <c r="WMY272" s="43"/>
      <c r="WMZ272" s="43"/>
      <c r="WNA272" s="43"/>
      <c r="WNB272" s="43"/>
      <c r="WNC272" s="43"/>
      <c r="WND272" s="43"/>
      <c r="WNE272" s="43"/>
      <c r="WNF272" s="43"/>
      <c r="WNG272" s="43"/>
      <c r="WNH272" s="43"/>
      <c r="WNI272" s="43"/>
      <c r="WNJ272" s="43"/>
      <c r="WNK272" s="43"/>
      <c r="WNL272" s="43"/>
      <c r="WNM272" s="43"/>
      <c r="WNN272" s="43"/>
      <c r="WNO272" s="43"/>
      <c r="WNP272" s="43"/>
      <c r="WNQ272" s="43"/>
      <c r="WNR272" s="43"/>
      <c r="WNS272" s="43"/>
      <c r="WNT272" s="43"/>
      <c r="WNU272" s="43"/>
      <c r="WNV272" s="44"/>
      <c r="WNW272" s="42"/>
      <c r="WNX272" s="43"/>
      <c r="WNY272" s="43"/>
      <c r="WNZ272" s="43"/>
      <c r="WOA272" s="43"/>
      <c r="WOB272" s="43"/>
      <c r="WOC272" s="43"/>
      <c r="WOD272" s="43"/>
      <c r="WOE272" s="43"/>
      <c r="WOF272" s="43"/>
      <c r="WOG272" s="43"/>
      <c r="WOH272" s="43"/>
      <c r="WOI272" s="43"/>
      <c r="WOJ272" s="43"/>
      <c r="WOK272" s="43"/>
      <c r="WOL272" s="43"/>
      <c r="WOM272" s="43"/>
      <c r="WON272" s="43"/>
      <c r="WOO272" s="43"/>
      <c r="WOP272" s="43"/>
      <c r="WOQ272" s="43"/>
      <c r="WOR272" s="43"/>
      <c r="WOS272" s="43"/>
      <c r="WOT272" s="43"/>
      <c r="WOU272" s="43"/>
      <c r="WOV272" s="43"/>
      <c r="WOW272" s="43"/>
      <c r="WOX272" s="43"/>
      <c r="WOY272" s="43"/>
      <c r="WOZ272" s="43"/>
      <c r="WPA272" s="44"/>
      <c r="WPB272" s="42"/>
      <c r="WPC272" s="43"/>
      <c r="WPD272" s="43"/>
      <c r="WPE272" s="43"/>
      <c r="WPF272" s="43"/>
      <c r="WPG272" s="43"/>
      <c r="WPH272" s="43"/>
      <c r="WPI272" s="43"/>
      <c r="WPJ272" s="43"/>
      <c r="WPK272" s="43"/>
      <c r="WPL272" s="43"/>
      <c r="WPM272" s="43"/>
      <c r="WPN272" s="43"/>
      <c r="WPO272" s="43"/>
      <c r="WPP272" s="43"/>
      <c r="WPQ272" s="43"/>
      <c r="WPR272" s="43"/>
      <c r="WPS272" s="43"/>
      <c r="WPT272" s="43"/>
      <c r="WPU272" s="43"/>
      <c r="WPV272" s="43"/>
      <c r="WPW272" s="43"/>
      <c r="WPX272" s="43"/>
      <c r="WPY272" s="43"/>
      <c r="WPZ272" s="43"/>
      <c r="WQA272" s="43"/>
      <c r="WQB272" s="43"/>
      <c r="WQC272" s="43"/>
      <c r="WQD272" s="43"/>
      <c r="WQE272" s="43"/>
      <c r="WQF272" s="44"/>
      <c r="WQG272" s="42"/>
      <c r="WQH272" s="43"/>
      <c r="WQI272" s="43"/>
      <c r="WQJ272" s="43"/>
      <c r="WQK272" s="43"/>
      <c r="WQL272" s="43"/>
      <c r="WQM272" s="43"/>
      <c r="WQN272" s="43"/>
      <c r="WQO272" s="43"/>
      <c r="WQP272" s="43"/>
      <c r="WQQ272" s="43"/>
      <c r="WQR272" s="43"/>
      <c r="WQS272" s="43"/>
      <c r="WQT272" s="43"/>
      <c r="WQU272" s="43"/>
      <c r="WQV272" s="43"/>
      <c r="WQW272" s="43"/>
      <c r="WQX272" s="43"/>
      <c r="WQY272" s="43"/>
      <c r="WQZ272" s="43"/>
      <c r="WRA272" s="43"/>
      <c r="WRB272" s="43"/>
      <c r="WRC272" s="43"/>
      <c r="WRD272" s="43"/>
      <c r="WRE272" s="43"/>
      <c r="WRF272" s="43"/>
      <c r="WRG272" s="43"/>
      <c r="WRH272" s="43"/>
      <c r="WRI272" s="43"/>
      <c r="WRJ272" s="43"/>
      <c r="WRK272" s="44"/>
      <c r="WRL272" s="42"/>
      <c r="WRM272" s="43"/>
      <c r="WRN272" s="43"/>
      <c r="WRO272" s="43"/>
      <c r="WRP272" s="43"/>
      <c r="WRQ272" s="43"/>
      <c r="WRR272" s="43"/>
      <c r="WRS272" s="43"/>
      <c r="WRT272" s="43"/>
      <c r="WRU272" s="43"/>
      <c r="WRV272" s="43"/>
      <c r="WRW272" s="43"/>
      <c r="WRX272" s="43"/>
      <c r="WRY272" s="43"/>
      <c r="WRZ272" s="43"/>
      <c r="WSA272" s="43"/>
      <c r="WSB272" s="43"/>
      <c r="WSC272" s="43"/>
      <c r="WSD272" s="43"/>
      <c r="WSE272" s="43"/>
      <c r="WSF272" s="43"/>
      <c r="WSG272" s="43"/>
      <c r="WSH272" s="43"/>
      <c r="WSI272" s="43"/>
      <c r="WSJ272" s="43"/>
      <c r="WSK272" s="43"/>
      <c r="WSL272" s="43"/>
      <c r="WSM272" s="43"/>
      <c r="WSN272" s="43"/>
      <c r="WSO272" s="43"/>
      <c r="WSP272" s="44"/>
      <c r="WSQ272" s="42"/>
      <c r="WSR272" s="43"/>
      <c r="WSS272" s="43"/>
      <c r="WST272" s="43"/>
      <c r="WSU272" s="43"/>
      <c r="WSV272" s="43"/>
      <c r="WSW272" s="43"/>
      <c r="WSX272" s="43"/>
      <c r="WSY272" s="43"/>
      <c r="WSZ272" s="43"/>
      <c r="WTA272" s="43"/>
      <c r="WTB272" s="43"/>
      <c r="WTC272" s="43"/>
      <c r="WTD272" s="43"/>
      <c r="WTE272" s="43"/>
      <c r="WTF272" s="43"/>
      <c r="WTG272" s="43"/>
      <c r="WTH272" s="43"/>
      <c r="WTI272" s="43"/>
      <c r="WTJ272" s="43"/>
      <c r="WTK272" s="43"/>
      <c r="WTL272" s="43"/>
      <c r="WTM272" s="43"/>
      <c r="WTN272" s="43"/>
      <c r="WTO272" s="43"/>
      <c r="WTP272" s="43"/>
      <c r="WTQ272" s="43"/>
      <c r="WTR272" s="43"/>
      <c r="WTS272" s="43"/>
      <c r="WTT272" s="43"/>
      <c r="WTU272" s="44"/>
      <c r="WTV272" s="42"/>
      <c r="WTW272" s="43"/>
      <c r="WTX272" s="43"/>
      <c r="WTY272" s="43"/>
      <c r="WTZ272" s="43"/>
      <c r="WUA272" s="43"/>
      <c r="WUB272" s="43"/>
      <c r="WUC272" s="43"/>
      <c r="WUD272" s="43"/>
      <c r="WUE272" s="43"/>
      <c r="WUF272" s="43"/>
      <c r="WUG272" s="43"/>
      <c r="WUH272" s="43"/>
      <c r="WUI272" s="43"/>
      <c r="WUJ272" s="43"/>
      <c r="WUK272" s="43"/>
      <c r="WUL272" s="43"/>
      <c r="WUM272" s="43"/>
      <c r="WUN272" s="43"/>
      <c r="WUO272" s="43"/>
      <c r="WUP272" s="43"/>
      <c r="WUQ272" s="43"/>
      <c r="WUR272" s="43"/>
      <c r="WUS272" s="43"/>
      <c r="WUT272" s="43"/>
      <c r="WUU272" s="43"/>
      <c r="WUV272" s="43"/>
      <c r="WUW272" s="43"/>
      <c r="WUX272" s="43"/>
      <c r="WUY272" s="43"/>
      <c r="WUZ272" s="44"/>
      <c r="WVA272" s="42"/>
      <c r="WVB272" s="43"/>
      <c r="WVC272" s="43"/>
      <c r="WVD272" s="43"/>
      <c r="WVE272" s="43"/>
      <c r="WVF272" s="43"/>
      <c r="WVG272" s="43"/>
      <c r="WVH272" s="43"/>
      <c r="WVI272" s="43"/>
      <c r="WVJ272" s="43"/>
      <c r="WVK272" s="43"/>
      <c r="WVL272" s="43"/>
      <c r="WVM272" s="43"/>
      <c r="WVN272" s="43"/>
      <c r="WVO272" s="43"/>
      <c r="WVP272" s="43"/>
      <c r="WVQ272" s="43"/>
      <c r="WVR272" s="43"/>
      <c r="WVS272" s="43"/>
      <c r="WVT272" s="43"/>
      <c r="WVU272" s="43"/>
      <c r="WVV272" s="43"/>
      <c r="WVW272" s="43"/>
      <c r="WVX272" s="43"/>
      <c r="WVY272" s="43"/>
      <c r="WVZ272" s="43"/>
      <c r="WWA272" s="43"/>
      <c r="WWB272" s="43"/>
      <c r="WWC272" s="43"/>
      <c r="WWD272" s="43"/>
      <c r="WWE272" s="44"/>
      <c r="WWF272" s="42"/>
      <c r="WWG272" s="43"/>
      <c r="WWH272" s="43"/>
      <c r="WWI272" s="43"/>
      <c r="WWJ272" s="43"/>
      <c r="WWK272" s="43"/>
      <c r="WWL272" s="43"/>
      <c r="WWM272" s="43"/>
      <c r="WWN272" s="43"/>
      <c r="WWO272" s="43"/>
      <c r="WWP272" s="43"/>
      <c r="WWQ272" s="43"/>
      <c r="WWR272" s="43"/>
      <c r="WWS272" s="43"/>
      <c r="WWT272" s="43"/>
      <c r="WWU272" s="43"/>
      <c r="WWV272" s="43"/>
      <c r="WWW272" s="43"/>
      <c r="WWX272" s="43"/>
      <c r="WWY272" s="43"/>
      <c r="WWZ272" s="43"/>
      <c r="WXA272" s="43"/>
      <c r="WXB272" s="43"/>
      <c r="WXC272" s="43"/>
      <c r="WXD272" s="43"/>
      <c r="WXE272" s="43"/>
      <c r="WXF272" s="43"/>
      <c r="WXG272" s="43"/>
      <c r="WXH272" s="43"/>
      <c r="WXI272" s="43"/>
      <c r="WXJ272" s="44"/>
      <c r="WXK272" s="42"/>
      <c r="WXL272" s="43"/>
      <c r="WXM272" s="43"/>
      <c r="WXN272" s="43"/>
      <c r="WXO272" s="43"/>
      <c r="WXP272" s="43"/>
      <c r="WXQ272" s="43"/>
      <c r="WXR272" s="43"/>
      <c r="WXS272" s="43"/>
      <c r="WXT272" s="43"/>
      <c r="WXU272" s="43"/>
      <c r="WXV272" s="43"/>
      <c r="WXW272" s="43"/>
      <c r="WXX272" s="43"/>
      <c r="WXY272" s="43"/>
      <c r="WXZ272" s="43"/>
      <c r="WYA272" s="43"/>
      <c r="WYB272" s="43"/>
      <c r="WYC272" s="43"/>
      <c r="WYD272" s="43"/>
      <c r="WYE272" s="43"/>
      <c r="WYF272" s="43"/>
      <c r="WYG272" s="43"/>
      <c r="WYH272" s="43"/>
      <c r="WYI272" s="43"/>
      <c r="WYJ272" s="43"/>
      <c r="WYK272" s="43"/>
      <c r="WYL272" s="43"/>
      <c r="WYM272" s="43"/>
      <c r="WYN272" s="43"/>
      <c r="WYO272" s="44"/>
      <c r="WYP272" s="42"/>
      <c r="WYQ272" s="43"/>
      <c r="WYR272" s="43"/>
      <c r="WYS272" s="43"/>
      <c r="WYT272" s="43"/>
      <c r="WYU272" s="43"/>
      <c r="WYV272" s="43"/>
      <c r="WYW272" s="43"/>
      <c r="WYX272" s="43"/>
      <c r="WYY272" s="43"/>
      <c r="WYZ272" s="43"/>
      <c r="WZA272" s="43"/>
      <c r="WZB272" s="43"/>
      <c r="WZC272" s="43"/>
      <c r="WZD272" s="43"/>
      <c r="WZE272" s="43"/>
      <c r="WZF272" s="43"/>
      <c r="WZG272" s="43"/>
      <c r="WZH272" s="43"/>
      <c r="WZI272" s="43"/>
      <c r="WZJ272" s="43"/>
      <c r="WZK272" s="43"/>
      <c r="WZL272" s="43"/>
      <c r="WZM272" s="43"/>
      <c r="WZN272" s="43"/>
      <c r="WZO272" s="43"/>
      <c r="WZP272" s="43"/>
      <c r="WZQ272" s="43"/>
      <c r="WZR272" s="43"/>
      <c r="WZS272" s="43"/>
      <c r="WZT272" s="44"/>
      <c r="WZU272" s="42"/>
      <c r="WZV272" s="43"/>
      <c r="WZW272" s="43"/>
      <c r="WZX272" s="43"/>
      <c r="WZY272" s="43"/>
      <c r="WZZ272" s="43"/>
      <c r="XAA272" s="43"/>
      <c r="XAB272" s="43"/>
      <c r="XAC272" s="43"/>
      <c r="XAD272" s="43"/>
      <c r="XAE272" s="43"/>
      <c r="XAF272" s="43"/>
      <c r="XAG272" s="43"/>
      <c r="XAH272" s="43"/>
      <c r="XAI272" s="43"/>
      <c r="XAJ272" s="43"/>
      <c r="XAK272" s="43"/>
      <c r="XAL272" s="43"/>
      <c r="XAM272" s="43"/>
      <c r="XAN272" s="43"/>
      <c r="XAO272" s="43"/>
      <c r="XAP272" s="43"/>
      <c r="XAQ272" s="43"/>
      <c r="XAR272" s="43"/>
      <c r="XAS272" s="43"/>
      <c r="XAT272" s="43"/>
      <c r="XAU272" s="43"/>
      <c r="XAV272" s="43"/>
      <c r="XAW272" s="43"/>
      <c r="XAX272" s="43"/>
      <c r="XAY272" s="44"/>
      <c r="XAZ272" s="42"/>
      <c r="XBA272" s="43"/>
      <c r="XBB272" s="43"/>
      <c r="XBC272" s="43"/>
      <c r="XBD272" s="43"/>
      <c r="XBE272" s="43"/>
      <c r="XBF272" s="43"/>
      <c r="XBG272" s="43"/>
      <c r="XBH272" s="43"/>
      <c r="XBI272" s="43"/>
      <c r="XBJ272" s="43"/>
      <c r="XBK272" s="43"/>
      <c r="XBL272" s="43"/>
      <c r="XBM272" s="43"/>
      <c r="XBN272" s="43"/>
      <c r="XBO272" s="43"/>
      <c r="XBP272" s="43"/>
      <c r="XBQ272" s="43"/>
      <c r="XBR272" s="43"/>
      <c r="XBS272" s="43"/>
      <c r="XBT272" s="43"/>
      <c r="XBU272" s="43"/>
      <c r="XBV272" s="43"/>
      <c r="XBW272" s="43"/>
      <c r="XBX272" s="43"/>
      <c r="XBY272" s="43"/>
      <c r="XBZ272" s="43"/>
      <c r="XCA272" s="43"/>
      <c r="XCB272" s="43"/>
      <c r="XCC272" s="43"/>
      <c r="XCD272" s="44"/>
      <c r="XCE272" s="42"/>
      <c r="XCF272" s="43"/>
      <c r="XCG272" s="43"/>
      <c r="XCH272" s="43"/>
      <c r="XCI272" s="43"/>
      <c r="XCJ272" s="43"/>
      <c r="XCK272" s="43"/>
      <c r="XCL272" s="43"/>
      <c r="XCM272" s="43"/>
      <c r="XCN272" s="43"/>
      <c r="XCO272" s="43"/>
      <c r="XCP272" s="43"/>
      <c r="XCQ272" s="43"/>
      <c r="XCR272" s="43"/>
      <c r="XCS272" s="43"/>
      <c r="XCT272" s="43"/>
      <c r="XCU272" s="43"/>
      <c r="XCV272" s="43"/>
      <c r="XCW272" s="43"/>
      <c r="XCX272" s="43"/>
      <c r="XCY272" s="43"/>
      <c r="XCZ272" s="43"/>
      <c r="XDA272" s="43"/>
      <c r="XDB272" s="43"/>
      <c r="XDC272" s="43"/>
      <c r="XDD272" s="43"/>
      <c r="XDE272" s="43"/>
      <c r="XDF272" s="43"/>
      <c r="XDG272" s="43"/>
      <c r="XDH272" s="43"/>
      <c r="XDI272" s="44"/>
      <c r="XDJ272" s="42"/>
      <c r="XDK272" s="43"/>
      <c r="XDL272" s="43"/>
      <c r="XDM272" s="43"/>
      <c r="XDN272" s="43"/>
      <c r="XDO272" s="43"/>
      <c r="XDP272" s="43"/>
      <c r="XDQ272" s="43"/>
      <c r="XDR272" s="43"/>
      <c r="XDS272" s="43"/>
      <c r="XDT272" s="43"/>
      <c r="XDU272" s="43"/>
      <c r="XDV272" s="43"/>
      <c r="XDW272" s="43"/>
      <c r="XDX272" s="43"/>
      <c r="XDY272" s="43"/>
      <c r="XDZ272" s="43"/>
      <c r="XEA272" s="43"/>
      <c r="XEB272" s="43"/>
      <c r="XEC272" s="43"/>
      <c r="XED272" s="43"/>
      <c r="XEE272" s="43"/>
      <c r="XEF272" s="43"/>
      <c r="XEG272" s="43"/>
      <c r="XEH272" s="43"/>
      <c r="XEI272" s="43"/>
      <c r="XEJ272" s="43"/>
      <c r="XEK272" s="43"/>
      <c r="XEL272" s="43"/>
      <c r="XEM272" s="43"/>
      <c r="XEN272" s="44"/>
      <c r="XEO272" s="42"/>
      <c r="XEP272" s="42"/>
      <c r="XEQ272" s="42"/>
      <c r="XER272" s="42"/>
      <c r="XES272" s="42"/>
      <c r="XET272" s="42"/>
      <c r="XEU272" s="42"/>
      <c r="XEV272" s="42"/>
      <c r="XEW272" s="42"/>
      <c r="XEX272" s="42"/>
      <c r="XEY272" s="42"/>
      <c r="XEZ272" s="42"/>
      <c r="XFA272" s="42"/>
      <c r="XFB272" s="42"/>
      <c r="XFC272" s="42"/>
      <c r="XFD272" s="42"/>
    </row>
    <row r="273" spans="1:35" s="34" customFormat="1" ht="18.75" x14ac:dyDescent="0.25">
      <c r="A273" s="95" t="s">
        <v>27</v>
      </c>
      <c r="B273" s="29">
        <f>B274+B275+B277+B278</f>
        <v>5605.8</v>
      </c>
      <c r="C273" s="29">
        <f t="shared" ref="C273:E273" si="249">C274+C275+C277+C278</f>
        <v>0</v>
      </c>
      <c r="D273" s="29">
        <f t="shared" si="249"/>
        <v>0</v>
      </c>
      <c r="E273" s="29">
        <f t="shared" si="249"/>
        <v>0</v>
      </c>
      <c r="F273" s="37">
        <f t="shared" ref="F273:F278" si="250">E273/B273*100</f>
        <v>0</v>
      </c>
      <c r="G273" s="37" t="e">
        <f t="shared" ref="G273:G278" si="251">E273/C273*100</f>
        <v>#DIV/0!</v>
      </c>
      <c r="H273" s="29">
        <f t="shared" ref="H273:AE273" si="252">H274+H275+H277+H278</f>
        <v>0</v>
      </c>
      <c r="I273" s="29">
        <f t="shared" si="252"/>
        <v>0</v>
      </c>
      <c r="J273" s="29">
        <f t="shared" si="252"/>
        <v>0</v>
      </c>
      <c r="K273" s="29">
        <f t="shared" si="252"/>
        <v>0</v>
      </c>
      <c r="L273" s="29">
        <f t="shared" si="252"/>
        <v>0</v>
      </c>
      <c r="M273" s="29">
        <f t="shared" si="252"/>
        <v>0</v>
      </c>
      <c r="N273" s="29">
        <f t="shared" si="252"/>
        <v>0</v>
      </c>
      <c r="O273" s="29">
        <f t="shared" si="252"/>
        <v>0</v>
      </c>
      <c r="P273" s="29">
        <f t="shared" si="252"/>
        <v>0</v>
      </c>
      <c r="Q273" s="29">
        <f t="shared" si="252"/>
        <v>0</v>
      </c>
      <c r="R273" s="29">
        <f t="shared" si="252"/>
        <v>0</v>
      </c>
      <c r="S273" s="29">
        <f t="shared" si="252"/>
        <v>0</v>
      </c>
      <c r="T273" s="29">
        <f t="shared" si="252"/>
        <v>5605.8</v>
      </c>
      <c r="U273" s="29">
        <f t="shared" si="252"/>
        <v>0</v>
      </c>
      <c r="V273" s="29">
        <f t="shared" si="252"/>
        <v>0</v>
      </c>
      <c r="W273" s="29">
        <f t="shared" si="252"/>
        <v>0</v>
      </c>
      <c r="X273" s="29">
        <f t="shared" si="252"/>
        <v>0</v>
      </c>
      <c r="Y273" s="29">
        <f t="shared" si="252"/>
        <v>0</v>
      </c>
      <c r="Z273" s="29">
        <f t="shared" si="252"/>
        <v>0</v>
      </c>
      <c r="AA273" s="29">
        <f t="shared" si="252"/>
        <v>0</v>
      </c>
      <c r="AB273" s="29">
        <f t="shared" si="252"/>
        <v>0</v>
      </c>
      <c r="AC273" s="29">
        <f t="shared" si="252"/>
        <v>0</v>
      </c>
      <c r="AD273" s="29">
        <f t="shared" si="252"/>
        <v>0</v>
      </c>
      <c r="AE273" s="29">
        <f t="shared" si="252"/>
        <v>0</v>
      </c>
      <c r="AF273" s="50" t="s">
        <v>99</v>
      </c>
      <c r="AG273" s="96"/>
      <c r="AH273" s="31"/>
      <c r="AI273" s="31"/>
    </row>
    <row r="274" spans="1:35" s="34" customFormat="1" ht="18.75" x14ac:dyDescent="0.3">
      <c r="A274" s="38" t="s">
        <v>28</v>
      </c>
      <c r="B274" s="39">
        <f>H274+J274+L274+N274+P274+R274+T274+V274+X274+Z274+AB274+AD274</f>
        <v>0</v>
      </c>
      <c r="C274" s="49">
        <f>H274+AB274</f>
        <v>0</v>
      </c>
      <c r="D274" s="39">
        <f>E274</f>
        <v>0</v>
      </c>
      <c r="E274" s="49">
        <f>M274+O274+Q274+S274+U274+W274+Y274+AA274+AC274+AE274</f>
        <v>0</v>
      </c>
      <c r="F274" s="40" t="e">
        <f t="shared" si="250"/>
        <v>#DIV/0!</v>
      </c>
      <c r="G274" s="40" t="e">
        <f t="shared" si="251"/>
        <v>#DIV/0!</v>
      </c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39"/>
      <c r="U274" s="3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51"/>
      <c r="AG274" s="96"/>
      <c r="AH274" s="31"/>
      <c r="AI274" s="31"/>
    </row>
    <row r="275" spans="1:35" s="34" customFormat="1" ht="18.75" x14ac:dyDescent="0.25">
      <c r="A275" s="97" t="s">
        <v>93</v>
      </c>
      <c r="B275" s="39">
        <f>H275+J275+L275+N275+P275+R275+T275+V275+X275+Z275+AB275+AD275</f>
        <v>5605.8</v>
      </c>
      <c r="C275" s="49">
        <f t="shared" ref="C275:C277" si="253">H275</f>
        <v>0</v>
      </c>
      <c r="D275" s="39">
        <f>E275</f>
        <v>0</v>
      </c>
      <c r="E275" s="49">
        <f>I275+K275+M275+O275+Q275+S275+U275+W275+Y275+AA275+AC275+AE275</f>
        <v>0</v>
      </c>
      <c r="F275" s="40">
        <f t="shared" si="250"/>
        <v>0</v>
      </c>
      <c r="G275" s="40" t="e">
        <f t="shared" si="251"/>
        <v>#DIV/0!</v>
      </c>
      <c r="H275" s="29"/>
      <c r="I275" s="29"/>
      <c r="J275" s="29"/>
      <c r="K275" s="29"/>
      <c r="L275" s="29"/>
      <c r="M275" s="29"/>
      <c r="N275" s="29"/>
      <c r="O275" s="29"/>
      <c r="P275" s="29"/>
      <c r="Q275" s="39"/>
      <c r="R275" s="39"/>
      <c r="S275" s="39"/>
      <c r="T275" s="39">
        <v>5605.8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29"/>
      <c r="AF275" s="51"/>
      <c r="AG275" s="96"/>
      <c r="AH275" s="31"/>
      <c r="AI275" s="31"/>
    </row>
    <row r="276" spans="1:35" s="34" customFormat="1" ht="37.5" x14ac:dyDescent="0.25">
      <c r="A276" s="97" t="s">
        <v>49</v>
      </c>
      <c r="B276" s="39">
        <f>H276+J276+L276+N276+P276+R276+T276+V276+X276+Z276+AB276+AD276</f>
        <v>0</v>
      </c>
      <c r="C276" s="49">
        <f t="shared" si="253"/>
        <v>0</v>
      </c>
      <c r="D276" s="39">
        <f>E276</f>
        <v>0</v>
      </c>
      <c r="E276" s="49">
        <f>I276+K276+M276+O276+Q276+S276+U276+W276+Y276+AA276+AC276+AE276</f>
        <v>0</v>
      </c>
      <c r="F276" s="40" t="e">
        <f t="shared" si="250"/>
        <v>#DIV/0!</v>
      </c>
      <c r="G276" s="40" t="e">
        <f t="shared" si="251"/>
        <v>#DIV/0!</v>
      </c>
      <c r="H276" s="29"/>
      <c r="I276" s="29"/>
      <c r="J276" s="29"/>
      <c r="K276" s="29"/>
      <c r="L276" s="29"/>
      <c r="M276" s="29"/>
      <c r="N276" s="29"/>
      <c r="O276" s="29"/>
      <c r="P276" s="2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29"/>
      <c r="AF276" s="51"/>
      <c r="AG276" s="96"/>
      <c r="AH276" s="31"/>
      <c r="AI276" s="31"/>
    </row>
    <row r="277" spans="1:35" s="34" customFormat="1" ht="18.75" x14ac:dyDescent="0.25">
      <c r="A277" s="97" t="s">
        <v>30</v>
      </c>
      <c r="B277" s="39">
        <f>H277+J277+L277+N277+P277+R277+T277+V277+X277+Z277+AB277+AD277</f>
        <v>0</v>
      </c>
      <c r="C277" s="49">
        <f t="shared" si="253"/>
        <v>0</v>
      </c>
      <c r="D277" s="39">
        <f>E277</f>
        <v>0</v>
      </c>
      <c r="E277" s="49">
        <f>M277+O277+Q277+S277+U277+W277+Y277+AA277+AC277+AE277</f>
        <v>0</v>
      </c>
      <c r="F277" s="40" t="e">
        <f t="shared" si="250"/>
        <v>#DIV/0!</v>
      </c>
      <c r="G277" s="40" t="e">
        <f t="shared" si="251"/>
        <v>#DIV/0!</v>
      </c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51"/>
      <c r="AG277" s="96"/>
      <c r="AH277" s="31"/>
      <c r="AI277" s="31"/>
    </row>
    <row r="278" spans="1:35" s="34" customFormat="1" ht="18.75" x14ac:dyDescent="0.25">
      <c r="A278" s="97" t="s">
        <v>31</v>
      </c>
      <c r="B278" s="39">
        <f>H278+J278+L278+N278+P278+R278+T278+V278+X278+Z278+AB278+AD278</f>
        <v>0</v>
      </c>
      <c r="C278" s="49">
        <f>T278</f>
        <v>0</v>
      </c>
      <c r="D278" s="39">
        <v>0</v>
      </c>
      <c r="E278" s="49">
        <f>M278+O278+Q278+S278+U278+W278+Y278+AA278+AC278+AE278</f>
        <v>0</v>
      </c>
      <c r="F278" s="40" t="e">
        <f t="shared" si="250"/>
        <v>#DIV/0!</v>
      </c>
      <c r="G278" s="40" t="e">
        <f t="shared" si="251"/>
        <v>#DIV/0!</v>
      </c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52"/>
      <c r="AG278" s="96"/>
      <c r="AH278" s="31"/>
      <c r="AI278" s="31"/>
    </row>
    <row r="279" spans="1:35" s="34" customFormat="1" ht="48.75" customHeight="1" x14ac:dyDescent="0.25">
      <c r="A279" s="26" t="s">
        <v>100</v>
      </c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9"/>
      <c r="AF279" s="63"/>
      <c r="AG279" s="31"/>
      <c r="AH279" s="31"/>
      <c r="AI279" s="31"/>
    </row>
    <row r="280" spans="1:35" s="34" customFormat="1" ht="26.25" customHeight="1" x14ac:dyDescent="0.3">
      <c r="A280" s="35" t="s">
        <v>27</v>
      </c>
      <c r="B280" s="29">
        <f>B281+B282+B284+B285</f>
        <v>7443.3000000000011</v>
      </c>
      <c r="C280" s="29">
        <f>C281+C282+C284+C285</f>
        <v>4968.4000000000005</v>
      </c>
      <c r="D280" s="29">
        <f>D281+D282+D284+D285</f>
        <v>4955</v>
      </c>
      <c r="E280" s="29">
        <f>E281+E282+E284+E285</f>
        <v>4955</v>
      </c>
      <c r="F280" s="37">
        <f>E280/B280*100</f>
        <v>66.569935378125294</v>
      </c>
      <c r="G280" s="37">
        <f>E280/C280*100</f>
        <v>99.73029546735367</v>
      </c>
      <c r="H280" s="29">
        <f t="shared" ref="H280:AE280" si="254">H281+H282+H284+H285</f>
        <v>0</v>
      </c>
      <c r="I280" s="29">
        <f t="shared" si="254"/>
        <v>0</v>
      </c>
      <c r="J280" s="29">
        <f t="shared" si="254"/>
        <v>4968.4000000000005</v>
      </c>
      <c r="K280" s="29">
        <f t="shared" si="254"/>
        <v>4955</v>
      </c>
      <c r="L280" s="29">
        <f t="shared" si="254"/>
        <v>0</v>
      </c>
      <c r="M280" s="29">
        <f t="shared" si="254"/>
        <v>0</v>
      </c>
      <c r="N280" s="29">
        <f t="shared" si="254"/>
        <v>0</v>
      </c>
      <c r="O280" s="29">
        <f t="shared" si="254"/>
        <v>0</v>
      </c>
      <c r="P280" s="29">
        <f t="shared" si="254"/>
        <v>0</v>
      </c>
      <c r="Q280" s="29">
        <f t="shared" si="254"/>
        <v>0</v>
      </c>
      <c r="R280" s="29">
        <f t="shared" si="254"/>
        <v>0</v>
      </c>
      <c r="S280" s="29">
        <f t="shared" si="254"/>
        <v>0</v>
      </c>
      <c r="T280" s="29">
        <f t="shared" si="254"/>
        <v>0</v>
      </c>
      <c r="U280" s="29">
        <f t="shared" si="254"/>
        <v>0</v>
      </c>
      <c r="V280" s="29">
        <f t="shared" si="254"/>
        <v>0</v>
      </c>
      <c r="W280" s="29">
        <f t="shared" si="254"/>
        <v>0</v>
      </c>
      <c r="X280" s="29">
        <f t="shared" si="254"/>
        <v>0</v>
      </c>
      <c r="Y280" s="29">
        <f t="shared" si="254"/>
        <v>0</v>
      </c>
      <c r="Z280" s="29">
        <f t="shared" si="254"/>
        <v>0</v>
      </c>
      <c r="AA280" s="29">
        <f t="shared" si="254"/>
        <v>0</v>
      </c>
      <c r="AB280" s="29">
        <f t="shared" si="254"/>
        <v>0</v>
      </c>
      <c r="AC280" s="29">
        <f t="shared" si="254"/>
        <v>0</v>
      </c>
      <c r="AD280" s="29">
        <f>AD281+AD282+AD284+AD285</f>
        <v>2474.9</v>
      </c>
      <c r="AE280" s="29">
        <f t="shared" si="254"/>
        <v>0</v>
      </c>
      <c r="AF280" s="63"/>
      <c r="AG280" s="31"/>
      <c r="AH280" s="31"/>
      <c r="AI280" s="31"/>
    </row>
    <row r="281" spans="1:35" s="34" customFormat="1" ht="18.75" x14ac:dyDescent="0.3">
      <c r="A281" s="38" t="s">
        <v>28</v>
      </c>
      <c r="B281" s="39">
        <f>B288</f>
        <v>0</v>
      </c>
      <c r="C281" s="39">
        <f>C288</f>
        <v>0</v>
      </c>
      <c r="D281" s="39">
        <f t="shared" ref="D281:E281" si="255">D288</f>
        <v>0</v>
      </c>
      <c r="E281" s="39">
        <f t="shared" si="255"/>
        <v>0</v>
      </c>
      <c r="F281" s="40" t="e">
        <f>E281/B281*100</f>
        <v>#DIV/0!</v>
      </c>
      <c r="G281" s="40" t="e">
        <f>E281/C281*100</f>
        <v>#DIV/0!</v>
      </c>
      <c r="H281" s="39">
        <f t="shared" ref="H281:AE285" si="256">H288</f>
        <v>0</v>
      </c>
      <c r="I281" s="39">
        <f t="shared" si="256"/>
        <v>0</v>
      </c>
      <c r="J281" s="39">
        <f t="shared" si="256"/>
        <v>0</v>
      </c>
      <c r="K281" s="39">
        <f t="shared" si="256"/>
        <v>0</v>
      </c>
      <c r="L281" s="39">
        <f t="shared" si="256"/>
        <v>0</v>
      </c>
      <c r="M281" s="39">
        <f t="shared" si="256"/>
        <v>0</v>
      </c>
      <c r="N281" s="39">
        <f t="shared" si="256"/>
        <v>0</v>
      </c>
      <c r="O281" s="39">
        <f t="shared" si="256"/>
        <v>0</v>
      </c>
      <c r="P281" s="39">
        <f t="shared" si="256"/>
        <v>0</v>
      </c>
      <c r="Q281" s="39">
        <f t="shared" si="256"/>
        <v>0</v>
      </c>
      <c r="R281" s="39">
        <f t="shared" si="256"/>
        <v>0</v>
      </c>
      <c r="S281" s="39">
        <f t="shared" si="256"/>
        <v>0</v>
      </c>
      <c r="T281" s="39">
        <f t="shared" si="256"/>
        <v>0</v>
      </c>
      <c r="U281" s="39">
        <f t="shared" si="256"/>
        <v>0</v>
      </c>
      <c r="V281" s="39">
        <f t="shared" si="256"/>
        <v>0</v>
      </c>
      <c r="W281" s="39">
        <f t="shared" si="256"/>
        <v>0</v>
      </c>
      <c r="X281" s="39">
        <f t="shared" si="256"/>
        <v>0</v>
      </c>
      <c r="Y281" s="39">
        <f t="shared" si="256"/>
        <v>0</v>
      </c>
      <c r="Z281" s="39">
        <f t="shared" si="256"/>
        <v>0</v>
      </c>
      <c r="AA281" s="39">
        <f t="shared" si="256"/>
        <v>0</v>
      </c>
      <c r="AB281" s="39">
        <f t="shared" si="256"/>
        <v>0</v>
      </c>
      <c r="AC281" s="39">
        <f t="shared" si="256"/>
        <v>0</v>
      </c>
      <c r="AD281" s="39">
        <f t="shared" si="256"/>
        <v>0</v>
      </c>
      <c r="AE281" s="39">
        <f t="shared" si="256"/>
        <v>0</v>
      </c>
      <c r="AF281" s="63"/>
      <c r="AG281" s="31"/>
      <c r="AH281" s="31"/>
      <c r="AI281" s="31"/>
    </row>
    <row r="282" spans="1:35" s="34" customFormat="1" ht="18.75" x14ac:dyDescent="0.3">
      <c r="A282" s="38" t="s">
        <v>29</v>
      </c>
      <c r="B282" s="39">
        <f t="shared" ref="B282:Q285" si="257">B289</f>
        <v>7443.3000000000011</v>
      </c>
      <c r="C282" s="39">
        <f t="shared" si="257"/>
        <v>4968.4000000000005</v>
      </c>
      <c r="D282" s="39">
        <f t="shared" si="257"/>
        <v>4955</v>
      </c>
      <c r="E282" s="39">
        <f t="shared" si="257"/>
        <v>4955</v>
      </c>
      <c r="F282" s="40">
        <f>E282/B282*100</f>
        <v>66.569935378125294</v>
      </c>
      <c r="G282" s="40">
        <f>E282/C282*100</f>
        <v>99.73029546735367</v>
      </c>
      <c r="H282" s="39">
        <f t="shared" si="256"/>
        <v>0</v>
      </c>
      <c r="I282" s="39">
        <f t="shared" si="256"/>
        <v>0</v>
      </c>
      <c r="J282" s="39">
        <f t="shared" si="256"/>
        <v>4968.4000000000005</v>
      </c>
      <c r="K282" s="39">
        <f t="shared" si="256"/>
        <v>4955</v>
      </c>
      <c r="L282" s="39">
        <f t="shared" si="256"/>
        <v>0</v>
      </c>
      <c r="M282" s="39">
        <f t="shared" si="256"/>
        <v>0</v>
      </c>
      <c r="N282" s="39">
        <f t="shared" si="256"/>
        <v>0</v>
      </c>
      <c r="O282" s="39">
        <f t="shared" si="256"/>
        <v>0</v>
      </c>
      <c r="P282" s="39">
        <f t="shared" si="256"/>
        <v>0</v>
      </c>
      <c r="Q282" s="39">
        <f t="shared" si="256"/>
        <v>0</v>
      </c>
      <c r="R282" s="39">
        <f t="shared" si="256"/>
        <v>0</v>
      </c>
      <c r="S282" s="39">
        <f t="shared" si="256"/>
        <v>0</v>
      </c>
      <c r="T282" s="39">
        <f t="shared" si="256"/>
        <v>0</v>
      </c>
      <c r="U282" s="39">
        <f t="shared" si="256"/>
        <v>0</v>
      </c>
      <c r="V282" s="39">
        <f t="shared" si="256"/>
        <v>0</v>
      </c>
      <c r="W282" s="39">
        <f t="shared" si="256"/>
        <v>0</v>
      </c>
      <c r="X282" s="39">
        <f t="shared" si="256"/>
        <v>0</v>
      </c>
      <c r="Y282" s="39">
        <f t="shared" si="256"/>
        <v>0</v>
      </c>
      <c r="Z282" s="39">
        <f t="shared" si="256"/>
        <v>0</v>
      </c>
      <c r="AA282" s="39">
        <f t="shared" si="256"/>
        <v>0</v>
      </c>
      <c r="AB282" s="39">
        <f t="shared" si="256"/>
        <v>0</v>
      </c>
      <c r="AC282" s="39">
        <f t="shared" si="256"/>
        <v>0</v>
      </c>
      <c r="AD282" s="39">
        <f t="shared" si="256"/>
        <v>2474.9</v>
      </c>
      <c r="AE282" s="39">
        <f t="shared" si="256"/>
        <v>0</v>
      </c>
      <c r="AF282" s="63"/>
      <c r="AG282" s="31"/>
      <c r="AH282" s="31"/>
      <c r="AI282" s="31"/>
    </row>
    <row r="283" spans="1:35" s="34" customFormat="1" ht="37.5" x14ac:dyDescent="0.3">
      <c r="A283" s="38" t="s">
        <v>49</v>
      </c>
      <c r="B283" s="39">
        <f>B290</f>
        <v>0</v>
      </c>
      <c r="C283" s="39">
        <f t="shared" si="257"/>
        <v>0</v>
      </c>
      <c r="D283" s="39">
        <f t="shared" si="257"/>
        <v>0</v>
      </c>
      <c r="E283" s="39">
        <f t="shared" si="257"/>
        <v>0</v>
      </c>
      <c r="F283" s="39" t="e">
        <f t="shared" si="257"/>
        <v>#DIV/0!</v>
      </c>
      <c r="G283" s="39" t="e">
        <f t="shared" si="257"/>
        <v>#DIV/0!</v>
      </c>
      <c r="H283" s="39">
        <f t="shared" si="257"/>
        <v>0</v>
      </c>
      <c r="I283" s="39">
        <f t="shared" si="257"/>
        <v>0</v>
      </c>
      <c r="J283" s="39">
        <f t="shared" si="257"/>
        <v>0</v>
      </c>
      <c r="K283" s="39">
        <f t="shared" si="257"/>
        <v>0</v>
      </c>
      <c r="L283" s="39">
        <f t="shared" si="257"/>
        <v>0</v>
      </c>
      <c r="M283" s="39">
        <f t="shared" si="257"/>
        <v>0</v>
      </c>
      <c r="N283" s="39">
        <f t="shared" si="257"/>
        <v>0</v>
      </c>
      <c r="O283" s="39">
        <f t="shared" si="257"/>
        <v>0</v>
      </c>
      <c r="P283" s="39">
        <f t="shared" si="257"/>
        <v>0</v>
      </c>
      <c r="Q283" s="39">
        <f t="shared" si="257"/>
        <v>0</v>
      </c>
      <c r="R283" s="39">
        <f t="shared" si="256"/>
        <v>0</v>
      </c>
      <c r="S283" s="39">
        <f t="shared" si="256"/>
        <v>0</v>
      </c>
      <c r="T283" s="39">
        <f t="shared" si="256"/>
        <v>0</v>
      </c>
      <c r="U283" s="39">
        <f t="shared" si="256"/>
        <v>0</v>
      </c>
      <c r="V283" s="39">
        <f t="shared" si="256"/>
        <v>0</v>
      </c>
      <c r="W283" s="39">
        <f t="shared" si="256"/>
        <v>0</v>
      </c>
      <c r="X283" s="39">
        <f t="shared" si="256"/>
        <v>0</v>
      </c>
      <c r="Y283" s="39">
        <f t="shared" si="256"/>
        <v>0</v>
      </c>
      <c r="Z283" s="39">
        <f t="shared" si="256"/>
        <v>0</v>
      </c>
      <c r="AA283" s="39">
        <f t="shared" si="256"/>
        <v>0</v>
      </c>
      <c r="AB283" s="39">
        <f t="shared" si="256"/>
        <v>0</v>
      </c>
      <c r="AC283" s="39">
        <f t="shared" si="256"/>
        <v>0</v>
      </c>
      <c r="AD283" s="39">
        <f t="shared" si="256"/>
        <v>0</v>
      </c>
      <c r="AE283" s="39">
        <f t="shared" si="256"/>
        <v>0</v>
      </c>
      <c r="AF283" s="63"/>
      <c r="AG283" s="31"/>
      <c r="AH283" s="31"/>
      <c r="AI283" s="31"/>
    </row>
    <row r="284" spans="1:35" s="34" customFormat="1" ht="18.75" x14ac:dyDescent="0.3">
      <c r="A284" s="38" t="s">
        <v>30</v>
      </c>
      <c r="B284" s="39">
        <f t="shared" ref="B284:E285" si="258">B291</f>
        <v>0</v>
      </c>
      <c r="C284" s="39">
        <f>C291</f>
        <v>0</v>
      </c>
      <c r="D284" s="39">
        <f t="shared" si="258"/>
        <v>0</v>
      </c>
      <c r="E284" s="39">
        <f t="shared" si="258"/>
        <v>0</v>
      </c>
      <c r="F284" s="40"/>
      <c r="G284" s="40"/>
      <c r="H284" s="39">
        <f t="shared" si="257"/>
        <v>0</v>
      </c>
      <c r="I284" s="39">
        <f t="shared" si="257"/>
        <v>0</v>
      </c>
      <c r="J284" s="39">
        <f t="shared" si="257"/>
        <v>0</v>
      </c>
      <c r="K284" s="39">
        <f t="shared" si="257"/>
        <v>0</v>
      </c>
      <c r="L284" s="39">
        <f t="shared" si="257"/>
        <v>0</v>
      </c>
      <c r="M284" s="39">
        <f t="shared" si="257"/>
        <v>0</v>
      </c>
      <c r="N284" s="39">
        <f t="shared" si="257"/>
        <v>0</v>
      </c>
      <c r="O284" s="39">
        <f t="shared" si="257"/>
        <v>0</v>
      </c>
      <c r="P284" s="39">
        <f t="shared" si="257"/>
        <v>0</v>
      </c>
      <c r="Q284" s="39">
        <f t="shared" si="257"/>
        <v>0</v>
      </c>
      <c r="R284" s="39">
        <f t="shared" si="256"/>
        <v>0</v>
      </c>
      <c r="S284" s="39">
        <f t="shared" si="256"/>
        <v>0</v>
      </c>
      <c r="T284" s="39">
        <f t="shared" si="256"/>
        <v>0</v>
      </c>
      <c r="U284" s="39">
        <f t="shared" si="256"/>
        <v>0</v>
      </c>
      <c r="V284" s="39">
        <f t="shared" si="256"/>
        <v>0</v>
      </c>
      <c r="W284" s="39">
        <f t="shared" si="256"/>
        <v>0</v>
      </c>
      <c r="X284" s="39">
        <f t="shared" si="256"/>
        <v>0</v>
      </c>
      <c r="Y284" s="39">
        <f t="shared" si="256"/>
        <v>0</v>
      </c>
      <c r="Z284" s="39">
        <f t="shared" si="256"/>
        <v>0</v>
      </c>
      <c r="AA284" s="39">
        <f t="shared" si="256"/>
        <v>0</v>
      </c>
      <c r="AB284" s="39">
        <f t="shared" si="256"/>
        <v>0</v>
      </c>
      <c r="AC284" s="39">
        <f t="shared" si="256"/>
        <v>0</v>
      </c>
      <c r="AD284" s="39">
        <f t="shared" si="256"/>
        <v>0</v>
      </c>
      <c r="AE284" s="39">
        <f t="shared" si="256"/>
        <v>0</v>
      </c>
      <c r="AF284" s="63"/>
      <c r="AG284" s="31"/>
      <c r="AH284" s="31"/>
      <c r="AI284" s="31"/>
    </row>
    <row r="285" spans="1:35" s="34" customFormat="1" ht="18.75" x14ac:dyDescent="0.3">
      <c r="A285" s="38" t="s">
        <v>31</v>
      </c>
      <c r="B285" s="39">
        <f t="shared" si="258"/>
        <v>0</v>
      </c>
      <c r="C285" s="39">
        <f t="shared" si="258"/>
        <v>0</v>
      </c>
      <c r="D285" s="39">
        <f t="shared" si="258"/>
        <v>0</v>
      </c>
      <c r="E285" s="39">
        <f t="shared" si="258"/>
        <v>0</v>
      </c>
      <c r="F285" s="40" t="e">
        <f t="shared" ref="F285" si="259">E285/B285*100</f>
        <v>#DIV/0!</v>
      </c>
      <c r="G285" s="40" t="e">
        <f t="shared" ref="G285" si="260">E285/C285*100</f>
        <v>#DIV/0!</v>
      </c>
      <c r="H285" s="39">
        <f t="shared" si="257"/>
        <v>0</v>
      </c>
      <c r="I285" s="39">
        <f t="shared" si="257"/>
        <v>0</v>
      </c>
      <c r="J285" s="39">
        <f t="shared" si="257"/>
        <v>0</v>
      </c>
      <c r="K285" s="39">
        <f t="shared" si="257"/>
        <v>0</v>
      </c>
      <c r="L285" s="39">
        <f t="shared" si="257"/>
        <v>0</v>
      </c>
      <c r="M285" s="39">
        <f t="shared" si="257"/>
        <v>0</v>
      </c>
      <c r="N285" s="39">
        <f t="shared" si="257"/>
        <v>0</v>
      </c>
      <c r="O285" s="39">
        <f t="shared" si="257"/>
        <v>0</v>
      </c>
      <c r="P285" s="39">
        <f t="shared" si="257"/>
        <v>0</v>
      </c>
      <c r="Q285" s="39">
        <f t="shared" si="257"/>
        <v>0</v>
      </c>
      <c r="R285" s="39">
        <f t="shared" si="256"/>
        <v>0</v>
      </c>
      <c r="S285" s="39">
        <f t="shared" si="256"/>
        <v>0</v>
      </c>
      <c r="T285" s="39">
        <f t="shared" si="256"/>
        <v>0</v>
      </c>
      <c r="U285" s="39">
        <f t="shared" si="256"/>
        <v>0</v>
      </c>
      <c r="V285" s="39">
        <f t="shared" si="256"/>
        <v>0</v>
      </c>
      <c r="W285" s="39">
        <f t="shared" si="256"/>
        <v>0</v>
      </c>
      <c r="X285" s="39">
        <f t="shared" si="256"/>
        <v>0</v>
      </c>
      <c r="Y285" s="39">
        <f t="shared" si="256"/>
        <v>0</v>
      </c>
      <c r="Z285" s="39">
        <f t="shared" si="256"/>
        <v>0</v>
      </c>
      <c r="AA285" s="39">
        <f t="shared" si="256"/>
        <v>0</v>
      </c>
      <c r="AB285" s="39">
        <f t="shared" si="256"/>
        <v>0</v>
      </c>
      <c r="AC285" s="39">
        <f t="shared" si="256"/>
        <v>0</v>
      </c>
      <c r="AD285" s="39">
        <f t="shared" si="256"/>
        <v>0</v>
      </c>
      <c r="AE285" s="39">
        <f t="shared" si="256"/>
        <v>0</v>
      </c>
      <c r="AF285" s="63"/>
      <c r="AG285" s="31"/>
      <c r="AH285" s="31"/>
      <c r="AI285" s="31"/>
    </row>
    <row r="286" spans="1:35" s="34" customFormat="1" ht="40.5" customHeight="1" x14ac:dyDescent="0.25">
      <c r="A286" s="42" t="s">
        <v>101</v>
      </c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4"/>
      <c r="AF286" s="63"/>
      <c r="AG286" s="31"/>
      <c r="AH286" s="31"/>
      <c r="AI286" s="31"/>
    </row>
    <row r="287" spans="1:35" s="32" customFormat="1" ht="18.75" x14ac:dyDescent="0.25">
      <c r="A287" s="90" t="s">
        <v>27</v>
      </c>
      <c r="B287" s="29">
        <f t="shared" ref="B287:E287" si="261">B288+B289+B291+B292</f>
        <v>7443.3000000000011</v>
      </c>
      <c r="C287" s="29">
        <f t="shared" si="261"/>
        <v>4968.4000000000005</v>
      </c>
      <c r="D287" s="29">
        <f t="shared" si="261"/>
        <v>4955</v>
      </c>
      <c r="E287" s="29">
        <f t="shared" si="261"/>
        <v>4955</v>
      </c>
      <c r="F287" s="37">
        <f t="shared" ref="F287" si="262">E287/B287*100</f>
        <v>66.569935378125294</v>
      </c>
      <c r="G287" s="37">
        <f t="shared" ref="G287" si="263">E287/C287*100</f>
        <v>99.73029546735367</v>
      </c>
      <c r="H287" s="29">
        <f>H288+H289+H291+H292</f>
        <v>0</v>
      </c>
      <c r="I287" s="29">
        <f t="shared" ref="I287:AE287" si="264">I288+I289+I291+I292</f>
        <v>0</v>
      </c>
      <c r="J287" s="29">
        <f t="shared" si="264"/>
        <v>4968.4000000000005</v>
      </c>
      <c r="K287" s="29">
        <f t="shared" si="264"/>
        <v>4955</v>
      </c>
      <c r="L287" s="29">
        <f t="shared" si="264"/>
        <v>0</v>
      </c>
      <c r="M287" s="29">
        <f t="shared" si="264"/>
        <v>0</v>
      </c>
      <c r="N287" s="29">
        <f t="shared" si="264"/>
        <v>0</v>
      </c>
      <c r="O287" s="29">
        <f t="shared" si="264"/>
        <v>0</v>
      </c>
      <c r="P287" s="29">
        <f t="shared" si="264"/>
        <v>0</v>
      </c>
      <c r="Q287" s="29">
        <f t="shared" si="264"/>
        <v>0</v>
      </c>
      <c r="R287" s="29">
        <f t="shared" si="264"/>
        <v>0</v>
      </c>
      <c r="S287" s="29">
        <f t="shared" si="264"/>
        <v>0</v>
      </c>
      <c r="T287" s="29">
        <f t="shared" si="264"/>
        <v>0</v>
      </c>
      <c r="U287" s="29">
        <f t="shared" si="264"/>
        <v>0</v>
      </c>
      <c r="V287" s="29">
        <f t="shared" si="264"/>
        <v>0</v>
      </c>
      <c r="W287" s="29">
        <f t="shared" si="264"/>
        <v>0</v>
      </c>
      <c r="X287" s="29">
        <f t="shared" si="264"/>
        <v>0</v>
      </c>
      <c r="Y287" s="29">
        <f t="shared" si="264"/>
        <v>0</v>
      </c>
      <c r="Z287" s="29">
        <f t="shared" si="264"/>
        <v>0</v>
      </c>
      <c r="AA287" s="29">
        <f t="shared" si="264"/>
        <v>0</v>
      </c>
      <c r="AB287" s="29">
        <f t="shared" si="264"/>
        <v>0</v>
      </c>
      <c r="AC287" s="29">
        <f t="shared" si="264"/>
        <v>0</v>
      </c>
      <c r="AD287" s="29">
        <f t="shared" si="264"/>
        <v>2474.9</v>
      </c>
      <c r="AE287" s="29">
        <f t="shared" si="264"/>
        <v>0</v>
      </c>
      <c r="AF287" s="63"/>
      <c r="AG287" s="31"/>
      <c r="AH287" s="31"/>
      <c r="AI287" s="31"/>
    </row>
    <row r="288" spans="1:35" s="32" customFormat="1" ht="33.75" customHeight="1" x14ac:dyDescent="0.25">
      <c r="A288" s="91" t="s">
        <v>28</v>
      </c>
      <c r="B288" s="39">
        <f>H288+J288+L288+N288+P288+R288+T288+V288+X288+Z288+AB288+AD288</f>
        <v>0</v>
      </c>
      <c r="C288" s="39">
        <f>L288+N288+P288+R288+T288+V288+X288+Z288+J288+AB288</f>
        <v>0</v>
      </c>
      <c r="D288" s="39">
        <f>E288</f>
        <v>0</v>
      </c>
      <c r="E288" s="39">
        <f>I288+K288+M288+O288+Q288+S288+U288+W288+Y288+AA288+AC288+AE288</f>
        <v>0</v>
      </c>
      <c r="F288" s="40" t="e">
        <f>E288/B288*100</f>
        <v>#DIV/0!</v>
      </c>
      <c r="G288" s="40" t="e">
        <f>E288/C288*100</f>
        <v>#DIV/0!</v>
      </c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63"/>
      <c r="AG288" s="31"/>
      <c r="AH288" s="31"/>
      <c r="AI288" s="31"/>
    </row>
    <row r="289" spans="1:35" s="32" customFormat="1" ht="52.5" customHeight="1" x14ac:dyDescent="0.25">
      <c r="A289" s="91" t="s">
        <v>93</v>
      </c>
      <c r="B289" s="39">
        <f>H289+J289+L289+N289+P289+R289+T289+V289+X289+Z289+AB289+AD289</f>
        <v>7443.3000000000011</v>
      </c>
      <c r="C289" s="39">
        <f>L289+N289+P289+R289+T289+V289+X289+Z289+J289+AB289</f>
        <v>4968.4000000000005</v>
      </c>
      <c r="D289" s="39">
        <f>E289</f>
        <v>4955</v>
      </c>
      <c r="E289" s="49">
        <f>I289+K289+M289+O289+Q289+S289+U289+W289+Y289+AA289+AC289+AE289</f>
        <v>4955</v>
      </c>
      <c r="F289" s="40">
        <f t="shared" ref="F289" si="265">E289/B289*100</f>
        <v>66.569935378125294</v>
      </c>
      <c r="G289" s="40">
        <f t="shared" ref="G289" si="266">E289/C289*100</f>
        <v>99.73029546735367</v>
      </c>
      <c r="H289" s="29"/>
      <c r="I289" s="29"/>
      <c r="J289" s="39">
        <f>13.1+4955.3</f>
        <v>4968.4000000000005</v>
      </c>
      <c r="K289" s="39">
        <v>4955</v>
      </c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>
        <v>2474.9</v>
      </c>
      <c r="AE289" s="39"/>
      <c r="AF289" s="63" t="s">
        <v>102</v>
      </c>
      <c r="AG289" s="31"/>
      <c r="AH289" s="31"/>
      <c r="AI289" s="31"/>
    </row>
    <row r="290" spans="1:35" s="32" customFormat="1" ht="40.5" customHeight="1" x14ac:dyDescent="0.25">
      <c r="A290" s="91" t="s">
        <v>49</v>
      </c>
      <c r="B290" s="39">
        <f>J290+L290+N290+P290+R290+T290+V290+X290+Z290+AB290+AD290</f>
        <v>0</v>
      </c>
      <c r="C290" s="39">
        <f>L290+N290+P290+R290+T290+V290+X290+Z290+J290+AB290</f>
        <v>0</v>
      </c>
      <c r="D290" s="39">
        <f>E290</f>
        <v>0</v>
      </c>
      <c r="E290" s="49">
        <f>I290+K290+M290+O290+Q290+S290+U290+W290+Y290+AA290+AC290+AE290</f>
        <v>0</v>
      </c>
      <c r="F290" s="40" t="e">
        <f>E290/B290*100</f>
        <v>#DIV/0!</v>
      </c>
      <c r="G290" s="40" t="e">
        <f>E290/C290*100</f>
        <v>#DIV/0!</v>
      </c>
      <c r="H290" s="29"/>
      <c r="I290" s="2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63"/>
      <c r="AG290" s="31"/>
      <c r="AH290" s="31"/>
      <c r="AI290" s="31"/>
    </row>
    <row r="291" spans="1:35" s="34" customFormat="1" ht="18.75" x14ac:dyDescent="0.3">
      <c r="A291" s="38" t="s">
        <v>30</v>
      </c>
      <c r="B291" s="39">
        <f>H291+J291+L291+N291+P291+R291+T291+V291+X291+Z291+AB291+AD291</f>
        <v>0</v>
      </c>
      <c r="C291" s="39">
        <f>L291+N291+P291+R291+T291+V291+X291+Z291+J291</f>
        <v>0</v>
      </c>
      <c r="D291" s="78">
        <v>0</v>
      </c>
      <c r="E291" s="39">
        <f>I291+K291+M291+O291+Q291+S291+U291+W291+Y291+AA291+AC291+AE291</f>
        <v>0</v>
      </c>
      <c r="F291" s="88" t="e">
        <f>E291/B291*100</f>
        <v>#DIV/0!</v>
      </c>
      <c r="G291" s="88" t="e">
        <f>E291/C291*100</f>
        <v>#DIV/0!</v>
      </c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63"/>
      <c r="AG291" s="31"/>
      <c r="AH291" s="31"/>
      <c r="AI291" s="31"/>
    </row>
    <row r="292" spans="1:35" s="34" customFormat="1" ht="19.350000000000001" customHeight="1" x14ac:dyDescent="0.3">
      <c r="A292" s="38" t="s">
        <v>31</v>
      </c>
      <c r="B292" s="39">
        <f>R292+X292+Z292+T292+V292</f>
        <v>0</v>
      </c>
      <c r="C292" s="39">
        <f>L292+N292+P292+R292+T292+V292+X292</f>
        <v>0</v>
      </c>
      <c r="D292" s="39"/>
      <c r="E292" s="49">
        <f>I292+K292+M292+O292+Q292+S292+U292+W292+Y292+AA292+AC292+AE292</f>
        <v>0</v>
      </c>
      <c r="F292" s="40" t="e">
        <f>E292/B292*100</f>
        <v>#DIV/0!</v>
      </c>
      <c r="G292" s="40" t="e">
        <f>E292/C292*100</f>
        <v>#DIV/0!</v>
      </c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63"/>
      <c r="AG292" s="31"/>
      <c r="AH292" s="31"/>
      <c r="AI292" s="31"/>
    </row>
    <row r="293" spans="1:35" s="34" customFormat="1" ht="67.5" customHeight="1" x14ac:dyDescent="0.25">
      <c r="A293" s="90" t="s">
        <v>103</v>
      </c>
      <c r="B293" s="83"/>
      <c r="C293" s="29"/>
      <c r="D293" s="29"/>
      <c r="E293" s="83"/>
      <c r="F293" s="83"/>
      <c r="G293" s="83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77"/>
      <c r="AG293" s="31"/>
      <c r="AH293" s="31"/>
      <c r="AI293" s="31"/>
    </row>
    <row r="294" spans="1:35" s="34" customFormat="1" ht="18.75" x14ac:dyDescent="0.3">
      <c r="A294" s="35" t="s">
        <v>27</v>
      </c>
      <c r="B294" s="29">
        <f>B295+B296+B298+B299</f>
        <v>322741.40000000002</v>
      </c>
      <c r="C294" s="29">
        <f>C295+C296+C298+C299</f>
        <v>52678.5</v>
      </c>
      <c r="D294" s="29">
        <f t="shared" ref="D294" si="267">D295+D296+D298+D299</f>
        <v>29017.3</v>
      </c>
      <c r="E294" s="29">
        <f>E295+E296+E298+E299</f>
        <v>29017.3</v>
      </c>
      <c r="F294" s="37">
        <f>E294/B294*100</f>
        <v>8.9908824836231105</v>
      </c>
      <c r="G294" s="37">
        <f>E294/C294*100</f>
        <v>55.08376282544112</v>
      </c>
      <c r="H294" s="29">
        <f>H295+H296+H298+H299</f>
        <v>20644.800000000003</v>
      </c>
      <c r="I294" s="29">
        <f t="shared" ref="I294:AE294" si="268">I295+I296+I298+I299</f>
        <v>11880.8</v>
      </c>
      <c r="J294" s="29">
        <f t="shared" si="268"/>
        <v>32073.7</v>
      </c>
      <c r="K294" s="29">
        <f t="shared" si="268"/>
        <v>17136.499999999996</v>
      </c>
      <c r="L294" s="29">
        <f t="shared" si="268"/>
        <v>27388.300000000003</v>
      </c>
      <c r="M294" s="29">
        <f t="shared" si="268"/>
        <v>0</v>
      </c>
      <c r="N294" s="29">
        <f t="shared" si="268"/>
        <v>27606.9</v>
      </c>
      <c r="O294" s="29">
        <f t="shared" si="268"/>
        <v>0</v>
      </c>
      <c r="P294" s="29">
        <f t="shared" si="268"/>
        <v>29928.799999999999</v>
      </c>
      <c r="Q294" s="29">
        <f t="shared" si="268"/>
        <v>0</v>
      </c>
      <c r="R294" s="29">
        <f t="shared" si="268"/>
        <v>21025</v>
      </c>
      <c r="S294" s="29">
        <f t="shared" si="268"/>
        <v>0</v>
      </c>
      <c r="T294" s="29">
        <f t="shared" si="268"/>
        <v>9939</v>
      </c>
      <c r="U294" s="29">
        <f t="shared" si="268"/>
        <v>0</v>
      </c>
      <c r="V294" s="29">
        <f t="shared" si="268"/>
        <v>57477.2</v>
      </c>
      <c r="W294" s="29">
        <f t="shared" si="268"/>
        <v>0</v>
      </c>
      <c r="X294" s="29">
        <f t="shared" si="268"/>
        <v>17438.8</v>
      </c>
      <c r="Y294" s="29">
        <f t="shared" si="268"/>
        <v>0</v>
      </c>
      <c r="Z294" s="29">
        <f t="shared" si="268"/>
        <v>26949.5</v>
      </c>
      <c r="AA294" s="29">
        <f t="shared" si="268"/>
        <v>0</v>
      </c>
      <c r="AB294" s="29">
        <f t="shared" si="268"/>
        <v>23292.100000000002</v>
      </c>
      <c r="AC294" s="29">
        <f t="shared" si="268"/>
        <v>0</v>
      </c>
      <c r="AD294" s="29">
        <f t="shared" si="268"/>
        <v>28977.3</v>
      </c>
      <c r="AE294" s="29">
        <f t="shared" si="268"/>
        <v>0</v>
      </c>
      <c r="AF294" s="77"/>
      <c r="AG294" s="31"/>
      <c r="AH294" s="31"/>
      <c r="AI294" s="31"/>
    </row>
    <row r="295" spans="1:35" s="34" customFormat="1" ht="18.75" x14ac:dyDescent="0.3">
      <c r="A295" s="35" t="s">
        <v>28</v>
      </c>
      <c r="B295" s="87">
        <f t="shared" ref="B295:E296" si="269">B281+B260+B240+B216</f>
        <v>143653.29999999999</v>
      </c>
      <c r="C295" s="87">
        <f>C281+C260+C240+C216</f>
        <v>28081.5</v>
      </c>
      <c r="D295" s="87">
        <f t="shared" si="269"/>
        <v>11199.9</v>
      </c>
      <c r="E295" s="87">
        <f t="shared" si="269"/>
        <v>11199.9</v>
      </c>
      <c r="F295" s="37">
        <f>E295/B295*100</f>
        <v>7.7964794404305371</v>
      </c>
      <c r="G295" s="37">
        <f>E295/C295*100</f>
        <v>39.883553228994181</v>
      </c>
      <c r="H295" s="87">
        <f>H281+H260+H240+H216</f>
        <v>11764</v>
      </c>
      <c r="I295" s="87">
        <f t="shared" ref="I295:AE296" si="270">I281+I260+I240+I216</f>
        <v>3000</v>
      </c>
      <c r="J295" s="87">
        <f t="shared" si="270"/>
        <v>16317.5</v>
      </c>
      <c r="K295" s="87">
        <f t="shared" si="270"/>
        <v>8199.9</v>
      </c>
      <c r="L295" s="87">
        <f t="shared" si="270"/>
        <v>15931.5</v>
      </c>
      <c r="M295" s="87">
        <f t="shared" si="270"/>
        <v>0</v>
      </c>
      <c r="N295" s="87">
        <f t="shared" si="270"/>
        <v>15927.5</v>
      </c>
      <c r="O295" s="87">
        <f t="shared" si="270"/>
        <v>0</v>
      </c>
      <c r="P295" s="87">
        <f t="shared" si="270"/>
        <v>15236.3</v>
      </c>
      <c r="Q295" s="87">
        <f t="shared" si="270"/>
        <v>0</v>
      </c>
      <c r="R295" s="87">
        <f t="shared" si="270"/>
        <v>9553.9</v>
      </c>
      <c r="S295" s="87">
        <f t="shared" si="270"/>
        <v>0</v>
      </c>
      <c r="T295" s="87">
        <f t="shared" si="270"/>
        <v>0</v>
      </c>
      <c r="U295" s="87">
        <f t="shared" si="270"/>
        <v>0</v>
      </c>
      <c r="V295" s="87">
        <f t="shared" si="270"/>
        <v>0</v>
      </c>
      <c r="W295" s="87">
        <f t="shared" si="270"/>
        <v>0</v>
      </c>
      <c r="X295" s="87">
        <f t="shared" si="270"/>
        <v>10995.9</v>
      </c>
      <c r="Y295" s="87">
        <f t="shared" si="270"/>
        <v>0</v>
      </c>
      <c r="Z295" s="87">
        <f t="shared" si="270"/>
        <v>16120</v>
      </c>
      <c r="AA295" s="87">
        <f t="shared" si="270"/>
        <v>0</v>
      </c>
      <c r="AB295" s="87">
        <f t="shared" si="270"/>
        <v>15442.9</v>
      </c>
      <c r="AC295" s="87">
        <f t="shared" si="270"/>
        <v>0</v>
      </c>
      <c r="AD295" s="87">
        <f t="shared" si="270"/>
        <v>16363.8</v>
      </c>
      <c r="AE295" s="87">
        <f t="shared" si="270"/>
        <v>0</v>
      </c>
      <c r="AF295" s="77"/>
      <c r="AG295" s="31"/>
      <c r="AH295" s="31"/>
      <c r="AI295" s="31"/>
    </row>
    <row r="296" spans="1:35" s="34" customFormat="1" ht="18.75" x14ac:dyDescent="0.3">
      <c r="A296" s="35" t="s">
        <v>29</v>
      </c>
      <c r="B296" s="87">
        <f t="shared" si="269"/>
        <v>163602.40000000002</v>
      </c>
      <c r="C296" s="87">
        <f t="shared" si="269"/>
        <v>21790.2</v>
      </c>
      <c r="D296" s="87">
        <f t="shared" si="269"/>
        <v>16793.199999999997</v>
      </c>
      <c r="E296" s="87">
        <f t="shared" si="269"/>
        <v>16793.199999999997</v>
      </c>
      <c r="F296" s="37">
        <f>E296/B296*100</f>
        <v>10.264641594499833</v>
      </c>
      <c r="G296" s="37">
        <f>E296/C296*100</f>
        <v>77.067672623472916</v>
      </c>
      <c r="H296" s="87">
        <f>H282+H261+H241+H217</f>
        <v>7912.9</v>
      </c>
      <c r="I296" s="87">
        <f t="shared" si="270"/>
        <v>7912.9</v>
      </c>
      <c r="J296" s="87">
        <f t="shared" si="270"/>
        <v>13917.3</v>
      </c>
      <c r="K296" s="87">
        <f t="shared" si="270"/>
        <v>8880.2999999999993</v>
      </c>
      <c r="L296" s="87">
        <f t="shared" si="270"/>
        <v>9617.9</v>
      </c>
      <c r="M296" s="87">
        <f t="shared" si="270"/>
        <v>0</v>
      </c>
      <c r="N296" s="87">
        <f t="shared" si="270"/>
        <v>9840.5</v>
      </c>
      <c r="O296" s="87">
        <f t="shared" si="270"/>
        <v>0</v>
      </c>
      <c r="P296" s="87">
        <f t="shared" si="270"/>
        <v>13240.699999999999</v>
      </c>
      <c r="Q296" s="87">
        <f t="shared" si="270"/>
        <v>0</v>
      </c>
      <c r="R296" s="87">
        <f t="shared" si="270"/>
        <v>10987.2</v>
      </c>
      <c r="S296" s="87">
        <f t="shared" si="270"/>
        <v>0</v>
      </c>
      <c r="T296" s="87">
        <f t="shared" si="270"/>
        <v>9939</v>
      </c>
      <c r="U296" s="87">
        <f t="shared" si="270"/>
        <v>0</v>
      </c>
      <c r="V296" s="87">
        <f t="shared" si="270"/>
        <v>57477.2</v>
      </c>
      <c r="W296" s="87">
        <f t="shared" si="270"/>
        <v>0</v>
      </c>
      <c r="X296" s="87">
        <f t="shared" si="270"/>
        <v>5378.2999999999993</v>
      </c>
      <c r="Y296" s="87">
        <f t="shared" si="270"/>
        <v>0</v>
      </c>
      <c r="Z296" s="87">
        <f t="shared" si="270"/>
        <v>8990.5999999999985</v>
      </c>
      <c r="AA296" s="87">
        <f t="shared" si="270"/>
        <v>0</v>
      </c>
      <c r="AB296" s="87">
        <f t="shared" si="270"/>
        <v>6203.8</v>
      </c>
      <c r="AC296" s="87">
        <f t="shared" si="270"/>
        <v>0</v>
      </c>
      <c r="AD296" s="87">
        <f t="shared" si="270"/>
        <v>10097</v>
      </c>
      <c r="AE296" s="87">
        <f t="shared" si="270"/>
        <v>0</v>
      </c>
      <c r="AF296" s="77"/>
      <c r="AG296" s="31"/>
      <c r="AH296" s="31"/>
      <c r="AI296" s="31"/>
    </row>
    <row r="297" spans="1:35" s="34" customFormat="1" ht="37.5" x14ac:dyDescent="0.3">
      <c r="A297" s="35" t="s">
        <v>49</v>
      </c>
      <c r="B297" s="87">
        <f t="shared" ref="B297:E297" si="271">B283+B262+B242</f>
        <v>1872.2000000000003</v>
      </c>
      <c r="C297" s="87">
        <f t="shared" si="271"/>
        <v>339.3</v>
      </c>
      <c r="D297" s="87">
        <f t="shared" si="271"/>
        <v>123.8</v>
      </c>
      <c r="E297" s="87">
        <f t="shared" si="271"/>
        <v>123.8</v>
      </c>
      <c r="F297" s="37">
        <f t="shared" ref="F297:F299" si="272">E297/B297*100</f>
        <v>6.6125413951500898</v>
      </c>
      <c r="G297" s="37">
        <f t="shared" ref="G297:G299" si="273">E297/C297*100</f>
        <v>36.486884762746833</v>
      </c>
      <c r="H297" s="87">
        <f>H283+H262+H242</f>
        <v>117</v>
      </c>
      <c r="I297" s="87">
        <f t="shared" ref="I297:AE297" si="274">I283+I262+I242</f>
        <v>117</v>
      </c>
      <c r="J297" s="87">
        <f t="shared" si="274"/>
        <v>222.3</v>
      </c>
      <c r="K297" s="87">
        <f t="shared" si="274"/>
        <v>6.8</v>
      </c>
      <c r="L297" s="87">
        <f t="shared" si="274"/>
        <v>222.3</v>
      </c>
      <c r="M297" s="87">
        <f t="shared" si="274"/>
        <v>0</v>
      </c>
      <c r="N297" s="87">
        <f t="shared" si="274"/>
        <v>222.3</v>
      </c>
      <c r="O297" s="87">
        <f t="shared" si="274"/>
        <v>0</v>
      </c>
      <c r="P297" s="87">
        <f t="shared" si="274"/>
        <v>175.5</v>
      </c>
      <c r="Q297" s="87">
        <f t="shared" si="274"/>
        <v>0</v>
      </c>
      <c r="R297" s="87">
        <f t="shared" si="274"/>
        <v>58.5</v>
      </c>
      <c r="S297" s="87">
        <f t="shared" si="274"/>
        <v>0</v>
      </c>
      <c r="T297" s="87">
        <f t="shared" si="274"/>
        <v>0</v>
      </c>
      <c r="U297" s="87">
        <f t="shared" si="274"/>
        <v>0</v>
      </c>
      <c r="V297" s="87">
        <f t="shared" si="274"/>
        <v>0</v>
      </c>
      <c r="W297" s="87">
        <f t="shared" si="274"/>
        <v>0</v>
      </c>
      <c r="X297" s="87">
        <f t="shared" si="274"/>
        <v>128.69999999999999</v>
      </c>
      <c r="Y297" s="87">
        <f t="shared" si="274"/>
        <v>0</v>
      </c>
      <c r="Z297" s="87">
        <f t="shared" si="274"/>
        <v>222.4</v>
      </c>
      <c r="AA297" s="87">
        <f t="shared" si="274"/>
        <v>0</v>
      </c>
      <c r="AB297" s="87">
        <f t="shared" si="274"/>
        <v>198.9</v>
      </c>
      <c r="AC297" s="87">
        <f t="shared" si="274"/>
        <v>0</v>
      </c>
      <c r="AD297" s="87">
        <f t="shared" si="274"/>
        <v>304.3</v>
      </c>
      <c r="AE297" s="87">
        <f t="shared" si="274"/>
        <v>0</v>
      </c>
      <c r="AF297" s="77"/>
      <c r="AG297" s="31"/>
      <c r="AH297" s="31"/>
      <c r="AI297" s="31"/>
    </row>
    <row r="298" spans="1:35" s="34" customFormat="1" ht="18.75" x14ac:dyDescent="0.3">
      <c r="A298" s="35" t="s">
        <v>30</v>
      </c>
      <c r="B298" s="87">
        <f t="shared" ref="B298:E299" si="275">B284+B263+B243+B218</f>
        <v>15485.7</v>
      </c>
      <c r="C298" s="87">
        <f t="shared" si="275"/>
        <v>2806.8</v>
      </c>
      <c r="D298" s="87">
        <f t="shared" si="275"/>
        <v>1024.2</v>
      </c>
      <c r="E298" s="87">
        <f t="shared" si="275"/>
        <v>1024.2</v>
      </c>
      <c r="F298" s="37">
        <f t="shared" si="272"/>
        <v>6.6138437397082477</v>
      </c>
      <c r="G298" s="37">
        <f t="shared" si="273"/>
        <v>36.489952971355279</v>
      </c>
      <c r="H298" s="87">
        <f>H284+H263+H243+H218</f>
        <v>967.9</v>
      </c>
      <c r="I298" s="87">
        <f t="shared" ref="I298:AE299" si="276">I284+I263+I243+I218</f>
        <v>967.9</v>
      </c>
      <c r="J298" s="87">
        <f t="shared" si="276"/>
        <v>1838.9</v>
      </c>
      <c r="K298" s="87">
        <f t="shared" si="276"/>
        <v>56.3</v>
      </c>
      <c r="L298" s="87">
        <f t="shared" si="276"/>
        <v>1838.9</v>
      </c>
      <c r="M298" s="87">
        <f t="shared" si="276"/>
        <v>0</v>
      </c>
      <c r="N298" s="87">
        <f t="shared" si="276"/>
        <v>1838.9</v>
      </c>
      <c r="O298" s="87">
        <f t="shared" si="276"/>
        <v>0</v>
      </c>
      <c r="P298" s="87">
        <f t="shared" si="276"/>
        <v>1451.8</v>
      </c>
      <c r="Q298" s="87">
        <f t="shared" si="276"/>
        <v>0</v>
      </c>
      <c r="R298" s="87">
        <f t="shared" si="276"/>
        <v>483.9</v>
      </c>
      <c r="S298" s="87">
        <f t="shared" si="276"/>
        <v>0</v>
      </c>
      <c r="T298" s="87">
        <f t="shared" si="276"/>
        <v>0</v>
      </c>
      <c r="U298" s="87">
        <f t="shared" si="276"/>
        <v>0</v>
      </c>
      <c r="V298" s="87">
        <f t="shared" si="276"/>
        <v>0</v>
      </c>
      <c r="W298" s="87">
        <f t="shared" si="276"/>
        <v>0</v>
      </c>
      <c r="X298" s="87">
        <f t="shared" si="276"/>
        <v>1064.5999999999999</v>
      </c>
      <c r="Y298" s="87">
        <f t="shared" si="276"/>
        <v>0</v>
      </c>
      <c r="Z298" s="87">
        <f t="shared" si="276"/>
        <v>1838.9</v>
      </c>
      <c r="AA298" s="87">
        <f t="shared" si="276"/>
        <v>0</v>
      </c>
      <c r="AB298" s="87">
        <f t="shared" si="276"/>
        <v>1645.4</v>
      </c>
      <c r="AC298" s="87">
        <f t="shared" si="276"/>
        <v>0</v>
      </c>
      <c r="AD298" s="87">
        <f t="shared" si="276"/>
        <v>2516.5</v>
      </c>
      <c r="AE298" s="87">
        <f t="shared" si="276"/>
        <v>0</v>
      </c>
      <c r="AF298" s="77"/>
      <c r="AG298" s="31"/>
      <c r="AH298" s="31"/>
      <c r="AI298" s="31"/>
    </row>
    <row r="299" spans="1:35" s="34" customFormat="1" ht="18.75" x14ac:dyDescent="0.3">
      <c r="A299" s="35" t="s">
        <v>31</v>
      </c>
      <c r="B299" s="87">
        <f t="shared" si="275"/>
        <v>0</v>
      </c>
      <c r="C299" s="87">
        <f t="shared" si="275"/>
        <v>0</v>
      </c>
      <c r="D299" s="87">
        <f t="shared" si="275"/>
        <v>0</v>
      </c>
      <c r="E299" s="87">
        <f t="shared" si="275"/>
        <v>0</v>
      </c>
      <c r="F299" s="37" t="e">
        <f t="shared" si="272"/>
        <v>#DIV/0!</v>
      </c>
      <c r="G299" s="37" t="e">
        <f t="shared" si="273"/>
        <v>#DIV/0!</v>
      </c>
      <c r="H299" s="87">
        <f>H285+H264+H244+H219</f>
        <v>0</v>
      </c>
      <c r="I299" s="87">
        <f t="shared" si="276"/>
        <v>0</v>
      </c>
      <c r="J299" s="87">
        <f t="shared" si="276"/>
        <v>0</v>
      </c>
      <c r="K299" s="87">
        <f t="shared" si="276"/>
        <v>0</v>
      </c>
      <c r="L299" s="87">
        <f t="shared" si="276"/>
        <v>0</v>
      </c>
      <c r="M299" s="87">
        <f t="shared" si="276"/>
        <v>0</v>
      </c>
      <c r="N299" s="87">
        <f t="shared" si="276"/>
        <v>0</v>
      </c>
      <c r="O299" s="87">
        <f t="shared" si="276"/>
        <v>0</v>
      </c>
      <c r="P299" s="87">
        <f t="shared" si="276"/>
        <v>0</v>
      </c>
      <c r="Q299" s="87">
        <f t="shared" si="276"/>
        <v>0</v>
      </c>
      <c r="R299" s="87">
        <f t="shared" si="276"/>
        <v>0</v>
      </c>
      <c r="S299" s="87">
        <f t="shared" si="276"/>
        <v>0</v>
      </c>
      <c r="T299" s="87">
        <f t="shared" si="276"/>
        <v>0</v>
      </c>
      <c r="U299" s="87">
        <f t="shared" si="276"/>
        <v>0</v>
      </c>
      <c r="V299" s="87">
        <f t="shared" si="276"/>
        <v>0</v>
      </c>
      <c r="W299" s="87">
        <f t="shared" si="276"/>
        <v>0</v>
      </c>
      <c r="X299" s="87">
        <f t="shared" si="276"/>
        <v>0</v>
      </c>
      <c r="Y299" s="87">
        <f t="shared" si="276"/>
        <v>0</v>
      </c>
      <c r="Z299" s="87">
        <f t="shared" si="276"/>
        <v>0</v>
      </c>
      <c r="AA299" s="87">
        <f t="shared" si="276"/>
        <v>0</v>
      </c>
      <c r="AB299" s="87">
        <f t="shared" si="276"/>
        <v>0</v>
      </c>
      <c r="AC299" s="87">
        <f t="shared" si="276"/>
        <v>0</v>
      </c>
      <c r="AD299" s="87">
        <f t="shared" si="276"/>
        <v>0</v>
      </c>
      <c r="AE299" s="87">
        <f t="shared" si="276"/>
        <v>0</v>
      </c>
      <c r="AF299" s="77"/>
      <c r="AG299" s="31"/>
      <c r="AH299" s="31"/>
      <c r="AI299" s="31"/>
    </row>
    <row r="300" spans="1:35" s="34" customFormat="1" ht="19.5" customHeight="1" x14ac:dyDescent="0.3">
      <c r="A300" s="38"/>
      <c r="B300" s="78"/>
      <c r="C300" s="78"/>
      <c r="D300" s="78"/>
      <c r="E300" s="78"/>
      <c r="F300" s="78"/>
      <c r="G300" s="78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98"/>
      <c r="AG300" s="31"/>
      <c r="AH300" s="31"/>
      <c r="AI300" s="31"/>
    </row>
    <row r="301" spans="1:35" ht="21.75" customHeight="1" x14ac:dyDescent="0.25">
      <c r="A301" s="95" t="s">
        <v>104</v>
      </c>
      <c r="B301" s="29">
        <f>B302+B303+B305+B306</f>
        <v>2590630.2000000002</v>
      </c>
      <c r="C301" s="29">
        <f>C302+C303+C305+C306</f>
        <v>475610.2</v>
      </c>
      <c r="D301" s="29">
        <f>D302+D303+D305+D306</f>
        <v>439752.9</v>
      </c>
      <c r="E301" s="29">
        <f>E302+E303+E305+E306</f>
        <v>439752.9</v>
      </c>
      <c r="F301" s="37">
        <f t="shared" ref="F301:F306" si="277">E301/B301*100</f>
        <v>16.974746144779754</v>
      </c>
      <c r="G301" s="37">
        <f>E301/C301*100</f>
        <v>92.460779857118297</v>
      </c>
      <c r="H301" s="29">
        <f>H302+H303+H305+H306</f>
        <v>180705.80000000002</v>
      </c>
      <c r="I301" s="29">
        <f t="shared" ref="I301:AE301" si="278">I302+I303+I305+I306</f>
        <v>164847.6</v>
      </c>
      <c r="J301" s="29">
        <f t="shared" si="278"/>
        <v>301188.8</v>
      </c>
      <c r="K301" s="29">
        <f t="shared" si="278"/>
        <v>274905.3</v>
      </c>
      <c r="L301" s="29">
        <f t="shared" si="278"/>
        <v>235455.7</v>
      </c>
      <c r="M301" s="29">
        <f t="shared" si="278"/>
        <v>0</v>
      </c>
      <c r="N301" s="29">
        <f t="shared" si="278"/>
        <v>231592.10000000003</v>
      </c>
      <c r="O301" s="29">
        <f t="shared" si="278"/>
        <v>0</v>
      </c>
      <c r="P301" s="29">
        <f t="shared" si="278"/>
        <v>419145.4</v>
      </c>
      <c r="Q301" s="29">
        <f t="shared" si="278"/>
        <v>0</v>
      </c>
      <c r="R301" s="29">
        <f t="shared" si="278"/>
        <v>219232.4</v>
      </c>
      <c r="S301" s="29">
        <f t="shared" si="278"/>
        <v>0</v>
      </c>
      <c r="T301" s="29">
        <f t="shared" si="278"/>
        <v>144187.59999999998</v>
      </c>
      <c r="U301" s="29">
        <f t="shared" si="278"/>
        <v>0</v>
      </c>
      <c r="V301" s="29">
        <f t="shared" si="278"/>
        <v>148244.9</v>
      </c>
      <c r="W301" s="29">
        <f t="shared" si="278"/>
        <v>0</v>
      </c>
      <c r="X301" s="29">
        <f t="shared" si="278"/>
        <v>148513.60000000001</v>
      </c>
      <c r="Y301" s="29">
        <f t="shared" si="278"/>
        <v>0</v>
      </c>
      <c r="Z301" s="29">
        <f t="shared" si="278"/>
        <v>179550.8</v>
      </c>
      <c r="AA301" s="29">
        <f t="shared" si="278"/>
        <v>0</v>
      </c>
      <c r="AB301" s="29">
        <f t="shared" si="278"/>
        <v>155517.5</v>
      </c>
      <c r="AC301" s="29">
        <f t="shared" si="278"/>
        <v>0</v>
      </c>
      <c r="AD301" s="29">
        <f t="shared" si="278"/>
        <v>227295.6</v>
      </c>
      <c r="AE301" s="29">
        <f t="shared" si="278"/>
        <v>0</v>
      </c>
      <c r="AF301" s="63"/>
      <c r="AG301" s="31"/>
      <c r="AH301" s="31"/>
      <c r="AI301" s="31"/>
    </row>
    <row r="302" spans="1:35" s="34" customFormat="1" ht="18.75" x14ac:dyDescent="0.3">
      <c r="A302" s="35" t="s">
        <v>28</v>
      </c>
      <c r="B302" s="29">
        <f t="shared" ref="B302:E303" si="279">B295+B209+B129</f>
        <v>1787283.2000000002</v>
      </c>
      <c r="C302" s="29">
        <f>C295+C209+C129</f>
        <v>305700.8</v>
      </c>
      <c r="D302" s="29">
        <f t="shared" si="279"/>
        <v>277611.30000000005</v>
      </c>
      <c r="E302" s="29">
        <f t="shared" si="279"/>
        <v>277611.30000000005</v>
      </c>
      <c r="F302" s="37">
        <f t="shared" si="277"/>
        <v>15.53258599420618</v>
      </c>
      <c r="G302" s="37">
        <f t="shared" ref="G302:G306" si="280">E302/C302*100</f>
        <v>90.811440467280448</v>
      </c>
      <c r="H302" s="29">
        <f>H295+H209+H129</f>
        <v>110864.7</v>
      </c>
      <c r="I302" s="29">
        <f t="shared" ref="I302:AE303" si="281">I295+I209+I129</f>
        <v>100670.7</v>
      </c>
      <c r="J302" s="29">
        <f t="shared" si="281"/>
        <v>194836.1</v>
      </c>
      <c r="K302" s="29">
        <f t="shared" si="281"/>
        <v>176940.6</v>
      </c>
      <c r="L302" s="29">
        <f t="shared" si="281"/>
        <v>172729</v>
      </c>
      <c r="M302" s="29">
        <f t="shared" si="281"/>
        <v>0</v>
      </c>
      <c r="N302" s="29">
        <f t="shared" si="281"/>
        <v>165207.1</v>
      </c>
      <c r="O302" s="29">
        <f t="shared" si="281"/>
        <v>0</v>
      </c>
      <c r="P302" s="29">
        <f t="shared" si="281"/>
        <v>345956.7</v>
      </c>
      <c r="Q302" s="29">
        <f t="shared" si="281"/>
        <v>0</v>
      </c>
      <c r="R302" s="29">
        <f t="shared" si="281"/>
        <v>171154.9</v>
      </c>
      <c r="S302" s="29">
        <f t="shared" si="281"/>
        <v>0</v>
      </c>
      <c r="T302" s="29">
        <f t="shared" si="281"/>
        <v>102682.2</v>
      </c>
      <c r="U302" s="29">
        <f t="shared" si="281"/>
        <v>0</v>
      </c>
      <c r="V302" s="29">
        <f t="shared" si="281"/>
        <v>68142.3</v>
      </c>
      <c r="W302" s="29">
        <f t="shared" si="281"/>
        <v>0</v>
      </c>
      <c r="X302" s="29">
        <f t="shared" si="281"/>
        <v>110808.5</v>
      </c>
      <c r="Y302" s="29">
        <f t="shared" si="281"/>
        <v>0</v>
      </c>
      <c r="Z302" s="29">
        <f t="shared" si="281"/>
        <v>126090.59999999999</v>
      </c>
      <c r="AA302" s="29">
        <f t="shared" si="281"/>
        <v>0</v>
      </c>
      <c r="AB302" s="29">
        <f t="shared" si="281"/>
        <v>110842.29999999999</v>
      </c>
      <c r="AC302" s="29">
        <f t="shared" si="281"/>
        <v>0</v>
      </c>
      <c r="AD302" s="29">
        <f t="shared" si="281"/>
        <v>107968.80000000002</v>
      </c>
      <c r="AE302" s="29">
        <f t="shared" si="281"/>
        <v>0</v>
      </c>
      <c r="AF302" s="63"/>
      <c r="AG302" s="31"/>
      <c r="AH302" s="31"/>
      <c r="AI302" s="31"/>
    </row>
    <row r="303" spans="1:35" s="34" customFormat="1" ht="18.75" x14ac:dyDescent="0.3">
      <c r="A303" s="35" t="s">
        <v>29</v>
      </c>
      <c r="B303" s="29">
        <f t="shared" si="279"/>
        <v>727909.10000000009</v>
      </c>
      <c r="C303" s="29">
        <f t="shared" si="279"/>
        <v>152927</v>
      </c>
      <c r="D303" s="29">
        <f t="shared" si="279"/>
        <v>151125.79999999999</v>
      </c>
      <c r="E303" s="29">
        <f t="shared" si="279"/>
        <v>151125.79999999999</v>
      </c>
      <c r="F303" s="37">
        <f t="shared" si="277"/>
        <v>20.76163081351778</v>
      </c>
      <c r="G303" s="37">
        <f t="shared" si="280"/>
        <v>98.822183133128874</v>
      </c>
      <c r="H303" s="29">
        <f>H296+H210+H130</f>
        <v>64797.900000000009</v>
      </c>
      <c r="I303" s="29">
        <f t="shared" si="281"/>
        <v>63209</v>
      </c>
      <c r="J303" s="29">
        <f t="shared" si="281"/>
        <v>94413.5</v>
      </c>
      <c r="K303" s="29">
        <f t="shared" si="281"/>
        <v>87916.800000000003</v>
      </c>
      <c r="L303" s="29">
        <f t="shared" si="281"/>
        <v>56812.499999999993</v>
      </c>
      <c r="M303" s="29">
        <f t="shared" si="281"/>
        <v>0</v>
      </c>
      <c r="N303" s="29">
        <f t="shared" si="281"/>
        <v>60470.8</v>
      </c>
      <c r="O303" s="29">
        <f t="shared" si="281"/>
        <v>0</v>
      </c>
      <c r="P303" s="29">
        <f t="shared" si="281"/>
        <v>55435.9</v>
      </c>
      <c r="Q303" s="29">
        <f t="shared" si="281"/>
        <v>0</v>
      </c>
      <c r="R303" s="29">
        <f t="shared" si="281"/>
        <v>47593.600000000006</v>
      </c>
      <c r="S303" s="29">
        <f t="shared" si="281"/>
        <v>0</v>
      </c>
      <c r="T303" s="29">
        <f t="shared" si="281"/>
        <v>41505.399999999994</v>
      </c>
      <c r="U303" s="29">
        <f t="shared" si="281"/>
        <v>0</v>
      </c>
      <c r="V303" s="29">
        <f t="shared" si="281"/>
        <v>80102.599999999991</v>
      </c>
      <c r="W303" s="29">
        <f t="shared" si="281"/>
        <v>0</v>
      </c>
      <c r="X303" s="29">
        <f t="shared" si="281"/>
        <v>32565.200000000004</v>
      </c>
      <c r="Y303" s="29">
        <f t="shared" si="281"/>
        <v>0</v>
      </c>
      <c r="Z303" s="29">
        <f t="shared" si="281"/>
        <v>46522.6</v>
      </c>
      <c r="AA303" s="29">
        <f t="shared" si="281"/>
        <v>0</v>
      </c>
      <c r="AB303" s="29">
        <f t="shared" si="281"/>
        <v>38954.6</v>
      </c>
      <c r="AC303" s="29">
        <f t="shared" si="281"/>
        <v>0</v>
      </c>
      <c r="AD303" s="29">
        <f t="shared" si="281"/>
        <v>108734.49999999999</v>
      </c>
      <c r="AE303" s="29">
        <f t="shared" si="281"/>
        <v>0</v>
      </c>
      <c r="AF303" s="63"/>
      <c r="AG303" s="31"/>
      <c r="AH303" s="31"/>
      <c r="AI303" s="31"/>
    </row>
    <row r="304" spans="1:35" s="34" customFormat="1" ht="37.5" x14ac:dyDescent="0.3">
      <c r="A304" s="35" t="s">
        <v>49</v>
      </c>
      <c r="B304" s="29">
        <f t="shared" ref="B304:E304" si="282">B297+B131</f>
        <v>6020.5</v>
      </c>
      <c r="C304" s="29">
        <f t="shared" si="282"/>
        <v>339.3</v>
      </c>
      <c r="D304" s="29">
        <f t="shared" si="282"/>
        <v>123.8</v>
      </c>
      <c r="E304" s="29">
        <f t="shared" si="282"/>
        <v>123.8</v>
      </c>
      <c r="F304" s="37">
        <f t="shared" si="277"/>
        <v>2.0563076156465412</v>
      </c>
      <c r="G304" s="37">
        <f t="shared" si="280"/>
        <v>36.486884762746833</v>
      </c>
      <c r="H304" s="29">
        <f>H297+H131</f>
        <v>117</v>
      </c>
      <c r="I304" s="29">
        <f t="shared" ref="I304:AE304" si="283">I297+I131</f>
        <v>117</v>
      </c>
      <c r="J304" s="29">
        <f t="shared" si="283"/>
        <v>222.3</v>
      </c>
      <c r="K304" s="29">
        <f t="shared" si="283"/>
        <v>6.8</v>
      </c>
      <c r="L304" s="29">
        <f t="shared" si="283"/>
        <v>222.3</v>
      </c>
      <c r="M304" s="29">
        <f t="shared" si="283"/>
        <v>0</v>
      </c>
      <c r="N304" s="29">
        <f t="shared" si="283"/>
        <v>222.3</v>
      </c>
      <c r="O304" s="29">
        <f t="shared" si="283"/>
        <v>0</v>
      </c>
      <c r="P304" s="29">
        <f t="shared" si="283"/>
        <v>175.5</v>
      </c>
      <c r="Q304" s="29">
        <f t="shared" si="283"/>
        <v>0</v>
      </c>
      <c r="R304" s="29">
        <f t="shared" si="283"/>
        <v>58.5</v>
      </c>
      <c r="S304" s="29">
        <f t="shared" si="283"/>
        <v>0</v>
      </c>
      <c r="T304" s="29">
        <f t="shared" si="283"/>
        <v>129.30000000000001</v>
      </c>
      <c r="U304" s="29">
        <f t="shared" si="283"/>
        <v>0</v>
      </c>
      <c r="V304" s="29">
        <f t="shared" si="283"/>
        <v>0</v>
      </c>
      <c r="W304" s="29">
        <f t="shared" si="283"/>
        <v>0</v>
      </c>
      <c r="X304" s="29">
        <f t="shared" si="283"/>
        <v>128.69999999999999</v>
      </c>
      <c r="Y304" s="29">
        <f t="shared" si="283"/>
        <v>0</v>
      </c>
      <c r="Z304" s="29">
        <f t="shared" si="283"/>
        <v>222.4</v>
      </c>
      <c r="AA304" s="29">
        <f t="shared" si="283"/>
        <v>0</v>
      </c>
      <c r="AB304" s="29">
        <f t="shared" si="283"/>
        <v>198.9</v>
      </c>
      <c r="AC304" s="29">
        <f t="shared" si="283"/>
        <v>0</v>
      </c>
      <c r="AD304" s="29">
        <f t="shared" si="283"/>
        <v>4323.3</v>
      </c>
      <c r="AE304" s="29">
        <f t="shared" si="283"/>
        <v>0</v>
      </c>
      <c r="AF304" s="63"/>
      <c r="AG304" s="31"/>
      <c r="AH304" s="31"/>
      <c r="AI304" s="31"/>
    </row>
    <row r="305" spans="1:35" s="34" customFormat="1" ht="18.75" x14ac:dyDescent="0.3">
      <c r="A305" s="35" t="s">
        <v>30</v>
      </c>
      <c r="B305" s="29">
        <f t="shared" ref="B305:E306" si="284">B298+B211+B132</f>
        <v>65412.299999999988</v>
      </c>
      <c r="C305" s="29">
        <f t="shared" si="284"/>
        <v>10957.400000000001</v>
      </c>
      <c r="D305" s="29">
        <f t="shared" si="284"/>
        <v>8714</v>
      </c>
      <c r="E305" s="29">
        <f t="shared" si="284"/>
        <v>8714</v>
      </c>
      <c r="F305" s="37">
        <f t="shared" si="277"/>
        <v>13.321653572799002</v>
      </c>
      <c r="G305" s="37">
        <f t="shared" si="280"/>
        <v>79.526164966141593</v>
      </c>
      <c r="H305" s="29">
        <f>H298+H211+H132</f>
        <v>5043.2</v>
      </c>
      <c r="I305" s="29">
        <f t="shared" ref="I305:AE306" si="285">I298+I211+I132</f>
        <v>967.9</v>
      </c>
      <c r="J305" s="29">
        <f t="shared" si="285"/>
        <v>5914.2000000000007</v>
      </c>
      <c r="K305" s="29">
        <f t="shared" si="285"/>
        <v>7746.1</v>
      </c>
      <c r="L305" s="29">
        <f t="shared" si="285"/>
        <v>5914.2000000000007</v>
      </c>
      <c r="M305" s="29">
        <f t="shared" si="285"/>
        <v>0</v>
      </c>
      <c r="N305" s="29">
        <f t="shared" si="285"/>
        <v>5914.2000000000007</v>
      </c>
      <c r="O305" s="29">
        <f t="shared" si="285"/>
        <v>0</v>
      </c>
      <c r="P305" s="29">
        <f t="shared" si="285"/>
        <v>17752.8</v>
      </c>
      <c r="Q305" s="29">
        <f t="shared" si="285"/>
        <v>0</v>
      </c>
      <c r="R305" s="29">
        <f t="shared" si="285"/>
        <v>483.9</v>
      </c>
      <c r="S305" s="29">
        <f t="shared" si="285"/>
        <v>0</v>
      </c>
      <c r="T305" s="29">
        <f t="shared" si="285"/>
        <v>0</v>
      </c>
      <c r="U305" s="29">
        <f t="shared" si="285"/>
        <v>0</v>
      </c>
      <c r="V305" s="29">
        <f t="shared" si="285"/>
        <v>0</v>
      </c>
      <c r="W305" s="29">
        <f t="shared" si="285"/>
        <v>0</v>
      </c>
      <c r="X305" s="29">
        <f t="shared" si="285"/>
        <v>5139.8999999999996</v>
      </c>
      <c r="Y305" s="29">
        <f t="shared" si="285"/>
        <v>0</v>
      </c>
      <c r="Z305" s="29">
        <f t="shared" si="285"/>
        <v>6937.6</v>
      </c>
      <c r="AA305" s="29">
        <f t="shared" si="285"/>
        <v>0</v>
      </c>
      <c r="AB305" s="29">
        <f t="shared" si="285"/>
        <v>5720.6</v>
      </c>
      <c r="AC305" s="29">
        <f t="shared" si="285"/>
        <v>0</v>
      </c>
      <c r="AD305" s="29">
        <f t="shared" si="285"/>
        <v>6591.7</v>
      </c>
      <c r="AE305" s="29">
        <f t="shared" si="285"/>
        <v>0</v>
      </c>
      <c r="AF305" s="63"/>
      <c r="AG305" s="31"/>
      <c r="AH305" s="31"/>
      <c r="AI305" s="31"/>
    </row>
    <row r="306" spans="1:35" s="34" customFormat="1" ht="18.75" x14ac:dyDescent="0.3">
      <c r="A306" s="35" t="s">
        <v>31</v>
      </c>
      <c r="B306" s="99">
        <f t="shared" si="284"/>
        <v>10025.6</v>
      </c>
      <c r="C306" s="99">
        <f t="shared" si="284"/>
        <v>6025</v>
      </c>
      <c r="D306" s="99">
        <f t="shared" si="284"/>
        <v>2301.8000000000002</v>
      </c>
      <c r="E306" s="99">
        <f t="shared" si="284"/>
        <v>2301.8000000000002</v>
      </c>
      <c r="F306" s="37">
        <f t="shared" si="277"/>
        <v>22.959224385572934</v>
      </c>
      <c r="G306" s="37">
        <f t="shared" si="280"/>
        <v>38.204149377593367</v>
      </c>
      <c r="H306" s="99">
        <f>H299+H212+H133</f>
        <v>0</v>
      </c>
      <c r="I306" s="99">
        <f t="shared" si="285"/>
        <v>0</v>
      </c>
      <c r="J306" s="99">
        <f t="shared" si="285"/>
        <v>6025</v>
      </c>
      <c r="K306" s="99">
        <f t="shared" si="285"/>
        <v>2301.8000000000002</v>
      </c>
      <c r="L306" s="99">
        <f t="shared" si="285"/>
        <v>0</v>
      </c>
      <c r="M306" s="99">
        <f t="shared" si="285"/>
        <v>0</v>
      </c>
      <c r="N306" s="99">
        <f t="shared" si="285"/>
        <v>0</v>
      </c>
      <c r="O306" s="99">
        <f t="shared" si="285"/>
        <v>0</v>
      </c>
      <c r="P306" s="99">
        <f t="shared" si="285"/>
        <v>0</v>
      </c>
      <c r="Q306" s="99">
        <f t="shared" si="285"/>
        <v>0</v>
      </c>
      <c r="R306" s="99">
        <f t="shared" si="285"/>
        <v>0</v>
      </c>
      <c r="S306" s="99">
        <f t="shared" si="285"/>
        <v>0</v>
      </c>
      <c r="T306" s="99">
        <f t="shared" si="285"/>
        <v>0</v>
      </c>
      <c r="U306" s="99">
        <f t="shared" si="285"/>
        <v>0</v>
      </c>
      <c r="V306" s="99">
        <f t="shared" si="285"/>
        <v>0</v>
      </c>
      <c r="W306" s="99">
        <f t="shared" si="285"/>
        <v>0</v>
      </c>
      <c r="X306" s="99">
        <f t="shared" si="285"/>
        <v>0</v>
      </c>
      <c r="Y306" s="99">
        <f t="shared" si="285"/>
        <v>0</v>
      </c>
      <c r="Z306" s="99">
        <f t="shared" si="285"/>
        <v>0</v>
      </c>
      <c r="AA306" s="99">
        <f t="shared" si="285"/>
        <v>0</v>
      </c>
      <c r="AB306" s="99">
        <f t="shared" si="285"/>
        <v>0</v>
      </c>
      <c r="AC306" s="99">
        <f t="shared" si="285"/>
        <v>0</v>
      </c>
      <c r="AD306" s="99">
        <f t="shared" si="285"/>
        <v>4000.6</v>
      </c>
      <c r="AE306" s="99">
        <f t="shared" si="285"/>
        <v>0</v>
      </c>
      <c r="AF306" s="63"/>
      <c r="AG306" s="31"/>
      <c r="AH306" s="31"/>
      <c r="AI306" s="31"/>
    </row>
    <row r="307" spans="1:35" s="34" customFormat="1" ht="15.75" customHeight="1" x14ac:dyDescent="0.3">
      <c r="A307" s="100"/>
      <c r="B307" s="101"/>
      <c r="C307" s="101"/>
      <c r="D307" s="101"/>
      <c r="E307" s="101"/>
      <c r="F307" s="102"/>
      <c r="G307" s="102"/>
      <c r="H307" s="101"/>
      <c r="I307" s="101"/>
      <c r="J307" s="101"/>
      <c r="K307" s="101"/>
      <c r="L307" s="101"/>
      <c r="M307" s="101"/>
      <c r="N307" s="101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4"/>
      <c r="AG307" s="31"/>
      <c r="AH307" s="31"/>
      <c r="AI307" s="31"/>
    </row>
    <row r="311" spans="1:35" s="107" customFormat="1" ht="39" customHeight="1" x14ac:dyDescent="0.25">
      <c r="A311" s="105" t="s">
        <v>106</v>
      </c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4"/>
      <c r="AF311" s="106"/>
    </row>
    <row r="312" spans="1:35" s="107" customFormat="1" ht="19.5" customHeight="1" x14ac:dyDescent="0.25">
      <c r="A312" s="108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109"/>
    </row>
    <row r="313" spans="1:35" s="107" customFormat="1" ht="24.75" customHeight="1" x14ac:dyDescent="0.25">
      <c r="A313" s="105" t="s">
        <v>105</v>
      </c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4"/>
      <c r="AF313" s="110"/>
    </row>
  </sheetData>
  <mergeCells count="1151">
    <mergeCell ref="A313:AD313"/>
    <mergeCell ref="XEO272:XFD272"/>
    <mergeCell ref="AF273:AF278"/>
    <mergeCell ref="AG273:AG278"/>
    <mergeCell ref="A279:AD279"/>
    <mergeCell ref="A286:AE286"/>
    <mergeCell ref="A311:AD311"/>
    <mergeCell ref="WXK272:WYO272"/>
    <mergeCell ref="WYP272:WZT272"/>
    <mergeCell ref="WZU272:XAY272"/>
    <mergeCell ref="XAZ272:XCD272"/>
    <mergeCell ref="XCE272:XDI272"/>
    <mergeCell ref="XDJ272:XEN272"/>
    <mergeCell ref="WQG272:WRK272"/>
    <mergeCell ref="WRL272:WSP272"/>
    <mergeCell ref="WSQ272:WTU272"/>
    <mergeCell ref="WTV272:WUZ272"/>
    <mergeCell ref="WVA272:WWE272"/>
    <mergeCell ref="WWF272:WXJ272"/>
    <mergeCell ref="WJC272:WKG272"/>
    <mergeCell ref="WKH272:WLL272"/>
    <mergeCell ref="WLM272:WMQ272"/>
    <mergeCell ref="WMR272:WNV272"/>
    <mergeCell ref="WNW272:WPA272"/>
    <mergeCell ref="WPB272:WQF272"/>
    <mergeCell ref="WBY272:WDC272"/>
    <mergeCell ref="WDD272:WEH272"/>
    <mergeCell ref="WEI272:WFM272"/>
    <mergeCell ref="WFN272:WGR272"/>
    <mergeCell ref="WGS272:WHW272"/>
    <mergeCell ref="WHX272:WJB272"/>
    <mergeCell ref="VUU272:VVY272"/>
    <mergeCell ref="VVZ272:VXD272"/>
    <mergeCell ref="VXE272:VYI272"/>
    <mergeCell ref="VYJ272:VZN272"/>
    <mergeCell ref="VZO272:WAS272"/>
    <mergeCell ref="WAT272:WBX272"/>
    <mergeCell ref="VNQ272:VOU272"/>
    <mergeCell ref="VOV272:VPZ272"/>
    <mergeCell ref="VQA272:VRE272"/>
    <mergeCell ref="VRF272:VSJ272"/>
    <mergeCell ref="VSK272:VTO272"/>
    <mergeCell ref="VTP272:VUT272"/>
    <mergeCell ref="VGM272:VHQ272"/>
    <mergeCell ref="VHR272:VIV272"/>
    <mergeCell ref="VIW272:VKA272"/>
    <mergeCell ref="VKB272:VLF272"/>
    <mergeCell ref="VLG272:VMK272"/>
    <mergeCell ref="VML272:VNP272"/>
    <mergeCell ref="UZI272:VAM272"/>
    <mergeCell ref="VAN272:VBR272"/>
    <mergeCell ref="VBS272:VCW272"/>
    <mergeCell ref="VCX272:VEB272"/>
    <mergeCell ref="VEC272:VFG272"/>
    <mergeCell ref="VFH272:VGL272"/>
    <mergeCell ref="USE272:UTI272"/>
    <mergeCell ref="UTJ272:UUN272"/>
    <mergeCell ref="UUO272:UVS272"/>
    <mergeCell ref="UVT272:UWX272"/>
    <mergeCell ref="UWY272:UYC272"/>
    <mergeCell ref="UYD272:UZH272"/>
    <mergeCell ref="ULA272:UME272"/>
    <mergeCell ref="UMF272:UNJ272"/>
    <mergeCell ref="UNK272:UOO272"/>
    <mergeCell ref="UOP272:UPT272"/>
    <mergeCell ref="UPU272:UQY272"/>
    <mergeCell ref="UQZ272:USD272"/>
    <mergeCell ref="UDW272:UFA272"/>
    <mergeCell ref="UFB272:UGF272"/>
    <mergeCell ref="UGG272:UHK272"/>
    <mergeCell ref="UHL272:UIP272"/>
    <mergeCell ref="UIQ272:UJU272"/>
    <mergeCell ref="UJV272:UKZ272"/>
    <mergeCell ref="TWS272:TXW272"/>
    <mergeCell ref="TXX272:TZB272"/>
    <mergeCell ref="TZC272:UAG272"/>
    <mergeCell ref="UAH272:UBL272"/>
    <mergeCell ref="UBM272:UCQ272"/>
    <mergeCell ref="UCR272:UDV272"/>
    <mergeCell ref="TPO272:TQS272"/>
    <mergeCell ref="TQT272:TRX272"/>
    <mergeCell ref="TRY272:TTC272"/>
    <mergeCell ref="TTD272:TUH272"/>
    <mergeCell ref="TUI272:TVM272"/>
    <mergeCell ref="TVN272:TWR272"/>
    <mergeCell ref="TIK272:TJO272"/>
    <mergeCell ref="TJP272:TKT272"/>
    <mergeCell ref="TKU272:TLY272"/>
    <mergeCell ref="TLZ272:TND272"/>
    <mergeCell ref="TNE272:TOI272"/>
    <mergeCell ref="TOJ272:TPN272"/>
    <mergeCell ref="TBG272:TCK272"/>
    <mergeCell ref="TCL272:TDP272"/>
    <mergeCell ref="TDQ272:TEU272"/>
    <mergeCell ref="TEV272:TFZ272"/>
    <mergeCell ref="TGA272:THE272"/>
    <mergeCell ref="THF272:TIJ272"/>
    <mergeCell ref="SUC272:SVG272"/>
    <mergeCell ref="SVH272:SWL272"/>
    <mergeCell ref="SWM272:SXQ272"/>
    <mergeCell ref="SXR272:SYV272"/>
    <mergeCell ref="SYW272:TAA272"/>
    <mergeCell ref="TAB272:TBF272"/>
    <mergeCell ref="SMY272:SOC272"/>
    <mergeCell ref="SOD272:SPH272"/>
    <mergeCell ref="SPI272:SQM272"/>
    <mergeCell ref="SQN272:SRR272"/>
    <mergeCell ref="SRS272:SSW272"/>
    <mergeCell ref="SSX272:SUB272"/>
    <mergeCell ref="SFU272:SGY272"/>
    <mergeCell ref="SGZ272:SID272"/>
    <mergeCell ref="SIE272:SJI272"/>
    <mergeCell ref="SJJ272:SKN272"/>
    <mergeCell ref="SKO272:SLS272"/>
    <mergeCell ref="SLT272:SMX272"/>
    <mergeCell ref="RYQ272:RZU272"/>
    <mergeCell ref="RZV272:SAZ272"/>
    <mergeCell ref="SBA272:SCE272"/>
    <mergeCell ref="SCF272:SDJ272"/>
    <mergeCell ref="SDK272:SEO272"/>
    <mergeCell ref="SEP272:SFT272"/>
    <mergeCell ref="RRM272:RSQ272"/>
    <mergeCell ref="RSR272:RTV272"/>
    <mergeCell ref="RTW272:RVA272"/>
    <mergeCell ref="RVB272:RWF272"/>
    <mergeCell ref="RWG272:RXK272"/>
    <mergeCell ref="RXL272:RYP272"/>
    <mergeCell ref="RKI272:RLM272"/>
    <mergeCell ref="RLN272:RMR272"/>
    <mergeCell ref="RMS272:RNW272"/>
    <mergeCell ref="RNX272:RPB272"/>
    <mergeCell ref="RPC272:RQG272"/>
    <mergeCell ref="RQH272:RRL272"/>
    <mergeCell ref="RDE272:REI272"/>
    <mergeCell ref="REJ272:RFN272"/>
    <mergeCell ref="RFO272:RGS272"/>
    <mergeCell ref="RGT272:RHX272"/>
    <mergeCell ref="RHY272:RJC272"/>
    <mergeCell ref="RJD272:RKH272"/>
    <mergeCell ref="QWA272:QXE272"/>
    <mergeCell ref="QXF272:QYJ272"/>
    <mergeCell ref="QYK272:QZO272"/>
    <mergeCell ref="QZP272:RAT272"/>
    <mergeCell ref="RAU272:RBY272"/>
    <mergeCell ref="RBZ272:RDD272"/>
    <mergeCell ref="QOW272:QQA272"/>
    <mergeCell ref="QQB272:QRF272"/>
    <mergeCell ref="QRG272:QSK272"/>
    <mergeCell ref="QSL272:QTP272"/>
    <mergeCell ref="QTQ272:QUU272"/>
    <mergeCell ref="QUV272:QVZ272"/>
    <mergeCell ref="QHS272:QIW272"/>
    <mergeCell ref="QIX272:QKB272"/>
    <mergeCell ref="QKC272:QLG272"/>
    <mergeCell ref="QLH272:QML272"/>
    <mergeCell ref="QMM272:QNQ272"/>
    <mergeCell ref="QNR272:QOV272"/>
    <mergeCell ref="QAO272:QBS272"/>
    <mergeCell ref="QBT272:QCX272"/>
    <mergeCell ref="QCY272:QEC272"/>
    <mergeCell ref="QED272:QFH272"/>
    <mergeCell ref="QFI272:QGM272"/>
    <mergeCell ref="QGN272:QHR272"/>
    <mergeCell ref="PTK272:PUO272"/>
    <mergeCell ref="PUP272:PVT272"/>
    <mergeCell ref="PVU272:PWY272"/>
    <mergeCell ref="PWZ272:PYD272"/>
    <mergeCell ref="PYE272:PZI272"/>
    <mergeCell ref="PZJ272:QAN272"/>
    <mergeCell ref="PMG272:PNK272"/>
    <mergeCell ref="PNL272:POP272"/>
    <mergeCell ref="POQ272:PPU272"/>
    <mergeCell ref="PPV272:PQZ272"/>
    <mergeCell ref="PRA272:PSE272"/>
    <mergeCell ref="PSF272:PTJ272"/>
    <mergeCell ref="PFC272:PGG272"/>
    <mergeCell ref="PGH272:PHL272"/>
    <mergeCell ref="PHM272:PIQ272"/>
    <mergeCell ref="PIR272:PJV272"/>
    <mergeCell ref="PJW272:PLA272"/>
    <mergeCell ref="PLB272:PMF272"/>
    <mergeCell ref="OXY272:OZC272"/>
    <mergeCell ref="OZD272:PAH272"/>
    <mergeCell ref="PAI272:PBM272"/>
    <mergeCell ref="PBN272:PCR272"/>
    <mergeCell ref="PCS272:PDW272"/>
    <mergeCell ref="PDX272:PFB272"/>
    <mergeCell ref="OQU272:ORY272"/>
    <mergeCell ref="ORZ272:OTD272"/>
    <mergeCell ref="OTE272:OUI272"/>
    <mergeCell ref="OUJ272:OVN272"/>
    <mergeCell ref="OVO272:OWS272"/>
    <mergeCell ref="OWT272:OXX272"/>
    <mergeCell ref="OJQ272:OKU272"/>
    <mergeCell ref="OKV272:OLZ272"/>
    <mergeCell ref="OMA272:ONE272"/>
    <mergeCell ref="ONF272:OOJ272"/>
    <mergeCell ref="OOK272:OPO272"/>
    <mergeCell ref="OPP272:OQT272"/>
    <mergeCell ref="OCM272:ODQ272"/>
    <mergeCell ref="ODR272:OEV272"/>
    <mergeCell ref="OEW272:OGA272"/>
    <mergeCell ref="OGB272:OHF272"/>
    <mergeCell ref="OHG272:OIK272"/>
    <mergeCell ref="OIL272:OJP272"/>
    <mergeCell ref="NVI272:NWM272"/>
    <mergeCell ref="NWN272:NXR272"/>
    <mergeCell ref="NXS272:NYW272"/>
    <mergeCell ref="NYX272:OAB272"/>
    <mergeCell ref="OAC272:OBG272"/>
    <mergeCell ref="OBH272:OCL272"/>
    <mergeCell ref="NOE272:NPI272"/>
    <mergeCell ref="NPJ272:NQN272"/>
    <mergeCell ref="NQO272:NRS272"/>
    <mergeCell ref="NRT272:NSX272"/>
    <mergeCell ref="NSY272:NUC272"/>
    <mergeCell ref="NUD272:NVH272"/>
    <mergeCell ref="NHA272:NIE272"/>
    <mergeCell ref="NIF272:NJJ272"/>
    <mergeCell ref="NJK272:NKO272"/>
    <mergeCell ref="NKP272:NLT272"/>
    <mergeCell ref="NLU272:NMY272"/>
    <mergeCell ref="NMZ272:NOD272"/>
    <mergeCell ref="MZW272:NBA272"/>
    <mergeCell ref="NBB272:NCF272"/>
    <mergeCell ref="NCG272:NDK272"/>
    <mergeCell ref="NDL272:NEP272"/>
    <mergeCell ref="NEQ272:NFU272"/>
    <mergeCell ref="NFV272:NGZ272"/>
    <mergeCell ref="MSS272:MTW272"/>
    <mergeCell ref="MTX272:MVB272"/>
    <mergeCell ref="MVC272:MWG272"/>
    <mergeCell ref="MWH272:MXL272"/>
    <mergeCell ref="MXM272:MYQ272"/>
    <mergeCell ref="MYR272:MZV272"/>
    <mergeCell ref="MLO272:MMS272"/>
    <mergeCell ref="MMT272:MNX272"/>
    <mergeCell ref="MNY272:MPC272"/>
    <mergeCell ref="MPD272:MQH272"/>
    <mergeCell ref="MQI272:MRM272"/>
    <mergeCell ref="MRN272:MSR272"/>
    <mergeCell ref="MEK272:MFO272"/>
    <mergeCell ref="MFP272:MGT272"/>
    <mergeCell ref="MGU272:MHY272"/>
    <mergeCell ref="MHZ272:MJD272"/>
    <mergeCell ref="MJE272:MKI272"/>
    <mergeCell ref="MKJ272:MLN272"/>
    <mergeCell ref="LXG272:LYK272"/>
    <mergeCell ref="LYL272:LZP272"/>
    <mergeCell ref="LZQ272:MAU272"/>
    <mergeCell ref="MAV272:MBZ272"/>
    <mergeCell ref="MCA272:MDE272"/>
    <mergeCell ref="MDF272:MEJ272"/>
    <mergeCell ref="LQC272:LRG272"/>
    <mergeCell ref="LRH272:LSL272"/>
    <mergeCell ref="LSM272:LTQ272"/>
    <mergeCell ref="LTR272:LUV272"/>
    <mergeCell ref="LUW272:LWA272"/>
    <mergeCell ref="LWB272:LXF272"/>
    <mergeCell ref="LIY272:LKC272"/>
    <mergeCell ref="LKD272:LLH272"/>
    <mergeCell ref="LLI272:LMM272"/>
    <mergeCell ref="LMN272:LNR272"/>
    <mergeCell ref="LNS272:LOW272"/>
    <mergeCell ref="LOX272:LQB272"/>
    <mergeCell ref="LBU272:LCY272"/>
    <mergeCell ref="LCZ272:LED272"/>
    <mergeCell ref="LEE272:LFI272"/>
    <mergeCell ref="LFJ272:LGN272"/>
    <mergeCell ref="LGO272:LHS272"/>
    <mergeCell ref="LHT272:LIX272"/>
    <mergeCell ref="KUQ272:KVU272"/>
    <mergeCell ref="KVV272:KWZ272"/>
    <mergeCell ref="KXA272:KYE272"/>
    <mergeCell ref="KYF272:KZJ272"/>
    <mergeCell ref="KZK272:LAO272"/>
    <mergeCell ref="LAP272:LBT272"/>
    <mergeCell ref="KNM272:KOQ272"/>
    <mergeCell ref="KOR272:KPV272"/>
    <mergeCell ref="KPW272:KRA272"/>
    <mergeCell ref="KRB272:KSF272"/>
    <mergeCell ref="KSG272:KTK272"/>
    <mergeCell ref="KTL272:KUP272"/>
    <mergeCell ref="KGI272:KHM272"/>
    <mergeCell ref="KHN272:KIR272"/>
    <mergeCell ref="KIS272:KJW272"/>
    <mergeCell ref="KJX272:KLB272"/>
    <mergeCell ref="KLC272:KMG272"/>
    <mergeCell ref="KMH272:KNL272"/>
    <mergeCell ref="JZE272:KAI272"/>
    <mergeCell ref="KAJ272:KBN272"/>
    <mergeCell ref="KBO272:KCS272"/>
    <mergeCell ref="KCT272:KDX272"/>
    <mergeCell ref="KDY272:KFC272"/>
    <mergeCell ref="KFD272:KGH272"/>
    <mergeCell ref="JSA272:JTE272"/>
    <mergeCell ref="JTF272:JUJ272"/>
    <mergeCell ref="JUK272:JVO272"/>
    <mergeCell ref="JVP272:JWT272"/>
    <mergeCell ref="JWU272:JXY272"/>
    <mergeCell ref="JXZ272:JZD272"/>
    <mergeCell ref="JKW272:JMA272"/>
    <mergeCell ref="JMB272:JNF272"/>
    <mergeCell ref="JNG272:JOK272"/>
    <mergeCell ref="JOL272:JPP272"/>
    <mergeCell ref="JPQ272:JQU272"/>
    <mergeCell ref="JQV272:JRZ272"/>
    <mergeCell ref="JDS272:JEW272"/>
    <mergeCell ref="JEX272:JGB272"/>
    <mergeCell ref="JGC272:JHG272"/>
    <mergeCell ref="JHH272:JIL272"/>
    <mergeCell ref="JIM272:JJQ272"/>
    <mergeCell ref="JJR272:JKV272"/>
    <mergeCell ref="IWO272:IXS272"/>
    <mergeCell ref="IXT272:IYX272"/>
    <mergeCell ref="IYY272:JAC272"/>
    <mergeCell ref="JAD272:JBH272"/>
    <mergeCell ref="JBI272:JCM272"/>
    <mergeCell ref="JCN272:JDR272"/>
    <mergeCell ref="IPK272:IQO272"/>
    <mergeCell ref="IQP272:IRT272"/>
    <mergeCell ref="IRU272:ISY272"/>
    <mergeCell ref="ISZ272:IUD272"/>
    <mergeCell ref="IUE272:IVI272"/>
    <mergeCell ref="IVJ272:IWN272"/>
    <mergeCell ref="IIG272:IJK272"/>
    <mergeCell ref="IJL272:IKP272"/>
    <mergeCell ref="IKQ272:ILU272"/>
    <mergeCell ref="ILV272:IMZ272"/>
    <mergeCell ref="INA272:IOE272"/>
    <mergeCell ref="IOF272:IPJ272"/>
    <mergeCell ref="IBC272:ICG272"/>
    <mergeCell ref="ICH272:IDL272"/>
    <mergeCell ref="IDM272:IEQ272"/>
    <mergeCell ref="IER272:IFV272"/>
    <mergeCell ref="IFW272:IHA272"/>
    <mergeCell ref="IHB272:IIF272"/>
    <mergeCell ref="HTY272:HVC272"/>
    <mergeCell ref="HVD272:HWH272"/>
    <mergeCell ref="HWI272:HXM272"/>
    <mergeCell ref="HXN272:HYR272"/>
    <mergeCell ref="HYS272:HZW272"/>
    <mergeCell ref="HZX272:IBB272"/>
    <mergeCell ref="HMU272:HNY272"/>
    <mergeCell ref="HNZ272:HPD272"/>
    <mergeCell ref="HPE272:HQI272"/>
    <mergeCell ref="HQJ272:HRN272"/>
    <mergeCell ref="HRO272:HSS272"/>
    <mergeCell ref="HST272:HTX272"/>
    <mergeCell ref="HFQ272:HGU272"/>
    <mergeCell ref="HGV272:HHZ272"/>
    <mergeCell ref="HIA272:HJE272"/>
    <mergeCell ref="HJF272:HKJ272"/>
    <mergeCell ref="HKK272:HLO272"/>
    <mergeCell ref="HLP272:HMT272"/>
    <mergeCell ref="GYM272:GZQ272"/>
    <mergeCell ref="GZR272:HAV272"/>
    <mergeCell ref="HAW272:HCA272"/>
    <mergeCell ref="HCB272:HDF272"/>
    <mergeCell ref="HDG272:HEK272"/>
    <mergeCell ref="HEL272:HFP272"/>
    <mergeCell ref="GRI272:GSM272"/>
    <mergeCell ref="GSN272:GTR272"/>
    <mergeCell ref="GTS272:GUW272"/>
    <mergeCell ref="GUX272:GWB272"/>
    <mergeCell ref="GWC272:GXG272"/>
    <mergeCell ref="GXH272:GYL272"/>
    <mergeCell ref="GKE272:GLI272"/>
    <mergeCell ref="GLJ272:GMN272"/>
    <mergeCell ref="GMO272:GNS272"/>
    <mergeCell ref="GNT272:GOX272"/>
    <mergeCell ref="GOY272:GQC272"/>
    <mergeCell ref="GQD272:GRH272"/>
    <mergeCell ref="GDA272:GEE272"/>
    <mergeCell ref="GEF272:GFJ272"/>
    <mergeCell ref="GFK272:GGO272"/>
    <mergeCell ref="GGP272:GHT272"/>
    <mergeCell ref="GHU272:GIY272"/>
    <mergeCell ref="GIZ272:GKD272"/>
    <mergeCell ref="FVW272:FXA272"/>
    <mergeCell ref="FXB272:FYF272"/>
    <mergeCell ref="FYG272:FZK272"/>
    <mergeCell ref="FZL272:GAP272"/>
    <mergeCell ref="GAQ272:GBU272"/>
    <mergeCell ref="GBV272:GCZ272"/>
    <mergeCell ref="FOS272:FPW272"/>
    <mergeCell ref="FPX272:FRB272"/>
    <mergeCell ref="FRC272:FSG272"/>
    <mergeCell ref="FSH272:FTL272"/>
    <mergeCell ref="FTM272:FUQ272"/>
    <mergeCell ref="FUR272:FVV272"/>
    <mergeCell ref="FHO272:FIS272"/>
    <mergeCell ref="FIT272:FJX272"/>
    <mergeCell ref="FJY272:FLC272"/>
    <mergeCell ref="FLD272:FMH272"/>
    <mergeCell ref="FMI272:FNM272"/>
    <mergeCell ref="FNN272:FOR272"/>
    <mergeCell ref="FAK272:FBO272"/>
    <mergeCell ref="FBP272:FCT272"/>
    <mergeCell ref="FCU272:FDY272"/>
    <mergeCell ref="FDZ272:FFD272"/>
    <mergeCell ref="FFE272:FGI272"/>
    <mergeCell ref="FGJ272:FHN272"/>
    <mergeCell ref="ETG272:EUK272"/>
    <mergeCell ref="EUL272:EVP272"/>
    <mergeCell ref="EVQ272:EWU272"/>
    <mergeCell ref="EWV272:EXZ272"/>
    <mergeCell ref="EYA272:EZE272"/>
    <mergeCell ref="EZF272:FAJ272"/>
    <mergeCell ref="EMC272:ENG272"/>
    <mergeCell ref="ENH272:EOL272"/>
    <mergeCell ref="EOM272:EPQ272"/>
    <mergeCell ref="EPR272:EQV272"/>
    <mergeCell ref="EQW272:ESA272"/>
    <mergeCell ref="ESB272:ETF272"/>
    <mergeCell ref="EEY272:EGC272"/>
    <mergeCell ref="EGD272:EHH272"/>
    <mergeCell ref="EHI272:EIM272"/>
    <mergeCell ref="EIN272:EJR272"/>
    <mergeCell ref="EJS272:EKW272"/>
    <mergeCell ref="EKX272:EMB272"/>
    <mergeCell ref="DXU272:DYY272"/>
    <mergeCell ref="DYZ272:EAD272"/>
    <mergeCell ref="EAE272:EBI272"/>
    <mergeCell ref="EBJ272:ECN272"/>
    <mergeCell ref="ECO272:EDS272"/>
    <mergeCell ref="EDT272:EEX272"/>
    <mergeCell ref="DQQ272:DRU272"/>
    <mergeCell ref="DRV272:DSZ272"/>
    <mergeCell ref="DTA272:DUE272"/>
    <mergeCell ref="DUF272:DVJ272"/>
    <mergeCell ref="DVK272:DWO272"/>
    <mergeCell ref="DWP272:DXT272"/>
    <mergeCell ref="DJM272:DKQ272"/>
    <mergeCell ref="DKR272:DLV272"/>
    <mergeCell ref="DLW272:DNA272"/>
    <mergeCell ref="DNB272:DOF272"/>
    <mergeCell ref="DOG272:DPK272"/>
    <mergeCell ref="DPL272:DQP272"/>
    <mergeCell ref="DCI272:DDM272"/>
    <mergeCell ref="DDN272:DER272"/>
    <mergeCell ref="DES272:DFW272"/>
    <mergeCell ref="DFX272:DHB272"/>
    <mergeCell ref="DHC272:DIG272"/>
    <mergeCell ref="DIH272:DJL272"/>
    <mergeCell ref="CVE272:CWI272"/>
    <mergeCell ref="CWJ272:CXN272"/>
    <mergeCell ref="CXO272:CYS272"/>
    <mergeCell ref="CYT272:CZX272"/>
    <mergeCell ref="CZY272:DBC272"/>
    <mergeCell ref="DBD272:DCH272"/>
    <mergeCell ref="COA272:CPE272"/>
    <mergeCell ref="CPF272:CQJ272"/>
    <mergeCell ref="CQK272:CRO272"/>
    <mergeCell ref="CRP272:CST272"/>
    <mergeCell ref="CSU272:CTY272"/>
    <mergeCell ref="CTZ272:CVD272"/>
    <mergeCell ref="CGW272:CIA272"/>
    <mergeCell ref="CIB272:CJF272"/>
    <mergeCell ref="CJG272:CKK272"/>
    <mergeCell ref="CKL272:CLP272"/>
    <mergeCell ref="CLQ272:CMU272"/>
    <mergeCell ref="CMV272:CNZ272"/>
    <mergeCell ref="BZS272:CAW272"/>
    <mergeCell ref="CAX272:CCB272"/>
    <mergeCell ref="CCC272:CDG272"/>
    <mergeCell ref="CDH272:CEL272"/>
    <mergeCell ref="CEM272:CFQ272"/>
    <mergeCell ref="CFR272:CGV272"/>
    <mergeCell ref="BSO272:BTS272"/>
    <mergeCell ref="BTT272:BUX272"/>
    <mergeCell ref="BUY272:BWC272"/>
    <mergeCell ref="BWD272:BXH272"/>
    <mergeCell ref="BXI272:BYM272"/>
    <mergeCell ref="BYN272:BZR272"/>
    <mergeCell ref="BLK272:BMO272"/>
    <mergeCell ref="BMP272:BNT272"/>
    <mergeCell ref="BNU272:BOY272"/>
    <mergeCell ref="BOZ272:BQD272"/>
    <mergeCell ref="BQE272:BRI272"/>
    <mergeCell ref="BRJ272:BSN272"/>
    <mergeCell ref="BEG272:BFK272"/>
    <mergeCell ref="BFL272:BGP272"/>
    <mergeCell ref="BGQ272:BHU272"/>
    <mergeCell ref="BHV272:BIZ272"/>
    <mergeCell ref="BJA272:BKE272"/>
    <mergeCell ref="BKF272:BLJ272"/>
    <mergeCell ref="AXC272:AYG272"/>
    <mergeCell ref="AYH272:AZL272"/>
    <mergeCell ref="AZM272:BAQ272"/>
    <mergeCell ref="BAR272:BBV272"/>
    <mergeCell ref="BBW272:BDA272"/>
    <mergeCell ref="BDB272:BEF272"/>
    <mergeCell ref="APY272:ARC272"/>
    <mergeCell ref="ARD272:ASH272"/>
    <mergeCell ref="ASI272:ATM272"/>
    <mergeCell ref="ATN272:AUR272"/>
    <mergeCell ref="AUS272:AVW272"/>
    <mergeCell ref="AVX272:AXB272"/>
    <mergeCell ref="AIU272:AJY272"/>
    <mergeCell ref="AJZ272:ALD272"/>
    <mergeCell ref="ALE272:AMI272"/>
    <mergeCell ref="AMJ272:ANN272"/>
    <mergeCell ref="ANO272:AOS272"/>
    <mergeCell ref="AOT272:APX272"/>
    <mergeCell ref="ABQ272:ACU272"/>
    <mergeCell ref="ACV272:ADZ272"/>
    <mergeCell ref="AEA272:AFE272"/>
    <mergeCell ref="AFF272:AGJ272"/>
    <mergeCell ref="AGK272:AHO272"/>
    <mergeCell ref="AHP272:AIT272"/>
    <mergeCell ref="UM272:VQ272"/>
    <mergeCell ref="VR272:WV272"/>
    <mergeCell ref="WW272:YA272"/>
    <mergeCell ref="YB272:ZF272"/>
    <mergeCell ref="ZG272:AAK272"/>
    <mergeCell ref="AAL272:ABP272"/>
    <mergeCell ref="NI272:OM272"/>
    <mergeCell ref="ON272:PR272"/>
    <mergeCell ref="PS272:QW272"/>
    <mergeCell ref="QX272:SB272"/>
    <mergeCell ref="SC272:TG272"/>
    <mergeCell ref="TH272:UL272"/>
    <mergeCell ref="GE272:HI272"/>
    <mergeCell ref="HJ272:IN272"/>
    <mergeCell ref="IO272:JS272"/>
    <mergeCell ref="JT272:KX272"/>
    <mergeCell ref="KY272:MC272"/>
    <mergeCell ref="MD272:NH272"/>
    <mergeCell ref="XDJ265:XEN265"/>
    <mergeCell ref="XEO265:XFD265"/>
    <mergeCell ref="AF266:AF271"/>
    <mergeCell ref="AG266:AG271"/>
    <mergeCell ref="A272:AE272"/>
    <mergeCell ref="AF272:BJ272"/>
    <mergeCell ref="BK272:CO272"/>
    <mergeCell ref="CP272:DT272"/>
    <mergeCell ref="DU272:EY272"/>
    <mergeCell ref="EZ272:GD272"/>
    <mergeCell ref="WWF265:WXJ265"/>
    <mergeCell ref="WXK265:WYO265"/>
    <mergeCell ref="WYP265:WZT265"/>
    <mergeCell ref="WZU265:XAY265"/>
    <mergeCell ref="XAZ265:XCD265"/>
    <mergeCell ref="XCE265:XDI265"/>
    <mergeCell ref="WPB265:WQF265"/>
    <mergeCell ref="WQG265:WRK265"/>
    <mergeCell ref="WRL265:WSP265"/>
    <mergeCell ref="WSQ265:WTU265"/>
    <mergeCell ref="WTV265:WUZ265"/>
    <mergeCell ref="WVA265:WWE265"/>
    <mergeCell ref="WHX265:WJB265"/>
    <mergeCell ref="WJC265:WKG265"/>
    <mergeCell ref="WKH265:WLL265"/>
    <mergeCell ref="WLM265:WMQ265"/>
    <mergeCell ref="WMR265:WNV265"/>
    <mergeCell ref="WNW265:WPA265"/>
    <mergeCell ref="WAT265:WBX265"/>
    <mergeCell ref="WBY265:WDC265"/>
    <mergeCell ref="WDD265:WEH265"/>
    <mergeCell ref="WEI265:WFM265"/>
    <mergeCell ref="WFN265:WGR265"/>
    <mergeCell ref="WGS265:WHW265"/>
    <mergeCell ref="VTP265:VUT265"/>
    <mergeCell ref="VUU265:VVY265"/>
    <mergeCell ref="VVZ265:VXD265"/>
    <mergeCell ref="VXE265:VYI265"/>
    <mergeCell ref="VYJ265:VZN265"/>
    <mergeCell ref="VZO265:WAS265"/>
    <mergeCell ref="VML265:VNP265"/>
    <mergeCell ref="VNQ265:VOU265"/>
    <mergeCell ref="VOV265:VPZ265"/>
    <mergeCell ref="VQA265:VRE265"/>
    <mergeCell ref="VRF265:VSJ265"/>
    <mergeCell ref="VSK265:VTO265"/>
    <mergeCell ref="VFH265:VGL265"/>
    <mergeCell ref="VGM265:VHQ265"/>
    <mergeCell ref="VHR265:VIV265"/>
    <mergeCell ref="VIW265:VKA265"/>
    <mergeCell ref="VKB265:VLF265"/>
    <mergeCell ref="VLG265:VMK265"/>
    <mergeCell ref="UYD265:UZH265"/>
    <mergeCell ref="UZI265:VAM265"/>
    <mergeCell ref="VAN265:VBR265"/>
    <mergeCell ref="VBS265:VCW265"/>
    <mergeCell ref="VCX265:VEB265"/>
    <mergeCell ref="VEC265:VFG265"/>
    <mergeCell ref="UQZ265:USD265"/>
    <mergeCell ref="USE265:UTI265"/>
    <mergeCell ref="UTJ265:UUN265"/>
    <mergeCell ref="UUO265:UVS265"/>
    <mergeCell ref="UVT265:UWX265"/>
    <mergeCell ref="UWY265:UYC265"/>
    <mergeCell ref="UJV265:UKZ265"/>
    <mergeCell ref="ULA265:UME265"/>
    <mergeCell ref="UMF265:UNJ265"/>
    <mergeCell ref="UNK265:UOO265"/>
    <mergeCell ref="UOP265:UPT265"/>
    <mergeCell ref="UPU265:UQY265"/>
    <mergeCell ref="UCR265:UDV265"/>
    <mergeCell ref="UDW265:UFA265"/>
    <mergeCell ref="UFB265:UGF265"/>
    <mergeCell ref="UGG265:UHK265"/>
    <mergeCell ref="UHL265:UIP265"/>
    <mergeCell ref="UIQ265:UJU265"/>
    <mergeCell ref="TVN265:TWR265"/>
    <mergeCell ref="TWS265:TXW265"/>
    <mergeCell ref="TXX265:TZB265"/>
    <mergeCell ref="TZC265:UAG265"/>
    <mergeCell ref="UAH265:UBL265"/>
    <mergeCell ref="UBM265:UCQ265"/>
    <mergeCell ref="TOJ265:TPN265"/>
    <mergeCell ref="TPO265:TQS265"/>
    <mergeCell ref="TQT265:TRX265"/>
    <mergeCell ref="TRY265:TTC265"/>
    <mergeCell ref="TTD265:TUH265"/>
    <mergeCell ref="TUI265:TVM265"/>
    <mergeCell ref="THF265:TIJ265"/>
    <mergeCell ref="TIK265:TJO265"/>
    <mergeCell ref="TJP265:TKT265"/>
    <mergeCell ref="TKU265:TLY265"/>
    <mergeCell ref="TLZ265:TND265"/>
    <mergeCell ref="TNE265:TOI265"/>
    <mergeCell ref="TAB265:TBF265"/>
    <mergeCell ref="TBG265:TCK265"/>
    <mergeCell ref="TCL265:TDP265"/>
    <mergeCell ref="TDQ265:TEU265"/>
    <mergeCell ref="TEV265:TFZ265"/>
    <mergeCell ref="TGA265:THE265"/>
    <mergeCell ref="SSX265:SUB265"/>
    <mergeCell ref="SUC265:SVG265"/>
    <mergeCell ref="SVH265:SWL265"/>
    <mergeCell ref="SWM265:SXQ265"/>
    <mergeCell ref="SXR265:SYV265"/>
    <mergeCell ref="SYW265:TAA265"/>
    <mergeCell ref="SLT265:SMX265"/>
    <mergeCell ref="SMY265:SOC265"/>
    <mergeCell ref="SOD265:SPH265"/>
    <mergeCell ref="SPI265:SQM265"/>
    <mergeCell ref="SQN265:SRR265"/>
    <mergeCell ref="SRS265:SSW265"/>
    <mergeCell ref="SEP265:SFT265"/>
    <mergeCell ref="SFU265:SGY265"/>
    <mergeCell ref="SGZ265:SID265"/>
    <mergeCell ref="SIE265:SJI265"/>
    <mergeCell ref="SJJ265:SKN265"/>
    <mergeCell ref="SKO265:SLS265"/>
    <mergeCell ref="RXL265:RYP265"/>
    <mergeCell ref="RYQ265:RZU265"/>
    <mergeCell ref="RZV265:SAZ265"/>
    <mergeCell ref="SBA265:SCE265"/>
    <mergeCell ref="SCF265:SDJ265"/>
    <mergeCell ref="SDK265:SEO265"/>
    <mergeCell ref="RQH265:RRL265"/>
    <mergeCell ref="RRM265:RSQ265"/>
    <mergeCell ref="RSR265:RTV265"/>
    <mergeCell ref="RTW265:RVA265"/>
    <mergeCell ref="RVB265:RWF265"/>
    <mergeCell ref="RWG265:RXK265"/>
    <mergeCell ref="RJD265:RKH265"/>
    <mergeCell ref="RKI265:RLM265"/>
    <mergeCell ref="RLN265:RMR265"/>
    <mergeCell ref="RMS265:RNW265"/>
    <mergeCell ref="RNX265:RPB265"/>
    <mergeCell ref="RPC265:RQG265"/>
    <mergeCell ref="RBZ265:RDD265"/>
    <mergeCell ref="RDE265:REI265"/>
    <mergeCell ref="REJ265:RFN265"/>
    <mergeCell ref="RFO265:RGS265"/>
    <mergeCell ref="RGT265:RHX265"/>
    <mergeCell ref="RHY265:RJC265"/>
    <mergeCell ref="QUV265:QVZ265"/>
    <mergeCell ref="QWA265:QXE265"/>
    <mergeCell ref="QXF265:QYJ265"/>
    <mergeCell ref="QYK265:QZO265"/>
    <mergeCell ref="QZP265:RAT265"/>
    <mergeCell ref="RAU265:RBY265"/>
    <mergeCell ref="QNR265:QOV265"/>
    <mergeCell ref="QOW265:QQA265"/>
    <mergeCell ref="QQB265:QRF265"/>
    <mergeCell ref="QRG265:QSK265"/>
    <mergeCell ref="QSL265:QTP265"/>
    <mergeCell ref="QTQ265:QUU265"/>
    <mergeCell ref="QGN265:QHR265"/>
    <mergeCell ref="QHS265:QIW265"/>
    <mergeCell ref="QIX265:QKB265"/>
    <mergeCell ref="QKC265:QLG265"/>
    <mergeCell ref="QLH265:QML265"/>
    <mergeCell ref="QMM265:QNQ265"/>
    <mergeCell ref="PZJ265:QAN265"/>
    <mergeCell ref="QAO265:QBS265"/>
    <mergeCell ref="QBT265:QCX265"/>
    <mergeCell ref="QCY265:QEC265"/>
    <mergeCell ref="QED265:QFH265"/>
    <mergeCell ref="QFI265:QGM265"/>
    <mergeCell ref="PSF265:PTJ265"/>
    <mergeCell ref="PTK265:PUO265"/>
    <mergeCell ref="PUP265:PVT265"/>
    <mergeCell ref="PVU265:PWY265"/>
    <mergeCell ref="PWZ265:PYD265"/>
    <mergeCell ref="PYE265:PZI265"/>
    <mergeCell ref="PLB265:PMF265"/>
    <mergeCell ref="PMG265:PNK265"/>
    <mergeCell ref="PNL265:POP265"/>
    <mergeCell ref="POQ265:PPU265"/>
    <mergeCell ref="PPV265:PQZ265"/>
    <mergeCell ref="PRA265:PSE265"/>
    <mergeCell ref="PDX265:PFB265"/>
    <mergeCell ref="PFC265:PGG265"/>
    <mergeCell ref="PGH265:PHL265"/>
    <mergeCell ref="PHM265:PIQ265"/>
    <mergeCell ref="PIR265:PJV265"/>
    <mergeCell ref="PJW265:PLA265"/>
    <mergeCell ref="OWT265:OXX265"/>
    <mergeCell ref="OXY265:OZC265"/>
    <mergeCell ref="OZD265:PAH265"/>
    <mergeCell ref="PAI265:PBM265"/>
    <mergeCell ref="PBN265:PCR265"/>
    <mergeCell ref="PCS265:PDW265"/>
    <mergeCell ref="OPP265:OQT265"/>
    <mergeCell ref="OQU265:ORY265"/>
    <mergeCell ref="ORZ265:OTD265"/>
    <mergeCell ref="OTE265:OUI265"/>
    <mergeCell ref="OUJ265:OVN265"/>
    <mergeCell ref="OVO265:OWS265"/>
    <mergeCell ref="OIL265:OJP265"/>
    <mergeCell ref="OJQ265:OKU265"/>
    <mergeCell ref="OKV265:OLZ265"/>
    <mergeCell ref="OMA265:ONE265"/>
    <mergeCell ref="ONF265:OOJ265"/>
    <mergeCell ref="OOK265:OPO265"/>
    <mergeCell ref="OBH265:OCL265"/>
    <mergeCell ref="OCM265:ODQ265"/>
    <mergeCell ref="ODR265:OEV265"/>
    <mergeCell ref="OEW265:OGA265"/>
    <mergeCell ref="OGB265:OHF265"/>
    <mergeCell ref="OHG265:OIK265"/>
    <mergeCell ref="NUD265:NVH265"/>
    <mergeCell ref="NVI265:NWM265"/>
    <mergeCell ref="NWN265:NXR265"/>
    <mergeCell ref="NXS265:NYW265"/>
    <mergeCell ref="NYX265:OAB265"/>
    <mergeCell ref="OAC265:OBG265"/>
    <mergeCell ref="NMZ265:NOD265"/>
    <mergeCell ref="NOE265:NPI265"/>
    <mergeCell ref="NPJ265:NQN265"/>
    <mergeCell ref="NQO265:NRS265"/>
    <mergeCell ref="NRT265:NSX265"/>
    <mergeCell ref="NSY265:NUC265"/>
    <mergeCell ref="NFV265:NGZ265"/>
    <mergeCell ref="NHA265:NIE265"/>
    <mergeCell ref="NIF265:NJJ265"/>
    <mergeCell ref="NJK265:NKO265"/>
    <mergeCell ref="NKP265:NLT265"/>
    <mergeCell ref="NLU265:NMY265"/>
    <mergeCell ref="MYR265:MZV265"/>
    <mergeCell ref="MZW265:NBA265"/>
    <mergeCell ref="NBB265:NCF265"/>
    <mergeCell ref="NCG265:NDK265"/>
    <mergeCell ref="NDL265:NEP265"/>
    <mergeCell ref="NEQ265:NFU265"/>
    <mergeCell ref="MRN265:MSR265"/>
    <mergeCell ref="MSS265:MTW265"/>
    <mergeCell ref="MTX265:MVB265"/>
    <mergeCell ref="MVC265:MWG265"/>
    <mergeCell ref="MWH265:MXL265"/>
    <mergeCell ref="MXM265:MYQ265"/>
    <mergeCell ref="MKJ265:MLN265"/>
    <mergeCell ref="MLO265:MMS265"/>
    <mergeCell ref="MMT265:MNX265"/>
    <mergeCell ref="MNY265:MPC265"/>
    <mergeCell ref="MPD265:MQH265"/>
    <mergeCell ref="MQI265:MRM265"/>
    <mergeCell ref="MDF265:MEJ265"/>
    <mergeCell ref="MEK265:MFO265"/>
    <mergeCell ref="MFP265:MGT265"/>
    <mergeCell ref="MGU265:MHY265"/>
    <mergeCell ref="MHZ265:MJD265"/>
    <mergeCell ref="MJE265:MKI265"/>
    <mergeCell ref="LWB265:LXF265"/>
    <mergeCell ref="LXG265:LYK265"/>
    <mergeCell ref="LYL265:LZP265"/>
    <mergeCell ref="LZQ265:MAU265"/>
    <mergeCell ref="MAV265:MBZ265"/>
    <mergeCell ref="MCA265:MDE265"/>
    <mergeCell ref="LOX265:LQB265"/>
    <mergeCell ref="LQC265:LRG265"/>
    <mergeCell ref="LRH265:LSL265"/>
    <mergeCell ref="LSM265:LTQ265"/>
    <mergeCell ref="LTR265:LUV265"/>
    <mergeCell ref="LUW265:LWA265"/>
    <mergeCell ref="LHT265:LIX265"/>
    <mergeCell ref="LIY265:LKC265"/>
    <mergeCell ref="LKD265:LLH265"/>
    <mergeCell ref="LLI265:LMM265"/>
    <mergeCell ref="LMN265:LNR265"/>
    <mergeCell ref="LNS265:LOW265"/>
    <mergeCell ref="LAP265:LBT265"/>
    <mergeCell ref="LBU265:LCY265"/>
    <mergeCell ref="LCZ265:LED265"/>
    <mergeCell ref="LEE265:LFI265"/>
    <mergeCell ref="LFJ265:LGN265"/>
    <mergeCell ref="LGO265:LHS265"/>
    <mergeCell ref="KTL265:KUP265"/>
    <mergeCell ref="KUQ265:KVU265"/>
    <mergeCell ref="KVV265:KWZ265"/>
    <mergeCell ref="KXA265:KYE265"/>
    <mergeCell ref="KYF265:KZJ265"/>
    <mergeCell ref="KZK265:LAO265"/>
    <mergeCell ref="KMH265:KNL265"/>
    <mergeCell ref="KNM265:KOQ265"/>
    <mergeCell ref="KOR265:KPV265"/>
    <mergeCell ref="KPW265:KRA265"/>
    <mergeCell ref="KRB265:KSF265"/>
    <mergeCell ref="KSG265:KTK265"/>
    <mergeCell ref="KFD265:KGH265"/>
    <mergeCell ref="KGI265:KHM265"/>
    <mergeCell ref="KHN265:KIR265"/>
    <mergeCell ref="KIS265:KJW265"/>
    <mergeCell ref="KJX265:KLB265"/>
    <mergeCell ref="KLC265:KMG265"/>
    <mergeCell ref="JXZ265:JZD265"/>
    <mergeCell ref="JZE265:KAI265"/>
    <mergeCell ref="KAJ265:KBN265"/>
    <mergeCell ref="KBO265:KCS265"/>
    <mergeCell ref="KCT265:KDX265"/>
    <mergeCell ref="KDY265:KFC265"/>
    <mergeCell ref="JQV265:JRZ265"/>
    <mergeCell ref="JSA265:JTE265"/>
    <mergeCell ref="JTF265:JUJ265"/>
    <mergeCell ref="JUK265:JVO265"/>
    <mergeCell ref="JVP265:JWT265"/>
    <mergeCell ref="JWU265:JXY265"/>
    <mergeCell ref="JJR265:JKV265"/>
    <mergeCell ref="JKW265:JMA265"/>
    <mergeCell ref="JMB265:JNF265"/>
    <mergeCell ref="JNG265:JOK265"/>
    <mergeCell ref="JOL265:JPP265"/>
    <mergeCell ref="JPQ265:JQU265"/>
    <mergeCell ref="JCN265:JDR265"/>
    <mergeCell ref="JDS265:JEW265"/>
    <mergeCell ref="JEX265:JGB265"/>
    <mergeCell ref="JGC265:JHG265"/>
    <mergeCell ref="JHH265:JIL265"/>
    <mergeCell ref="JIM265:JJQ265"/>
    <mergeCell ref="IVJ265:IWN265"/>
    <mergeCell ref="IWO265:IXS265"/>
    <mergeCell ref="IXT265:IYX265"/>
    <mergeCell ref="IYY265:JAC265"/>
    <mergeCell ref="JAD265:JBH265"/>
    <mergeCell ref="JBI265:JCM265"/>
    <mergeCell ref="IOF265:IPJ265"/>
    <mergeCell ref="IPK265:IQO265"/>
    <mergeCell ref="IQP265:IRT265"/>
    <mergeCell ref="IRU265:ISY265"/>
    <mergeCell ref="ISZ265:IUD265"/>
    <mergeCell ref="IUE265:IVI265"/>
    <mergeCell ref="IHB265:IIF265"/>
    <mergeCell ref="IIG265:IJK265"/>
    <mergeCell ref="IJL265:IKP265"/>
    <mergeCell ref="IKQ265:ILU265"/>
    <mergeCell ref="ILV265:IMZ265"/>
    <mergeCell ref="INA265:IOE265"/>
    <mergeCell ref="HZX265:IBB265"/>
    <mergeCell ref="IBC265:ICG265"/>
    <mergeCell ref="ICH265:IDL265"/>
    <mergeCell ref="IDM265:IEQ265"/>
    <mergeCell ref="IER265:IFV265"/>
    <mergeCell ref="IFW265:IHA265"/>
    <mergeCell ref="HST265:HTX265"/>
    <mergeCell ref="HTY265:HVC265"/>
    <mergeCell ref="HVD265:HWH265"/>
    <mergeCell ref="HWI265:HXM265"/>
    <mergeCell ref="HXN265:HYR265"/>
    <mergeCell ref="HYS265:HZW265"/>
    <mergeCell ref="HLP265:HMT265"/>
    <mergeCell ref="HMU265:HNY265"/>
    <mergeCell ref="HNZ265:HPD265"/>
    <mergeCell ref="HPE265:HQI265"/>
    <mergeCell ref="HQJ265:HRN265"/>
    <mergeCell ref="HRO265:HSS265"/>
    <mergeCell ref="HEL265:HFP265"/>
    <mergeCell ref="HFQ265:HGU265"/>
    <mergeCell ref="HGV265:HHZ265"/>
    <mergeCell ref="HIA265:HJE265"/>
    <mergeCell ref="HJF265:HKJ265"/>
    <mergeCell ref="HKK265:HLO265"/>
    <mergeCell ref="GXH265:GYL265"/>
    <mergeCell ref="GYM265:GZQ265"/>
    <mergeCell ref="GZR265:HAV265"/>
    <mergeCell ref="HAW265:HCA265"/>
    <mergeCell ref="HCB265:HDF265"/>
    <mergeCell ref="HDG265:HEK265"/>
    <mergeCell ref="GQD265:GRH265"/>
    <mergeCell ref="GRI265:GSM265"/>
    <mergeCell ref="GSN265:GTR265"/>
    <mergeCell ref="GTS265:GUW265"/>
    <mergeCell ref="GUX265:GWB265"/>
    <mergeCell ref="GWC265:GXG265"/>
    <mergeCell ref="GIZ265:GKD265"/>
    <mergeCell ref="GKE265:GLI265"/>
    <mergeCell ref="GLJ265:GMN265"/>
    <mergeCell ref="GMO265:GNS265"/>
    <mergeCell ref="GNT265:GOX265"/>
    <mergeCell ref="GOY265:GQC265"/>
    <mergeCell ref="GBV265:GCZ265"/>
    <mergeCell ref="GDA265:GEE265"/>
    <mergeCell ref="GEF265:GFJ265"/>
    <mergeCell ref="GFK265:GGO265"/>
    <mergeCell ref="GGP265:GHT265"/>
    <mergeCell ref="GHU265:GIY265"/>
    <mergeCell ref="FUR265:FVV265"/>
    <mergeCell ref="FVW265:FXA265"/>
    <mergeCell ref="FXB265:FYF265"/>
    <mergeCell ref="FYG265:FZK265"/>
    <mergeCell ref="FZL265:GAP265"/>
    <mergeCell ref="GAQ265:GBU265"/>
    <mergeCell ref="FNN265:FOR265"/>
    <mergeCell ref="FOS265:FPW265"/>
    <mergeCell ref="FPX265:FRB265"/>
    <mergeCell ref="FRC265:FSG265"/>
    <mergeCell ref="FSH265:FTL265"/>
    <mergeCell ref="FTM265:FUQ265"/>
    <mergeCell ref="FGJ265:FHN265"/>
    <mergeCell ref="FHO265:FIS265"/>
    <mergeCell ref="FIT265:FJX265"/>
    <mergeCell ref="FJY265:FLC265"/>
    <mergeCell ref="FLD265:FMH265"/>
    <mergeCell ref="FMI265:FNM265"/>
    <mergeCell ref="EZF265:FAJ265"/>
    <mergeCell ref="FAK265:FBO265"/>
    <mergeCell ref="FBP265:FCT265"/>
    <mergeCell ref="FCU265:FDY265"/>
    <mergeCell ref="FDZ265:FFD265"/>
    <mergeCell ref="FFE265:FGI265"/>
    <mergeCell ref="ESB265:ETF265"/>
    <mergeCell ref="ETG265:EUK265"/>
    <mergeCell ref="EUL265:EVP265"/>
    <mergeCell ref="EVQ265:EWU265"/>
    <mergeCell ref="EWV265:EXZ265"/>
    <mergeCell ref="EYA265:EZE265"/>
    <mergeCell ref="EKX265:EMB265"/>
    <mergeCell ref="EMC265:ENG265"/>
    <mergeCell ref="ENH265:EOL265"/>
    <mergeCell ref="EOM265:EPQ265"/>
    <mergeCell ref="EPR265:EQV265"/>
    <mergeCell ref="EQW265:ESA265"/>
    <mergeCell ref="EDT265:EEX265"/>
    <mergeCell ref="EEY265:EGC265"/>
    <mergeCell ref="EGD265:EHH265"/>
    <mergeCell ref="EHI265:EIM265"/>
    <mergeCell ref="EIN265:EJR265"/>
    <mergeCell ref="EJS265:EKW265"/>
    <mergeCell ref="DWP265:DXT265"/>
    <mergeCell ref="DXU265:DYY265"/>
    <mergeCell ref="DYZ265:EAD265"/>
    <mergeCell ref="EAE265:EBI265"/>
    <mergeCell ref="EBJ265:ECN265"/>
    <mergeCell ref="ECO265:EDS265"/>
    <mergeCell ref="DPL265:DQP265"/>
    <mergeCell ref="DQQ265:DRU265"/>
    <mergeCell ref="DRV265:DSZ265"/>
    <mergeCell ref="DTA265:DUE265"/>
    <mergeCell ref="DUF265:DVJ265"/>
    <mergeCell ref="DVK265:DWO265"/>
    <mergeCell ref="DIH265:DJL265"/>
    <mergeCell ref="DJM265:DKQ265"/>
    <mergeCell ref="DKR265:DLV265"/>
    <mergeCell ref="DLW265:DNA265"/>
    <mergeCell ref="DNB265:DOF265"/>
    <mergeCell ref="DOG265:DPK265"/>
    <mergeCell ref="DBD265:DCH265"/>
    <mergeCell ref="DCI265:DDM265"/>
    <mergeCell ref="DDN265:DER265"/>
    <mergeCell ref="DES265:DFW265"/>
    <mergeCell ref="DFX265:DHB265"/>
    <mergeCell ref="DHC265:DIG265"/>
    <mergeCell ref="CTZ265:CVD265"/>
    <mergeCell ref="CVE265:CWI265"/>
    <mergeCell ref="CWJ265:CXN265"/>
    <mergeCell ref="CXO265:CYS265"/>
    <mergeCell ref="CYT265:CZX265"/>
    <mergeCell ref="CZY265:DBC265"/>
    <mergeCell ref="CMV265:CNZ265"/>
    <mergeCell ref="COA265:CPE265"/>
    <mergeCell ref="CPF265:CQJ265"/>
    <mergeCell ref="CQK265:CRO265"/>
    <mergeCell ref="CRP265:CST265"/>
    <mergeCell ref="CSU265:CTY265"/>
    <mergeCell ref="CFR265:CGV265"/>
    <mergeCell ref="CGW265:CIA265"/>
    <mergeCell ref="CIB265:CJF265"/>
    <mergeCell ref="CJG265:CKK265"/>
    <mergeCell ref="CKL265:CLP265"/>
    <mergeCell ref="CLQ265:CMU265"/>
    <mergeCell ref="BYN265:BZR265"/>
    <mergeCell ref="BZS265:CAW265"/>
    <mergeCell ref="CAX265:CCB265"/>
    <mergeCell ref="CCC265:CDG265"/>
    <mergeCell ref="CDH265:CEL265"/>
    <mergeCell ref="CEM265:CFQ265"/>
    <mergeCell ref="BRJ265:BSN265"/>
    <mergeCell ref="BSO265:BTS265"/>
    <mergeCell ref="BTT265:BUX265"/>
    <mergeCell ref="BUY265:BWC265"/>
    <mergeCell ref="BWD265:BXH265"/>
    <mergeCell ref="BXI265:BYM265"/>
    <mergeCell ref="BKF265:BLJ265"/>
    <mergeCell ref="BLK265:BMO265"/>
    <mergeCell ref="BMP265:BNT265"/>
    <mergeCell ref="BNU265:BOY265"/>
    <mergeCell ref="BOZ265:BQD265"/>
    <mergeCell ref="BQE265:BRI265"/>
    <mergeCell ref="BDB265:BEF265"/>
    <mergeCell ref="BEG265:BFK265"/>
    <mergeCell ref="BFL265:BGP265"/>
    <mergeCell ref="BGQ265:BHU265"/>
    <mergeCell ref="BHV265:BIZ265"/>
    <mergeCell ref="BJA265:BKE265"/>
    <mergeCell ref="AVX265:AXB265"/>
    <mergeCell ref="AXC265:AYG265"/>
    <mergeCell ref="AYH265:AZL265"/>
    <mergeCell ref="AZM265:BAQ265"/>
    <mergeCell ref="BAR265:BBV265"/>
    <mergeCell ref="BBW265:BDA265"/>
    <mergeCell ref="AOT265:APX265"/>
    <mergeCell ref="APY265:ARC265"/>
    <mergeCell ref="ARD265:ASH265"/>
    <mergeCell ref="ASI265:ATM265"/>
    <mergeCell ref="ATN265:AUR265"/>
    <mergeCell ref="AUS265:AVW265"/>
    <mergeCell ref="AHP265:AIT265"/>
    <mergeCell ref="AIU265:AJY265"/>
    <mergeCell ref="AJZ265:ALD265"/>
    <mergeCell ref="ALE265:AMI265"/>
    <mergeCell ref="AMJ265:ANN265"/>
    <mergeCell ref="ANO265:AOS265"/>
    <mergeCell ref="AAL265:ABP265"/>
    <mergeCell ref="ABQ265:ACU265"/>
    <mergeCell ref="ACV265:ADZ265"/>
    <mergeCell ref="AEA265:AFE265"/>
    <mergeCell ref="AFF265:AGJ265"/>
    <mergeCell ref="AGK265:AHO265"/>
    <mergeCell ref="TH265:UL265"/>
    <mergeCell ref="UM265:VQ265"/>
    <mergeCell ref="VR265:WV265"/>
    <mergeCell ref="WW265:YA265"/>
    <mergeCell ref="YB265:ZF265"/>
    <mergeCell ref="ZG265:AAK265"/>
    <mergeCell ref="MD265:NH265"/>
    <mergeCell ref="NI265:OM265"/>
    <mergeCell ref="ON265:PR265"/>
    <mergeCell ref="PS265:QW265"/>
    <mergeCell ref="QX265:SB265"/>
    <mergeCell ref="SC265:TG265"/>
    <mergeCell ref="EZ265:GD265"/>
    <mergeCell ref="GE265:HI265"/>
    <mergeCell ref="HJ265:IN265"/>
    <mergeCell ref="IO265:JS265"/>
    <mergeCell ref="JT265:KX265"/>
    <mergeCell ref="KY265:MC265"/>
    <mergeCell ref="A258:AD258"/>
    <mergeCell ref="A265:AE265"/>
    <mergeCell ref="AF265:BJ265"/>
    <mergeCell ref="BK265:CO265"/>
    <mergeCell ref="CP265:DT265"/>
    <mergeCell ref="DU265:EY265"/>
    <mergeCell ref="A232:AE232"/>
    <mergeCell ref="AF233:AF237"/>
    <mergeCell ref="A238:AD238"/>
    <mergeCell ref="A245:AE245"/>
    <mergeCell ref="A251:AE251"/>
    <mergeCell ref="AF251:AF254"/>
    <mergeCell ref="A205:AE205"/>
    <mergeCell ref="A213:AD213"/>
    <mergeCell ref="A214:AD214"/>
    <mergeCell ref="A220:AE220"/>
    <mergeCell ref="A226:AE226"/>
    <mergeCell ref="AF227:AF231"/>
    <mergeCell ref="A178:AE178"/>
    <mergeCell ref="A184:AE184"/>
    <mergeCell ref="A190:AE190"/>
    <mergeCell ref="AF191:AF199"/>
    <mergeCell ref="A196:AE196"/>
    <mergeCell ref="A202:AE202"/>
    <mergeCell ref="AF154:AF159"/>
    <mergeCell ref="A160:AE160"/>
    <mergeCell ref="AF160:AF163"/>
    <mergeCell ref="A166:AE166"/>
    <mergeCell ref="A172:AE172"/>
    <mergeCell ref="AF172:AF177"/>
    <mergeCell ref="A134:AD134"/>
    <mergeCell ref="A135:AE135"/>
    <mergeCell ref="A141:AE141"/>
    <mergeCell ref="A147:AD147"/>
    <mergeCell ref="A148:AE148"/>
    <mergeCell ref="A154:AE154"/>
    <mergeCell ref="A110:AE110"/>
    <mergeCell ref="AF110:AF115"/>
    <mergeCell ref="A116:AE116"/>
    <mergeCell ref="AF116:AF121"/>
    <mergeCell ref="A122:AE122"/>
    <mergeCell ref="AF122:AF127"/>
    <mergeCell ref="A84:AE84"/>
    <mergeCell ref="AF84:AF90"/>
    <mergeCell ref="A91:AE91"/>
    <mergeCell ref="AF92:AF97"/>
    <mergeCell ref="A98:AE98"/>
    <mergeCell ref="A104:AE104"/>
    <mergeCell ref="A53:AE53"/>
    <mergeCell ref="AF53:AF59"/>
    <mergeCell ref="A59:AE59"/>
    <mergeCell ref="A65:AE65"/>
    <mergeCell ref="A71:AE71"/>
    <mergeCell ref="A77:AE77"/>
    <mergeCell ref="A29:AE29"/>
    <mergeCell ref="AF29:AF32"/>
    <mergeCell ref="A35:AE35"/>
    <mergeCell ref="AF35:AF40"/>
    <mergeCell ref="A41:AE41"/>
    <mergeCell ref="A47:AE47"/>
    <mergeCell ref="AF47:AF52"/>
    <mergeCell ref="AD6:AE7"/>
    <mergeCell ref="AF6:AF8"/>
    <mergeCell ref="A10:AD10"/>
    <mergeCell ref="A11:AE11"/>
    <mergeCell ref="A17:AE17"/>
    <mergeCell ref="A23:AE23"/>
    <mergeCell ref="AF23:AF26"/>
    <mergeCell ref="R6:S7"/>
    <mergeCell ref="T6:U7"/>
    <mergeCell ref="V6:W7"/>
    <mergeCell ref="X6:Y7"/>
    <mergeCell ref="Z6:AA7"/>
    <mergeCell ref="AB6:AC7"/>
    <mergeCell ref="F6:G7"/>
    <mergeCell ref="H6:I7"/>
    <mergeCell ref="J6:K7"/>
    <mergeCell ref="L6:M7"/>
    <mergeCell ref="N6:O7"/>
    <mergeCell ref="P6:Q7"/>
    <mergeCell ref="T1:Y1"/>
    <mergeCell ref="T2:AD2"/>
    <mergeCell ref="A3:O3"/>
    <mergeCell ref="T3:AD3"/>
    <mergeCell ref="A4:O4"/>
    <mergeCell ref="A6:A8"/>
    <mergeCell ref="B6:B7"/>
    <mergeCell ref="C6:C7"/>
    <mergeCell ref="D6:D7"/>
    <mergeCell ref="E6:E7"/>
  </mergeCells>
  <pageMargins left="0" right="0" top="0" bottom="0" header="0.31496062992125984" footer="0.31496062992125984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2021-03-09T09:36:36Z</dcterms:modified>
</cp:coreProperties>
</file>