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УК\- ОТДЕЛ КУЛЬТУРЫ -\СЕТЕВЫЕ ГРАФИКИ И ТЕХЗАДАНИЯ\2022\МП Культурное пространство\"/>
    </mc:Choice>
  </mc:AlternateContent>
  <bookViews>
    <workbookView xWindow="0" yWindow="0" windowWidth="24000" windowHeight="9675" tabRatio="873"/>
  </bookViews>
  <sheets>
    <sheet name="МП КП" sheetId="2" r:id="rId1"/>
    <sheet name="Лист2" sheetId="12" r:id="rId2"/>
  </sheets>
  <definedNames>
    <definedName name="Z_17D9F6F5_07D0_4EB5_A22D_4CA03DB85627_.wvu.Rows" localSheetId="0" hidden="1">'МП КП'!$122:$149</definedName>
    <definedName name="Z_6E2A1D5A_D8A8_4429_9D19_0F9C978D0FB5_.wvu.Rows" localSheetId="0" hidden="1">'МП КП'!$122:$149</definedName>
    <definedName name="Z_922E7738_0050_44DE_BE31_AF6E599E745F_.wvu.Rows" localSheetId="0" hidden="1">'МП КП'!$122:$149</definedName>
    <definedName name="Z_F84BD71A_E667_4EC6_B3BA_56A945CADEBE_.wvu.Rows" localSheetId="0" hidden="1">'МП КП'!$122:$149</definedName>
  </definedNames>
  <calcPr calcId="152511"/>
  <customWorkbookViews>
    <customWorkbookView name="Митина Екатерина Сергеевна - Личное представление" guid="{F84BD71A-E667-4EC6-B3BA-56A945CADEBE}" mergeInterval="0" personalView="1" maximized="1" xWindow="-8" yWindow="-8" windowWidth="1936" windowHeight="1056" tabRatio="873" activeSheetId="3"/>
    <customWorkbookView name="Орехова Олеся Ришатовна - Личное представление" guid="{922E7738-0050-44DE-BE31-AF6E599E745F}" mergeInterval="0" personalView="1" maximized="1" xWindow="-8" yWindow="-8" windowWidth="1296" windowHeight="1000" tabRatio="873" activeSheetId="3"/>
    <customWorkbookView name="Саратова Ольга Сергеевна - Личное представление" guid="{17D9F6F5-07D0-4EB5-A22D-4CA03DB85627}" mergeInterval="0" personalView="1" xWindow="43" yWindow="241" windowWidth="1901" windowHeight="655" tabRatio="873" activeSheetId="8"/>
    <customWorkbookView name="Цыганкова Ирина Анатольевн - Личное представление" guid="{6E2A1D5A-D8A8-4429-9D19-0F9C978D0FB5}" mergeInterval="0" personalView="1" maximized="1" windowWidth="1916" windowHeight="855" tabRatio="873" activeSheetId="5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0" i="2" l="1"/>
  <c r="I300" i="2"/>
  <c r="K294" i="2"/>
  <c r="I294" i="2"/>
  <c r="O59" i="2" l="1"/>
  <c r="M59" i="2"/>
  <c r="I295" i="2"/>
  <c r="I198" i="2" l="1"/>
  <c r="M95" i="2"/>
  <c r="M58" i="2"/>
  <c r="J24" i="2"/>
  <c r="K301" i="2" l="1"/>
  <c r="K298" i="2" s="1"/>
  <c r="K278" i="2"/>
  <c r="I278" i="2"/>
  <c r="K275" i="2"/>
  <c r="I275" i="2"/>
  <c r="O161" i="2"/>
  <c r="I161" i="2"/>
  <c r="K155" i="2"/>
  <c r="J155" i="2"/>
  <c r="K235" i="2"/>
  <c r="M161" i="2" l="1"/>
  <c r="K161" i="2"/>
  <c r="O284" i="2" l="1"/>
  <c r="O278" i="2" s="1"/>
  <c r="O275" i="2" s="1"/>
  <c r="M284" i="2"/>
  <c r="M278" i="2" s="1"/>
  <c r="M275" i="2" s="1"/>
  <c r="K284" i="2"/>
  <c r="I284" i="2"/>
  <c r="O281" i="2"/>
  <c r="M281" i="2"/>
  <c r="K281" i="2"/>
  <c r="J281" i="2"/>
  <c r="I281" i="2"/>
  <c r="O241" i="2"/>
  <c r="O235" i="2" s="1"/>
  <c r="M241" i="2"/>
  <c r="M235" i="2" s="1"/>
  <c r="K241" i="2"/>
  <c r="I241" i="2"/>
  <c r="K167" i="2"/>
  <c r="I167" i="2"/>
  <c r="L95" i="2"/>
  <c r="O95" i="2"/>
  <c r="K95" i="2"/>
  <c r="I95" i="2"/>
  <c r="K59" i="2"/>
  <c r="I59" i="2"/>
  <c r="H59" i="2"/>
  <c r="O258" i="2"/>
  <c r="O234" i="2" s="1"/>
  <c r="O86" i="2"/>
  <c r="M86" i="2"/>
  <c r="Q198" i="2" l="1"/>
  <c r="O198" i="2"/>
  <c r="O155" i="2" s="1"/>
  <c r="O152" i="2" s="1"/>
  <c r="M198" i="2"/>
  <c r="M155" i="2" s="1"/>
  <c r="K198" i="2"/>
  <c r="K295" i="2" s="1"/>
  <c r="K292" i="2" s="1"/>
  <c r="Q101" i="2"/>
  <c r="J59" i="2" l="1"/>
  <c r="K101" i="2" l="1"/>
  <c r="I101" i="2"/>
  <c r="C40" i="2" l="1"/>
  <c r="C34" i="2"/>
  <c r="B27" i="2"/>
  <c r="B271" i="2"/>
  <c r="X201" i="2"/>
  <c r="V201" i="2"/>
  <c r="K219" i="2"/>
  <c r="H219" i="2"/>
  <c r="P213" i="2"/>
  <c r="P201" i="2" l="1"/>
  <c r="T201" i="2"/>
  <c r="U201" i="2"/>
  <c r="L167" i="2"/>
  <c r="B90" i="2"/>
  <c r="L86" i="2"/>
  <c r="N24" i="2"/>
  <c r="L24" i="2"/>
  <c r="B28" i="2"/>
  <c r="B29" i="2"/>
  <c r="H24" i="2"/>
  <c r="C33" i="2"/>
  <c r="N19" i="2"/>
  <c r="L19" i="2"/>
  <c r="J22" i="2"/>
  <c r="J283" i="2"/>
  <c r="J277" i="2" s="1"/>
  <c r="J284" i="2"/>
  <c r="J278" i="2" s="1"/>
  <c r="I287" i="2"/>
  <c r="J287" i="2"/>
  <c r="K287" i="2"/>
  <c r="L287" i="2"/>
  <c r="M287" i="2"/>
  <c r="N287" i="2"/>
  <c r="O287" i="2"/>
  <c r="P287" i="2"/>
  <c r="Q287" i="2"/>
  <c r="R287" i="2"/>
  <c r="S287" i="2"/>
  <c r="T287" i="2"/>
  <c r="U287" i="2"/>
  <c r="V287" i="2"/>
  <c r="W287" i="2"/>
  <c r="X287" i="2"/>
  <c r="Y287" i="2"/>
  <c r="Z287" i="2"/>
  <c r="AA287" i="2"/>
  <c r="AB287" i="2"/>
  <c r="AC287" i="2"/>
  <c r="AD287" i="2"/>
  <c r="AE287" i="2"/>
  <c r="H287" i="2"/>
  <c r="E291" i="2"/>
  <c r="D291" i="2" s="1"/>
  <c r="C291" i="2"/>
  <c r="B291" i="2"/>
  <c r="E290" i="2"/>
  <c r="D290" i="2" s="1"/>
  <c r="C290" i="2"/>
  <c r="B290" i="2"/>
  <c r="E289" i="2"/>
  <c r="D289" i="2" s="1"/>
  <c r="C289" i="2"/>
  <c r="B289" i="2"/>
  <c r="E288" i="2"/>
  <c r="D288" i="2" s="1"/>
  <c r="C288" i="2"/>
  <c r="B288" i="2"/>
  <c r="H282" i="2"/>
  <c r="H276" i="2" s="1"/>
  <c r="H283" i="2"/>
  <c r="H277" i="2" s="1"/>
  <c r="H284" i="2"/>
  <c r="H278" i="2" s="1"/>
  <c r="H285" i="2"/>
  <c r="H279" i="2" s="1"/>
  <c r="I268" i="2"/>
  <c r="J268" i="2"/>
  <c r="K268" i="2"/>
  <c r="L268" i="2"/>
  <c r="M268" i="2"/>
  <c r="N268" i="2"/>
  <c r="O268" i="2"/>
  <c r="P268" i="2"/>
  <c r="Q268" i="2"/>
  <c r="R268" i="2"/>
  <c r="S268" i="2"/>
  <c r="T268" i="2"/>
  <c r="U268" i="2"/>
  <c r="V268" i="2"/>
  <c r="W268" i="2"/>
  <c r="X268" i="2"/>
  <c r="Y268" i="2"/>
  <c r="Z268" i="2"/>
  <c r="AA268" i="2"/>
  <c r="AB268" i="2"/>
  <c r="AC268" i="2"/>
  <c r="AD268" i="2"/>
  <c r="AE268" i="2"/>
  <c r="H268" i="2"/>
  <c r="E266" i="2"/>
  <c r="D266" i="2" s="1"/>
  <c r="C266" i="2"/>
  <c r="C260" i="2" s="1"/>
  <c r="B266" i="2"/>
  <c r="E265" i="2"/>
  <c r="D265" i="2" s="1"/>
  <c r="C265" i="2"/>
  <c r="C259" i="2" s="1"/>
  <c r="B265" i="2"/>
  <c r="E264" i="2"/>
  <c r="D264" i="2" s="1"/>
  <c r="D258" i="2" s="1"/>
  <c r="C264" i="2"/>
  <c r="C258" i="2" s="1"/>
  <c r="B264" i="2"/>
  <c r="E263" i="2"/>
  <c r="D263" i="2" s="1"/>
  <c r="C263" i="2"/>
  <c r="B263" i="2"/>
  <c r="B257" i="2" s="1"/>
  <c r="I262" i="2"/>
  <c r="J262" i="2"/>
  <c r="K262" i="2"/>
  <c r="L262" i="2"/>
  <c r="M262" i="2"/>
  <c r="N262" i="2"/>
  <c r="O262" i="2"/>
  <c r="P262" i="2"/>
  <c r="Q262" i="2"/>
  <c r="R262" i="2"/>
  <c r="S262" i="2"/>
  <c r="T262" i="2"/>
  <c r="U262" i="2"/>
  <c r="V262" i="2"/>
  <c r="W262" i="2"/>
  <c r="X262" i="2"/>
  <c r="Y262" i="2"/>
  <c r="Z262" i="2"/>
  <c r="AA262" i="2"/>
  <c r="AB262" i="2"/>
  <c r="AC262" i="2"/>
  <c r="AD262" i="2"/>
  <c r="AE262" i="2"/>
  <c r="I256" i="2"/>
  <c r="K256" i="2"/>
  <c r="M256" i="2"/>
  <c r="O256" i="2"/>
  <c r="Q256" i="2"/>
  <c r="S256" i="2"/>
  <c r="U256" i="2"/>
  <c r="W256" i="2"/>
  <c r="Y256" i="2"/>
  <c r="AA256" i="2"/>
  <c r="AC256" i="2"/>
  <c r="AE256" i="2"/>
  <c r="G272" i="2"/>
  <c r="G270" i="2"/>
  <c r="G269" i="2"/>
  <c r="I250" i="2"/>
  <c r="J250" i="2"/>
  <c r="K250" i="2"/>
  <c r="L250" i="2"/>
  <c r="M250" i="2"/>
  <c r="N250" i="2"/>
  <c r="O250" i="2"/>
  <c r="P250" i="2"/>
  <c r="Q250" i="2"/>
  <c r="R250" i="2"/>
  <c r="S250" i="2"/>
  <c r="T250" i="2"/>
  <c r="U250" i="2"/>
  <c r="V250" i="2"/>
  <c r="W250" i="2"/>
  <c r="X250" i="2"/>
  <c r="Y250" i="2"/>
  <c r="Z250" i="2"/>
  <c r="AA250" i="2"/>
  <c r="AB250" i="2"/>
  <c r="AC250" i="2"/>
  <c r="AD250" i="2"/>
  <c r="AE250" i="2"/>
  <c r="H250" i="2"/>
  <c r="I244" i="2"/>
  <c r="J244" i="2"/>
  <c r="K244" i="2"/>
  <c r="L244" i="2"/>
  <c r="M244" i="2"/>
  <c r="N244" i="2"/>
  <c r="O244" i="2"/>
  <c r="P244" i="2"/>
  <c r="Q244" i="2"/>
  <c r="R244" i="2"/>
  <c r="S244" i="2"/>
  <c r="T244" i="2"/>
  <c r="U244" i="2"/>
  <c r="V244" i="2"/>
  <c r="W244" i="2"/>
  <c r="X244" i="2"/>
  <c r="Y244" i="2"/>
  <c r="Z244" i="2"/>
  <c r="AA244" i="2"/>
  <c r="AB244" i="2"/>
  <c r="AC244" i="2"/>
  <c r="AD244" i="2"/>
  <c r="AE244" i="2"/>
  <c r="H244" i="2"/>
  <c r="E254" i="2"/>
  <c r="D254" i="2" s="1"/>
  <c r="C254" i="2"/>
  <c r="B254" i="2"/>
  <c r="E253" i="2"/>
  <c r="D253" i="2" s="1"/>
  <c r="C253" i="2"/>
  <c r="B253" i="2"/>
  <c r="E252" i="2"/>
  <c r="D252" i="2" s="1"/>
  <c r="C252" i="2"/>
  <c r="B252" i="2"/>
  <c r="E251" i="2"/>
  <c r="D251" i="2" s="1"/>
  <c r="C251" i="2"/>
  <c r="B251" i="2"/>
  <c r="E248" i="2"/>
  <c r="E242" i="2" s="1"/>
  <c r="C248" i="2"/>
  <c r="C242" i="2" s="1"/>
  <c r="B248" i="2"/>
  <c r="E247" i="2"/>
  <c r="E241" i="2" s="1"/>
  <c r="C247" i="2"/>
  <c r="C241" i="2" s="1"/>
  <c r="B247" i="2"/>
  <c r="E246" i="2"/>
  <c r="E240" i="2" s="1"/>
  <c r="C246" i="2"/>
  <c r="C240" i="2" s="1"/>
  <c r="B246" i="2"/>
  <c r="E245" i="2"/>
  <c r="E239" i="2" s="1"/>
  <c r="C245" i="2"/>
  <c r="C239" i="2" s="1"/>
  <c r="B245" i="2"/>
  <c r="C226" i="2"/>
  <c r="I238" i="2"/>
  <c r="K238" i="2"/>
  <c r="M238" i="2"/>
  <c r="O238" i="2"/>
  <c r="Q238" i="2"/>
  <c r="S238" i="2"/>
  <c r="U238" i="2"/>
  <c r="W238" i="2"/>
  <c r="Y238" i="2"/>
  <c r="AA238" i="2"/>
  <c r="AC238" i="2"/>
  <c r="AE238" i="2"/>
  <c r="B228" i="2"/>
  <c r="C227" i="2"/>
  <c r="I225" i="2"/>
  <c r="J225" i="2"/>
  <c r="K225" i="2"/>
  <c r="L225" i="2"/>
  <c r="M225" i="2"/>
  <c r="N225" i="2"/>
  <c r="O225" i="2"/>
  <c r="P225" i="2"/>
  <c r="Q225" i="2"/>
  <c r="R225" i="2"/>
  <c r="S225" i="2"/>
  <c r="T225" i="2"/>
  <c r="U225" i="2"/>
  <c r="V225" i="2"/>
  <c r="W225" i="2"/>
  <c r="X225" i="2"/>
  <c r="Y225" i="2"/>
  <c r="Z225" i="2"/>
  <c r="AA225" i="2"/>
  <c r="AB225" i="2"/>
  <c r="AC225" i="2"/>
  <c r="AD225" i="2"/>
  <c r="AE225" i="2"/>
  <c r="H225" i="2"/>
  <c r="E229" i="2"/>
  <c r="C229" i="2"/>
  <c r="B229" i="2"/>
  <c r="E228" i="2"/>
  <c r="C228" i="2"/>
  <c r="E227" i="2"/>
  <c r="B227" i="2"/>
  <c r="E226" i="2"/>
  <c r="G226" i="2" s="1"/>
  <c r="B226" i="2"/>
  <c r="I219" i="2"/>
  <c r="J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E223" i="2"/>
  <c r="C223" i="2"/>
  <c r="B223" i="2"/>
  <c r="E222" i="2"/>
  <c r="C222" i="2"/>
  <c r="B222" i="2"/>
  <c r="E221" i="2"/>
  <c r="C221" i="2"/>
  <c r="B221" i="2"/>
  <c r="E220" i="2"/>
  <c r="C220" i="2"/>
  <c r="B220" i="2"/>
  <c r="I213" i="2"/>
  <c r="J213" i="2"/>
  <c r="K213" i="2"/>
  <c r="L213" i="2"/>
  <c r="M213" i="2"/>
  <c r="N213" i="2"/>
  <c r="O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D213" i="2"/>
  <c r="AE213" i="2"/>
  <c r="C214" i="2"/>
  <c r="E217" i="2"/>
  <c r="D217" i="2" s="1"/>
  <c r="C217" i="2"/>
  <c r="B217" i="2"/>
  <c r="E216" i="2"/>
  <c r="C216" i="2"/>
  <c r="B216" i="2"/>
  <c r="E215" i="2"/>
  <c r="D215" i="2" s="1"/>
  <c r="C215" i="2"/>
  <c r="B215" i="2"/>
  <c r="E214" i="2"/>
  <c r="B214" i="2"/>
  <c r="I201" i="2"/>
  <c r="J201" i="2"/>
  <c r="K201" i="2"/>
  <c r="L201" i="2"/>
  <c r="M201" i="2"/>
  <c r="N201" i="2"/>
  <c r="O201" i="2"/>
  <c r="Q201" i="2"/>
  <c r="R201" i="2"/>
  <c r="S201" i="2"/>
  <c r="W201" i="2"/>
  <c r="Y201" i="2"/>
  <c r="Z201" i="2"/>
  <c r="AA201" i="2"/>
  <c r="AB201" i="2"/>
  <c r="AC201" i="2"/>
  <c r="AD201" i="2"/>
  <c r="AE201" i="2"/>
  <c r="H201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D207" i="2"/>
  <c r="AE207" i="2"/>
  <c r="H207" i="2"/>
  <c r="E211" i="2"/>
  <c r="D211" i="2" s="1"/>
  <c r="C211" i="2"/>
  <c r="B211" i="2"/>
  <c r="E210" i="2"/>
  <c r="D210" i="2" s="1"/>
  <c r="C210" i="2"/>
  <c r="B210" i="2"/>
  <c r="E209" i="2"/>
  <c r="D209" i="2" s="1"/>
  <c r="C209" i="2"/>
  <c r="B209" i="2"/>
  <c r="E208" i="2"/>
  <c r="D208" i="2" s="1"/>
  <c r="C208" i="2"/>
  <c r="B208" i="2"/>
  <c r="E205" i="2"/>
  <c r="D205" i="2" s="1"/>
  <c r="C205" i="2"/>
  <c r="B205" i="2"/>
  <c r="E204" i="2"/>
  <c r="D204" i="2" s="1"/>
  <c r="C204" i="2"/>
  <c r="B204" i="2"/>
  <c r="E203" i="2"/>
  <c r="D203" i="2" s="1"/>
  <c r="C203" i="2"/>
  <c r="B203" i="2"/>
  <c r="E202" i="2"/>
  <c r="D202" i="2" s="1"/>
  <c r="C202" i="2"/>
  <c r="B202" i="2"/>
  <c r="I195" i="2"/>
  <c r="K195" i="2"/>
  <c r="M195" i="2"/>
  <c r="O195" i="2"/>
  <c r="Q195" i="2"/>
  <c r="S195" i="2"/>
  <c r="U195" i="2"/>
  <c r="W195" i="2"/>
  <c r="Y195" i="2"/>
  <c r="AA195" i="2"/>
  <c r="AC195" i="2"/>
  <c r="AE195" i="2"/>
  <c r="E193" i="2"/>
  <c r="D193" i="2" s="1"/>
  <c r="C193" i="2"/>
  <c r="B193" i="2"/>
  <c r="E192" i="2"/>
  <c r="D192" i="2" s="1"/>
  <c r="C192" i="2"/>
  <c r="B192" i="2"/>
  <c r="E191" i="2"/>
  <c r="D191" i="2" s="1"/>
  <c r="C191" i="2"/>
  <c r="C189" i="2" s="1"/>
  <c r="B191" i="2"/>
  <c r="E190" i="2"/>
  <c r="D190" i="2" s="1"/>
  <c r="C190" i="2"/>
  <c r="B190" i="2"/>
  <c r="B189" i="2" s="1"/>
  <c r="C184" i="2"/>
  <c r="AE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D189" i="2"/>
  <c r="H189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D183" i="2"/>
  <c r="AE183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H177" i="2"/>
  <c r="E187" i="2"/>
  <c r="C187" i="2"/>
  <c r="B187" i="2"/>
  <c r="E186" i="2"/>
  <c r="C186" i="2"/>
  <c r="B186" i="2"/>
  <c r="E185" i="2"/>
  <c r="C185" i="2"/>
  <c r="B185" i="2"/>
  <c r="E184" i="2"/>
  <c r="G184" i="2" s="1"/>
  <c r="B184" i="2"/>
  <c r="E181" i="2"/>
  <c r="C181" i="2"/>
  <c r="B181" i="2"/>
  <c r="E180" i="2"/>
  <c r="C180" i="2"/>
  <c r="B180" i="2"/>
  <c r="E179" i="2"/>
  <c r="C179" i="2"/>
  <c r="B179" i="2"/>
  <c r="E178" i="2"/>
  <c r="C178" i="2"/>
  <c r="B178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H171" i="2"/>
  <c r="E175" i="2"/>
  <c r="D175" i="2" s="1"/>
  <c r="C175" i="2"/>
  <c r="B175" i="2"/>
  <c r="E174" i="2"/>
  <c r="D174" i="2" s="1"/>
  <c r="C174" i="2"/>
  <c r="B174" i="2"/>
  <c r="E173" i="2"/>
  <c r="D173" i="2" s="1"/>
  <c r="C173" i="2"/>
  <c r="B173" i="2"/>
  <c r="E172" i="2"/>
  <c r="D172" i="2" s="1"/>
  <c r="C172" i="2"/>
  <c r="C165" i="2" s="1"/>
  <c r="C159" i="2" s="1"/>
  <c r="B172" i="2"/>
  <c r="B165" i="2" s="1"/>
  <c r="I164" i="2"/>
  <c r="K164" i="2"/>
  <c r="M164" i="2"/>
  <c r="O164" i="2"/>
  <c r="Q164" i="2"/>
  <c r="S164" i="2"/>
  <c r="U164" i="2"/>
  <c r="W164" i="2"/>
  <c r="Y164" i="2"/>
  <c r="AA164" i="2"/>
  <c r="AC164" i="2"/>
  <c r="AE164" i="2"/>
  <c r="C120" i="2"/>
  <c r="E121" i="2"/>
  <c r="C121" i="2"/>
  <c r="B121" i="2"/>
  <c r="E120" i="2"/>
  <c r="B120" i="2"/>
  <c r="E119" i="2"/>
  <c r="C119" i="2"/>
  <c r="B119" i="2"/>
  <c r="E118" i="2"/>
  <c r="C118" i="2"/>
  <c r="B118" i="2"/>
  <c r="E115" i="2"/>
  <c r="D115" i="2" s="1"/>
  <c r="C115" i="2"/>
  <c r="B115" i="2"/>
  <c r="E114" i="2"/>
  <c r="C114" i="2"/>
  <c r="B114" i="2"/>
  <c r="E113" i="2"/>
  <c r="D113" i="2" s="1"/>
  <c r="C113" i="2"/>
  <c r="B113" i="2"/>
  <c r="E112" i="2"/>
  <c r="C112" i="2"/>
  <c r="B112" i="2"/>
  <c r="E109" i="2"/>
  <c r="C109" i="2"/>
  <c r="B109" i="2"/>
  <c r="E108" i="2"/>
  <c r="D108" i="2" s="1"/>
  <c r="C108" i="2"/>
  <c r="B108" i="2"/>
  <c r="E107" i="2"/>
  <c r="C107" i="2"/>
  <c r="B107" i="2"/>
  <c r="E106" i="2"/>
  <c r="D106" i="2" s="1"/>
  <c r="C106" i="2"/>
  <c r="C99" i="2" s="1"/>
  <c r="B106" i="2"/>
  <c r="B99" i="2" s="1"/>
  <c r="C87" i="2"/>
  <c r="C89" i="2"/>
  <c r="E90" i="2"/>
  <c r="D90" i="2" s="1"/>
  <c r="C90" i="2"/>
  <c r="E89" i="2"/>
  <c r="D89" i="2" s="1"/>
  <c r="B89" i="2"/>
  <c r="E88" i="2"/>
  <c r="C88" i="2"/>
  <c r="B88" i="2"/>
  <c r="E87" i="2"/>
  <c r="D87" i="2" s="1"/>
  <c r="B87" i="2"/>
  <c r="E84" i="2"/>
  <c r="D84" i="2" s="1"/>
  <c r="C84" i="2"/>
  <c r="B84" i="2"/>
  <c r="E83" i="2"/>
  <c r="D83" i="2" s="1"/>
  <c r="C83" i="2"/>
  <c r="B83" i="2"/>
  <c r="E82" i="2"/>
  <c r="D82" i="2" s="1"/>
  <c r="C82" i="2"/>
  <c r="B82" i="2"/>
  <c r="E81" i="2"/>
  <c r="D81" i="2" s="1"/>
  <c r="C81" i="2"/>
  <c r="B81" i="2"/>
  <c r="C77" i="2"/>
  <c r="E78" i="2"/>
  <c r="D78" i="2" s="1"/>
  <c r="C78" i="2"/>
  <c r="B78" i="2"/>
  <c r="E77" i="2"/>
  <c r="D77" i="2" s="1"/>
  <c r="B77" i="2"/>
  <c r="E76" i="2"/>
  <c r="D76" i="2" s="1"/>
  <c r="C76" i="2"/>
  <c r="B76" i="2"/>
  <c r="E75" i="2"/>
  <c r="D75" i="2" s="1"/>
  <c r="C75" i="2"/>
  <c r="B75" i="2"/>
  <c r="E72" i="2"/>
  <c r="D72" i="2" s="1"/>
  <c r="C72" i="2"/>
  <c r="B72" i="2"/>
  <c r="E71" i="2"/>
  <c r="D71" i="2" s="1"/>
  <c r="C71" i="2"/>
  <c r="B71" i="2"/>
  <c r="E70" i="2"/>
  <c r="D70" i="2" s="1"/>
  <c r="C70" i="2"/>
  <c r="G70" i="2" s="1"/>
  <c r="B70" i="2"/>
  <c r="E69" i="2"/>
  <c r="D69" i="2" s="1"/>
  <c r="C69" i="2"/>
  <c r="B69" i="2"/>
  <c r="E66" i="2"/>
  <c r="D66" i="2" s="1"/>
  <c r="C66" i="2"/>
  <c r="G66" i="2" s="1"/>
  <c r="B66" i="2"/>
  <c r="E65" i="2"/>
  <c r="D65" i="2" s="1"/>
  <c r="C65" i="2"/>
  <c r="C59" i="2" s="1"/>
  <c r="B65" i="2"/>
  <c r="E64" i="2"/>
  <c r="D64" i="2" s="1"/>
  <c r="C64" i="2"/>
  <c r="B64" i="2"/>
  <c r="E63" i="2"/>
  <c r="D63" i="2" s="1"/>
  <c r="C63" i="2"/>
  <c r="B63" i="2"/>
  <c r="E51" i="2"/>
  <c r="D51" i="2" s="1"/>
  <c r="C51" i="2"/>
  <c r="B51" i="2"/>
  <c r="C54" i="2"/>
  <c r="C53" i="2"/>
  <c r="C52" i="2"/>
  <c r="C46" i="2"/>
  <c r="C44" i="2"/>
  <c r="C41" i="2"/>
  <c r="C39" i="2"/>
  <c r="C38" i="2"/>
  <c r="C32" i="2"/>
  <c r="G191" i="2"/>
  <c r="I158" i="2"/>
  <c r="K158" i="2"/>
  <c r="M158" i="2"/>
  <c r="O158" i="2"/>
  <c r="Q158" i="2"/>
  <c r="S158" i="2"/>
  <c r="U158" i="2"/>
  <c r="W158" i="2"/>
  <c r="Y158" i="2"/>
  <c r="AA158" i="2"/>
  <c r="AC158" i="2"/>
  <c r="AE158" i="2"/>
  <c r="K152" i="2"/>
  <c r="M152" i="2"/>
  <c r="Q152" i="2"/>
  <c r="S152" i="2"/>
  <c r="U152" i="2"/>
  <c r="W152" i="2"/>
  <c r="Y152" i="2"/>
  <c r="AA152" i="2"/>
  <c r="AC152" i="2"/>
  <c r="AE152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H111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H105" i="2"/>
  <c r="I98" i="2"/>
  <c r="K98" i="2"/>
  <c r="M98" i="2"/>
  <c r="O98" i="2"/>
  <c r="Q98" i="2"/>
  <c r="S98" i="2"/>
  <c r="U98" i="2"/>
  <c r="W98" i="2"/>
  <c r="Y98" i="2"/>
  <c r="AA98" i="2"/>
  <c r="AC98" i="2"/>
  <c r="AE98" i="2"/>
  <c r="F121" i="2"/>
  <c r="F118" i="2"/>
  <c r="F112" i="2"/>
  <c r="O92" i="2"/>
  <c r="Q92" i="2"/>
  <c r="S92" i="2"/>
  <c r="U92" i="2"/>
  <c r="W92" i="2"/>
  <c r="Y92" i="2"/>
  <c r="AA92" i="2"/>
  <c r="AC92" i="2"/>
  <c r="AE92" i="2"/>
  <c r="I92" i="2"/>
  <c r="K92" i="2"/>
  <c r="M92" i="2"/>
  <c r="I86" i="2"/>
  <c r="J86" i="2"/>
  <c r="K86" i="2"/>
  <c r="N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H86" i="2"/>
  <c r="G90" i="2"/>
  <c r="F87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H80" i="2"/>
  <c r="G82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G76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H68" i="2"/>
  <c r="G65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H62" i="2"/>
  <c r="I56" i="2"/>
  <c r="K56" i="2"/>
  <c r="M56" i="2"/>
  <c r="O56" i="2"/>
  <c r="Q56" i="2"/>
  <c r="S56" i="2"/>
  <c r="U56" i="2"/>
  <c r="W56" i="2"/>
  <c r="Y56" i="2"/>
  <c r="AA56" i="2"/>
  <c r="AC56" i="2"/>
  <c r="AE56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H50" i="2"/>
  <c r="F51" i="2"/>
  <c r="E54" i="2"/>
  <c r="G54" i="2" s="1"/>
  <c r="B54" i="2"/>
  <c r="E53" i="2"/>
  <c r="D53" i="2" s="1"/>
  <c r="B53" i="2"/>
  <c r="E52" i="2"/>
  <c r="B52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E48" i="2"/>
  <c r="C48" i="2"/>
  <c r="B48" i="2"/>
  <c r="E47" i="2"/>
  <c r="D47" i="2" s="1"/>
  <c r="C47" i="2"/>
  <c r="E46" i="2"/>
  <c r="B46" i="2"/>
  <c r="E45" i="2"/>
  <c r="D45" i="2" s="1"/>
  <c r="C45" i="2"/>
  <c r="B45" i="2"/>
  <c r="E44" i="2"/>
  <c r="B44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J37" i="2"/>
  <c r="I37" i="2"/>
  <c r="H37" i="2"/>
  <c r="H31" i="2"/>
  <c r="E41" i="2"/>
  <c r="B41" i="2"/>
  <c r="E40" i="2"/>
  <c r="B40" i="2"/>
  <c r="E39" i="2"/>
  <c r="B39" i="2"/>
  <c r="E38" i="2"/>
  <c r="B38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E35" i="2"/>
  <c r="C35" i="2"/>
  <c r="B35" i="2"/>
  <c r="E34" i="2"/>
  <c r="D34" i="2" s="1"/>
  <c r="C31" i="2"/>
  <c r="B34" i="2"/>
  <c r="E33" i="2"/>
  <c r="D33" i="2" s="1"/>
  <c r="B33" i="2"/>
  <c r="E32" i="2"/>
  <c r="D32" i="2" s="1"/>
  <c r="B32" i="2"/>
  <c r="E29" i="2"/>
  <c r="E28" i="2"/>
  <c r="D28" i="2" s="1"/>
  <c r="E26" i="2"/>
  <c r="D26" i="2" s="1"/>
  <c r="E27" i="2"/>
  <c r="D29" i="2"/>
  <c r="E25" i="2"/>
  <c r="D25" i="2" s="1"/>
  <c r="C29" i="2"/>
  <c r="C28" i="2"/>
  <c r="C26" i="2"/>
  <c r="C27" i="2"/>
  <c r="B26" i="2"/>
  <c r="B25" i="2"/>
  <c r="C25" i="2"/>
  <c r="I24" i="2"/>
  <c r="K24" i="2"/>
  <c r="M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E22" i="2"/>
  <c r="AE21" i="2"/>
  <c r="AE15" i="2" s="1"/>
  <c r="AE20" i="2"/>
  <c r="AE19" i="2"/>
  <c r="AE13" i="2" s="1"/>
  <c r="AC22" i="2"/>
  <c r="AC16" i="2" s="1"/>
  <c r="AC21" i="2"/>
  <c r="AC15" i="2" s="1"/>
  <c r="AC20" i="2"/>
  <c r="AC19" i="2"/>
  <c r="AC13" i="2" s="1"/>
  <c r="AA22" i="2"/>
  <c r="AA16" i="2" s="1"/>
  <c r="AA21" i="2"/>
  <c r="AA15" i="2" s="1"/>
  <c r="AA20" i="2"/>
  <c r="AA19" i="2"/>
  <c r="AA13" i="2" s="1"/>
  <c r="Y22" i="2"/>
  <c r="Y16" i="2" s="1"/>
  <c r="Y21" i="2"/>
  <c r="Y15" i="2" s="1"/>
  <c r="Y20" i="2"/>
  <c r="Y19" i="2"/>
  <c r="Y13" i="2" s="1"/>
  <c r="W22" i="2"/>
  <c r="W21" i="2"/>
  <c r="W15" i="2" s="1"/>
  <c r="W20" i="2"/>
  <c r="W19" i="2"/>
  <c r="W13" i="2" s="1"/>
  <c r="U22" i="2"/>
  <c r="U16" i="2" s="1"/>
  <c r="U21" i="2"/>
  <c r="U15" i="2" s="1"/>
  <c r="U20" i="2"/>
  <c r="U19" i="2"/>
  <c r="U13" i="2" s="1"/>
  <c r="S22" i="2"/>
  <c r="S16" i="2" s="1"/>
  <c r="S21" i="2"/>
  <c r="S15" i="2" s="1"/>
  <c r="S20" i="2"/>
  <c r="S19" i="2"/>
  <c r="S13" i="2" s="1"/>
  <c r="Q22" i="2"/>
  <c r="Q16" i="2" s="1"/>
  <c r="Q21" i="2"/>
  <c r="Q15" i="2" s="1"/>
  <c r="Q20" i="2"/>
  <c r="Q19" i="2"/>
  <c r="Q13" i="2" s="1"/>
  <c r="O22" i="2"/>
  <c r="O21" i="2"/>
  <c r="O20" i="2"/>
  <c r="O294" i="2" s="1"/>
  <c r="O19" i="2"/>
  <c r="O13" i="2" s="1"/>
  <c r="M22" i="2"/>
  <c r="M16" i="2" s="1"/>
  <c r="M21" i="2"/>
  <c r="M20" i="2"/>
  <c r="M294" i="2" s="1"/>
  <c r="M19" i="2"/>
  <c r="M13" i="2" s="1"/>
  <c r="K22" i="2"/>
  <c r="K16" i="2" s="1"/>
  <c r="K21" i="2"/>
  <c r="K15" i="2" s="1"/>
  <c r="K20" i="2"/>
  <c r="K19" i="2"/>
  <c r="K13" i="2" s="1"/>
  <c r="I21" i="2"/>
  <c r="I15" i="2" s="1"/>
  <c r="I22" i="2"/>
  <c r="I16" i="2" s="1"/>
  <c r="I20" i="2"/>
  <c r="I19" i="2"/>
  <c r="AE16" i="2"/>
  <c r="W16" i="2"/>
  <c r="O16" i="2"/>
  <c r="I14" i="2"/>
  <c r="I13" i="2"/>
  <c r="K232" i="2"/>
  <c r="M232" i="2"/>
  <c r="O232" i="2"/>
  <c r="Q232" i="2"/>
  <c r="S232" i="2"/>
  <c r="U232" i="2"/>
  <c r="W232" i="2"/>
  <c r="Y232" i="2"/>
  <c r="AA232" i="2"/>
  <c r="AC232" i="2"/>
  <c r="AE232" i="2"/>
  <c r="I235" i="2"/>
  <c r="I153" i="2"/>
  <c r="I156" i="2"/>
  <c r="I155" i="2"/>
  <c r="I301" i="2" s="1"/>
  <c r="I298" i="2" s="1"/>
  <c r="I154" i="2"/>
  <c r="I236" i="2"/>
  <c r="I234" i="2"/>
  <c r="I233" i="2"/>
  <c r="O15" i="2" l="1"/>
  <c r="O301" i="2" s="1"/>
  <c r="O295" i="2"/>
  <c r="O292" i="2" s="1"/>
  <c r="M15" i="2"/>
  <c r="M301" i="2" s="1"/>
  <c r="M295" i="2"/>
  <c r="M292" i="2" s="1"/>
  <c r="G39" i="2"/>
  <c r="G44" i="2"/>
  <c r="E57" i="2"/>
  <c r="G78" i="2"/>
  <c r="G81" i="2"/>
  <c r="G83" i="2"/>
  <c r="F90" i="2"/>
  <c r="G113" i="2"/>
  <c r="B250" i="2"/>
  <c r="D262" i="2"/>
  <c r="F26" i="2"/>
  <c r="G72" i="2"/>
  <c r="G84" i="2"/>
  <c r="F88" i="2"/>
  <c r="G108" i="2"/>
  <c r="F119" i="2"/>
  <c r="D189" i="2"/>
  <c r="G193" i="2"/>
  <c r="D207" i="2"/>
  <c r="C50" i="2"/>
  <c r="E225" i="2"/>
  <c r="G227" i="2"/>
  <c r="F32" i="2"/>
  <c r="G190" i="2"/>
  <c r="F34" i="2"/>
  <c r="G63" i="2"/>
  <c r="D250" i="2"/>
  <c r="F289" i="2"/>
  <c r="F290" i="2"/>
  <c r="F291" i="2"/>
  <c r="G75" i="2"/>
  <c r="B225" i="2"/>
  <c r="E244" i="2"/>
  <c r="G244" i="2" s="1"/>
  <c r="B244" i="2"/>
  <c r="G28" i="2"/>
  <c r="G69" i="2"/>
  <c r="E189" i="2"/>
  <c r="C250" i="2"/>
  <c r="G64" i="2"/>
  <c r="F120" i="2"/>
  <c r="F173" i="2"/>
  <c r="F175" i="2"/>
  <c r="G178" i="2"/>
  <c r="G180" i="2"/>
  <c r="G185" i="2"/>
  <c r="G187" i="2"/>
  <c r="F190" i="2"/>
  <c r="F192" i="2"/>
  <c r="F193" i="2"/>
  <c r="F202" i="2"/>
  <c r="F203" i="2"/>
  <c r="F205" i="2"/>
  <c r="F208" i="2"/>
  <c r="F209" i="2"/>
  <c r="F210" i="2"/>
  <c r="F211" i="2"/>
  <c r="B19" i="2"/>
  <c r="F44" i="2"/>
  <c r="F54" i="2"/>
  <c r="C62" i="2"/>
  <c r="C225" i="2"/>
  <c r="G225" i="2" s="1"/>
  <c r="C244" i="2"/>
  <c r="E250" i="2"/>
  <c r="G250" i="2" s="1"/>
  <c r="E43" i="2"/>
  <c r="D44" i="2"/>
  <c r="F45" i="2"/>
  <c r="F46" i="2"/>
  <c r="G48" i="2"/>
  <c r="D54" i="2"/>
  <c r="F66" i="2"/>
  <c r="F63" i="2"/>
  <c r="F64" i="2"/>
  <c r="F65" i="2"/>
  <c r="F69" i="2"/>
  <c r="F71" i="2"/>
  <c r="F72" i="2"/>
  <c r="F75" i="2"/>
  <c r="F76" i="2"/>
  <c r="F81" i="2"/>
  <c r="F82" i="2"/>
  <c r="F83" i="2"/>
  <c r="F84" i="2"/>
  <c r="B86" i="2"/>
  <c r="C213" i="2"/>
  <c r="E219" i="2"/>
  <c r="G229" i="2"/>
  <c r="D245" i="2"/>
  <c r="F246" i="2"/>
  <c r="D246" i="2"/>
  <c r="D240" i="2" s="1"/>
  <c r="D247" i="2"/>
  <c r="D241" i="2" s="1"/>
  <c r="F248" i="2"/>
  <c r="D248" i="2"/>
  <c r="D242" i="2" s="1"/>
  <c r="F250" i="2"/>
  <c r="F251" i="2"/>
  <c r="F252" i="2"/>
  <c r="F253" i="2"/>
  <c r="F254" i="2"/>
  <c r="G87" i="2"/>
  <c r="G240" i="2"/>
  <c r="C43" i="2"/>
  <c r="B201" i="2"/>
  <c r="B219" i="2"/>
  <c r="E31" i="2"/>
  <c r="F33" i="2"/>
  <c r="F38" i="2"/>
  <c r="D39" i="2"/>
  <c r="B37" i="2"/>
  <c r="G89" i="2"/>
  <c r="B117" i="2"/>
  <c r="C238" i="2"/>
  <c r="E238" i="2"/>
  <c r="B242" i="2"/>
  <c r="F242" i="2" s="1"/>
  <c r="B197" i="2"/>
  <c r="B196" i="2"/>
  <c r="B198" i="2"/>
  <c r="G26" i="2"/>
  <c r="G29" i="2"/>
  <c r="D31" i="2"/>
  <c r="F35" i="2"/>
  <c r="G35" i="2"/>
  <c r="D35" i="2"/>
  <c r="F41" i="2"/>
  <c r="G41" i="2"/>
  <c r="D41" i="2"/>
  <c r="G52" i="2"/>
  <c r="D52" i="2"/>
  <c r="D50" i="2" s="1"/>
  <c r="E50" i="2"/>
  <c r="D107" i="2"/>
  <c r="G107" i="2"/>
  <c r="D109" i="2"/>
  <c r="G109" i="2"/>
  <c r="D119" i="2"/>
  <c r="G119" i="2"/>
  <c r="F174" i="2"/>
  <c r="B167" i="2"/>
  <c r="D214" i="2"/>
  <c r="E213" i="2"/>
  <c r="G213" i="2" s="1"/>
  <c r="G216" i="2"/>
  <c r="D216" i="2"/>
  <c r="C257" i="2"/>
  <c r="C262" i="2"/>
  <c r="G242" i="2"/>
  <c r="I232" i="2"/>
  <c r="I152" i="2"/>
  <c r="K18" i="2"/>
  <c r="M18" i="2"/>
  <c r="O18" i="2"/>
  <c r="Q18" i="2"/>
  <c r="S18" i="2"/>
  <c r="U18" i="2"/>
  <c r="W18" i="2"/>
  <c r="Y18" i="2"/>
  <c r="AA18" i="2"/>
  <c r="AC18" i="2"/>
  <c r="AE18" i="2"/>
  <c r="C24" i="2"/>
  <c r="B20" i="2"/>
  <c r="F52" i="2"/>
  <c r="G106" i="2"/>
  <c r="D88" i="2"/>
  <c r="G88" i="2"/>
  <c r="D112" i="2"/>
  <c r="G112" i="2"/>
  <c r="D114" i="2"/>
  <c r="G114" i="2"/>
  <c r="D118" i="2"/>
  <c r="G118" i="2"/>
  <c r="F214" i="2"/>
  <c r="F245" i="2"/>
  <c r="B239" i="2"/>
  <c r="F239" i="2" s="1"/>
  <c r="F247" i="2"/>
  <c r="B241" i="2"/>
  <c r="B240" i="2"/>
  <c r="F240" i="2" s="1"/>
  <c r="F39" i="2"/>
  <c r="F40" i="2"/>
  <c r="G46" i="2"/>
  <c r="F53" i="2"/>
  <c r="F107" i="2"/>
  <c r="F109" i="2"/>
  <c r="F113" i="2"/>
  <c r="F114" i="2"/>
  <c r="F216" i="2"/>
  <c r="F217" i="2"/>
  <c r="C219" i="2"/>
  <c r="F263" i="2"/>
  <c r="F264" i="2"/>
  <c r="F265" i="2"/>
  <c r="F266" i="2"/>
  <c r="G288" i="2"/>
  <c r="G289" i="2"/>
  <c r="G290" i="2"/>
  <c r="G291" i="2"/>
  <c r="B24" i="2"/>
  <c r="F28" i="2"/>
  <c r="G241" i="2"/>
  <c r="G239" i="2"/>
  <c r="F29" i="2"/>
  <c r="G40" i="2"/>
  <c r="G38" i="2"/>
  <c r="G43" i="2"/>
  <c r="G47" i="2"/>
  <c r="B68" i="2"/>
  <c r="B74" i="2"/>
  <c r="D120" i="2"/>
  <c r="G120" i="2"/>
  <c r="G221" i="2"/>
  <c r="D221" i="2"/>
  <c r="G223" i="2"/>
  <c r="D223" i="2"/>
  <c r="H275" i="2"/>
  <c r="B287" i="2"/>
  <c r="F288" i="2"/>
  <c r="I12" i="2"/>
  <c r="K14" i="2"/>
  <c r="M14" i="2"/>
  <c r="M300" i="2" s="1"/>
  <c r="O14" i="2"/>
  <c r="O300" i="2" s="1"/>
  <c r="Q14" i="2"/>
  <c r="S14" i="2"/>
  <c r="U14" i="2"/>
  <c r="W14" i="2"/>
  <c r="Y14" i="2"/>
  <c r="AA14" i="2"/>
  <c r="AC14" i="2"/>
  <c r="AE14" i="2"/>
  <c r="I18" i="2"/>
  <c r="K12" i="2"/>
  <c r="M12" i="2"/>
  <c r="Q12" i="2"/>
  <c r="S12" i="2"/>
  <c r="U12" i="2"/>
  <c r="W12" i="2"/>
  <c r="Y12" i="2"/>
  <c r="AA12" i="2"/>
  <c r="AC12" i="2"/>
  <c r="AE12" i="2"/>
  <c r="G25" i="2"/>
  <c r="F25" i="2"/>
  <c r="E24" i="2"/>
  <c r="F24" i="2" s="1"/>
  <c r="B31" i="2"/>
  <c r="G32" i="2"/>
  <c r="G33" i="2"/>
  <c r="G34" i="2"/>
  <c r="E37" i="2"/>
  <c r="D38" i="2"/>
  <c r="D40" i="2"/>
  <c r="B22" i="2"/>
  <c r="B43" i="2"/>
  <c r="G45" i="2"/>
  <c r="D46" i="2"/>
  <c r="D43" i="2" s="1"/>
  <c r="F48" i="2"/>
  <c r="D48" i="2"/>
  <c r="B50" i="2"/>
  <c r="F50" i="2" s="1"/>
  <c r="F70" i="2"/>
  <c r="E117" i="2"/>
  <c r="F117" i="2" s="1"/>
  <c r="D121" i="2"/>
  <c r="G121" i="2"/>
  <c r="B207" i="2"/>
  <c r="F215" i="2"/>
  <c r="B213" i="2"/>
  <c r="G220" i="2"/>
  <c r="D220" i="2"/>
  <c r="G222" i="2"/>
  <c r="D222" i="2"/>
  <c r="B262" i="2"/>
  <c r="C19" i="2"/>
  <c r="F78" i="2"/>
  <c r="G172" i="2"/>
  <c r="G173" i="2"/>
  <c r="G174" i="2"/>
  <c r="G175" i="2"/>
  <c r="G179" i="2"/>
  <c r="G181" i="2"/>
  <c r="G186" i="2"/>
  <c r="G202" i="2"/>
  <c r="G203" i="2"/>
  <c r="G204" i="2"/>
  <c r="G205" i="2"/>
  <c r="G208" i="2"/>
  <c r="G209" i="2"/>
  <c r="G210" i="2"/>
  <c r="G211" i="2"/>
  <c r="G214" i="2"/>
  <c r="G215" i="2"/>
  <c r="G217" i="2"/>
  <c r="F220" i="2"/>
  <c r="F221" i="2"/>
  <c r="F222" i="2"/>
  <c r="F223" i="2"/>
  <c r="G228" i="2"/>
  <c r="G245" i="2"/>
  <c r="G246" i="2"/>
  <c r="G247" i="2"/>
  <c r="G248" i="2"/>
  <c r="G251" i="2"/>
  <c r="G252" i="2"/>
  <c r="G253" i="2"/>
  <c r="G254" i="2"/>
  <c r="G263" i="2"/>
  <c r="E262" i="2"/>
  <c r="G264" i="2"/>
  <c r="G265" i="2"/>
  <c r="G266" i="2"/>
  <c r="H281" i="2"/>
  <c r="F225" i="2"/>
  <c r="D226" i="2"/>
  <c r="F226" i="2"/>
  <c r="D227" i="2"/>
  <c r="F227" i="2"/>
  <c r="D228" i="2"/>
  <c r="F228" i="2"/>
  <c r="D229" i="2"/>
  <c r="F229" i="2"/>
  <c r="F204" i="2"/>
  <c r="D184" i="2"/>
  <c r="F184" i="2"/>
  <c r="D185" i="2"/>
  <c r="F185" i="2"/>
  <c r="D186" i="2"/>
  <c r="F186" i="2"/>
  <c r="D187" i="2"/>
  <c r="F187" i="2"/>
  <c r="D178" i="2"/>
  <c r="F178" i="2"/>
  <c r="D179" i="2"/>
  <c r="F179" i="2"/>
  <c r="D180" i="2"/>
  <c r="F180" i="2"/>
  <c r="D181" i="2"/>
  <c r="F181" i="2"/>
  <c r="F172" i="2"/>
  <c r="F108" i="2"/>
  <c r="F106" i="2"/>
  <c r="G77" i="2"/>
  <c r="B59" i="2"/>
  <c r="B57" i="2"/>
  <c r="F57" i="2" s="1"/>
  <c r="G50" i="2"/>
  <c r="G51" i="2"/>
  <c r="G53" i="2"/>
  <c r="C37" i="2"/>
  <c r="G31" i="2"/>
  <c r="B161" i="2"/>
  <c r="B159" i="2"/>
  <c r="G189" i="2"/>
  <c r="F189" i="2"/>
  <c r="F115" i="2"/>
  <c r="G115" i="2"/>
  <c r="G192" i="2"/>
  <c r="F191" i="2"/>
  <c r="F89" i="2"/>
  <c r="F77" i="2"/>
  <c r="G71" i="2"/>
  <c r="E21" i="2"/>
  <c r="G27" i="2"/>
  <c r="F27" i="2"/>
  <c r="D27" i="2"/>
  <c r="D24" i="2" s="1"/>
  <c r="F213" i="2" l="1"/>
  <c r="M298" i="2"/>
  <c r="F244" i="2"/>
  <c r="F43" i="2"/>
  <c r="O12" i="2"/>
  <c r="O298" i="2"/>
  <c r="G219" i="2"/>
  <c r="F219" i="2"/>
  <c r="F37" i="2"/>
  <c r="F31" i="2"/>
  <c r="G24" i="2"/>
  <c r="G37" i="2"/>
  <c r="B195" i="2"/>
  <c r="D239" i="2"/>
  <c r="D238" i="2" s="1"/>
  <c r="D244" i="2"/>
  <c r="D213" i="2"/>
  <c r="B155" i="2"/>
  <c r="F241" i="2"/>
  <c r="B238" i="2"/>
  <c r="F238" i="2" s="1"/>
  <c r="G238" i="2"/>
  <c r="D37" i="2"/>
  <c r="G262" i="2"/>
  <c r="F262" i="2"/>
  <c r="D219" i="2"/>
  <c r="D225" i="2"/>
  <c r="E296" i="2" l="1"/>
  <c r="D296" i="2"/>
  <c r="C296" i="2"/>
  <c r="AG291" i="2"/>
  <c r="AG290" i="2"/>
  <c r="AG289" i="2"/>
  <c r="AG288" i="2"/>
  <c r="AG286" i="2"/>
  <c r="AD285" i="2"/>
  <c r="AD279" i="2" s="1"/>
  <c r="AB285" i="2"/>
  <c r="AB279" i="2" s="1"/>
  <c r="Z285" i="2"/>
  <c r="Z279" i="2" s="1"/>
  <c r="X285" i="2"/>
  <c r="X279" i="2" s="1"/>
  <c r="V285" i="2"/>
  <c r="V279" i="2" s="1"/>
  <c r="T285" i="2"/>
  <c r="T279" i="2" s="1"/>
  <c r="R285" i="2"/>
  <c r="R279" i="2" s="1"/>
  <c r="P285" i="2"/>
  <c r="P279" i="2" s="1"/>
  <c r="N285" i="2"/>
  <c r="N279" i="2" s="1"/>
  <c r="L285" i="2"/>
  <c r="L279" i="2" s="1"/>
  <c r="J285" i="2"/>
  <c r="J279" i="2" s="1"/>
  <c r="E285" i="2"/>
  <c r="D285" i="2"/>
  <c r="D279" i="2" s="1"/>
  <c r="C285" i="2"/>
  <c r="C279" i="2" s="1"/>
  <c r="B285" i="2"/>
  <c r="B279" i="2" s="1"/>
  <c r="AD284" i="2"/>
  <c r="AD278" i="2" s="1"/>
  <c r="AB284" i="2"/>
  <c r="AB278" i="2" s="1"/>
  <c r="Z284" i="2"/>
  <c r="Z278" i="2" s="1"/>
  <c r="X284" i="2"/>
  <c r="X278" i="2" s="1"/>
  <c r="V284" i="2"/>
  <c r="V278" i="2" s="1"/>
  <c r="T284" i="2"/>
  <c r="T278" i="2" s="1"/>
  <c r="R284" i="2"/>
  <c r="R278" i="2" s="1"/>
  <c r="P284" i="2"/>
  <c r="P278" i="2" s="1"/>
  <c r="N284" i="2"/>
  <c r="N278" i="2" s="1"/>
  <c r="L284" i="2"/>
  <c r="L278" i="2" s="1"/>
  <c r="E284" i="2"/>
  <c r="B284" i="2"/>
  <c r="B278" i="2" s="1"/>
  <c r="AD283" i="2"/>
  <c r="AD277" i="2" s="1"/>
  <c r="AB283" i="2"/>
  <c r="AB277" i="2" s="1"/>
  <c r="Z283" i="2"/>
  <c r="Z277" i="2" s="1"/>
  <c r="X283" i="2"/>
  <c r="X277" i="2" s="1"/>
  <c r="V283" i="2"/>
  <c r="V277" i="2" s="1"/>
  <c r="T283" i="2"/>
  <c r="T277" i="2" s="1"/>
  <c r="R283" i="2"/>
  <c r="R277" i="2" s="1"/>
  <c r="P283" i="2"/>
  <c r="P277" i="2" s="1"/>
  <c r="N283" i="2"/>
  <c r="N277" i="2" s="1"/>
  <c r="L283" i="2"/>
  <c r="L277" i="2" s="1"/>
  <c r="E283" i="2"/>
  <c r="D283" i="2"/>
  <c r="D277" i="2" s="1"/>
  <c r="C283" i="2"/>
  <c r="C277" i="2" s="1"/>
  <c r="B283" i="2"/>
  <c r="B277" i="2" s="1"/>
  <c r="AD282" i="2"/>
  <c r="AD276" i="2" s="1"/>
  <c r="AD275" i="2" s="1"/>
  <c r="AB282" i="2"/>
  <c r="AB276" i="2" s="1"/>
  <c r="AB275" i="2" s="1"/>
  <c r="Z282" i="2"/>
  <c r="Z276" i="2" s="1"/>
  <c r="X282" i="2"/>
  <c r="X276" i="2" s="1"/>
  <c r="X275" i="2" s="1"/>
  <c r="V282" i="2"/>
  <c r="V276" i="2" s="1"/>
  <c r="V275" i="2" s="1"/>
  <c r="T282" i="2"/>
  <c r="T276" i="2" s="1"/>
  <c r="T275" i="2" s="1"/>
  <c r="R282" i="2"/>
  <c r="R276" i="2" s="1"/>
  <c r="P282" i="2"/>
  <c r="P276" i="2" s="1"/>
  <c r="P275" i="2" s="1"/>
  <c r="N282" i="2"/>
  <c r="N276" i="2" s="1"/>
  <c r="N275" i="2" s="1"/>
  <c r="L282" i="2"/>
  <c r="L276" i="2" s="1"/>
  <c r="L275" i="2" s="1"/>
  <c r="J282" i="2"/>
  <c r="E282" i="2"/>
  <c r="D282" i="2"/>
  <c r="D276" i="2" s="1"/>
  <c r="C282" i="2"/>
  <c r="C276" i="2" s="1"/>
  <c r="B282" i="2"/>
  <c r="B276" i="2" s="1"/>
  <c r="AG280" i="2"/>
  <c r="AG273" i="2"/>
  <c r="AG272" i="2"/>
  <c r="B272" i="2"/>
  <c r="F272" i="2" s="1"/>
  <c r="AG271" i="2"/>
  <c r="E271" i="2"/>
  <c r="C271" i="2"/>
  <c r="C268" i="2" s="1"/>
  <c r="AG270" i="2"/>
  <c r="B270" i="2"/>
  <c r="F270" i="2" s="1"/>
  <c r="AG269" i="2"/>
  <c r="B269" i="2"/>
  <c r="AG267" i="2"/>
  <c r="AG266" i="2"/>
  <c r="AG265" i="2"/>
  <c r="AG264" i="2"/>
  <c r="B258" i="2"/>
  <c r="AG263" i="2"/>
  <c r="H262" i="2"/>
  <c r="AG262" i="2" s="1"/>
  <c r="AG261" i="2"/>
  <c r="AD260" i="2"/>
  <c r="AB260" i="2"/>
  <c r="Z260" i="2"/>
  <c r="X260" i="2"/>
  <c r="V260" i="2"/>
  <c r="T260" i="2"/>
  <c r="R260" i="2"/>
  <c r="P260" i="2"/>
  <c r="N260" i="2"/>
  <c r="L260" i="2"/>
  <c r="J260" i="2"/>
  <c r="H260" i="2"/>
  <c r="E260" i="2"/>
  <c r="D260" i="2"/>
  <c r="D236" i="2" s="1"/>
  <c r="B260" i="2"/>
  <c r="AD259" i="2"/>
  <c r="AB259" i="2"/>
  <c r="Z259" i="2"/>
  <c r="X259" i="2"/>
  <c r="V259" i="2"/>
  <c r="T259" i="2"/>
  <c r="R259" i="2"/>
  <c r="P259" i="2"/>
  <c r="N259" i="2"/>
  <c r="L259" i="2"/>
  <c r="J259" i="2"/>
  <c r="H259" i="2"/>
  <c r="E259" i="2"/>
  <c r="D259" i="2"/>
  <c r="B259" i="2"/>
  <c r="B235" i="2" s="1"/>
  <c r="AD258" i="2"/>
  <c r="AB258" i="2"/>
  <c r="Z258" i="2"/>
  <c r="X258" i="2"/>
  <c r="V258" i="2"/>
  <c r="T258" i="2"/>
  <c r="R258" i="2"/>
  <c r="P258" i="2"/>
  <c r="N258" i="2"/>
  <c r="L258" i="2"/>
  <c r="J258" i="2"/>
  <c r="H258" i="2"/>
  <c r="E258" i="2"/>
  <c r="D234" i="2"/>
  <c r="AD257" i="2"/>
  <c r="AB257" i="2"/>
  <c r="Z257" i="2"/>
  <c r="X257" i="2"/>
  <c r="V257" i="2"/>
  <c r="T257" i="2"/>
  <c r="R257" i="2"/>
  <c r="P257" i="2"/>
  <c r="N257" i="2"/>
  <c r="L257" i="2"/>
  <c r="J257" i="2"/>
  <c r="H257" i="2"/>
  <c r="E257" i="2"/>
  <c r="D257" i="2"/>
  <c r="D233" i="2" s="1"/>
  <c r="AG255" i="2"/>
  <c r="AG254" i="2"/>
  <c r="AG253" i="2"/>
  <c r="AG252" i="2"/>
  <c r="AG251" i="2"/>
  <c r="AG249" i="2"/>
  <c r="AG248" i="2"/>
  <c r="AG247" i="2"/>
  <c r="AG246" i="2"/>
  <c r="AG245" i="2"/>
  <c r="AG243" i="2"/>
  <c r="AD242" i="2"/>
  <c r="AD236" i="2" s="1"/>
  <c r="AB242" i="2"/>
  <c r="AB236" i="2" s="1"/>
  <c r="Z242" i="2"/>
  <c r="Z236" i="2" s="1"/>
  <c r="X242" i="2"/>
  <c r="X236" i="2" s="1"/>
  <c r="V242" i="2"/>
  <c r="V236" i="2" s="1"/>
  <c r="T242" i="2"/>
  <c r="T236" i="2" s="1"/>
  <c r="R242" i="2"/>
  <c r="R236" i="2" s="1"/>
  <c r="P242" i="2"/>
  <c r="P236" i="2" s="1"/>
  <c r="N242" i="2"/>
  <c r="N236" i="2" s="1"/>
  <c r="L242" i="2"/>
  <c r="L236" i="2" s="1"/>
  <c r="J242" i="2"/>
  <c r="J236" i="2" s="1"/>
  <c r="H242" i="2"/>
  <c r="H236" i="2" s="1"/>
  <c r="AD241" i="2"/>
  <c r="AD235" i="2" s="1"/>
  <c r="AB241" i="2"/>
  <c r="AB235" i="2" s="1"/>
  <c r="Z241" i="2"/>
  <c r="Z235" i="2" s="1"/>
  <c r="X241" i="2"/>
  <c r="X235" i="2" s="1"/>
  <c r="V241" i="2"/>
  <c r="V235" i="2" s="1"/>
  <c r="T241" i="2"/>
  <c r="T235" i="2" s="1"/>
  <c r="R241" i="2"/>
  <c r="R235" i="2" s="1"/>
  <c r="P241" i="2"/>
  <c r="P235" i="2" s="1"/>
  <c r="N241" i="2"/>
  <c r="N235" i="2" s="1"/>
  <c r="L241" i="2"/>
  <c r="L235" i="2" s="1"/>
  <c r="J241" i="2"/>
  <c r="J235" i="2" s="1"/>
  <c r="H241" i="2"/>
  <c r="H235" i="2" s="1"/>
  <c r="AD240" i="2"/>
  <c r="AD234" i="2" s="1"/>
  <c r="AB240" i="2"/>
  <c r="AB234" i="2" s="1"/>
  <c r="Z240" i="2"/>
  <c r="Z234" i="2" s="1"/>
  <c r="X240" i="2"/>
  <c r="X234" i="2" s="1"/>
  <c r="V240" i="2"/>
  <c r="V234" i="2" s="1"/>
  <c r="T240" i="2"/>
  <c r="T234" i="2" s="1"/>
  <c r="R240" i="2"/>
  <c r="R234" i="2" s="1"/>
  <c r="P240" i="2"/>
  <c r="P234" i="2" s="1"/>
  <c r="N240" i="2"/>
  <c r="N234" i="2" s="1"/>
  <c r="L240" i="2"/>
  <c r="L234" i="2" s="1"/>
  <c r="J240" i="2"/>
  <c r="H240" i="2"/>
  <c r="H234" i="2" s="1"/>
  <c r="AD239" i="2"/>
  <c r="AB239" i="2"/>
  <c r="Z239" i="2"/>
  <c r="X239" i="2"/>
  <c r="V239" i="2"/>
  <c r="T239" i="2"/>
  <c r="R239" i="2"/>
  <c r="P239" i="2"/>
  <c r="N239" i="2"/>
  <c r="L239" i="2"/>
  <c r="J239" i="2"/>
  <c r="H239" i="2"/>
  <c r="AG237" i="2"/>
  <c r="AG230" i="2"/>
  <c r="AG223" i="2"/>
  <c r="AG222" i="2"/>
  <c r="AG221" i="2"/>
  <c r="AG220" i="2"/>
  <c r="AG218" i="2"/>
  <c r="AG217" i="2"/>
  <c r="AG216" i="2"/>
  <c r="AG215" i="2"/>
  <c r="AG214" i="2"/>
  <c r="H213" i="2"/>
  <c r="AG212" i="2"/>
  <c r="AG211" i="2"/>
  <c r="E199" i="2" s="1"/>
  <c r="C199" i="2"/>
  <c r="AG210" i="2"/>
  <c r="AG209" i="2"/>
  <c r="AG208" i="2"/>
  <c r="E196" i="2" s="1"/>
  <c r="D196" i="2"/>
  <c r="C196" i="2"/>
  <c r="C153" i="2" s="1"/>
  <c r="AG206" i="2"/>
  <c r="AG205" i="2"/>
  <c r="AG204" i="2"/>
  <c r="AG203" i="2"/>
  <c r="AG202" i="2"/>
  <c r="E201" i="2"/>
  <c r="AG200" i="2"/>
  <c r="AD199" i="2"/>
  <c r="AB199" i="2"/>
  <c r="Z199" i="2"/>
  <c r="X199" i="2"/>
  <c r="V199" i="2"/>
  <c r="T199" i="2"/>
  <c r="R199" i="2"/>
  <c r="P199" i="2"/>
  <c r="N199" i="2"/>
  <c r="L199" i="2"/>
  <c r="J199" i="2"/>
  <c r="H199" i="2"/>
  <c r="D199" i="2"/>
  <c r="AD198" i="2"/>
  <c r="AB198" i="2"/>
  <c r="Z198" i="2"/>
  <c r="X198" i="2"/>
  <c r="V198" i="2"/>
  <c r="T198" i="2"/>
  <c r="R198" i="2"/>
  <c r="P198" i="2"/>
  <c r="N198" i="2"/>
  <c r="L198" i="2"/>
  <c r="J198" i="2"/>
  <c r="I292" i="2" s="1"/>
  <c r="H198" i="2"/>
  <c r="AD197" i="2"/>
  <c r="AB197" i="2"/>
  <c r="Z197" i="2"/>
  <c r="X197" i="2"/>
  <c r="V197" i="2"/>
  <c r="T197" i="2"/>
  <c r="R197" i="2"/>
  <c r="P197" i="2"/>
  <c r="N197" i="2"/>
  <c r="L197" i="2"/>
  <c r="J197" i="2"/>
  <c r="H197" i="2"/>
  <c r="AD196" i="2"/>
  <c r="AD195" i="2" s="1"/>
  <c r="AB196" i="2"/>
  <c r="AB195" i="2" s="1"/>
  <c r="Z196" i="2"/>
  <c r="Z195" i="2" s="1"/>
  <c r="X196" i="2"/>
  <c r="X195" i="2" s="1"/>
  <c r="V196" i="2"/>
  <c r="V195" i="2" s="1"/>
  <c r="T196" i="2"/>
  <c r="T195" i="2" s="1"/>
  <c r="R196" i="2"/>
  <c r="R195" i="2" s="1"/>
  <c r="P196" i="2"/>
  <c r="P195" i="2" s="1"/>
  <c r="N196" i="2"/>
  <c r="N195" i="2" s="1"/>
  <c r="L196" i="2"/>
  <c r="J196" i="2"/>
  <c r="J195" i="2" s="1"/>
  <c r="H196" i="2"/>
  <c r="H195" i="2" s="1"/>
  <c r="AG194" i="2"/>
  <c r="AG193" i="2"/>
  <c r="AG192" i="2"/>
  <c r="AG191" i="2"/>
  <c r="AG190" i="2"/>
  <c r="AG189" i="2"/>
  <c r="AG188" i="2"/>
  <c r="AG187" i="2"/>
  <c r="AG186" i="2"/>
  <c r="AG185" i="2"/>
  <c r="AG184" i="2"/>
  <c r="B183" i="2"/>
  <c r="H183" i="2"/>
  <c r="E183" i="2"/>
  <c r="D183" i="2"/>
  <c r="C183" i="2"/>
  <c r="AG182" i="2"/>
  <c r="AG181" i="2"/>
  <c r="AG180" i="2"/>
  <c r="AG179" i="2"/>
  <c r="AG178" i="2"/>
  <c r="E177" i="2"/>
  <c r="D177" i="2"/>
  <c r="C177" i="2"/>
  <c r="B177" i="2"/>
  <c r="AG176" i="2"/>
  <c r="AG175" i="2"/>
  <c r="AG174" i="2"/>
  <c r="AG173" i="2"/>
  <c r="AG172" i="2"/>
  <c r="E171" i="2"/>
  <c r="D171" i="2"/>
  <c r="C171" i="2"/>
  <c r="AG170" i="2"/>
  <c r="AG169" i="2"/>
  <c r="AD168" i="2"/>
  <c r="AD162" i="2" s="1"/>
  <c r="AD156" i="2" s="1"/>
  <c r="AB168" i="2"/>
  <c r="AB162" i="2" s="1"/>
  <c r="AB156" i="2" s="1"/>
  <c r="Z168" i="2"/>
  <c r="Z162" i="2" s="1"/>
  <c r="Z156" i="2" s="1"/>
  <c r="X168" i="2"/>
  <c r="X162" i="2" s="1"/>
  <c r="X156" i="2" s="1"/>
  <c r="V168" i="2"/>
  <c r="V162" i="2" s="1"/>
  <c r="V156" i="2" s="1"/>
  <c r="T168" i="2"/>
  <c r="T162" i="2" s="1"/>
  <c r="T156" i="2" s="1"/>
  <c r="R168" i="2"/>
  <c r="R162" i="2" s="1"/>
  <c r="R156" i="2" s="1"/>
  <c r="P168" i="2"/>
  <c r="N168" i="2"/>
  <c r="N162" i="2" s="1"/>
  <c r="N156" i="2" s="1"/>
  <c r="L168" i="2"/>
  <c r="L162" i="2" s="1"/>
  <c r="L156" i="2" s="1"/>
  <c r="J168" i="2"/>
  <c r="J162" i="2" s="1"/>
  <c r="J156" i="2" s="1"/>
  <c r="H168" i="2"/>
  <c r="H162" i="2" s="1"/>
  <c r="H156" i="2" s="1"/>
  <c r="E168" i="2"/>
  <c r="D168" i="2"/>
  <c r="D162" i="2" s="1"/>
  <c r="C168" i="2"/>
  <c r="C162" i="2" s="1"/>
  <c r="AD167" i="2"/>
  <c r="AD161" i="2" s="1"/>
  <c r="AD155" i="2" s="1"/>
  <c r="AB167" i="2"/>
  <c r="AB161" i="2" s="1"/>
  <c r="AB155" i="2" s="1"/>
  <c r="Z167" i="2"/>
  <c r="Z161" i="2" s="1"/>
  <c r="Z155" i="2" s="1"/>
  <c r="X167" i="2"/>
  <c r="X161" i="2" s="1"/>
  <c r="X155" i="2" s="1"/>
  <c r="V167" i="2"/>
  <c r="V161" i="2" s="1"/>
  <c r="V155" i="2" s="1"/>
  <c r="T167" i="2"/>
  <c r="T161" i="2" s="1"/>
  <c r="T155" i="2" s="1"/>
  <c r="R167" i="2"/>
  <c r="R161" i="2" s="1"/>
  <c r="R155" i="2" s="1"/>
  <c r="P167" i="2"/>
  <c r="P161" i="2" s="1"/>
  <c r="P155" i="2" s="1"/>
  <c r="N167" i="2"/>
  <c r="N161" i="2" s="1"/>
  <c r="N155" i="2" s="1"/>
  <c r="L161" i="2"/>
  <c r="L155" i="2" s="1"/>
  <c r="J167" i="2"/>
  <c r="J161" i="2" s="1"/>
  <c r="H167" i="2"/>
  <c r="E167" i="2"/>
  <c r="D167" i="2"/>
  <c r="D161" i="2" s="1"/>
  <c r="C167" i="2"/>
  <c r="C161" i="2" s="1"/>
  <c r="AD166" i="2"/>
  <c r="AD160" i="2" s="1"/>
  <c r="AB166" i="2"/>
  <c r="Z166" i="2"/>
  <c r="Z160" i="2" s="1"/>
  <c r="X166" i="2"/>
  <c r="X160" i="2" s="1"/>
  <c r="V166" i="2"/>
  <c r="V160" i="2" s="1"/>
  <c r="T166" i="2"/>
  <c r="T160" i="2" s="1"/>
  <c r="R166" i="2"/>
  <c r="R160" i="2" s="1"/>
  <c r="P166" i="2"/>
  <c r="P160" i="2" s="1"/>
  <c r="N166" i="2"/>
  <c r="N160" i="2" s="1"/>
  <c r="L166" i="2"/>
  <c r="J166" i="2"/>
  <c r="J160" i="2" s="1"/>
  <c r="H166" i="2"/>
  <c r="E166" i="2"/>
  <c r="D166" i="2"/>
  <c r="D160" i="2" s="1"/>
  <c r="C166" i="2"/>
  <c r="AD165" i="2"/>
  <c r="AB165" i="2"/>
  <c r="Z165" i="2"/>
  <c r="X165" i="2"/>
  <c r="V165" i="2"/>
  <c r="T165" i="2"/>
  <c r="R165" i="2"/>
  <c r="P165" i="2"/>
  <c r="N165" i="2"/>
  <c r="L165" i="2"/>
  <c r="L159" i="2" s="1"/>
  <c r="L153" i="2" s="1"/>
  <c r="J165" i="2"/>
  <c r="H165" i="2"/>
  <c r="H159" i="2" s="1"/>
  <c r="H153" i="2" s="1"/>
  <c r="E165" i="2"/>
  <c r="D165" i="2"/>
  <c r="D159" i="2" s="1"/>
  <c r="AG163" i="2"/>
  <c r="P162" i="2"/>
  <c r="P156" i="2" s="1"/>
  <c r="L160" i="2"/>
  <c r="AB159" i="2"/>
  <c r="AB153" i="2" s="1"/>
  <c r="AG157" i="2"/>
  <c r="AG150" i="2"/>
  <c r="AG149" i="2"/>
  <c r="B149" i="2"/>
  <c r="AG148" i="2"/>
  <c r="B148" i="2"/>
  <c r="AG147" i="2"/>
  <c r="B147" i="2"/>
  <c r="AG146" i="2"/>
  <c r="B146" i="2"/>
  <c r="AG145" i="2"/>
  <c r="B145" i="2"/>
  <c r="B144" i="2" s="1"/>
  <c r="AD144" i="2"/>
  <c r="AB144" i="2"/>
  <c r="Z144" i="2"/>
  <c r="Z132" i="2" s="1"/>
  <c r="X144" i="2"/>
  <c r="X132" i="2" s="1"/>
  <c r="V144" i="2"/>
  <c r="T144" i="2"/>
  <c r="R144" i="2"/>
  <c r="R132" i="2" s="1"/>
  <c r="P144" i="2"/>
  <c r="P132" i="2" s="1"/>
  <c r="N144" i="2"/>
  <c r="L144" i="2"/>
  <c r="J144" i="2"/>
  <c r="J132" i="2" s="1"/>
  <c r="H144" i="2"/>
  <c r="H132" i="2" s="1"/>
  <c r="AG143" i="2"/>
  <c r="AG142" i="2"/>
  <c r="B142" i="2"/>
  <c r="AG141" i="2"/>
  <c r="B141" i="2"/>
  <c r="AG140" i="2"/>
  <c r="B140" i="2"/>
  <c r="AG139" i="2"/>
  <c r="B139" i="2"/>
  <c r="AG138" i="2"/>
  <c r="B138" i="2"/>
  <c r="AD137" i="2"/>
  <c r="AB137" i="2"/>
  <c r="Z137" i="2"/>
  <c r="X137" i="2"/>
  <c r="V137" i="2"/>
  <c r="T137" i="2"/>
  <c r="R137" i="2"/>
  <c r="P137" i="2"/>
  <c r="N137" i="2"/>
  <c r="L137" i="2"/>
  <c r="J137" i="2"/>
  <c r="H137" i="2"/>
  <c r="H131" i="2" s="1"/>
  <c r="AG136" i="2"/>
  <c r="AG135" i="2"/>
  <c r="B135" i="2"/>
  <c r="AG134" i="2"/>
  <c r="B134" i="2"/>
  <c r="AG133" i="2"/>
  <c r="B133" i="2"/>
  <c r="AD132" i="2"/>
  <c r="AB132" i="2"/>
  <c r="V132" i="2"/>
  <c r="T132" i="2"/>
  <c r="N132" i="2"/>
  <c r="L132" i="2"/>
  <c r="AG129" i="2"/>
  <c r="AG128" i="2"/>
  <c r="AG127" i="2"/>
  <c r="B127" i="2"/>
  <c r="AG126" i="2"/>
  <c r="B126" i="2"/>
  <c r="AG125" i="2"/>
  <c r="B125" i="2"/>
  <c r="AG124" i="2"/>
  <c r="B124" i="2"/>
  <c r="AD123" i="2"/>
  <c r="AB123" i="2"/>
  <c r="Z123" i="2"/>
  <c r="X123" i="2"/>
  <c r="V123" i="2"/>
  <c r="T123" i="2"/>
  <c r="R123" i="2"/>
  <c r="P123" i="2"/>
  <c r="N123" i="2"/>
  <c r="L123" i="2"/>
  <c r="J123" i="2"/>
  <c r="H123" i="2"/>
  <c r="AG122" i="2"/>
  <c r="AG121" i="2"/>
  <c r="AG120" i="2"/>
  <c r="AG119" i="2"/>
  <c r="AG118" i="2"/>
  <c r="H117" i="2"/>
  <c r="C117" i="2"/>
  <c r="G117" i="2" s="1"/>
  <c r="AG116" i="2"/>
  <c r="AG115" i="2"/>
  <c r="AG114" i="2"/>
  <c r="D111" i="2"/>
  <c r="AG113" i="2"/>
  <c r="AG112" i="2"/>
  <c r="AG110" i="2"/>
  <c r="AG109" i="2"/>
  <c r="AG108" i="2"/>
  <c r="AG107" i="2"/>
  <c r="AG106" i="2"/>
  <c r="C105" i="2"/>
  <c r="B105" i="2"/>
  <c r="AG104" i="2"/>
  <c r="AG103" i="2"/>
  <c r="AD102" i="2"/>
  <c r="AD96" i="2" s="1"/>
  <c r="AB102" i="2"/>
  <c r="AB96" i="2" s="1"/>
  <c r="Z102" i="2"/>
  <c r="Z96" i="2" s="1"/>
  <c r="X102" i="2"/>
  <c r="X96" i="2" s="1"/>
  <c r="V102" i="2"/>
  <c r="V96" i="2" s="1"/>
  <c r="T102" i="2"/>
  <c r="T96" i="2" s="1"/>
  <c r="R102" i="2"/>
  <c r="P102" i="2"/>
  <c r="P96" i="2" s="1"/>
  <c r="N102" i="2"/>
  <c r="N96" i="2" s="1"/>
  <c r="L102" i="2"/>
  <c r="L96" i="2" s="1"/>
  <c r="J102" i="2"/>
  <c r="J96" i="2" s="1"/>
  <c r="H102" i="2"/>
  <c r="H96" i="2" s="1"/>
  <c r="E102" i="2"/>
  <c r="D102" i="2"/>
  <c r="D96" i="2" s="1"/>
  <c r="C102" i="2"/>
  <c r="C96" i="2" s="1"/>
  <c r="AD101" i="2"/>
  <c r="AB101" i="2"/>
  <c r="AB95" i="2" s="1"/>
  <c r="Z101" i="2"/>
  <c r="Z95" i="2" s="1"/>
  <c r="X101" i="2"/>
  <c r="X95" i="2" s="1"/>
  <c r="V101" i="2"/>
  <c r="V95" i="2" s="1"/>
  <c r="T101" i="2"/>
  <c r="T95" i="2" s="1"/>
  <c r="R101" i="2"/>
  <c r="R95" i="2" s="1"/>
  <c r="P101" i="2"/>
  <c r="P95" i="2" s="1"/>
  <c r="N101" i="2"/>
  <c r="L101" i="2"/>
  <c r="J101" i="2"/>
  <c r="J95" i="2" s="1"/>
  <c r="H101" i="2"/>
  <c r="H95" i="2" s="1"/>
  <c r="AD100" i="2"/>
  <c r="AD94" i="2" s="1"/>
  <c r="AB100" i="2"/>
  <c r="Z100" i="2"/>
  <c r="Z94" i="2" s="1"/>
  <c r="X100" i="2"/>
  <c r="X94" i="2" s="1"/>
  <c r="V100" i="2"/>
  <c r="V94" i="2" s="1"/>
  <c r="T100" i="2"/>
  <c r="T94" i="2" s="1"/>
  <c r="R100" i="2"/>
  <c r="R94" i="2" s="1"/>
  <c r="P100" i="2"/>
  <c r="N100" i="2"/>
  <c r="N94" i="2" s="1"/>
  <c r="L100" i="2"/>
  <c r="L94" i="2" s="1"/>
  <c r="J100" i="2"/>
  <c r="J94" i="2" s="1"/>
  <c r="H100" i="2"/>
  <c r="E100" i="2"/>
  <c r="D100" i="2"/>
  <c r="D94" i="2" s="1"/>
  <c r="C100" i="2"/>
  <c r="C94" i="2" s="1"/>
  <c r="AD99" i="2"/>
  <c r="AB99" i="2"/>
  <c r="Z99" i="2"/>
  <c r="X99" i="2"/>
  <c r="X98" i="2" s="1"/>
  <c r="V99" i="2"/>
  <c r="T99" i="2"/>
  <c r="R99" i="2"/>
  <c r="P99" i="2"/>
  <c r="N99" i="2"/>
  <c r="L99" i="2"/>
  <c r="J99" i="2"/>
  <c r="H99" i="2"/>
  <c r="E99" i="2"/>
  <c r="D99" i="2"/>
  <c r="D93" i="2" s="1"/>
  <c r="C93" i="2"/>
  <c r="AG97" i="2"/>
  <c r="R96" i="2"/>
  <c r="AB94" i="2"/>
  <c r="X93" i="2"/>
  <c r="AG91" i="2"/>
  <c r="AG90" i="2"/>
  <c r="AG89" i="2"/>
  <c r="AG88" i="2"/>
  <c r="AG87" i="2"/>
  <c r="C86" i="2"/>
  <c r="AG85" i="2"/>
  <c r="AG84" i="2"/>
  <c r="AG83" i="2"/>
  <c r="D80" i="2"/>
  <c r="C80" i="2"/>
  <c r="AG82" i="2"/>
  <c r="AG81" i="2"/>
  <c r="AG79" i="2"/>
  <c r="AG78" i="2"/>
  <c r="AG77" i="2"/>
  <c r="D74" i="2"/>
  <c r="AG76" i="2"/>
  <c r="AG75" i="2"/>
  <c r="H74" i="2"/>
  <c r="C74" i="2"/>
  <c r="AG73" i="2"/>
  <c r="AG72" i="2"/>
  <c r="AG71" i="2"/>
  <c r="AG70" i="2"/>
  <c r="AG69" i="2"/>
  <c r="C68" i="2"/>
  <c r="AG67" i="2"/>
  <c r="AG66" i="2"/>
  <c r="AG65" i="2"/>
  <c r="D62" i="2"/>
  <c r="AG64" i="2"/>
  <c r="AG63" i="2"/>
  <c r="AG61" i="2"/>
  <c r="AD60" i="2"/>
  <c r="AB60" i="2"/>
  <c r="Z60" i="2"/>
  <c r="X60" i="2"/>
  <c r="V60" i="2"/>
  <c r="T60" i="2"/>
  <c r="R60" i="2"/>
  <c r="P60" i="2"/>
  <c r="N60" i="2"/>
  <c r="L60" i="2"/>
  <c r="J60" i="2"/>
  <c r="J16" i="2" s="1"/>
  <c r="J302" i="2" s="1"/>
  <c r="H60" i="2"/>
  <c r="E60" i="2"/>
  <c r="D60" i="2"/>
  <c r="C60" i="2"/>
  <c r="AD59" i="2"/>
  <c r="AB59" i="2"/>
  <c r="Z59" i="2"/>
  <c r="X59" i="2"/>
  <c r="V59" i="2"/>
  <c r="T59" i="2"/>
  <c r="R59" i="2"/>
  <c r="P59" i="2"/>
  <c r="N59" i="2"/>
  <c r="L59" i="2"/>
  <c r="AD58" i="2"/>
  <c r="AB58" i="2"/>
  <c r="Z58" i="2"/>
  <c r="X58" i="2"/>
  <c r="V58" i="2"/>
  <c r="T58" i="2"/>
  <c r="R58" i="2"/>
  <c r="P58" i="2"/>
  <c r="N58" i="2"/>
  <c r="L58" i="2"/>
  <c r="J58" i="2"/>
  <c r="J56" i="2" s="1"/>
  <c r="H58" i="2"/>
  <c r="E58" i="2"/>
  <c r="D58" i="2"/>
  <c r="C58" i="2"/>
  <c r="AD57" i="2"/>
  <c r="AB57" i="2"/>
  <c r="Z57" i="2"/>
  <c r="X57" i="2"/>
  <c r="V57" i="2"/>
  <c r="T57" i="2"/>
  <c r="R57" i="2"/>
  <c r="P57" i="2"/>
  <c r="N57" i="2"/>
  <c r="L57" i="2"/>
  <c r="J57" i="2"/>
  <c r="H57" i="2"/>
  <c r="D57" i="2"/>
  <c r="C57" i="2"/>
  <c r="C13" i="2" s="1"/>
  <c r="AG55" i="2"/>
  <c r="AG54" i="2"/>
  <c r="AG53" i="2"/>
  <c r="AG52" i="2"/>
  <c r="AG51" i="2"/>
  <c r="AG49" i="2"/>
  <c r="AG48" i="2"/>
  <c r="AD47" i="2"/>
  <c r="AB47" i="2"/>
  <c r="Z47" i="2"/>
  <c r="X47" i="2"/>
  <c r="V47" i="2"/>
  <c r="T47" i="2"/>
  <c r="R47" i="2"/>
  <c r="P47" i="2"/>
  <c r="L47" i="2"/>
  <c r="AG46" i="2"/>
  <c r="AG45" i="2"/>
  <c r="AG44" i="2"/>
  <c r="AG42" i="2"/>
  <c r="AG41" i="2"/>
  <c r="AG40" i="2"/>
  <c r="AG39" i="2"/>
  <c r="AG38" i="2"/>
  <c r="AG36" i="2"/>
  <c r="AG35" i="2"/>
  <c r="AG34" i="2"/>
  <c r="AG33" i="2"/>
  <c r="AG32" i="2"/>
  <c r="AG30" i="2"/>
  <c r="AG29" i="2"/>
  <c r="AG28" i="2"/>
  <c r="AG27" i="2"/>
  <c r="AG26" i="2"/>
  <c r="AG25" i="2"/>
  <c r="AG23" i="2"/>
  <c r="AD22" i="2"/>
  <c r="AB22" i="2"/>
  <c r="Z22" i="2"/>
  <c r="X22" i="2"/>
  <c r="V22" i="2"/>
  <c r="T22" i="2"/>
  <c r="R22" i="2"/>
  <c r="P22" i="2"/>
  <c r="N22" i="2"/>
  <c r="L22" i="2"/>
  <c r="H22" i="2"/>
  <c r="E22" i="2"/>
  <c r="D22" i="2"/>
  <c r="C22" i="2"/>
  <c r="AD21" i="2"/>
  <c r="AB21" i="2"/>
  <c r="Z21" i="2"/>
  <c r="X21" i="2"/>
  <c r="V21" i="2"/>
  <c r="T21" i="2"/>
  <c r="R21" i="2"/>
  <c r="P21" i="2"/>
  <c r="N21" i="2"/>
  <c r="L21" i="2"/>
  <c r="J21" i="2"/>
  <c r="H21" i="2"/>
  <c r="AD20" i="2"/>
  <c r="AB20" i="2"/>
  <c r="Z20" i="2"/>
  <c r="X20" i="2"/>
  <c r="V20" i="2"/>
  <c r="T20" i="2"/>
  <c r="R20" i="2"/>
  <c r="P20" i="2"/>
  <c r="N20" i="2"/>
  <c r="L20" i="2"/>
  <c r="J20" i="2"/>
  <c r="H20" i="2"/>
  <c r="E20" i="2"/>
  <c r="D20" i="2"/>
  <c r="C20" i="2"/>
  <c r="AD19" i="2"/>
  <c r="AB19" i="2"/>
  <c r="Z19" i="2"/>
  <c r="X19" i="2"/>
  <c r="V19" i="2"/>
  <c r="T19" i="2"/>
  <c r="R19" i="2"/>
  <c r="P19" i="2"/>
  <c r="J19" i="2"/>
  <c r="H19" i="2"/>
  <c r="E19" i="2"/>
  <c r="D19" i="2"/>
  <c r="J234" i="2" l="1"/>
  <c r="AG234" i="2" s="1"/>
  <c r="B137" i="2"/>
  <c r="B123" i="2"/>
  <c r="T281" i="2"/>
  <c r="T98" i="2"/>
  <c r="B268" i="2"/>
  <c r="R275" i="2"/>
  <c r="Z275" i="2"/>
  <c r="R56" i="2"/>
  <c r="V56" i="2"/>
  <c r="Z56" i="2"/>
  <c r="AD56" i="2"/>
  <c r="X92" i="2"/>
  <c r="H56" i="2"/>
  <c r="P56" i="2"/>
  <c r="T56" i="2"/>
  <c r="X56" i="2"/>
  <c r="AB56" i="2"/>
  <c r="T93" i="2"/>
  <c r="T92" i="2" s="1"/>
  <c r="J98" i="2"/>
  <c r="R98" i="2"/>
  <c r="Z98" i="2"/>
  <c r="J164" i="2"/>
  <c r="N164" i="2"/>
  <c r="R164" i="2"/>
  <c r="V164" i="2"/>
  <c r="Z164" i="2"/>
  <c r="AD164" i="2"/>
  <c r="L256" i="2"/>
  <c r="P256" i="2"/>
  <c r="T256" i="2"/>
  <c r="X256" i="2"/>
  <c r="AB256" i="2"/>
  <c r="B275" i="2"/>
  <c r="J14" i="2"/>
  <c r="N14" i="2"/>
  <c r="L164" i="2"/>
  <c r="J256" i="2"/>
  <c r="N256" i="2"/>
  <c r="R256" i="2"/>
  <c r="V256" i="2"/>
  <c r="Z256" i="2"/>
  <c r="C235" i="2"/>
  <c r="L195" i="2"/>
  <c r="N56" i="2"/>
  <c r="L16" i="2"/>
  <c r="L302" i="2" s="1"/>
  <c r="F269" i="2"/>
  <c r="L56" i="2"/>
  <c r="J295" i="2"/>
  <c r="J15" i="2"/>
  <c r="N18" i="2"/>
  <c r="L15" i="2"/>
  <c r="L301" i="2" s="1"/>
  <c r="L295" i="2"/>
  <c r="J18" i="2"/>
  <c r="R18" i="2"/>
  <c r="V18" i="2"/>
  <c r="Z18" i="2"/>
  <c r="AD18" i="2"/>
  <c r="L294" i="2"/>
  <c r="L14" i="2"/>
  <c r="T294" i="2"/>
  <c r="T14" i="2"/>
  <c r="X294" i="2"/>
  <c r="X14" i="2"/>
  <c r="AB14" i="2"/>
  <c r="H15" i="2"/>
  <c r="P295" i="2"/>
  <c r="P15" i="2"/>
  <c r="P301" i="2" s="1"/>
  <c r="T295" i="2"/>
  <c r="T15" i="2"/>
  <c r="T301" i="2" s="1"/>
  <c r="X295" i="2"/>
  <c r="X15" i="2"/>
  <c r="X301" i="2" s="1"/>
  <c r="AB295" i="2"/>
  <c r="AB15" i="2"/>
  <c r="AB301" i="2" s="1"/>
  <c r="J296" i="2"/>
  <c r="J297" i="2"/>
  <c r="N296" i="2"/>
  <c r="N297" i="2"/>
  <c r="N16" i="2"/>
  <c r="N302" i="2" s="1"/>
  <c r="R296" i="2"/>
  <c r="R297" i="2"/>
  <c r="R16" i="2"/>
  <c r="R302" i="2" s="1"/>
  <c r="V296" i="2"/>
  <c r="V297" i="2"/>
  <c r="V16" i="2"/>
  <c r="V302" i="2" s="1"/>
  <c r="Z296" i="2"/>
  <c r="Z297" i="2"/>
  <c r="Z16" i="2"/>
  <c r="Z302" i="2" s="1"/>
  <c r="AD296" i="2"/>
  <c r="AD297" i="2"/>
  <c r="AD16" i="2"/>
  <c r="AD302" i="2" s="1"/>
  <c r="N93" i="2"/>
  <c r="N13" i="2" s="1"/>
  <c r="N98" i="2"/>
  <c r="V93" i="2"/>
  <c r="V92" i="2" s="1"/>
  <c r="V98" i="2"/>
  <c r="AD93" i="2"/>
  <c r="AD98" i="2"/>
  <c r="L158" i="2"/>
  <c r="L154" i="2"/>
  <c r="L152" i="2" s="1"/>
  <c r="P154" i="2"/>
  <c r="T154" i="2"/>
  <c r="X154" i="2"/>
  <c r="G171" i="2"/>
  <c r="H238" i="2"/>
  <c r="H233" i="2"/>
  <c r="H232" i="2" s="1"/>
  <c r="L238" i="2"/>
  <c r="L233" i="2"/>
  <c r="L232" i="2" s="1"/>
  <c r="P238" i="2"/>
  <c r="P233" i="2"/>
  <c r="P232" i="2" s="1"/>
  <c r="T238" i="2"/>
  <c r="T233" i="2"/>
  <c r="T232" i="2" s="1"/>
  <c r="X238" i="2"/>
  <c r="X233" i="2"/>
  <c r="X232" i="2" s="1"/>
  <c r="AB238" i="2"/>
  <c r="AB233" i="2"/>
  <c r="AB232" i="2" s="1"/>
  <c r="AG236" i="2"/>
  <c r="AD256" i="2"/>
  <c r="J276" i="2"/>
  <c r="J275" i="2" s="1"/>
  <c r="L18" i="2"/>
  <c r="P18" i="2"/>
  <c r="T18" i="2"/>
  <c r="T13" i="2"/>
  <c r="X18" i="2"/>
  <c r="X13" i="2"/>
  <c r="AB18" i="2"/>
  <c r="J294" i="2"/>
  <c r="N294" i="2"/>
  <c r="R294" i="2"/>
  <c r="R14" i="2"/>
  <c r="V294" i="2"/>
  <c r="V14" i="2"/>
  <c r="Z294" i="2"/>
  <c r="Z14" i="2"/>
  <c r="AD294" i="2"/>
  <c r="AD14" i="2"/>
  <c r="R295" i="2"/>
  <c r="R15" i="2"/>
  <c r="R301" i="2" s="1"/>
  <c r="V295" i="2"/>
  <c r="V15" i="2"/>
  <c r="V301" i="2" s="1"/>
  <c r="Z295" i="2"/>
  <c r="Z15" i="2"/>
  <c r="Z301" i="2" s="1"/>
  <c r="H296" i="2"/>
  <c r="H297" i="2"/>
  <c r="H16" i="2"/>
  <c r="H302" i="2" s="1"/>
  <c r="L296" i="2"/>
  <c r="L297" i="2"/>
  <c r="P296" i="2"/>
  <c r="P297" i="2"/>
  <c r="P16" i="2"/>
  <c r="P302" i="2" s="1"/>
  <c r="T296" i="2"/>
  <c r="T16" i="2"/>
  <c r="T302" i="2" s="1"/>
  <c r="T297" i="2"/>
  <c r="X296" i="2"/>
  <c r="X297" i="2"/>
  <c r="X16" i="2"/>
  <c r="X302" i="2" s="1"/>
  <c r="AB296" i="2"/>
  <c r="AB16" i="2"/>
  <c r="AB302" i="2" s="1"/>
  <c r="AB297" i="2"/>
  <c r="B47" i="2"/>
  <c r="H93" i="2"/>
  <c r="H293" i="2" s="1"/>
  <c r="H98" i="2"/>
  <c r="L93" i="2"/>
  <c r="L92" i="2" s="1"/>
  <c r="L98" i="2"/>
  <c r="P93" i="2"/>
  <c r="P98" i="2"/>
  <c r="AB93" i="2"/>
  <c r="AB92" i="2" s="1"/>
  <c r="AB98" i="2"/>
  <c r="P159" i="2"/>
  <c r="P153" i="2" s="1"/>
  <c r="P152" i="2" s="1"/>
  <c r="P164" i="2"/>
  <c r="T159" i="2"/>
  <c r="T153" i="2" s="1"/>
  <c r="T164" i="2"/>
  <c r="X159" i="2"/>
  <c r="X153" i="2" s="1"/>
  <c r="X152" i="2" s="1"/>
  <c r="X164" i="2"/>
  <c r="AB164" i="2"/>
  <c r="J154" i="2"/>
  <c r="N154" i="2"/>
  <c r="N300" i="2" s="1"/>
  <c r="R154" i="2"/>
  <c r="V154" i="2"/>
  <c r="Z154" i="2"/>
  <c r="AD154" i="2"/>
  <c r="G177" i="2"/>
  <c r="F177" i="2"/>
  <c r="F183" i="2"/>
  <c r="G183" i="2"/>
  <c r="J238" i="2"/>
  <c r="J233" i="2"/>
  <c r="N238" i="2"/>
  <c r="N233" i="2"/>
  <c r="N232" i="2" s="1"/>
  <c r="R238" i="2"/>
  <c r="R233" i="2"/>
  <c r="R232" i="2" s="1"/>
  <c r="V238" i="2"/>
  <c r="V233" i="2"/>
  <c r="V232" i="2" s="1"/>
  <c r="Z238" i="2"/>
  <c r="Z233" i="2"/>
  <c r="Z232" i="2" s="1"/>
  <c r="AD238" i="2"/>
  <c r="AD233" i="2"/>
  <c r="AD232" i="2" s="1"/>
  <c r="C234" i="2"/>
  <c r="C236" i="2"/>
  <c r="E268" i="2"/>
  <c r="G271" i="2"/>
  <c r="F271" i="2"/>
  <c r="F283" i="2"/>
  <c r="G283" i="2"/>
  <c r="E277" i="2"/>
  <c r="F285" i="2"/>
  <c r="G285" i="2"/>
  <c r="E279" i="2"/>
  <c r="F282" i="2"/>
  <c r="E276" i="2"/>
  <c r="G282" i="2"/>
  <c r="F284" i="2"/>
  <c r="E278" i="2"/>
  <c r="G258" i="2"/>
  <c r="E234" i="2"/>
  <c r="F258" i="2"/>
  <c r="G259" i="2"/>
  <c r="F259" i="2"/>
  <c r="G260" i="2"/>
  <c r="F260" i="2"/>
  <c r="E236" i="2"/>
  <c r="B256" i="2"/>
  <c r="B234" i="2"/>
  <c r="C256" i="2"/>
  <c r="G257" i="2"/>
  <c r="F257" i="2"/>
  <c r="E233" i="2"/>
  <c r="D153" i="2"/>
  <c r="C156" i="2"/>
  <c r="G199" i="2"/>
  <c r="D156" i="2"/>
  <c r="G196" i="2"/>
  <c r="F165" i="2"/>
  <c r="G165" i="2"/>
  <c r="E161" i="2"/>
  <c r="F161" i="2" s="1"/>
  <c r="F167" i="2"/>
  <c r="G167" i="2"/>
  <c r="C160" i="2"/>
  <c r="C158" i="2" s="1"/>
  <c r="C164" i="2"/>
  <c r="E160" i="2"/>
  <c r="G166" i="2"/>
  <c r="E162" i="2"/>
  <c r="G162" i="2" s="1"/>
  <c r="G168" i="2"/>
  <c r="E96" i="2"/>
  <c r="G102" i="2"/>
  <c r="E94" i="2"/>
  <c r="G94" i="2" s="1"/>
  <c r="G100" i="2"/>
  <c r="E93" i="2"/>
  <c r="G99" i="2"/>
  <c r="F99" i="2"/>
  <c r="D158" i="2"/>
  <c r="G160" i="2"/>
  <c r="D16" i="2"/>
  <c r="G60" i="2"/>
  <c r="D14" i="2"/>
  <c r="G57" i="2"/>
  <c r="G58" i="2"/>
  <c r="H18" i="2"/>
  <c r="E16" i="2"/>
  <c r="F22" i="2"/>
  <c r="E18" i="2"/>
  <c r="G19" i="2"/>
  <c r="E13" i="2"/>
  <c r="D13" i="2"/>
  <c r="D299" i="2" s="1"/>
  <c r="G22" i="2"/>
  <c r="C16" i="2"/>
  <c r="G20" i="2"/>
  <c r="C14" i="2"/>
  <c r="E62" i="2"/>
  <c r="N130" i="2"/>
  <c r="AD130" i="2"/>
  <c r="J130" i="2"/>
  <c r="R130" i="2"/>
  <c r="Z130" i="2"/>
  <c r="AG74" i="2"/>
  <c r="V130" i="2"/>
  <c r="L130" i="2"/>
  <c r="T130" i="2"/>
  <c r="AB130" i="2"/>
  <c r="P130" i="2"/>
  <c r="X130" i="2"/>
  <c r="AB160" i="2"/>
  <c r="E80" i="2"/>
  <c r="AG171" i="2"/>
  <c r="B166" i="2"/>
  <c r="B168" i="2"/>
  <c r="B162" i="2" s="1"/>
  <c r="E197" i="2"/>
  <c r="AG241" i="2"/>
  <c r="H130" i="2"/>
  <c r="C197" i="2"/>
  <c r="AG59" i="2"/>
  <c r="AG62" i="2"/>
  <c r="AG80" i="2"/>
  <c r="AG117" i="2"/>
  <c r="D197" i="2"/>
  <c r="AG250" i="2"/>
  <c r="B281" i="2"/>
  <c r="L281" i="2"/>
  <c r="P281" i="2"/>
  <c r="X281" i="2"/>
  <c r="AB281" i="2"/>
  <c r="AG21" i="2"/>
  <c r="AG22" i="2"/>
  <c r="E101" i="2"/>
  <c r="AG96" i="2"/>
  <c r="AG105" i="2"/>
  <c r="B101" i="2"/>
  <c r="B95" i="2" s="1"/>
  <c r="AG123" i="2"/>
  <c r="AG198" i="2"/>
  <c r="AG199" i="2"/>
  <c r="AG207" i="2"/>
  <c r="AG213" i="2"/>
  <c r="AG240" i="2"/>
  <c r="AG268" i="2"/>
  <c r="AG282" i="2"/>
  <c r="AG283" i="2"/>
  <c r="C21" i="2"/>
  <c r="B62" i="2"/>
  <c r="B80" i="2"/>
  <c r="B131" i="2"/>
  <c r="AG131" i="2"/>
  <c r="AG167" i="2"/>
  <c r="H161" i="2"/>
  <c r="H155" i="2" s="1"/>
  <c r="B171" i="2"/>
  <c r="F171" i="2" s="1"/>
  <c r="B153" i="2"/>
  <c r="C287" i="2"/>
  <c r="C284" i="2"/>
  <c r="C278" i="2" s="1"/>
  <c r="AG20" i="2"/>
  <c r="AG24" i="2"/>
  <c r="AG31" i="2"/>
  <c r="B21" i="2"/>
  <c r="AG37" i="2"/>
  <c r="AG43" i="2"/>
  <c r="AG50" i="2"/>
  <c r="AG57" i="2"/>
  <c r="B58" i="2"/>
  <c r="F58" i="2" s="1"/>
  <c r="AG58" i="2"/>
  <c r="AG60" i="2"/>
  <c r="B60" i="2"/>
  <c r="AG68" i="2"/>
  <c r="AG86" i="2"/>
  <c r="H94" i="2"/>
  <c r="P94" i="2"/>
  <c r="P294" i="2" s="1"/>
  <c r="E111" i="2"/>
  <c r="D164" i="2"/>
  <c r="E164" i="2"/>
  <c r="E159" i="2"/>
  <c r="J159" i="2"/>
  <c r="J153" i="2" s="1"/>
  <c r="J152" i="2" s="1"/>
  <c r="N159" i="2"/>
  <c r="N153" i="2" s="1"/>
  <c r="N152" i="2" s="1"/>
  <c r="R159" i="2"/>
  <c r="R153" i="2" s="1"/>
  <c r="R152" i="2" s="1"/>
  <c r="V159" i="2"/>
  <c r="V153" i="2" s="1"/>
  <c r="V152" i="2" s="1"/>
  <c r="Z159" i="2"/>
  <c r="Z153" i="2" s="1"/>
  <c r="Z152" i="2" s="1"/>
  <c r="AD159" i="2"/>
  <c r="AD153" i="2" s="1"/>
  <c r="AD152" i="2" s="1"/>
  <c r="C201" i="2"/>
  <c r="G201" i="2" s="1"/>
  <c r="C198" i="2"/>
  <c r="C155" i="2" s="1"/>
  <c r="AG101" i="2"/>
  <c r="B111" i="2"/>
  <c r="AG137" i="2"/>
  <c r="AG166" i="2"/>
  <c r="AG168" i="2"/>
  <c r="AG177" i="2"/>
  <c r="AG183" i="2"/>
  <c r="AG201" i="2"/>
  <c r="F201" i="2"/>
  <c r="B199" i="2"/>
  <c r="F199" i="2" s="1"/>
  <c r="C207" i="2"/>
  <c r="AG244" i="2"/>
  <c r="E281" i="2"/>
  <c r="N281" i="2"/>
  <c r="R281" i="2"/>
  <c r="V281" i="2"/>
  <c r="Z281" i="2"/>
  <c r="AD281" i="2"/>
  <c r="AG285" i="2"/>
  <c r="AG287" i="2"/>
  <c r="G296" i="2"/>
  <c r="D21" i="2"/>
  <c r="D18" i="2" s="1"/>
  <c r="D68" i="2"/>
  <c r="D105" i="2"/>
  <c r="E74" i="2"/>
  <c r="D86" i="2"/>
  <c r="J93" i="2"/>
  <c r="J92" i="2" s="1"/>
  <c r="R93" i="2"/>
  <c r="R92" i="2" s="1"/>
  <c r="Z93" i="2"/>
  <c r="Z92" i="2" s="1"/>
  <c r="N95" i="2"/>
  <c r="N15" i="2" s="1"/>
  <c r="N301" i="2" s="1"/>
  <c r="AD95" i="2"/>
  <c r="AD15" i="2" s="1"/>
  <c r="AD301" i="2" s="1"/>
  <c r="AG99" i="2"/>
  <c r="B100" i="2"/>
  <c r="AG100" i="2"/>
  <c r="C101" i="2"/>
  <c r="C111" i="2"/>
  <c r="B102" i="2"/>
  <c r="B96" i="2" s="1"/>
  <c r="AG132" i="2"/>
  <c r="AG144" i="2"/>
  <c r="C297" i="2"/>
  <c r="AG19" i="2"/>
  <c r="AG47" i="2"/>
  <c r="E86" i="2"/>
  <c r="B93" i="2"/>
  <c r="B13" i="2" s="1"/>
  <c r="AG162" i="2"/>
  <c r="E59" i="2"/>
  <c r="E68" i="2"/>
  <c r="AG102" i="2"/>
  <c r="E105" i="2"/>
  <c r="G105" i="2" s="1"/>
  <c r="AG111" i="2"/>
  <c r="B132" i="2"/>
  <c r="H160" i="2"/>
  <c r="H164" i="2"/>
  <c r="AG197" i="2"/>
  <c r="E207" i="2"/>
  <c r="AG165" i="2"/>
  <c r="D293" i="2"/>
  <c r="D297" i="2"/>
  <c r="AG196" i="2"/>
  <c r="AG219" i="2"/>
  <c r="AG239" i="2"/>
  <c r="AG284" i="2"/>
  <c r="E198" i="2"/>
  <c r="AG242" i="2"/>
  <c r="H256" i="2"/>
  <c r="AG257" i="2"/>
  <c r="AG258" i="2"/>
  <c r="D271" i="2"/>
  <c r="E287" i="2"/>
  <c r="D256" i="2"/>
  <c r="E256" i="2"/>
  <c r="AG259" i="2"/>
  <c r="AG260" i="2"/>
  <c r="J232" i="2" l="1"/>
  <c r="C281" i="2"/>
  <c r="J300" i="2"/>
  <c r="G16" i="2"/>
  <c r="H13" i="2"/>
  <c r="H299" i="2" s="1"/>
  <c r="P292" i="2"/>
  <c r="D302" i="2"/>
  <c r="AG161" i="2"/>
  <c r="H294" i="2"/>
  <c r="E156" i="2"/>
  <c r="E302" i="2" s="1"/>
  <c r="C302" i="2"/>
  <c r="T152" i="2"/>
  <c r="F47" i="2"/>
  <c r="B296" i="2"/>
  <c r="F296" i="2" s="1"/>
  <c r="AG302" i="2"/>
  <c r="AD300" i="2"/>
  <c r="Z300" i="2"/>
  <c r="V300" i="2"/>
  <c r="R300" i="2"/>
  <c r="AD293" i="2"/>
  <c r="H301" i="2"/>
  <c r="X300" i="2"/>
  <c r="T300" i="2"/>
  <c r="L300" i="2"/>
  <c r="B293" i="2"/>
  <c r="J293" i="2"/>
  <c r="T12" i="2"/>
  <c r="T299" i="2"/>
  <c r="N299" i="2"/>
  <c r="N298" i="2" s="1"/>
  <c r="H295" i="2"/>
  <c r="J13" i="2"/>
  <c r="J299" i="2" s="1"/>
  <c r="X12" i="2"/>
  <c r="X299" i="2"/>
  <c r="J301" i="2"/>
  <c r="C18" i="2"/>
  <c r="B15" i="2"/>
  <c r="B295" i="2"/>
  <c r="F234" i="2"/>
  <c r="G234" i="2"/>
  <c r="G287" i="2"/>
  <c r="F287" i="2"/>
  <c r="C233" i="2"/>
  <c r="C299" i="2" s="1"/>
  <c r="H158" i="2"/>
  <c r="H154" i="2"/>
  <c r="H152" i="2" s="1"/>
  <c r="G233" i="2"/>
  <c r="G236" i="2"/>
  <c r="G284" i="2"/>
  <c r="G268" i="2"/>
  <c r="F268" i="2"/>
  <c r="AG16" i="2"/>
  <c r="AD295" i="2"/>
  <c r="N295" i="2"/>
  <c r="N292" i="2" s="1"/>
  <c r="X293" i="2"/>
  <c r="X292" i="2" s="1"/>
  <c r="P13" i="2"/>
  <c r="P299" i="2" s="1"/>
  <c r="X158" i="2"/>
  <c r="T158" i="2"/>
  <c r="P158" i="2"/>
  <c r="AG15" i="2"/>
  <c r="P14" i="2"/>
  <c r="P300" i="2" s="1"/>
  <c r="H14" i="2"/>
  <c r="H300" i="2" s="1"/>
  <c r="AD13" i="2"/>
  <c r="V13" i="2"/>
  <c r="V293" i="2"/>
  <c r="V292" i="2" s="1"/>
  <c r="N12" i="2"/>
  <c r="G207" i="2"/>
  <c r="F207" i="2"/>
  <c r="AG153" i="2"/>
  <c r="AB158" i="2"/>
  <c r="AB154" i="2"/>
  <c r="AB152" i="2" s="1"/>
  <c r="AD158" i="2"/>
  <c r="Z158" i="2"/>
  <c r="V158" i="2"/>
  <c r="R158" i="2"/>
  <c r="N158" i="2"/>
  <c r="J158" i="2"/>
  <c r="P92" i="2"/>
  <c r="H92" i="2"/>
  <c r="AB13" i="2"/>
  <c r="AB293" i="2"/>
  <c r="T293" i="2"/>
  <c r="T292" i="2" s="1"/>
  <c r="L13" i="2"/>
  <c r="L293" i="2"/>
  <c r="L292" i="2" s="1"/>
  <c r="AD92" i="2"/>
  <c r="N92" i="2"/>
  <c r="AB294" i="2"/>
  <c r="Z13" i="2"/>
  <c r="Z293" i="2"/>
  <c r="Z292" i="2" s="1"/>
  <c r="R13" i="2"/>
  <c r="R293" i="2"/>
  <c r="R292" i="2" s="1"/>
  <c r="J292" i="2"/>
  <c r="F281" i="2"/>
  <c r="G281" i="2"/>
  <c r="F276" i="2"/>
  <c r="G276" i="2"/>
  <c r="F279" i="2"/>
  <c r="G279" i="2"/>
  <c r="F278" i="2"/>
  <c r="G278" i="2"/>
  <c r="F277" i="2"/>
  <c r="G277" i="2"/>
  <c r="G256" i="2"/>
  <c r="F256" i="2"/>
  <c r="B233" i="2"/>
  <c r="E235" i="2"/>
  <c r="B236" i="2"/>
  <c r="E155" i="2"/>
  <c r="F155" i="2" s="1"/>
  <c r="F196" i="2"/>
  <c r="D294" i="2"/>
  <c r="F197" i="2"/>
  <c r="G197" i="2"/>
  <c r="E195" i="2"/>
  <c r="F198" i="2"/>
  <c r="G198" i="2"/>
  <c r="C294" i="2"/>
  <c r="C195" i="2"/>
  <c r="B156" i="2"/>
  <c r="F156" i="2" s="1"/>
  <c r="E154" i="2"/>
  <c r="C154" i="2"/>
  <c r="C275" i="2" s="1"/>
  <c r="D154" i="2"/>
  <c r="D300" i="2" s="1"/>
  <c r="G161" i="2"/>
  <c r="F162" i="2"/>
  <c r="G164" i="2"/>
  <c r="B160" i="2"/>
  <c r="B154" i="2" s="1"/>
  <c r="B152" i="2" s="1"/>
  <c r="B164" i="2"/>
  <c r="F164" i="2" s="1"/>
  <c r="F166" i="2"/>
  <c r="E297" i="2"/>
  <c r="F168" i="2"/>
  <c r="B98" i="2"/>
  <c r="F105" i="2"/>
  <c r="F62" i="2"/>
  <c r="G62" i="2"/>
  <c r="F102" i="2"/>
  <c r="E14" i="2"/>
  <c r="G14" i="2" s="1"/>
  <c r="B16" i="2"/>
  <c r="F16" i="2" s="1"/>
  <c r="F96" i="2"/>
  <c r="G96" i="2"/>
  <c r="C95" i="2"/>
  <c r="C92" i="2" s="1"/>
  <c r="F101" i="2"/>
  <c r="G101" i="2"/>
  <c r="E95" i="2"/>
  <c r="E15" i="2" s="1"/>
  <c r="F111" i="2"/>
  <c r="G93" i="2"/>
  <c r="F93" i="2"/>
  <c r="G111" i="2"/>
  <c r="G156" i="2"/>
  <c r="E293" i="2"/>
  <c r="G159" i="2"/>
  <c r="E153" i="2"/>
  <c r="E299" i="2" s="1"/>
  <c r="F159" i="2"/>
  <c r="B158" i="2"/>
  <c r="E158" i="2"/>
  <c r="B94" i="2"/>
  <c r="B14" i="2" s="1"/>
  <c r="B300" i="2" s="1"/>
  <c r="F100" i="2"/>
  <c r="F86" i="2"/>
  <c r="G86" i="2"/>
  <c r="F60" i="2"/>
  <c r="F80" i="2"/>
  <c r="G80" i="2"/>
  <c r="F74" i="2"/>
  <c r="G74" i="2"/>
  <c r="G59" i="2"/>
  <c r="F59" i="2"/>
  <c r="G68" i="2"/>
  <c r="F68" i="2"/>
  <c r="E56" i="2"/>
  <c r="F21" i="2"/>
  <c r="F20" i="2"/>
  <c r="F19" i="2"/>
  <c r="F13" i="2"/>
  <c r="G13" i="2"/>
  <c r="G21" i="2"/>
  <c r="AG296" i="2"/>
  <c r="AG235" i="2"/>
  <c r="D117" i="2"/>
  <c r="E294" i="2"/>
  <c r="D101" i="2"/>
  <c r="D95" i="2" s="1"/>
  <c r="D92" i="2" s="1"/>
  <c r="AG278" i="2"/>
  <c r="AG130" i="2"/>
  <c r="AG98" i="2"/>
  <c r="B297" i="2"/>
  <c r="AG93" i="2"/>
  <c r="C56" i="2"/>
  <c r="AG56" i="2"/>
  <c r="E98" i="2"/>
  <c r="AG155" i="2"/>
  <c r="AG154" i="2"/>
  <c r="AG156" i="2"/>
  <c r="AG281" i="2"/>
  <c r="AG159" i="2"/>
  <c r="B56" i="2"/>
  <c r="AG18" i="2"/>
  <c r="AG238" i="2"/>
  <c r="B18" i="2"/>
  <c r="F18" i="2" s="1"/>
  <c r="AG195" i="2"/>
  <c r="B130" i="2"/>
  <c r="AG94" i="2"/>
  <c r="D284" i="2"/>
  <c r="D278" i="2" s="1"/>
  <c r="D275" i="2" s="1"/>
  <c r="D287" i="2"/>
  <c r="D268" i="2"/>
  <c r="D198" i="2"/>
  <c r="D155" i="2" s="1"/>
  <c r="D201" i="2"/>
  <c r="AG164" i="2"/>
  <c r="AG95" i="2"/>
  <c r="C293" i="2"/>
  <c r="AG256" i="2"/>
  <c r="AG160" i="2"/>
  <c r="AG297" i="2"/>
  <c r="C98" i="2"/>
  <c r="G18" i="2"/>
  <c r="D59" i="2"/>
  <c r="D15" i="2" s="1"/>
  <c r="D12" i="2" s="1"/>
  <c r="AG294" i="2" l="1"/>
  <c r="H12" i="2"/>
  <c r="AD292" i="2"/>
  <c r="G302" i="2"/>
  <c r="AG92" i="2"/>
  <c r="X298" i="2"/>
  <c r="J298" i="2"/>
  <c r="H292" i="2"/>
  <c r="T298" i="2"/>
  <c r="C15" i="2"/>
  <c r="AG301" i="2"/>
  <c r="H298" i="2"/>
  <c r="E301" i="2"/>
  <c r="R12" i="2"/>
  <c r="R299" i="2"/>
  <c r="R298" i="2" s="1"/>
  <c r="L12" i="2"/>
  <c r="L299" i="2"/>
  <c r="L298" i="2" s="1"/>
  <c r="AD12" i="2"/>
  <c r="AD299" i="2"/>
  <c r="AD298" i="2" s="1"/>
  <c r="E300" i="2"/>
  <c r="J12" i="2"/>
  <c r="AB300" i="2"/>
  <c r="AG300" i="2" s="1"/>
  <c r="E295" i="2"/>
  <c r="F295" i="2" s="1"/>
  <c r="C295" i="2"/>
  <c r="C292" i="2" s="1"/>
  <c r="C300" i="2"/>
  <c r="D295" i="2"/>
  <c r="D292" i="2" s="1"/>
  <c r="AB12" i="2"/>
  <c r="AB299" i="2"/>
  <c r="Z12" i="2"/>
  <c r="Z299" i="2"/>
  <c r="Z298" i="2" s="1"/>
  <c r="V12" i="2"/>
  <c r="V299" i="2"/>
  <c r="AG13" i="2"/>
  <c r="P298" i="2"/>
  <c r="B12" i="2"/>
  <c r="B301" i="2"/>
  <c r="C232" i="2"/>
  <c r="F236" i="2"/>
  <c r="B302" i="2"/>
  <c r="F302" i="2" s="1"/>
  <c r="B232" i="2"/>
  <c r="B299" i="2"/>
  <c r="G299" i="2"/>
  <c r="F14" i="2"/>
  <c r="F300" i="2"/>
  <c r="G293" i="2"/>
  <c r="AG14" i="2"/>
  <c r="P12" i="2"/>
  <c r="G294" i="2"/>
  <c r="AB292" i="2"/>
  <c r="D235" i="2"/>
  <c r="F235" i="2"/>
  <c r="G235" i="2"/>
  <c r="F233" i="2"/>
  <c r="E232" i="2"/>
  <c r="G155" i="2"/>
  <c r="G154" i="2"/>
  <c r="E275" i="2"/>
  <c r="D195" i="2"/>
  <c r="C152" i="2"/>
  <c r="F195" i="2"/>
  <c r="G195" i="2"/>
  <c r="F160" i="2"/>
  <c r="E12" i="2"/>
  <c r="G95" i="2"/>
  <c r="F95" i="2"/>
  <c r="E92" i="2"/>
  <c r="G92" i="2" s="1"/>
  <c r="G98" i="2"/>
  <c r="F98" i="2"/>
  <c r="F158" i="2"/>
  <c r="G158" i="2"/>
  <c r="F153" i="2"/>
  <c r="G153" i="2"/>
  <c r="F154" i="2"/>
  <c r="E152" i="2"/>
  <c r="F152" i="2" s="1"/>
  <c r="B294" i="2"/>
  <c r="B92" i="2"/>
  <c r="F94" i="2"/>
  <c r="G56" i="2"/>
  <c r="F56" i="2"/>
  <c r="F15" i="2"/>
  <c r="AG152" i="2"/>
  <c r="D98" i="2"/>
  <c r="AG275" i="2"/>
  <c r="AG276" i="2"/>
  <c r="AG158" i="2"/>
  <c r="AG279" i="2"/>
  <c r="AG295" i="2"/>
  <c r="AG232" i="2"/>
  <c r="AG233" i="2"/>
  <c r="AG277" i="2"/>
  <c r="AG293" i="2"/>
  <c r="D56" i="2"/>
  <c r="D281" i="2"/>
  <c r="D152" i="2"/>
  <c r="E292" i="2" l="1"/>
  <c r="G292" i="2" s="1"/>
  <c r="F12" i="2"/>
  <c r="E298" i="2"/>
  <c r="F232" i="2"/>
  <c r="F92" i="2"/>
  <c r="AG12" i="2"/>
  <c r="F301" i="2"/>
  <c r="AB298" i="2"/>
  <c r="G300" i="2"/>
  <c r="V298" i="2"/>
  <c r="AG299" i="2"/>
  <c r="C12" i="2"/>
  <c r="G12" i="2" s="1"/>
  <c r="C301" i="2"/>
  <c r="G15" i="2"/>
  <c r="B298" i="2"/>
  <c r="G232" i="2"/>
  <c r="F299" i="2"/>
  <c r="F294" i="2"/>
  <c r="B292" i="2"/>
  <c r="F292" i="2" s="1"/>
  <c r="D232" i="2"/>
  <c r="D301" i="2"/>
  <c r="D298" i="2" s="1"/>
  <c r="G295" i="2"/>
  <c r="F293" i="2"/>
  <c r="G275" i="2"/>
  <c r="F275" i="2"/>
  <c r="G152" i="2"/>
  <c r="AG292" i="2"/>
  <c r="F298" i="2" l="1"/>
  <c r="AG298" i="2"/>
  <c r="C298" i="2"/>
  <c r="G298" i="2" s="1"/>
  <c r="G301" i="2"/>
</calcChain>
</file>

<file path=xl/sharedStrings.xml><?xml version="1.0" encoding="utf-8"?>
<sst xmlns="http://schemas.openxmlformats.org/spreadsheetml/2006/main" count="353" uniqueCount="96">
  <si>
    <t>Наименование мероприятий программы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</si>
  <si>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</si>
  <si>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</si>
  <si>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</si>
  <si>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</si>
  <si>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</si>
  <si>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</si>
  <si>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</si>
  <si>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</si>
  <si>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</si>
  <si>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</si>
  <si>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</si>
  <si>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</si>
  <si>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</si>
  <si>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</si>
  <si>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 xml:space="preserve">план </t>
  </si>
  <si>
    <t>Всего</t>
  </si>
  <si>
    <t>бюджет автономного округа</t>
  </si>
  <si>
    <t>бюджет города Когалыма</t>
  </si>
  <si>
    <t>федеральный бюджет</t>
  </si>
  <si>
    <t>привлеченные средства</t>
  </si>
  <si>
    <t>Процессная часть подпрограммы 2</t>
  </si>
  <si>
    <t>Процессная часть подпрограммы 1</t>
  </si>
  <si>
    <t>Процессная часть подпрограммы 3</t>
  </si>
  <si>
    <t>Процессная часть подпрограммы 4</t>
  </si>
  <si>
    <t>СОГЛАСОВАНО</t>
  </si>
  <si>
    <t>Заместитель главы города Когалыма</t>
  </si>
  <si>
    <t>____________________Л.А.Юрьева</t>
  </si>
  <si>
    <t xml:space="preserve"> "Культурное пространство города Когалыма"</t>
  </si>
  <si>
    <t>тыс. рублей</t>
  </si>
  <si>
    <t>План на 2022 год</t>
  </si>
  <si>
    <t>Исполнение, %</t>
  </si>
  <si>
    <t>Результаты раелизации и причины отклонений факта от плана</t>
  </si>
  <si>
    <t>касса</t>
  </si>
  <si>
    <t>Подпрограмма 1. "Модернизация и развитие учреждений и организаций культуры"</t>
  </si>
  <si>
    <t xml:space="preserve">1.3. Развитие библиотечного дела </t>
  </si>
  <si>
    <t>1.3.1. Комплектование книжного фонда города Когалыма</t>
  </si>
  <si>
    <t>в т.ч. бюджет города Когалыма в части софинансирования</t>
  </si>
  <si>
    <t>1.3.2. Проведение библиотечных мероприятий, направленных на повышение читательского интереса</t>
  </si>
  <si>
    <t>1.3.3. Обеспечение деятельности (оказание услуг) общедоступных библиотек города Когалыма</t>
  </si>
  <si>
    <t xml:space="preserve">Отклонение возникло:
-по оплате труда и начисления - 284,870т.р (большое количество больничных листов,средства будут освоены на очередной отпуск сотрудников в течение 2022 года)                                                                                                                                                                                                                                                                                                                                                                                                                                                                                                                                                                         -услуги связи - 9,311т.р. (в учреждении действует режим экономиии на телефонную связь)                                                                                                                               
-по коммунальным услугам -40,121т.р.(фактические показания счетчиков);
-по работам и услугам по содержанию имущества-37,553т.р. (остаток средств будет освоен  на механизир.уборку снега,содержание ,тех. обслуживание, текущий ремонт,тех. обслуж. металлодетектора,тех. обслуж. сист. охранн. видеонаблюдения в феврале 2022 года)                                                                                                                               - прочие работы, услуги- 0,08т.р. (остаток средств будет освоен в феврале 2022г. на охранные услуги посредством ПЦН)                                                                                                                                                                                                                                                                                                                                                                                                                                                                                                                                                                                                       -увеличение стоимости продуктов питания - 0,75т..р (будут использованы в феврале 2022 года по факту поставки)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</si>
  <si>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1.3.4. Подключение общедоступных библиотек города Когалыма к сети Интернет и развитие системы библиотечного дела с учетом задачи расширения инфомационных технологий и оцифровки</t>
  </si>
  <si>
    <t>1.3.5. Модернизация общедоступных библиотек города Когалыма</t>
  </si>
  <si>
    <t xml:space="preserve">1.4. Развитие музейного дела </t>
  </si>
  <si>
    <t>1.4.1. Пополнение фонда музея города Когалыма</t>
  </si>
  <si>
    <t>1.4.2. Информатизация музея города Когалыма</t>
  </si>
  <si>
    <t>1.4.3. Поддержка выставочных проектов на базе МБУ "МВЦ"</t>
  </si>
  <si>
    <t>1.4.4. Реализация музейных проектов</t>
  </si>
  <si>
    <t xml:space="preserve">1.4.5. Обеспечение деятельности (оказание  музейных услуг) </t>
  </si>
  <si>
    <t xml:space="preserve">1.5. Укрепление материально-технической базы учреждений культуры города Когалыма </t>
  </si>
  <si>
    <t>1.5.1. Развитие материально-технического состояния учреждений культуры города Когалыма</t>
  </si>
  <si>
    <t>в том числе:</t>
  </si>
  <si>
    <t>МАУ КДК "АРТ-Праздник"</t>
  </si>
  <si>
    <t>МБУ "ЦБС"</t>
  </si>
  <si>
    <t>МБУ "МВЦ"</t>
  </si>
  <si>
    <t>1.3.2. Реконструкция объекта: «Кино-концертный комплекс «Янтарь» под «Филиал Государственного академического Малого театра России» (в том числе ПИР, приобретение и монтаж оборудования, укомплектование товарно-материальными ценностями)</t>
  </si>
  <si>
    <t>Подключение общедоступных библиотек города Когалыма к сети Интернет и развитие системы библиотечного дела с учетом задачи расширения информационных технологий и оцифровки</t>
  </si>
  <si>
    <t>Комплектование книжного фонда города Когалыма</t>
  </si>
  <si>
    <t>Модернизация общедоступных библиотек города Когалыма</t>
  </si>
  <si>
    <t>Подпрограмма 2. "Поддержка творческих инициатив, способствующих самореализации населения"</t>
  </si>
  <si>
    <t>2.1. Сохранение нематериального и материального наследия города Когалыма и продвижение культурных проектов (1)</t>
  </si>
  <si>
    <t>2.1.1. Сохранение, возрождение и развитие народных художественных промыслов и ремесел</t>
  </si>
  <si>
    <t>МАУ "КДК "АРТ-Праздник"</t>
  </si>
  <si>
    <t>МАУ "Дворец спорта"</t>
  </si>
  <si>
    <t>2.1.2 Создание условий для реализации продукции, произведенной мастерами народных художественных промыслов и ремесел города Когалыма</t>
  </si>
  <si>
    <t xml:space="preserve">2.2. Стимулирование культурного разнообразия </t>
  </si>
  <si>
    <t>2.2.1. Организация и проведение культурно-массовых мероприятий</t>
  </si>
  <si>
    <t>2.2.2. Поддержка деятелей культуры и искусства</t>
  </si>
  <si>
    <t>2.2.3. Обеспечение деятельности (оказание услуг) муниципального культурно-досугового учреждения города Когалыма</t>
  </si>
  <si>
    <t>2.2.4. Поддержка немуниципальных организаций (коммерческих, некоммерческих), осуществляющих деятельность в сфере культуры</t>
  </si>
  <si>
    <t>2.2.5.Поддержка некоммерческих организаций, в том числе добровольческих (волонтерских), по реализации проектов в сфере культуры</t>
  </si>
  <si>
    <t>Подпрограмма 3. "Организационные, экономические механизмы развития культуры, архивного дела и историко-культурного наследия"</t>
  </si>
  <si>
    <t xml:space="preserve">3.1. Реализация единой государственной политики в сфере культуры и архивного дела </t>
  </si>
  <si>
    <t>3.1.1. Обеспечение функций Управления культуры, спорта и молодежной политики Администрации города Когалыма</t>
  </si>
  <si>
    <t xml:space="preserve">3.1.2. Обеспечение деятельности (оказание услуг) архивного отдела Администрации города Когалыма </t>
  </si>
  <si>
    <t>3.2. Развитие архивного дела</t>
  </si>
  <si>
    <t>3.2.1. Осуществоение полномочий по хранению,комплектованию, учету и использованию архивных документов, относящихся к государственной собственности ХМАО-Югры</t>
  </si>
  <si>
    <t>3.3 Обспечение хозяйственной деятельности учреждений культуры города Когалыма</t>
  </si>
  <si>
    <t>Кассовый расход сформировался меньше планового в связи с: образованием листов временной нетрудоспособности, вакантных ставок (плотник, уборщик служебных помещений, уборщик территорий).</t>
  </si>
  <si>
    <t>Подпрограмма 4. "Развитие туризма"</t>
  </si>
  <si>
    <t>4.1. Продвижение внутреннего и въездного туризма (6)</t>
  </si>
  <si>
    <t>4.1.1. Создание условий для развития туризма</t>
  </si>
  <si>
    <t>ИТОГО по программе, в том числе</t>
  </si>
  <si>
    <t>Начальник Управления культуры, спорта и молодежной политики_________________О.Р.Перминова</t>
  </si>
  <si>
    <t>Процессная часть в целом по муниципальной программе</t>
  </si>
  <si>
    <t xml:space="preserve">Отчет о ходе реализации муниципальной программы (сетевой график)  </t>
  </si>
  <si>
    <t>бюджет автономного округа (наказы избирателей)</t>
  </si>
  <si>
    <t>План на 01.03.2022</t>
  </si>
  <si>
    <t>Профинансировано на 01.03.2022</t>
  </si>
  <si>
    <t>Кассовый расход на 01.03.2022</t>
  </si>
  <si>
    <t>Отклонение 445,300 тыс. руб. - оплата костюмов - по фактическим поставкам</t>
  </si>
  <si>
    <t>Отклонение 691,625 тыс. руб., в том числе: 78,124 тыс. руб. - командировочные расходы не оплачивались (перенос конкурсов-фестивалей на более поздний период), 3,992 тыс. руб. - оплата транспортных услуг по новогодним мероприятиям сложилась ниже, 2,671 тыс. руб. - потребление электроэнергии в Снежном городке (документы предоставлены на меньшую сумму), 410,000 тыс. руб. -  участие в конкурсах-фестивалях не оплачивалось (фестивали перенесены на более поздний период), 63,665 тыс. руб.  - надувные фигуры на мероприятие "Проводы зимы" не оплачивались, 104,800 тыс. руб. - призы на мер. "Проводы зимы" не приобретались", 28,373 тыс. руб. - экономия по охране снежного городка.</t>
  </si>
  <si>
    <t>Отклонение 1743,630 тыс. руб., в том числе: 649,484 тыс. руб. - оплата труда, 38,172 тыс. ру. - оплата 3-х дней больничного за счет средств работодателя, 0,016 тыс. руб. - первичный медосмотр, 119,398 тыс. руб. - начисление на выплаты по оплате труда, 11,157 тыс. руб. - услуги связи, 55,797 тыс. руб. - экономия по транспортным услугам, 14,641 тыс. руб. - водоснабжение и водоотведение, 271,800 тыс. руб. - уборка снега, 55,266 тыс. руб. - экономия по техническому обслуживанию зданий, 55,000 тыс руб. - анализ сточных вод, 26,996 тыс. руб. - экономиия по противопожарному обслуживанию, 6,000 тыс. руб. - экономия по обслуживанию УРМ, 0,179 тыс. руб. - экономия по пррграмме "Контур", 3,418 тыс. руб. - экономия по услугам охраны, 64,107 тыс. руб. - теплопотребление, 197,508 тыс. руб. - энергоснабжение, 174,691 тыс. руб. - налог на землю.</t>
  </si>
  <si>
    <t>Остаток средств в сумме -125,0 т.руб., услуги по организации выставки, оплата по факту на основании документов на оплату и акта выполненных работ, средства будут использованы в марте.</t>
  </si>
  <si>
    <t>Остаток средств в сумме 2 802,994  т.руб., в т.ч.  в результате выплаты заработной платы и соц.выплат за февраль в марте - 1 620,405 т.р. , начисл. на зар.плату - 640,882 т.руб., оплаты за коммунальные услуги по фактическим расходам и показаниям счетчиков- 37,616 т.р.,оплаты за содержание здания по факту предоставленных документов на оплату от поставщика - 282,778 т.руб., оплата услуг связи -30,785 т.руб., оплата б/л за счет ср-в работод -170,128 т.руб.,оплата командировочных расходов -20,400 т.руб.</t>
  </si>
  <si>
    <t>Ответственный за составление сетевого графика Тихонова Л.А. 93-896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</si>
</sst>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_-* #,##0.00_-;\-* #,##0.00_-;_-* &quot;-&quot;??_-;_-@_-"/>
    <numFmt numFmtId="165" formatCode="#,##0.0_ ;[Red]\-#,##0.0\ "/>
    <numFmt numFmtId="166" formatCode="#,##0_ ;[Red]\-#,##0\ "/>
    <numFmt numFmtId="167" formatCode="_(* #,##0.00_);_(* \(#,##0.00\);_(* &quot;-&quot;??_);_(@_)"/>
    <numFmt numFmtId="168" formatCode="#,##0.00\ _₽"/>
    <numFmt numFmtId="169" formatCode="#,##0.000\ _₽"/>
    <numFmt numFmtId="170" formatCode="#,##0.00_ ;[Red]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DDF3A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167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64" fontId="9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12" fillId="0" borderId="0"/>
  </cellStyleXfs>
  <cellXfs count="171">
    <xf numFmtId="0" fontId="0" fillId="0" borderId="0" xfId="0"/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vertical="center" wrapText="1"/>
    </xf>
    <xf numFmtId="165" fontId="3" fillId="0" borderId="0" xfId="0" applyNumberFormat="1" applyFont="1" applyFill="1" applyAlignment="1">
      <alignment vertical="center" wrapText="1"/>
    </xf>
    <xf numFmtId="165" fontId="3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 wrapText="1"/>
    </xf>
    <xf numFmtId="166" fontId="3" fillId="0" borderId="0" xfId="0" applyNumberFormat="1" applyFont="1" applyFill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top" wrapText="1"/>
    </xf>
    <xf numFmtId="2" fontId="7" fillId="3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69" fontId="6" fillId="3" borderId="1" xfId="0" applyNumberFormat="1" applyFont="1" applyFill="1" applyBorder="1" applyAlignment="1">
      <alignment horizontal="justify" wrapText="1"/>
    </xf>
    <xf numFmtId="168" fontId="6" fillId="3" borderId="1" xfId="0" applyNumberFormat="1" applyFont="1" applyFill="1" applyBorder="1" applyAlignment="1">
      <alignment horizontal="right" wrapText="1"/>
    </xf>
    <xf numFmtId="168" fontId="6" fillId="3" borderId="1" xfId="0" applyNumberFormat="1" applyFont="1" applyFill="1" applyBorder="1" applyAlignment="1" applyProtection="1">
      <alignment vertical="center" wrapText="1"/>
    </xf>
    <xf numFmtId="0" fontId="8" fillId="4" borderId="1" xfId="0" applyFont="1" applyFill="1" applyBorder="1" applyAlignment="1">
      <alignment vertical="center" wrapText="1"/>
    </xf>
    <xf numFmtId="4" fontId="8" fillId="4" borderId="0" xfId="0" applyNumberFormat="1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169" fontId="7" fillId="3" borderId="1" xfId="0" applyNumberFormat="1" applyFont="1" applyFill="1" applyBorder="1" applyAlignment="1">
      <alignment horizontal="justify" wrapText="1"/>
    </xf>
    <xf numFmtId="168" fontId="7" fillId="3" borderId="1" xfId="0" applyNumberFormat="1" applyFont="1" applyFill="1" applyBorder="1" applyAlignment="1">
      <alignment horizontal="right" wrapText="1"/>
    </xf>
    <xf numFmtId="169" fontId="7" fillId="4" borderId="1" xfId="0" applyNumberFormat="1" applyFont="1" applyFill="1" applyBorder="1" applyAlignment="1">
      <alignment horizontal="left" vertical="top" wrapText="1"/>
    </xf>
    <xf numFmtId="168" fontId="7" fillId="4" borderId="1" xfId="0" applyNumberFormat="1" applyFont="1" applyFill="1" applyBorder="1" applyAlignment="1">
      <alignment horizontal="right" wrapText="1"/>
    </xf>
    <xf numFmtId="168" fontId="6" fillId="4" borderId="1" xfId="0" applyNumberFormat="1" applyFont="1" applyFill="1" applyBorder="1" applyAlignment="1" applyProtection="1">
      <alignment vertical="center" wrapText="1"/>
    </xf>
    <xf numFmtId="169" fontId="6" fillId="0" borderId="1" xfId="0" applyNumberFormat="1" applyFont="1" applyFill="1" applyBorder="1" applyAlignment="1">
      <alignment horizontal="justify" wrapText="1"/>
    </xf>
    <xf numFmtId="168" fontId="6" fillId="0" borderId="1" xfId="0" applyNumberFormat="1" applyFont="1" applyFill="1" applyBorder="1" applyAlignment="1">
      <alignment horizontal="right" wrapText="1"/>
    </xf>
    <xf numFmtId="168" fontId="6" fillId="0" borderId="1" xfId="0" applyNumberFormat="1" applyFont="1" applyFill="1" applyBorder="1" applyAlignment="1" applyProtection="1">
      <alignment vertical="center" wrapText="1"/>
    </xf>
    <xf numFmtId="169" fontId="7" fillId="0" borderId="1" xfId="0" applyNumberFormat="1" applyFont="1" applyFill="1" applyBorder="1" applyAlignment="1">
      <alignment horizontal="justify" wrapText="1"/>
    </xf>
    <xf numFmtId="168" fontId="7" fillId="0" borderId="1" xfId="0" applyNumberFormat="1" applyFont="1" applyFill="1" applyBorder="1" applyAlignment="1">
      <alignment horizontal="right" wrapText="1"/>
    </xf>
    <xf numFmtId="168" fontId="7" fillId="0" borderId="1" xfId="0" applyNumberFormat="1" applyFont="1" applyFill="1" applyBorder="1" applyAlignment="1" applyProtection="1">
      <alignment vertical="center" wrapText="1"/>
    </xf>
    <xf numFmtId="168" fontId="7" fillId="4" borderId="1" xfId="0" applyNumberFormat="1" applyFont="1" applyFill="1" applyBorder="1" applyAlignment="1" applyProtection="1">
      <alignment vertical="center" wrapText="1"/>
    </xf>
    <xf numFmtId="167" fontId="7" fillId="4" borderId="1" xfId="0" applyNumberFormat="1" applyFont="1" applyFill="1" applyBorder="1" applyAlignment="1" applyProtection="1">
      <alignment vertical="center" wrapText="1"/>
    </xf>
    <xf numFmtId="167" fontId="7" fillId="4" borderId="1" xfId="2" applyNumberFormat="1" applyFont="1" applyFill="1" applyBorder="1" applyAlignment="1" applyProtection="1">
      <alignment horizontal="center" vertical="center" wrapText="1"/>
    </xf>
    <xf numFmtId="167" fontId="6" fillId="4" borderId="1" xfId="2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right" vertical="top" wrapText="1"/>
    </xf>
    <xf numFmtId="168" fontId="7" fillId="5" borderId="1" xfId="0" applyNumberFormat="1" applyFont="1" applyFill="1" applyBorder="1" applyAlignment="1">
      <alignment horizontal="right" vertical="center" wrapText="1"/>
    </xf>
    <xf numFmtId="168" fontId="7" fillId="5" borderId="1" xfId="0" applyNumberFormat="1" applyFont="1" applyFill="1" applyBorder="1" applyAlignment="1">
      <alignment horizontal="right" wrapText="1"/>
    </xf>
    <xf numFmtId="0" fontId="8" fillId="5" borderId="1" xfId="0" applyFont="1" applyFill="1" applyBorder="1" applyAlignment="1">
      <alignment vertical="center" wrapText="1"/>
    </xf>
    <xf numFmtId="167" fontId="6" fillId="5" borderId="1" xfId="2" applyNumberFormat="1" applyFont="1" applyFill="1" applyBorder="1" applyAlignment="1" applyProtection="1">
      <alignment horizontal="center" vertical="center" wrapText="1"/>
    </xf>
    <xf numFmtId="0" fontId="8" fillId="5" borderId="0" xfId="0" applyFont="1" applyFill="1" applyBorder="1" applyAlignment="1">
      <alignment vertical="center" wrapText="1"/>
    </xf>
    <xf numFmtId="169" fontId="7" fillId="0" borderId="1" xfId="0" applyNumberFormat="1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justify" wrapText="1"/>
    </xf>
    <xf numFmtId="0" fontId="7" fillId="0" borderId="1" xfId="0" applyFont="1" applyFill="1" applyBorder="1" applyAlignment="1">
      <alignment horizontal="justify" wrapText="1"/>
    </xf>
    <xf numFmtId="168" fontId="7" fillId="5" borderId="1" xfId="0" applyNumberFormat="1" applyFont="1" applyFill="1" applyBorder="1" applyAlignment="1" applyProtection="1">
      <alignment vertical="center" wrapText="1"/>
    </xf>
    <xf numFmtId="168" fontId="6" fillId="4" borderId="1" xfId="0" applyNumberFormat="1" applyFont="1" applyFill="1" applyBorder="1" applyAlignment="1">
      <alignment horizontal="right" wrapText="1"/>
    </xf>
    <xf numFmtId="169" fontId="6" fillId="3" borderId="1" xfId="0" applyNumberFormat="1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 applyProtection="1">
      <alignment vertical="center" wrapText="1"/>
    </xf>
    <xf numFmtId="169" fontId="6" fillId="4" borderId="1" xfId="0" applyNumberFormat="1" applyFont="1" applyFill="1" applyBorder="1" applyAlignment="1">
      <alignment horizontal="justify" wrapText="1"/>
    </xf>
    <xf numFmtId="169" fontId="7" fillId="4" borderId="1" xfId="0" applyNumberFormat="1" applyFont="1" applyFill="1" applyBorder="1" applyAlignment="1">
      <alignment horizontal="justify" wrapText="1"/>
    </xf>
    <xf numFmtId="168" fontId="11" fillId="0" borderId="1" xfId="0" applyNumberFormat="1" applyFont="1" applyFill="1" applyBorder="1" applyAlignment="1" applyProtection="1">
      <alignment vertical="center" wrapText="1"/>
    </xf>
    <xf numFmtId="169" fontId="7" fillId="3" borderId="1" xfId="0" applyNumberFormat="1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horizontal="right" vertical="center" wrapText="1"/>
    </xf>
    <xf numFmtId="169" fontId="7" fillId="4" borderId="1" xfId="0" applyNumberFormat="1" applyFont="1" applyFill="1" applyBorder="1" applyAlignment="1">
      <alignment horizontal="right" vertical="top" wrapText="1"/>
    </xf>
    <xf numFmtId="168" fontId="7" fillId="0" borderId="1" xfId="0" applyNumberFormat="1" applyFont="1" applyFill="1" applyBorder="1" applyAlignment="1">
      <alignment horizontal="right" vertical="center" wrapText="1"/>
    </xf>
    <xf numFmtId="169" fontId="7" fillId="0" borderId="1" xfId="0" applyNumberFormat="1" applyFont="1" applyFill="1" applyBorder="1" applyAlignment="1">
      <alignment horizontal="right" vertical="top" wrapText="1"/>
    </xf>
    <xf numFmtId="169" fontId="6" fillId="0" borderId="1" xfId="0" applyNumberFormat="1" applyFont="1" applyFill="1" applyBorder="1" applyAlignment="1">
      <alignment horizontal="left" wrapText="1"/>
    </xf>
    <xf numFmtId="168" fontId="6" fillId="0" borderId="1" xfId="0" applyNumberFormat="1" applyFont="1" applyFill="1" applyBorder="1" applyAlignment="1">
      <alignment horizontal="right" vertical="center" wrapText="1"/>
    </xf>
    <xf numFmtId="169" fontId="7" fillId="5" borderId="1" xfId="0" applyNumberFormat="1" applyFont="1" applyFill="1" applyBorder="1" applyAlignment="1">
      <alignment horizontal="right" vertical="top" wrapText="1"/>
    </xf>
    <xf numFmtId="169" fontId="6" fillId="2" borderId="1" xfId="0" applyNumberFormat="1" applyFont="1" applyFill="1" applyBorder="1" applyAlignment="1" applyProtection="1">
      <alignment horizontal="left" vertical="top" wrapText="1"/>
    </xf>
    <xf numFmtId="169" fontId="7" fillId="3" borderId="1" xfId="0" applyNumberFormat="1" applyFont="1" applyFill="1" applyBorder="1" applyAlignment="1">
      <alignment horizontal="right" wrapText="1"/>
    </xf>
    <xf numFmtId="169" fontId="7" fillId="3" borderId="1" xfId="0" applyNumberFormat="1" applyFont="1" applyFill="1" applyBorder="1" applyAlignment="1" applyProtection="1">
      <alignment vertical="center" wrapText="1"/>
    </xf>
    <xf numFmtId="168" fontId="7" fillId="4" borderId="1" xfId="0" applyNumberFormat="1" applyFont="1" applyFill="1" applyBorder="1" applyAlignment="1" applyProtection="1">
      <alignment horizontal="right" wrapText="1"/>
    </xf>
    <xf numFmtId="169" fontId="6" fillId="3" borderId="1" xfId="0" applyNumberFormat="1" applyFont="1" applyFill="1" applyBorder="1" applyAlignment="1">
      <alignment horizontal="left" vertical="center" wrapText="1"/>
    </xf>
    <xf numFmtId="169" fontId="6" fillId="3" borderId="1" xfId="0" applyNumberFormat="1" applyFont="1" applyFill="1" applyBorder="1" applyAlignment="1">
      <alignment horizontal="right" wrapText="1"/>
    </xf>
    <xf numFmtId="169" fontId="6" fillId="3" borderId="1" xfId="0" applyNumberFormat="1" applyFont="1" applyFill="1" applyBorder="1" applyAlignment="1" applyProtection="1">
      <alignment vertical="center" wrapText="1"/>
    </xf>
    <xf numFmtId="169" fontId="6" fillId="3" borderId="1" xfId="0" applyNumberFormat="1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vertical="top" wrapText="1"/>
    </xf>
    <xf numFmtId="168" fontId="7" fillId="3" borderId="1" xfId="0" applyNumberFormat="1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justify" wrapText="1"/>
    </xf>
    <xf numFmtId="0" fontId="7" fillId="3" borderId="1" xfId="0" applyFont="1" applyFill="1" applyBorder="1" applyAlignment="1">
      <alignment horizontal="justify" wrapText="1"/>
    </xf>
    <xf numFmtId="0" fontId="7" fillId="4" borderId="1" xfId="0" applyFont="1" applyFill="1" applyBorder="1" applyAlignment="1">
      <alignment horizontal="justify" wrapText="1"/>
    </xf>
    <xf numFmtId="169" fontId="6" fillId="6" borderId="1" xfId="0" applyNumberFormat="1" applyFont="1" applyFill="1" applyBorder="1" applyAlignment="1">
      <alignment horizontal="justify" wrapText="1"/>
    </xf>
    <xf numFmtId="168" fontId="6" fillId="6" borderId="1" xfId="0" applyNumberFormat="1" applyFont="1" applyFill="1" applyBorder="1" applyAlignment="1">
      <alignment horizontal="right" wrapText="1"/>
    </xf>
    <xf numFmtId="0" fontId="3" fillId="6" borderId="0" xfId="0" applyFont="1" applyFill="1" applyAlignment="1">
      <alignment vertical="center" wrapText="1"/>
    </xf>
    <xf numFmtId="169" fontId="7" fillId="8" borderId="1" xfId="0" applyNumberFormat="1" applyFont="1" applyFill="1" applyBorder="1" applyAlignment="1">
      <alignment horizontal="justify" wrapText="1"/>
    </xf>
    <xf numFmtId="168" fontId="7" fillId="8" borderId="1" xfId="0" applyNumberFormat="1" applyFont="1" applyFill="1" applyBorder="1" applyAlignment="1">
      <alignment horizontal="right" wrapText="1"/>
    </xf>
    <xf numFmtId="0" fontId="8" fillId="8" borderId="0" xfId="0" applyFont="1" applyFill="1" applyBorder="1" applyAlignment="1">
      <alignment vertical="center" wrapText="1"/>
    </xf>
    <xf numFmtId="169" fontId="6" fillId="5" borderId="1" xfId="0" applyNumberFormat="1" applyFont="1" applyFill="1" applyBorder="1" applyAlignment="1">
      <alignment horizontal="right" vertical="top" wrapText="1"/>
    </xf>
    <xf numFmtId="168" fontId="6" fillId="5" borderId="1" xfId="0" applyNumberFormat="1" applyFont="1" applyFill="1" applyBorder="1" applyAlignment="1">
      <alignment horizontal="right" vertical="center" wrapText="1"/>
    </xf>
    <xf numFmtId="169" fontId="7" fillId="8" borderId="1" xfId="0" applyNumberFormat="1" applyFont="1" applyFill="1" applyBorder="1" applyAlignment="1">
      <alignment horizontal="left" vertical="center" wrapText="1"/>
    </xf>
    <xf numFmtId="168" fontId="7" fillId="8" borderId="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wrapText="1"/>
    </xf>
    <xf numFmtId="165" fontId="6" fillId="0" borderId="0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4" fontId="7" fillId="0" borderId="0" xfId="0" applyNumberFormat="1" applyFont="1" applyFill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4" fontId="8" fillId="0" borderId="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9" fontId="6" fillId="9" borderId="1" xfId="0" applyNumberFormat="1" applyFont="1" applyFill="1" applyBorder="1" applyAlignment="1">
      <alignment horizontal="justify" wrapText="1"/>
    </xf>
    <xf numFmtId="168" fontId="6" fillId="9" borderId="1" xfId="0" applyNumberFormat="1" applyFont="1" applyFill="1" applyBorder="1" applyAlignment="1">
      <alignment horizontal="right" wrapText="1"/>
    </xf>
    <xf numFmtId="170" fontId="7" fillId="0" borderId="1" xfId="0" applyNumberFormat="1" applyFont="1" applyFill="1" applyBorder="1" applyAlignment="1">
      <alignment horizontal="right"/>
    </xf>
    <xf numFmtId="168" fontId="6" fillId="9" borderId="1" xfId="0" applyNumberFormat="1" applyFont="1" applyFill="1" applyBorder="1" applyAlignment="1" applyProtection="1">
      <alignment vertical="center" wrapText="1"/>
    </xf>
    <xf numFmtId="170" fontId="7" fillId="0" borderId="1" xfId="6" applyNumberFormat="1" applyFont="1" applyFill="1" applyBorder="1" applyAlignment="1">
      <alignment horizontal="right"/>
    </xf>
    <xf numFmtId="170" fontId="7" fillId="0" borderId="1" xfId="0" applyNumberFormat="1" applyFont="1" applyFill="1" applyBorder="1" applyAlignment="1" applyProtection="1">
      <alignment horizontal="right"/>
    </xf>
    <xf numFmtId="0" fontId="3" fillId="5" borderId="1" xfId="0" applyFont="1" applyFill="1" applyBorder="1" applyAlignment="1">
      <alignment wrapText="1"/>
    </xf>
    <xf numFmtId="2" fontId="7" fillId="4" borderId="1" xfId="0" applyNumberFormat="1" applyFont="1" applyFill="1" applyBorder="1" applyAlignment="1">
      <alignment horizontal="right" wrapText="1"/>
    </xf>
    <xf numFmtId="2" fontId="8" fillId="0" borderId="1" xfId="0" applyNumberFormat="1" applyFont="1" applyFill="1" applyBorder="1" applyAlignment="1">
      <alignment vertical="center" wrapText="1"/>
    </xf>
    <xf numFmtId="2" fontId="8" fillId="5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wrapText="1"/>
    </xf>
    <xf numFmtId="2" fontId="7" fillId="0" borderId="1" xfId="0" applyNumberFormat="1" applyFont="1" applyFill="1" applyBorder="1" applyAlignment="1">
      <alignment horizontal="right" wrapText="1"/>
    </xf>
    <xf numFmtId="2" fontId="6" fillId="3" borderId="1" xfId="0" applyNumberFormat="1" applyFont="1" applyFill="1" applyBorder="1" applyAlignment="1">
      <alignment horizontal="right" wrapText="1"/>
    </xf>
    <xf numFmtId="2" fontId="6" fillId="4" borderId="1" xfId="0" applyNumberFormat="1" applyFont="1" applyFill="1" applyBorder="1" applyAlignment="1">
      <alignment horizontal="right" wrapText="1"/>
    </xf>
    <xf numFmtId="168" fontId="7" fillId="7" borderId="1" xfId="0" applyNumberFormat="1" applyFont="1" applyFill="1" applyBorder="1" applyAlignment="1">
      <alignment horizontal="right" wrapText="1"/>
    </xf>
    <xf numFmtId="167" fontId="7" fillId="0" borderId="1" xfId="0" applyNumberFormat="1" applyFont="1" applyFill="1" applyBorder="1" applyAlignment="1" applyProtection="1">
      <alignment vertical="center" wrapText="1"/>
    </xf>
    <xf numFmtId="167" fontId="7" fillId="0" borderId="1" xfId="2" applyNumberFormat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right" wrapText="1"/>
    </xf>
    <xf numFmtId="168" fontId="6" fillId="7" borderId="1" xfId="0" applyNumberFormat="1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vertical="center" wrapText="1"/>
    </xf>
    <xf numFmtId="0" fontId="3" fillId="10" borderId="0" xfId="0" applyFont="1" applyFill="1" applyAlignment="1">
      <alignment vertical="center" wrapText="1"/>
    </xf>
    <xf numFmtId="165" fontId="5" fillId="10" borderId="10" xfId="0" applyNumberFormat="1" applyFont="1" applyFill="1" applyBorder="1" applyAlignment="1">
      <alignment horizontal="center" vertical="center" wrapText="1"/>
    </xf>
    <xf numFmtId="165" fontId="7" fillId="10" borderId="1" xfId="0" applyNumberFormat="1" applyFont="1" applyFill="1" applyBorder="1" applyAlignment="1">
      <alignment horizontal="center" vertical="center" wrapText="1"/>
    </xf>
    <xf numFmtId="166" fontId="7" fillId="10" borderId="1" xfId="0" applyNumberFormat="1" applyFont="1" applyFill="1" applyBorder="1" applyAlignment="1">
      <alignment horizontal="center" vertical="center" wrapText="1"/>
    </xf>
    <xf numFmtId="168" fontId="6" fillId="10" borderId="1" xfId="0" applyNumberFormat="1" applyFont="1" applyFill="1" applyBorder="1" applyAlignment="1" applyProtection="1">
      <alignment vertical="center" wrapText="1"/>
    </xf>
    <xf numFmtId="168" fontId="7" fillId="10" borderId="1" xfId="0" applyNumberFormat="1" applyFont="1" applyFill="1" applyBorder="1" applyAlignment="1">
      <alignment horizontal="right" wrapText="1"/>
    </xf>
    <xf numFmtId="2" fontId="6" fillId="10" borderId="1" xfId="0" applyNumberFormat="1" applyFont="1" applyFill="1" applyBorder="1" applyAlignment="1" applyProtection="1">
      <alignment vertical="center" wrapText="1"/>
    </xf>
    <xf numFmtId="168" fontId="7" fillId="10" borderId="1" xfId="0" applyNumberFormat="1" applyFont="1" applyFill="1" applyBorder="1" applyAlignment="1" applyProtection="1">
      <alignment vertical="center" wrapText="1"/>
    </xf>
    <xf numFmtId="167" fontId="7" fillId="10" borderId="1" xfId="0" applyNumberFormat="1" applyFont="1" applyFill="1" applyBorder="1" applyAlignment="1" applyProtection="1">
      <alignment vertical="center" wrapText="1"/>
    </xf>
    <xf numFmtId="167" fontId="7" fillId="10" borderId="1" xfId="2" applyNumberFormat="1" applyFont="1" applyFill="1" applyBorder="1" applyAlignment="1" applyProtection="1">
      <alignment horizontal="center" vertical="center" wrapText="1"/>
    </xf>
    <xf numFmtId="167" fontId="6" fillId="10" borderId="1" xfId="2" applyNumberFormat="1" applyFont="1" applyFill="1" applyBorder="1" applyAlignment="1" applyProtection="1">
      <alignment horizontal="center" vertical="center" wrapText="1"/>
    </xf>
    <xf numFmtId="168" fontId="6" fillId="10" borderId="1" xfId="0" applyNumberFormat="1" applyFont="1" applyFill="1" applyBorder="1" applyAlignment="1">
      <alignment horizontal="right" wrapText="1"/>
    </xf>
    <xf numFmtId="168" fontId="7" fillId="10" borderId="1" xfId="0" applyNumberFormat="1" applyFont="1" applyFill="1" applyBorder="1" applyAlignment="1">
      <alignment horizontal="right" vertical="center" wrapText="1"/>
    </xf>
    <xf numFmtId="169" fontId="7" fillId="10" borderId="1" xfId="0" applyNumberFormat="1" applyFont="1" applyFill="1" applyBorder="1" applyAlignment="1" applyProtection="1">
      <alignment vertical="center" wrapText="1"/>
    </xf>
    <xf numFmtId="168" fontId="6" fillId="10" borderId="1" xfId="0" applyNumberFormat="1" applyFont="1" applyFill="1" applyBorder="1" applyAlignment="1">
      <alignment horizontal="right" vertical="center" wrapText="1"/>
    </xf>
    <xf numFmtId="169" fontId="6" fillId="10" borderId="1" xfId="0" applyNumberFormat="1" applyFont="1" applyFill="1" applyBorder="1" applyAlignment="1" applyProtection="1">
      <alignment vertical="center" wrapText="1"/>
    </xf>
    <xf numFmtId="165" fontId="6" fillId="10" borderId="0" xfId="0" applyNumberFormat="1" applyFont="1" applyFill="1" applyBorder="1" applyAlignment="1" applyProtection="1">
      <alignment vertical="center" wrapText="1"/>
    </xf>
    <xf numFmtId="2" fontId="7" fillId="4" borderId="1" xfId="9" applyNumberFormat="1" applyFont="1" applyFill="1" applyBorder="1" applyAlignment="1" applyProtection="1">
      <alignment vertical="center" wrapText="1"/>
    </xf>
    <xf numFmtId="0" fontId="6" fillId="9" borderId="7" xfId="0" applyFont="1" applyFill="1" applyBorder="1" applyAlignment="1" applyProtection="1">
      <alignment horizontal="left" vertical="center" wrapText="1"/>
    </xf>
    <xf numFmtId="0" fontId="6" fillId="9" borderId="8" xfId="0" applyFont="1" applyFill="1" applyBorder="1" applyAlignment="1" applyProtection="1">
      <alignment horizontal="left" vertical="center" wrapText="1"/>
    </xf>
    <xf numFmtId="0" fontId="6" fillId="9" borderId="9" xfId="0" applyFont="1" applyFill="1" applyBorder="1" applyAlignment="1" applyProtection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169" fontId="6" fillId="6" borderId="1" xfId="0" applyNumberFormat="1" applyFont="1" applyFill="1" applyBorder="1" applyAlignment="1" applyProtection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top" wrapText="1"/>
    </xf>
    <xf numFmtId="165" fontId="6" fillId="0" borderId="7" xfId="0" applyNumberFormat="1" applyFont="1" applyFill="1" applyBorder="1" applyAlignment="1">
      <alignment horizontal="center" vertical="center" wrapText="1"/>
    </xf>
    <xf numFmtId="165" fontId="6" fillId="0" borderId="9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6" fillId="0" borderId="6" xfId="0" applyNumberFormat="1" applyFont="1" applyFill="1" applyBorder="1" applyAlignment="1">
      <alignment horizontal="center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4" fontId="7" fillId="4" borderId="1" xfId="2" applyNumberFormat="1" applyFont="1" applyFill="1" applyBorder="1" applyAlignment="1" applyProtection="1">
      <alignment horizontal="right" vertical="center" wrapText="1"/>
    </xf>
    <xf numFmtId="168" fontId="7" fillId="0" borderId="1" xfId="0" applyNumberFormat="1" applyFont="1" applyFill="1" applyBorder="1" applyAlignment="1" applyProtection="1">
      <alignment horizontal="right" vertical="center" wrapText="1"/>
    </xf>
    <xf numFmtId="4" fontId="6" fillId="5" borderId="1" xfId="2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2" applyNumberFormat="1" applyFont="1" applyFill="1" applyBorder="1" applyAlignment="1" applyProtection="1">
      <alignment horizontal="right" vertical="center" wrapText="1"/>
    </xf>
  </cellXfs>
  <cellStyles count="10">
    <cellStyle name="Обычный" xfId="0" builtinId="0"/>
    <cellStyle name="Обычный 2" xfId="1"/>
    <cellStyle name="Обычный 3" xfId="9"/>
    <cellStyle name="Обычный 4" xfId="7"/>
    <cellStyle name="Обычный 5" xfId="5"/>
    <cellStyle name="Обычный 6" xfId="4"/>
    <cellStyle name="Финансовый 2" xfId="2"/>
    <cellStyle name="Финансовый 3" xfId="6"/>
    <cellStyle name="Финансовый 3 2" xfId="8"/>
    <cellStyle name="Финансовый 7" xfId="3"/>
  </cellStyles>
  <dxfs count="0"/>
  <tableStyles count="0" defaultTableStyle="TableStyleMedium2" defaultPivotStyle="PivotStyleLight16"/>
  <colors>
    <mruColors>
      <color rgb="FFFF5050"/>
      <color rgb="FFFFCCFF"/>
      <color rgb="FFFF7C80"/>
      <color rgb="FFABF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09"/>
  <sheetViews>
    <sheetView tabSelected="1" zoomScale="73" zoomScaleNormal="73" workbookViewId="0">
      <pane ySplit="9" topLeftCell="A297" activePane="bottomLeft" state="frozen"/>
      <selection pane="bottomLeft" activeCell="A307" sqref="A307"/>
    </sheetView>
  </sheetViews>
  <sheetFormatPr defaultRowHeight="15.75" x14ac:dyDescent="0.25"/>
  <cols>
    <col min="1" max="1" width="45.42578125" style="1" customWidth="1"/>
    <col min="2" max="6" width="18.140625" style="1" hidden="1" customWidth="1"/>
    <col min="7" max="7" width="18" style="1" hidden="1" customWidth="1"/>
    <col min="8" max="8" width="21" style="2" customWidth="1"/>
    <col min="9" max="9" width="17.5703125" style="2" customWidth="1"/>
    <col min="10" max="10" width="18.5703125" style="121" customWidth="1"/>
    <col min="11" max="11" width="18.5703125" style="2" customWidth="1"/>
    <col min="12" max="13" width="17" style="2" customWidth="1"/>
    <col min="14" max="14" width="15.7109375" style="2" customWidth="1"/>
    <col min="15" max="15" width="18.85546875" style="2" customWidth="1"/>
    <col min="16" max="19" width="15.7109375" style="2" customWidth="1"/>
    <col min="20" max="31" width="15.7109375" style="3" customWidth="1"/>
    <col min="32" max="32" width="56" style="2" customWidth="1"/>
    <col min="33" max="33" width="13.42578125" style="2" customWidth="1"/>
    <col min="34" max="256" width="9.140625" style="2"/>
    <col min="257" max="257" width="45.42578125" style="2" customWidth="1"/>
    <col min="258" max="262" width="18.140625" style="2" customWidth="1"/>
    <col min="263" max="263" width="18" style="2" customWidth="1"/>
    <col min="264" max="264" width="21" style="2" customWidth="1"/>
    <col min="265" max="265" width="17.5703125" style="2" customWidth="1"/>
    <col min="266" max="267" width="18.5703125" style="2" customWidth="1"/>
    <col min="268" max="269" width="17" style="2" customWidth="1"/>
    <col min="270" max="287" width="15.7109375" style="2" customWidth="1"/>
    <col min="288" max="288" width="56" style="2" customWidth="1"/>
    <col min="289" max="289" width="13.42578125" style="2" customWidth="1"/>
    <col min="290" max="512" width="9.140625" style="2"/>
    <col min="513" max="513" width="45.42578125" style="2" customWidth="1"/>
    <col min="514" max="518" width="18.140625" style="2" customWidth="1"/>
    <col min="519" max="519" width="18" style="2" customWidth="1"/>
    <col min="520" max="520" width="21" style="2" customWidth="1"/>
    <col min="521" max="521" width="17.5703125" style="2" customWidth="1"/>
    <col min="522" max="523" width="18.5703125" style="2" customWidth="1"/>
    <col min="524" max="525" width="17" style="2" customWidth="1"/>
    <col min="526" max="543" width="15.7109375" style="2" customWidth="1"/>
    <col min="544" max="544" width="56" style="2" customWidth="1"/>
    <col min="545" max="545" width="13.42578125" style="2" customWidth="1"/>
    <col min="546" max="768" width="9.140625" style="2"/>
    <col min="769" max="769" width="45.42578125" style="2" customWidth="1"/>
    <col min="770" max="774" width="18.140625" style="2" customWidth="1"/>
    <col min="775" max="775" width="18" style="2" customWidth="1"/>
    <col min="776" max="776" width="21" style="2" customWidth="1"/>
    <col min="777" max="777" width="17.5703125" style="2" customWidth="1"/>
    <col min="778" max="779" width="18.5703125" style="2" customWidth="1"/>
    <col min="780" max="781" width="17" style="2" customWidth="1"/>
    <col min="782" max="799" width="15.7109375" style="2" customWidth="1"/>
    <col min="800" max="800" width="56" style="2" customWidth="1"/>
    <col min="801" max="801" width="13.42578125" style="2" customWidth="1"/>
    <col min="802" max="1024" width="9.140625" style="2"/>
    <col min="1025" max="1025" width="45.42578125" style="2" customWidth="1"/>
    <col min="1026" max="1030" width="18.140625" style="2" customWidth="1"/>
    <col min="1031" max="1031" width="18" style="2" customWidth="1"/>
    <col min="1032" max="1032" width="21" style="2" customWidth="1"/>
    <col min="1033" max="1033" width="17.5703125" style="2" customWidth="1"/>
    <col min="1034" max="1035" width="18.5703125" style="2" customWidth="1"/>
    <col min="1036" max="1037" width="17" style="2" customWidth="1"/>
    <col min="1038" max="1055" width="15.7109375" style="2" customWidth="1"/>
    <col min="1056" max="1056" width="56" style="2" customWidth="1"/>
    <col min="1057" max="1057" width="13.42578125" style="2" customWidth="1"/>
    <col min="1058" max="1280" width="9.140625" style="2"/>
    <col min="1281" max="1281" width="45.42578125" style="2" customWidth="1"/>
    <col min="1282" max="1286" width="18.140625" style="2" customWidth="1"/>
    <col min="1287" max="1287" width="18" style="2" customWidth="1"/>
    <col min="1288" max="1288" width="21" style="2" customWidth="1"/>
    <col min="1289" max="1289" width="17.5703125" style="2" customWidth="1"/>
    <col min="1290" max="1291" width="18.5703125" style="2" customWidth="1"/>
    <col min="1292" max="1293" width="17" style="2" customWidth="1"/>
    <col min="1294" max="1311" width="15.7109375" style="2" customWidth="1"/>
    <col min="1312" max="1312" width="56" style="2" customWidth="1"/>
    <col min="1313" max="1313" width="13.42578125" style="2" customWidth="1"/>
    <col min="1314" max="1536" width="9.140625" style="2"/>
    <col min="1537" max="1537" width="45.42578125" style="2" customWidth="1"/>
    <col min="1538" max="1542" width="18.140625" style="2" customWidth="1"/>
    <col min="1543" max="1543" width="18" style="2" customWidth="1"/>
    <col min="1544" max="1544" width="21" style="2" customWidth="1"/>
    <col min="1545" max="1545" width="17.5703125" style="2" customWidth="1"/>
    <col min="1546" max="1547" width="18.5703125" style="2" customWidth="1"/>
    <col min="1548" max="1549" width="17" style="2" customWidth="1"/>
    <col min="1550" max="1567" width="15.7109375" style="2" customWidth="1"/>
    <col min="1568" max="1568" width="56" style="2" customWidth="1"/>
    <col min="1569" max="1569" width="13.42578125" style="2" customWidth="1"/>
    <col min="1570" max="1792" width="9.140625" style="2"/>
    <col min="1793" max="1793" width="45.42578125" style="2" customWidth="1"/>
    <col min="1794" max="1798" width="18.140625" style="2" customWidth="1"/>
    <col min="1799" max="1799" width="18" style="2" customWidth="1"/>
    <col min="1800" max="1800" width="21" style="2" customWidth="1"/>
    <col min="1801" max="1801" width="17.5703125" style="2" customWidth="1"/>
    <col min="1802" max="1803" width="18.5703125" style="2" customWidth="1"/>
    <col min="1804" max="1805" width="17" style="2" customWidth="1"/>
    <col min="1806" max="1823" width="15.7109375" style="2" customWidth="1"/>
    <col min="1824" max="1824" width="56" style="2" customWidth="1"/>
    <col min="1825" max="1825" width="13.42578125" style="2" customWidth="1"/>
    <col min="1826" max="2048" width="9.140625" style="2"/>
    <col min="2049" max="2049" width="45.42578125" style="2" customWidth="1"/>
    <col min="2050" max="2054" width="18.140625" style="2" customWidth="1"/>
    <col min="2055" max="2055" width="18" style="2" customWidth="1"/>
    <col min="2056" max="2056" width="21" style="2" customWidth="1"/>
    <col min="2057" max="2057" width="17.5703125" style="2" customWidth="1"/>
    <col min="2058" max="2059" width="18.5703125" style="2" customWidth="1"/>
    <col min="2060" max="2061" width="17" style="2" customWidth="1"/>
    <col min="2062" max="2079" width="15.7109375" style="2" customWidth="1"/>
    <col min="2080" max="2080" width="56" style="2" customWidth="1"/>
    <col min="2081" max="2081" width="13.42578125" style="2" customWidth="1"/>
    <col min="2082" max="2304" width="9.140625" style="2"/>
    <col min="2305" max="2305" width="45.42578125" style="2" customWidth="1"/>
    <col min="2306" max="2310" width="18.140625" style="2" customWidth="1"/>
    <col min="2311" max="2311" width="18" style="2" customWidth="1"/>
    <col min="2312" max="2312" width="21" style="2" customWidth="1"/>
    <col min="2313" max="2313" width="17.5703125" style="2" customWidth="1"/>
    <col min="2314" max="2315" width="18.5703125" style="2" customWidth="1"/>
    <col min="2316" max="2317" width="17" style="2" customWidth="1"/>
    <col min="2318" max="2335" width="15.7109375" style="2" customWidth="1"/>
    <col min="2336" max="2336" width="56" style="2" customWidth="1"/>
    <col min="2337" max="2337" width="13.42578125" style="2" customWidth="1"/>
    <col min="2338" max="2560" width="9.140625" style="2"/>
    <col min="2561" max="2561" width="45.42578125" style="2" customWidth="1"/>
    <col min="2562" max="2566" width="18.140625" style="2" customWidth="1"/>
    <col min="2567" max="2567" width="18" style="2" customWidth="1"/>
    <col min="2568" max="2568" width="21" style="2" customWidth="1"/>
    <col min="2569" max="2569" width="17.5703125" style="2" customWidth="1"/>
    <col min="2570" max="2571" width="18.5703125" style="2" customWidth="1"/>
    <col min="2572" max="2573" width="17" style="2" customWidth="1"/>
    <col min="2574" max="2591" width="15.7109375" style="2" customWidth="1"/>
    <col min="2592" max="2592" width="56" style="2" customWidth="1"/>
    <col min="2593" max="2593" width="13.42578125" style="2" customWidth="1"/>
    <col min="2594" max="2816" width="9.140625" style="2"/>
    <col min="2817" max="2817" width="45.42578125" style="2" customWidth="1"/>
    <col min="2818" max="2822" width="18.140625" style="2" customWidth="1"/>
    <col min="2823" max="2823" width="18" style="2" customWidth="1"/>
    <col min="2824" max="2824" width="21" style="2" customWidth="1"/>
    <col min="2825" max="2825" width="17.5703125" style="2" customWidth="1"/>
    <col min="2826" max="2827" width="18.5703125" style="2" customWidth="1"/>
    <col min="2828" max="2829" width="17" style="2" customWidth="1"/>
    <col min="2830" max="2847" width="15.7109375" style="2" customWidth="1"/>
    <col min="2848" max="2848" width="56" style="2" customWidth="1"/>
    <col min="2849" max="2849" width="13.42578125" style="2" customWidth="1"/>
    <col min="2850" max="3072" width="9.140625" style="2"/>
    <col min="3073" max="3073" width="45.42578125" style="2" customWidth="1"/>
    <col min="3074" max="3078" width="18.140625" style="2" customWidth="1"/>
    <col min="3079" max="3079" width="18" style="2" customWidth="1"/>
    <col min="3080" max="3080" width="21" style="2" customWidth="1"/>
    <col min="3081" max="3081" width="17.5703125" style="2" customWidth="1"/>
    <col min="3082" max="3083" width="18.5703125" style="2" customWidth="1"/>
    <col min="3084" max="3085" width="17" style="2" customWidth="1"/>
    <col min="3086" max="3103" width="15.7109375" style="2" customWidth="1"/>
    <col min="3104" max="3104" width="56" style="2" customWidth="1"/>
    <col min="3105" max="3105" width="13.42578125" style="2" customWidth="1"/>
    <col min="3106" max="3328" width="9.140625" style="2"/>
    <col min="3329" max="3329" width="45.42578125" style="2" customWidth="1"/>
    <col min="3330" max="3334" width="18.140625" style="2" customWidth="1"/>
    <col min="3335" max="3335" width="18" style="2" customWidth="1"/>
    <col min="3336" max="3336" width="21" style="2" customWidth="1"/>
    <col min="3337" max="3337" width="17.5703125" style="2" customWidth="1"/>
    <col min="3338" max="3339" width="18.5703125" style="2" customWidth="1"/>
    <col min="3340" max="3341" width="17" style="2" customWidth="1"/>
    <col min="3342" max="3359" width="15.7109375" style="2" customWidth="1"/>
    <col min="3360" max="3360" width="56" style="2" customWidth="1"/>
    <col min="3361" max="3361" width="13.42578125" style="2" customWidth="1"/>
    <col min="3362" max="3584" width="9.140625" style="2"/>
    <col min="3585" max="3585" width="45.42578125" style="2" customWidth="1"/>
    <col min="3586" max="3590" width="18.140625" style="2" customWidth="1"/>
    <col min="3591" max="3591" width="18" style="2" customWidth="1"/>
    <col min="3592" max="3592" width="21" style="2" customWidth="1"/>
    <col min="3593" max="3593" width="17.5703125" style="2" customWidth="1"/>
    <col min="3594" max="3595" width="18.5703125" style="2" customWidth="1"/>
    <col min="3596" max="3597" width="17" style="2" customWidth="1"/>
    <col min="3598" max="3615" width="15.7109375" style="2" customWidth="1"/>
    <col min="3616" max="3616" width="56" style="2" customWidth="1"/>
    <col min="3617" max="3617" width="13.42578125" style="2" customWidth="1"/>
    <col min="3618" max="3840" width="9.140625" style="2"/>
    <col min="3841" max="3841" width="45.42578125" style="2" customWidth="1"/>
    <col min="3842" max="3846" width="18.140625" style="2" customWidth="1"/>
    <col min="3847" max="3847" width="18" style="2" customWidth="1"/>
    <col min="3848" max="3848" width="21" style="2" customWidth="1"/>
    <col min="3849" max="3849" width="17.5703125" style="2" customWidth="1"/>
    <col min="3850" max="3851" width="18.5703125" style="2" customWidth="1"/>
    <col min="3852" max="3853" width="17" style="2" customWidth="1"/>
    <col min="3854" max="3871" width="15.7109375" style="2" customWidth="1"/>
    <col min="3872" max="3872" width="56" style="2" customWidth="1"/>
    <col min="3873" max="3873" width="13.42578125" style="2" customWidth="1"/>
    <col min="3874" max="4096" width="9.140625" style="2"/>
    <col min="4097" max="4097" width="45.42578125" style="2" customWidth="1"/>
    <col min="4098" max="4102" width="18.140625" style="2" customWidth="1"/>
    <col min="4103" max="4103" width="18" style="2" customWidth="1"/>
    <col min="4104" max="4104" width="21" style="2" customWidth="1"/>
    <col min="4105" max="4105" width="17.5703125" style="2" customWidth="1"/>
    <col min="4106" max="4107" width="18.5703125" style="2" customWidth="1"/>
    <col min="4108" max="4109" width="17" style="2" customWidth="1"/>
    <col min="4110" max="4127" width="15.7109375" style="2" customWidth="1"/>
    <col min="4128" max="4128" width="56" style="2" customWidth="1"/>
    <col min="4129" max="4129" width="13.42578125" style="2" customWidth="1"/>
    <col min="4130" max="4352" width="9.140625" style="2"/>
    <col min="4353" max="4353" width="45.42578125" style="2" customWidth="1"/>
    <col min="4354" max="4358" width="18.140625" style="2" customWidth="1"/>
    <col min="4359" max="4359" width="18" style="2" customWidth="1"/>
    <col min="4360" max="4360" width="21" style="2" customWidth="1"/>
    <col min="4361" max="4361" width="17.5703125" style="2" customWidth="1"/>
    <col min="4362" max="4363" width="18.5703125" style="2" customWidth="1"/>
    <col min="4364" max="4365" width="17" style="2" customWidth="1"/>
    <col min="4366" max="4383" width="15.7109375" style="2" customWidth="1"/>
    <col min="4384" max="4384" width="56" style="2" customWidth="1"/>
    <col min="4385" max="4385" width="13.42578125" style="2" customWidth="1"/>
    <col min="4386" max="4608" width="9.140625" style="2"/>
    <col min="4609" max="4609" width="45.42578125" style="2" customWidth="1"/>
    <col min="4610" max="4614" width="18.140625" style="2" customWidth="1"/>
    <col min="4615" max="4615" width="18" style="2" customWidth="1"/>
    <col min="4616" max="4616" width="21" style="2" customWidth="1"/>
    <col min="4617" max="4617" width="17.5703125" style="2" customWidth="1"/>
    <col min="4618" max="4619" width="18.5703125" style="2" customWidth="1"/>
    <col min="4620" max="4621" width="17" style="2" customWidth="1"/>
    <col min="4622" max="4639" width="15.7109375" style="2" customWidth="1"/>
    <col min="4640" max="4640" width="56" style="2" customWidth="1"/>
    <col min="4641" max="4641" width="13.42578125" style="2" customWidth="1"/>
    <col min="4642" max="4864" width="9.140625" style="2"/>
    <col min="4865" max="4865" width="45.42578125" style="2" customWidth="1"/>
    <col min="4866" max="4870" width="18.140625" style="2" customWidth="1"/>
    <col min="4871" max="4871" width="18" style="2" customWidth="1"/>
    <col min="4872" max="4872" width="21" style="2" customWidth="1"/>
    <col min="4873" max="4873" width="17.5703125" style="2" customWidth="1"/>
    <col min="4874" max="4875" width="18.5703125" style="2" customWidth="1"/>
    <col min="4876" max="4877" width="17" style="2" customWidth="1"/>
    <col min="4878" max="4895" width="15.7109375" style="2" customWidth="1"/>
    <col min="4896" max="4896" width="56" style="2" customWidth="1"/>
    <col min="4897" max="4897" width="13.42578125" style="2" customWidth="1"/>
    <col min="4898" max="5120" width="9.140625" style="2"/>
    <col min="5121" max="5121" width="45.42578125" style="2" customWidth="1"/>
    <col min="5122" max="5126" width="18.140625" style="2" customWidth="1"/>
    <col min="5127" max="5127" width="18" style="2" customWidth="1"/>
    <col min="5128" max="5128" width="21" style="2" customWidth="1"/>
    <col min="5129" max="5129" width="17.5703125" style="2" customWidth="1"/>
    <col min="5130" max="5131" width="18.5703125" style="2" customWidth="1"/>
    <col min="5132" max="5133" width="17" style="2" customWidth="1"/>
    <col min="5134" max="5151" width="15.7109375" style="2" customWidth="1"/>
    <col min="5152" max="5152" width="56" style="2" customWidth="1"/>
    <col min="5153" max="5153" width="13.42578125" style="2" customWidth="1"/>
    <col min="5154" max="5376" width="9.140625" style="2"/>
    <col min="5377" max="5377" width="45.42578125" style="2" customWidth="1"/>
    <col min="5378" max="5382" width="18.140625" style="2" customWidth="1"/>
    <col min="5383" max="5383" width="18" style="2" customWidth="1"/>
    <col min="5384" max="5384" width="21" style="2" customWidth="1"/>
    <col min="5385" max="5385" width="17.5703125" style="2" customWidth="1"/>
    <col min="5386" max="5387" width="18.5703125" style="2" customWidth="1"/>
    <col min="5388" max="5389" width="17" style="2" customWidth="1"/>
    <col min="5390" max="5407" width="15.7109375" style="2" customWidth="1"/>
    <col min="5408" max="5408" width="56" style="2" customWidth="1"/>
    <col min="5409" max="5409" width="13.42578125" style="2" customWidth="1"/>
    <col min="5410" max="5632" width="9.140625" style="2"/>
    <col min="5633" max="5633" width="45.42578125" style="2" customWidth="1"/>
    <col min="5634" max="5638" width="18.140625" style="2" customWidth="1"/>
    <col min="5639" max="5639" width="18" style="2" customWidth="1"/>
    <col min="5640" max="5640" width="21" style="2" customWidth="1"/>
    <col min="5641" max="5641" width="17.5703125" style="2" customWidth="1"/>
    <col min="5642" max="5643" width="18.5703125" style="2" customWidth="1"/>
    <col min="5644" max="5645" width="17" style="2" customWidth="1"/>
    <col min="5646" max="5663" width="15.7109375" style="2" customWidth="1"/>
    <col min="5664" max="5664" width="56" style="2" customWidth="1"/>
    <col min="5665" max="5665" width="13.42578125" style="2" customWidth="1"/>
    <col min="5666" max="5888" width="9.140625" style="2"/>
    <col min="5889" max="5889" width="45.42578125" style="2" customWidth="1"/>
    <col min="5890" max="5894" width="18.140625" style="2" customWidth="1"/>
    <col min="5895" max="5895" width="18" style="2" customWidth="1"/>
    <col min="5896" max="5896" width="21" style="2" customWidth="1"/>
    <col min="5897" max="5897" width="17.5703125" style="2" customWidth="1"/>
    <col min="5898" max="5899" width="18.5703125" style="2" customWidth="1"/>
    <col min="5900" max="5901" width="17" style="2" customWidth="1"/>
    <col min="5902" max="5919" width="15.7109375" style="2" customWidth="1"/>
    <col min="5920" max="5920" width="56" style="2" customWidth="1"/>
    <col min="5921" max="5921" width="13.42578125" style="2" customWidth="1"/>
    <col min="5922" max="6144" width="9.140625" style="2"/>
    <col min="6145" max="6145" width="45.42578125" style="2" customWidth="1"/>
    <col min="6146" max="6150" width="18.140625" style="2" customWidth="1"/>
    <col min="6151" max="6151" width="18" style="2" customWidth="1"/>
    <col min="6152" max="6152" width="21" style="2" customWidth="1"/>
    <col min="6153" max="6153" width="17.5703125" style="2" customWidth="1"/>
    <col min="6154" max="6155" width="18.5703125" style="2" customWidth="1"/>
    <col min="6156" max="6157" width="17" style="2" customWidth="1"/>
    <col min="6158" max="6175" width="15.7109375" style="2" customWidth="1"/>
    <col min="6176" max="6176" width="56" style="2" customWidth="1"/>
    <col min="6177" max="6177" width="13.42578125" style="2" customWidth="1"/>
    <col min="6178" max="6400" width="9.140625" style="2"/>
    <col min="6401" max="6401" width="45.42578125" style="2" customWidth="1"/>
    <col min="6402" max="6406" width="18.140625" style="2" customWidth="1"/>
    <col min="6407" max="6407" width="18" style="2" customWidth="1"/>
    <col min="6408" max="6408" width="21" style="2" customWidth="1"/>
    <col min="6409" max="6409" width="17.5703125" style="2" customWidth="1"/>
    <col min="6410" max="6411" width="18.5703125" style="2" customWidth="1"/>
    <col min="6412" max="6413" width="17" style="2" customWidth="1"/>
    <col min="6414" max="6431" width="15.7109375" style="2" customWidth="1"/>
    <col min="6432" max="6432" width="56" style="2" customWidth="1"/>
    <col min="6433" max="6433" width="13.42578125" style="2" customWidth="1"/>
    <col min="6434" max="6656" width="9.140625" style="2"/>
    <col min="6657" max="6657" width="45.42578125" style="2" customWidth="1"/>
    <col min="6658" max="6662" width="18.140625" style="2" customWidth="1"/>
    <col min="6663" max="6663" width="18" style="2" customWidth="1"/>
    <col min="6664" max="6664" width="21" style="2" customWidth="1"/>
    <col min="6665" max="6665" width="17.5703125" style="2" customWidth="1"/>
    <col min="6666" max="6667" width="18.5703125" style="2" customWidth="1"/>
    <col min="6668" max="6669" width="17" style="2" customWidth="1"/>
    <col min="6670" max="6687" width="15.7109375" style="2" customWidth="1"/>
    <col min="6688" max="6688" width="56" style="2" customWidth="1"/>
    <col min="6689" max="6689" width="13.42578125" style="2" customWidth="1"/>
    <col min="6690" max="6912" width="9.140625" style="2"/>
    <col min="6913" max="6913" width="45.42578125" style="2" customWidth="1"/>
    <col min="6914" max="6918" width="18.140625" style="2" customWidth="1"/>
    <col min="6919" max="6919" width="18" style="2" customWidth="1"/>
    <col min="6920" max="6920" width="21" style="2" customWidth="1"/>
    <col min="6921" max="6921" width="17.5703125" style="2" customWidth="1"/>
    <col min="6922" max="6923" width="18.5703125" style="2" customWidth="1"/>
    <col min="6924" max="6925" width="17" style="2" customWidth="1"/>
    <col min="6926" max="6943" width="15.7109375" style="2" customWidth="1"/>
    <col min="6944" max="6944" width="56" style="2" customWidth="1"/>
    <col min="6945" max="6945" width="13.42578125" style="2" customWidth="1"/>
    <col min="6946" max="7168" width="9.140625" style="2"/>
    <col min="7169" max="7169" width="45.42578125" style="2" customWidth="1"/>
    <col min="7170" max="7174" width="18.140625" style="2" customWidth="1"/>
    <col min="7175" max="7175" width="18" style="2" customWidth="1"/>
    <col min="7176" max="7176" width="21" style="2" customWidth="1"/>
    <col min="7177" max="7177" width="17.5703125" style="2" customWidth="1"/>
    <col min="7178" max="7179" width="18.5703125" style="2" customWidth="1"/>
    <col min="7180" max="7181" width="17" style="2" customWidth="1"/>
    <col min="7182" max="7199" width="15.7109375" style="2" customWidth="1"/>
    <col min="7200" max="7200" width="56" style="2" customWidth="1"/>
    <col min="7201" max="7201" width="13.42578125" style="2" customWidth="1"/>
    <col min="7202" max="7424" width="9.140625" style="2"/>
    <col min="7425" max="7425" width="45.42578125" style="2" customWidth="1"/>
    <col min="7426" max="7430" width="18.140625" style="2" customWidth="1"/>
    <col min="7431" max="7431" width="18" style="2" customWidth="1"/>
    <col min="7432" max="7432" width="21" style="2" customWidth="1"/>
    <col min="7433" max="7433" width="17.5703125" style="2" customWidth="1"/>
    <col min="7434" max="7435" width="18.5703125" style="2" customWidth="1"/>
    <col min="7436" max="7437" width="17" style="2" customWidth="1"/>
    <col min="7438" max="7455" width="15.7109375" style="2" customWidth="1"/>
    <col min="7456" max="7456" width="56" style="2" customWidth="1"/>
    <col min="7457" max="7457" width="13.42578125" style="2" customWidth="1"/>
    <col min="7458" max="7680" width="9.140625" style="2"/>
    <col min="7681" max="7681" width="45.42578125" style="2" customWidth="1"/>
    <col min="7682" max="7686" width="18.140625" style="2" customWidth="1"/>
    <col min="7687" max="7687" width="18" style="2" customWidth="1"/>
    <col min="7688" max="7688" width="21" style="2" customWidth="1"/>
    <col min="7689" max="7689" width="17.5703125" style="2" customWidth="1"/>
    <col min="7690" max="7691" width="18.5703125" style="2" customWidth="1"/>
    <col min="7692" max="7693" width="17" style="2" customWidth="1"/>
    <col min="7694" max="7711" width="15.7109375" style="2" customWidth="1"/>
    <col min="7712" max="7712" width="56" style="2" customWidth="1"/>
    <col min="7713" max="7713" width="13.42578125" style="2" customWidth="1"/>
    <col min="7714" max="7936" width="9.140625" style="2"/>
    <col min="7937" max="7937" width="45.42578125" style="2" customWidth="1"/>
    <col min="7938" max="7942" width="18.140625" style="2" customWidth="1"/>
    <col min="7943" max="7943" width="18" style="2" customWidth="1"/>
    <col min="7944" max="7944" width="21" style="2" customWidth="1"/>
    <col min="7945" max="7945" width="17.5703125" style="2" customWidth="1"/>
    <col min="7946" max="7947" width="18.5703125" style="2" customWidth="1"/>
    <col min="7948" max="7949" width="17" style="2" customWidth="1"/>
    <col min="7950" max="7967" width="15.7109375" style="2" customWidth="1"/>
    <col min="7968" max="7968" width="56" style="2" customWidth="1"/>
    <col min="7969" max="7969" width="13.42578125" style="2" customWidth="1"/>
    <col min="7970" max="8192" width="9.140625" style="2"/>
    <col min="8193" max="8193" width="45.42578125" style="2" customWidth="1"/>
    <col min="8194" max="8198" width="18.140625" style="2" customWidth="1"/>
    <col min="8199" max="8199" width="18" style="2" customWidth="1"/>
    <col min="8200" max="8200" width="21" style="2" customWidth="1"/>
    <col min="8201" max="8201" width="17.5703125" style="2" customWidth="1"/>
    <col min="8202" max="8203" width="18.5703125" style="2" customWidth="1"/>
    <col min="8204" max="8205" width="17" style="2" customWidth="1"/>
    <col min="8206" max="8223" width="15.7109375" style="2" customWidth="1"/>
    <col min="8224" max="8224" width="56" style="2" customWidth="1"/>
    <col min="8225" max="8225" width="13.42578125" style="2" customWidth="1"/>
    <col min="8226" max="8448" width="9.140625" style="2"/>
    <col min="8449" max="8449" width="45.42578125" style="2" customWidth="1"/>
    <col min="8450" max="8454" width="18.140625" style="2" customWidth="1"/>
    <col min="8455" max="8455" width="18" style="2" customWidth="1"/>
    <col min="8456" max="8456" width="21" style="2" customWidth="1"/>
    <col min="8457" max="8457" width="17.5703125" style="2" customWidth="1"/>
    <col min="8458" max="8459" width="18.5703125" style="2" customWidth="1"/>
    <col min="8460" max="8461" width="17" style="2" customWidth="1"/>
    <col min="8462" max="8479" width="15.7109375" style="2" customWidth="1"/>
    <col min="8480" max="8480" width="56" style="2" customWidth="1"/>
    <col min="8481" max="8481" width="13.42578125" style="2" customWidth="1"/>
    <col min="8482" max="8704" width="9.140625" style="2"/>
    <col min="8705" max="8705" width="45.42578125" style="2" customWidth="1"/>
    <col min="8706" max="8710" width="18.140625" style="2" customWidth="1"/>
    <col min="8711" max="8711" width="18" style="2" customWidth="1"/>
    <col min="8712" max="8712" width="21" style="2" customWidth="1"/>
    <col min="8713" max="8713" width="17.5703125" style="2" customWidth="1"/>
    <col min="8714" max="8715" width="18.5703125" style="2" customWidth="1"/>
    <col min="8716" max="8717" width="17" style="2" customWidth="1"/>
    <col min="8718" max="8735" width="15.7109375" style="2" customWidth="1"/>
    <col min="8736" max="8736" width="56" style="2" customWidth="1"/>
    <col min="8737" max="8737" width="13.42578125" style="2" customWidth="1"/>
    <col min="8738" max="8960" width="9.140625" style="2"/>
    <col min="8961" max="8961" width="45.42578125" style="2" customWidth="1"/>
    <col min="8962" max="8966" width="18.140625" style="2" customWidth="1"/>
    <col min="8967" max="8967" width="18" style="2" customWidth="1"/>
    <col min="8968" max="8968" width="21" style="2" customWidth="1"/>
    <col min="8969" max="8969" width="17.5703125" style="2" customWidth="1"/>
    <col min="8970" max="8971" width="18.5703125" style="2" customWidth="1"/>
    <col min="8972" max="8973" width="17" style="2" customWidth="1"/>
    <col min="8974" max="8991" width="15.7109375" style="2" customWidth="1"/>
    <col min="8992" max="8992" width="56" style="2" customWidth="1"/>
    <col min="8993" max="8993" width="13.42578125" style="2" customWidth="1"/>
    <col min="8994" max="9216" width="9.140625" style="2"/>
    <col min="9217" max="9217" width="45.42578125" style="2" customWidth="1"/>
    <col min="9218" max="9222" width="18.140625" style="2" customWidth="1"/>
    <col min="9223" max="9223" width="18" style="2" customWidth="1"/>
    <col min="9224" max="9224" width="21" style="2" customWidth="1"/>
    <col min="9225" max="9225" width="17.5703125" style="2" customWidth="1"/>
    <col min="9226" max="9227" width="18.5703125" style="2" customWidth="1"/>
    <col min="9228" max="9229" width="17" style="2" customWidth="1"/>
    <col min="9230" max="9247" width="15.7109375" style="2" customWidth="1"/>
    <col min="9248" max="9248" width="56" style="2" customWidth="1"/>
    <col min="9249" max="9249" width="13.42578125" style="2" customWidth="1"/>
    <col min="9250" max="9472" width="9.140625" style="2"/>
    <col min="9473" max="9473" width="45.42578125" style="2" customWidth="1"/>
    <col min="9474" max="9478" width="18.140625" style="2" customWidth="1"/>
    <col min="9479" max="9479" width="18" style="2" customWidth="1"/>
    <col min="9480" max="9480" width="21" style="2" customWidth="1"/>
    <col min="9481" max="9481" width="17.5703125" style="2" customWidth="1"/>
    <col min="9482" max="9483" width="18.5703125" style="2" customWidth="1"/>
    <col min="9484" max="9485" width="17" style="2" customWidth="1"/>
    <col min="9486" max="9503" width="15.7109375" style="2" customWidth="1"/>
    <col min="9504" max="9504" width="56" style="2" customWidth="1"/>
    <col min="9505" max="9505" width="13.42578125" style="2" customWidth="1"/>
    <col min="9506" max="9728" width="9.140625" style="2"/>
    <col min="9729" max="9729" width="45.42578125" style="2" customWidth="1"/>
    <col min="9730" max="9734" width="18.140625" style="2" customWidth="1"/>
    <col min="9735" max="9735" width="18" style="2" customWidth="1"/>
    <col min="9736" max="9736" width="21" style="2" customWidth="1"/>
    <col min="9737" max="9737" width="17.5703125" style="2" customWidth="1"/>
    <col min="9738" max="9739" width="18.5703125" style="2" customWidth="1"/>
    <col min="9740" max="9741" width="17" style="2" customWidth="1"/>
    <col min="9742" max="9759" width="15.7109375" style="2" customWidth="1"/>
    <col min="9760" max="9760" width="56" style="2" customWidth="1"/>
    <col min="9761" max="9761" width="13.42578125" style="2" customWidth="1"/>
    <col min="9762" max="9984" width="9.140625" style="2"/>
    <col min="9985" max="9985" width="45.42578125" style="2" customWidth="1"/>
    <col min="9986" max="9990" width="18.140625" style="2" customWidth="1"/>
    <col min="9991" max="9991" width="18" style="2" customWidth="1"/>
    <col min="9992" max="9992" width="21" style="2" customWidth="1"/>
    <col min="9993" max="9993" width="17.5703125" style="2" customWidth="1"/>
    <col min="9994" max="9995" width="18.5703125" style="2" customWidth="1"/>
    <col min="9996" max="9997" width="17" style="2" customWidth="1"/>
    <col min="9998" max="10015" width="15.7109375" style="2" customWidth="1"/>
    <col min="10016" max="10016" width="56" style="2" customWidth="1"/>
    <col min="10017" max="10017" width="13.42578125" style="2" customWidth="1"/>
    <col min="10018" max="10240" width="9.140625" style="2"/>
    <col min="10241" max="10241" width="45.42578125" style="2" customWidth="1"/>
    <col min="10242" max="10246" width="18.140625" style="2" customWidth="1"/>
    <col min="10247" max="10247" width="18" style="2" customWidth="1"/>
    <col min="10248" max="10248" width="21" style="2" customWidth="1"/>
    <col min="10249" max="10249" width="17.5703125" style="2" customWidth="1"/>
    <col min="10250" max="10251" width="18.5703125" style="2" customWidth="1"/>
    <col min="10252" max="10253" width="17" style="2" customWidth="1"/>
    <col min="10254" max="10271" width="15.7109375" style="2" customWidth="1"/>
    <col min="10272" max="10272" width="56" style="2" customWidth="1"/>
    <col min="10273" max="10273" width="13.42578125" style="2" customWidth="1"/>
    <col min="10274" max="10496" width="9.140625" style="2"/>
    <col min="10497" max="10497" width="45.42578125" style="2" customWidth="1"/>
    <col min="10498" max="10502" width="18.140625" style="2" customWidth="1"/>
    <col min="10503" max="10503" width="18" style="2" customWidth="1"/>
    <col min="10504" max="10504" width="21" style="2" customWidth="1"/>
    <col min="10505" max="10505" width="17.5703125" style="2" customWidth="1"/>
    <col min="10506" max="10507" width="18.5703125" style="2" customWidth="1"/>
    <col min="10508" max="10509" width="17" style="2" customWidth="1"/>
    <col min="10510" max="10527" width="15.7109375" style="2" customWidth="1"/>
    <col min="10528" max="10528" width="56" style="2" customWidth="1"/>
    <col min="10529" max="10529" width="13.42578125" style="2" customWidth="1"/>
    <col min="10530" max="10752" width="9.140625" style="2"/>
    <col min="10753" max="10753" width="45.42578125" style="2" customWidth="1"/>
    <col min="10754" max="10758" width="18.140625" style="2" customWidth="1"/>
    <col min="10759" max="10759" width="18" style="2" customWidth="1"/>
    <col min="10760" max="10760" width="21" style="2" customWidth="1"/>
    <col min="10761" max="10761" width="17.5703125" style="2" customWidth="1"/>
    <col min="10762" max="10763" width="18.5703125" style="2" customWidth="1"/>
    <col min="10764" max="10765" width="17" style="2" customWidth="1"/>
    <col min="10766" max="10783" width="15.7109375" style="2" customWidth="1"/>
    <col min="10784" max="10784" width="56" style="2" customWidth="1"/>
    <col min="10785" max="10785" width="13.42578125" style="2" customWidth="1"/>
    <col min="10786" max="11008" width="9.140625" style="2"/>
    <col min="11009" max="11009" width="45.42578125" style="2" customWidth="1"/>
    <col min="11010" max="11014" width="18.140625" style="2" customWidth="1"/>
    <col min="11015" max="11015" width="18" style="2" customWidth="1"/>
    <col min="11016" max="11016" width="21" style="2" customWidth="1"/>
    <col min="11017" max="11017" width="17.5703125" style="2" customWidth="1"/>
    <col min="11018" max="11019" width="18.5703125" style="2" customWidth="1"/>
    <col min="11020" max="11021" width="17" style="2" customWidth="1"/>
    <col min="11022" max="11039" width="15.7109375" style="2" customWidth="1"/>
    <col min="11040" max="11040" width="56" style="2" customWidth="1"/>
    <col min="11041" max="11041" width="13.42578125" style="2" customWidth="1"/>
    <col min="11042" max="11264" width="9.140625" style="2"/>
    <col min="11265" max="11265" width="45.42578125" style="2" customWidth="1"/>
    <col min="11266" max="11270" width="18.140625" style="2" customWidth="1"/>
    <col min="11271" max="11271" width="18" style="2" customWidth="1"/>
    <col min="11272" max="11272" width="21" style="2" customWidth="1"/>
    <col min="11273" max="11273" width="17.5703125" style="2" customWidth="1"/>
    <col min="11274" max="11275" width="18.5703125" style="2" customWidth="1"/>
    <col min="11276" max="11277" width="17" style="2" customWidth="1"/>
    <col min="11278" max="11295" width="15.7109375" style="2" customWidth="1"/>
    <col min="11296" max="11296" width="56" style="2" customWidth="1"/>
    <col min="11297" max="11297" width="13.42578125" style="2" customWidth="1"/>
    <col min="11298" max="11520" width="9.140625" style="2"/>
    <col min="11521" max="11521" width="45.42578125" style="2" customWidth="1"/>
    <col min="11522" max="11526" width="18.140625" style="2" customWidth="1"/>
    <col min="11527" max="11527" width="18" style="2" customWidth="1"/>
    <col min="11528" max="11528" width="21" style="2" customWidth="1"/>
    <col min="11529" max="11529" width="17.5703125" style="2" customWidth="1"/>
    <col min="11530" max="11531" width="18.5703125" style="2" customWidth="1"/>
    <col min="11532" max="11533" width="17" style="2" customWidth="1"/>
    <col min="11534" max="11551" width="15.7109375" style="2" customWidth="1"/>
    <col min="11552" max="11552" width="56" style="2" customWidth="1"/>
    <col min="11553" max="11553" width="13.42578125" style="2" customWidth="1"/>
    <col min="11554" max="11776" width="9.140625" style="2"/>
    <col min="11777" max="11777" width="45.42578125" style="2" customWidth="1"/>
    <col min="11778" max="11782" width="18.140625" style="2" customWidth="1"/>
    <col min="11783" max="11783" width="18" style="2" customWidth="1"/>
    <col min="11784" max="11784" width="21" style="2" customWidth="1"/>
    <col min="11785" max="11785" width="17.5703125" style="2" customWidth="1"/>
    <col min="11786" max="11787" width="18.5703125" style="2" customWidth="1"/>
    <col min="11788" max="11789" width="17" style="2" customWidth="1"/>
    <col min="11790" max="11807" width="15.7109375" style="2" customWidth="1"/>
    <col min="11808" max="11808" width="56" style="2" customWidth="1"/>
    <col min="11809" max="11809" width="13.42578125" style="2" customWidth="1"/>
    <col min="11810" max="12032" width="9.140625" style="2"/>
    <col min="12033" max="12033" width="45.42578125" style="2" customWidth="1"/>
    <col min="12034" max="12038" width="18.140625" style="2" customWidth="1"/>
    <col min="12039" max="12039" width="18" style="2" customWidth="1"/>
    <col min="12040" max="12040" width="21" style="2" customWidth="1"/>
    <col min="12041" max="12041" width="17.5703125" style="2" customWidth="1"/>
    <col min="12042" max="12043" width="18.5703125" style="2" customWidth="1"/>
    <col min="12044" max="12045" width="17" style="2" customWidth="1"/>
    <col min="12046" max="12063" width="15.7109375" style="2" customWidth="1"/>
    <col min="12064" max="12064" width="56" style="2" customWidth="1"/>
    <col min="12065" max="12065" width="13.42578125" style="2" customWidth="1"/>
    <col min="12066" max="12288" width="9.140625" style="2"/>
    <col min="12289" max="12289" width="45.42578125" style="2" customWidth="1"/>
    <col min="12290" max="12294" width="18.140625" style="2" customWidth="1"/>
    <col min="12295" max="12295" width="18" style="2" customWidth="1"/>
    <col min="12296" max="12296" width="21" style="2" customWidth="1"/>
    <col min="12297" max="12297" width="17.5703125" style="2" customWidth="1"/>
    <col min="12298" max="12299" width="18.5703125" style="2" customWidth="1"/>
    <col min="12300" max="12301" width="17" style="2" customWidth="1"/>
    <col min="12302" max="12319" width="15.7109375" style="2" customWidth="1"/>
    <col min="12320" max="12320" width="56" style="2" customWidth="1"/>
    <col min="12321" max="12321" width="13.42578125" style="2" customWidth="1"/>
    <col min="12322" max="12544" width="9.140625" style="2"/>
    <col min="12545" max="12545" width="45.42578125" style="2" customWidth="1"/>
    <col min="12546" max="12550" width="18.140625" style="2" customWidth="1"/>
    <col min="12551" max="12551" width="18" style="2" customWidth="1"/>
    <col min="12552" max="12552" width="21" style="2" customWidth="1"/>
    <col min="12553" max="12553" width="17.5703125" style="2" customWidth="1"/>
    <col min="12554" max="12555" width="18.5703125" style="2" customWidth="1"/>
    <col min="12556" max="12557" width="17" style="2" customWidth="1"/>
    <col min="12558" max="12575" width="15.7109375" style="2" customWidth="1"/>
    <col min="12576" max="12576" width="56" style="2" customWidth="1"/>
    <col min="12577" max="12577" width="13.42578125" style="2" customWidth="1"/>
    <col min="12578" max="12800" width="9.140625" style="2"/>
    <col min="12801" max="12801" width="45.42578125" style="2" customWidth="1"/>
    <col min="12802" max="12806" width="18.140625" style="2" customWidth="1"/>
    <col min="12807" max="12807" width="18" style="2" customWidth="1"/>
    <col min="12808" max="12808" width="21" style="2" customWidth="1"/>
    <col min="12809" max="12809" width="17.5703125" style="2" customWidth="1"/>
    <col min="12810" max="12811" width="18.5703125" style="2" customWidth="1"/>
    <col min="12812" max="12813" width="17" style="2" customWidth="1"/>
    <col min="12814" max="12831" width="15.7109375" style="2" customWidth="1"/>
    <col min="12832" max="12832" width="56" style="2" customWidth="1"/>
    <col min="12833" max="12833" width="13.42578125" style="2" customWidth="1"/>
    <col min="12834" max="13056" width="9.140625" style="2"/>
    <col min="13057" max="13057" width="45.42578125" style="2" customWidth="1"/>
    <col min="13058" max="13062" width="18.140625" style="2" customWidth="1"/>
    <col min="13063" max="13063" width="18" style="2" customWidth="1"/>
    <col min="13064" max="13064" width="21" style="2" customWidth="1"/>
    <col min="13065" max="13065" width="17.5703125" style="2" customWidth="1"/>
    <col min="13066" max="13067" width="18.5703125" style="2" customWidth="1"/>
    <col min="13068" max="13069" width="17" style="2" customWidth="1"/>
    <col min="13070" max="13087" width="15.7109375" style="2" customWidth="1"/>
    <col min="13088" max="13088" width="56" style="2" customWidth="1"/>
    <col min="13089" max="13089" width="13.42578125" style="2" customWidth="1"/>
    <col min="13090" max="13312" width="9.140625" style="2"/>
    <col min="13313" max="13313" width="45.42578125" style="2" customWidth="1"/>
    <col min="13314" max="13318" width="18.140625" style="2" customWidth="1"/>
    <col min="13319" max="13319" width="18" style="2" customWidth="1"/>
    <col min="13320" max="13320" width="21" style="2" customWidth="1"/>
    <col min="13321" max="13321" width="17.5703125" style="2" customWidth="1"/>
    <col min="13322" max="13323" width="18.5703125" style="2" customWidth="1"/>
    <col min="13324" max="13325" width="17" style="2" customWidth="1"/>
    <col min="13326" max="13343" width="15.7109375" style="2" customWidth="1"/>
    <col min="13344" max="13344" width="56" style="2" customWidth="1"/>
    <col min="13345" max="13345" width="13.42578125" style="2" customWidth="1"/>
    <col min="13346" max="13568" width="9.140625" style="2"/>
    <col min="13569" max="13569" width="45.42578125" style="2" customWidth="1"/>
    <col min="13570" max="13574" width="18.140625" style="2" customWidth="1"/>
    <col min="13575" max="13575" width="18" style="2" customWidth="1"/>
    <col min="13576" max="13576" width="21" style="2" customWidth="1"/>
    <col min="13577" max="13577" width="17.5703125" style="2" customWidth="1"/>
    <col min="13578" max="13579" width="18.5703125" style="2" customWidth="1"/>
    <col min="13580" max="13581" width="17" style="2" customWidth="1"/>
    <col min="13582" max="13599" width="15.7109375" style="2" customWidth="1"/>
    <col min="13600" max="13600" width="56" style="2" customWidth="1"/>
    <col min="13601" max="13601" width="13.42578125" style="2" customWidth="1"/>
    <col min="13602" max="13824" width="9.140625" style="2"/>
    <col min="13825" max="13825" width="45.42578125" style="2" customWidth="1"/>
    <col min="13826" max="13830" width="18.140625" style="2" customWidth="1"/>
    <col min="13831" max="13831" width="18" style="2" customWidth="1"/>
    <col min="13832" max="13832" width="21" style="2" customWidth="1"/>
    <col min="13833" max="13833" width="17.5703125" style="2" customWidth="1"/>
    <col min="13834" max="13835" width="18.5703125" style="2" customWidth="1"/>
    <col min="13836" max="13837" width="17" style="2" customWidth="1"/>
    <col min="13838" max="13855" width="15.7109375" style="2" customWidth="1"/>
    <col min="13856" max="13856" width="56" style="2" customWidth="1"/>
    <col min="13857" max="13857" width="13.42578125" style="2" customWidth="1"/>
    <col min="13858" max="14080" width="9.140625" style="2"/>
    <col min="14081" max="14081" width="45.42578125" style="2" customWidth="1"/>
    <col min="14082" max="14086" width="18.140625" style="2" customWidth="1"/>
    <col min="14087" max="14087" width="18" style="2" customWidth="1"/>
    <col min="14088" max="14088" width="21" style="2" customWidth="1"/>
    <col min="14089" max="14089" width="17.5703125" style="2" customWidth="1"/>
    <col min="14090" max="14091" width="18.5703125" style="2" customWidth="1"/>
    <col min="14092" max="14093" width="17" style="2" customWidth="1"/>
    <col min="14094" max="14111" width="15.7109375" style="2" customWidth="1"/>
    <col min="14112" max="14112" width="56" style="2" customWidth="1"/>
    <col min="14113" max="14113" width="13.42578125" style="2" customWidth="1"/>
    <col min="14114" max="14336" width="9.140625" style="2"/>
    <col min="14337" max="14337" width="45.42578125" style="2" customWidth="1"/>
    <col min="14338" max="14342" width="18.140625" style="2" customWidth="1"/>
    <col min="14343" max="14343" width="18" style="2" customWidth="1"/>
    <col min="14344" max="14344" width="21" style="2" customWidth="1"/>
    <col min="14345" max="14345" width="17.5703125" style="2" customWidth="1"/>
    <col min="14346" max="14347" width="18.5703125" style="2" customWidth="1"/>
    <col min="14348" max="14349" width="17" style="2" customWidth="1"/>
    <col min="14350" max="14367" width="15.7109375" style="2" customWidth="1"/>
    <col min="14368" max="14368" width="56" style="2" customWidth="1"/>
    <col min="14369" max="14369" width="13.42578125" style="2" customWidth="1"/>
    <col min="14370" max="14592" width="9.140625" style="2"/>
    <col min="14593" max="14593" width="45.42578125" style="2" customWidth="1"/>
    <col min="14594" max="14598" width="18.140625" style="2" customWidth="1"/>
    <col min="14599" max="14599" width="18" style="2" customWidth="1"/>
    <col min="14600" max="14600" width="21" style="2" customWidth="1"/>
    <col min="14601" max="14601" width="17.5703125" style="2" customWidth="1"/>
    <col min="14602" max="14603" width="18.5703125" style="2" customWidth="1"/>
    <col min="14604" max="14605" width="17" style="2" customWidth="1"/>
    <col min="14606" max="14623" width="15.7109375" style="2" customWidth="1"/>
    <col min="14624" max="14624" width="56" style="2" customWidth="1"/>
    <col min="14625" max="14625" width="13.42578125" style="2" customWidth="1"/>
    <col min="14626" max="14848" width="9.140625" style="2"/>
    <col min="14849" max="14849" width="45.42578125" style="2" customWidth="1"/>
    <col min="14850" max="14854" width="18.140625" style="2" customWidth="1"/>
    <col min="14855" max="14855" width="18" style="2" customWidth="1"/>
    <col min="14856" max="14856" width="21" style="2" customWidth="1"/>
    <col min="14857" max="14857" width="17.5703125" style="2" customWidth="1"/>
    <col min="14858" max="14859" width="18.5703125" style="2" customWidth="1"/>
    <col min="14860" max="14861" width="17" style="2" customWidth="1"/>
    <col min="14862" max="14879" width="15.7109375" style="2" customWidth="1"/>
    <col min="14880" max="14880" width="56" style="2" customWidth="1"/>
    <col min="14881" max="14881" width="13.42578125" style="2" customWidth="1"/>
    <col min="14882" max="15104" width="9.140625" style="2"/>
    <col min="15105" max="15105" width="45.42578125" style="2" customWidth="1"/>
    <col min="15106" max="15110" width="18.140625" style="2" customWidth="1"/>
    <col min="15111" max="15111" width="18" style="2" customWidth="1"/>
    <col min="15112" max="15112" width="21" style="2" customWidth="1"/>
    <col min="15113" max="15113" width="17.5703125" style="2" customWidth="1"/>
    <col min="15114" max="15115" width="18.5703125" style="2" customWidth="1"/>
    <col min="15116" max="15117" width="17" style="2" customWidth="1"/>
    <col min="15118" max="15135" width="15.7109375" style="2" customWidth="1"/>
    <col min="15136" max="15136" width="56" style="2" customWidth="1"/>
    <col min="15137" max="15137" width="13.42578125" style="2" customWidth="1"/>
    <col min="15138" max="15360" width="9.140625" style="2"/>
    <col min="15361" max="15361" width="45.42578125" style="2" customWidth="1"/>
    <col min="15362" max="15366" width="18.140625" style="2" customWidth="1"/>
    <col min="15367" max="15367" width="18" style="2" customWidth="1"/>
    <col min="15368" max="15368" width="21" style="2" customWidth="1"/>
    <col min="15369" max="15369" width="17.5703125" style="2" customWidth="1"/>
    <col min="15370" max="15371" width="18.5703125" style="2" customWidth="1"/>
    <col min="15372" max="15373" width="17" style="2" customWidth="1"/>
    <col min="15374" max="15391" width="15.7109375" style="2" customWidth="1"/>
    <col min="15392" max="15392" width="56" style="2" customWidth="1"/>
    <col min="15393" max="15393" width="13.42578125" style="2" customWidth="1"/>
    <col min="15394" max="15616" width="9.140625" style="2"/>
    <col min="15617" max="15617" width="45.42578125" style="2" customWidth="1"/>
    <col min="15618" max="15622" width="18.140625" style="2" customWidth="1"/>
    <col min="15623" max="15623" width="18" style="2" customWidth="1"/>
    <col min="15624" max="15624" width="21" style="2" customWidth="1"/>
    <col min="15625" max="15625" width="17.5703125" style="2" customWidth="1"/>
    <col min="15626" max="15627" width="18.5703125" style="2" customWidth="1"/>
    <col min="15628" max="15629" width="17" style="2" customWidth="1"/>
    <col min="15630" max="15647" width="15.7109375" style="2" customWidth="1"/>
    <col min="15648" max="15648" width="56" style="2" customWidth="1"/>
    <col min="15649" max="15649" width="13.42578125" style="2" customWidth="1"/>
    <col min="15650" max="15872" width="9.140625" style="2"/>
    <col min="15873" max="15873" width="45.42578125" style="2" customWidth="1"/>
    <col min="15874" max="15878" width="18.140625" style="2" customWidth="1"/>
    <col min="15879" max="15879" width="18" style="2" customWidth="1"/>
    <col min="15880" max="15880" width="21" style="2" customWidth="1"/>
    <col min="15881" max="15881" width="17.5703125" style="2" customWidth="1"/>
    <col min="15882" max="15883" width="18.5703125" style="2" customWidth="1"/>
    <col min="15884" max="15885" width="17" style="2" customWidth="1"/>
    <col min="15886" max="15903" width="15.7109375" style="2" customWidth="1"/>
    <col min="15904" max="15904" width="56" style="2" customWidth="1"/>
    <col min="15905" max="15905" width="13.42578125" style="2" customWidth="1"/>
    <col min="15906" max="16128" width="9.140625" style="2"/>
    <col min="16129" max="16129" width="45.42578125" style="2" customWidth="1"/>
    <col min="16130" max="16134" width="18.140625" style="2" customWidth="1"/>
    <col min="16135" max="16135" width="18" style="2" customWidth="1"/>
    <col min="16136" max="16136" width="21" style="2" customWidth="1"/>
    <col min="16137" max="16137" width="17.5703125" style="2" customWidth="1"/>
    <col min="16138" max="16139" width="18.5703125" style="2" customWidth="1"/>
    <col min="16140" max="16141" width="17" style="2" customWidth="1"/>
    <col min="16142" max="16159" width="15.7109375" style="2" customWidth="1"/>
    <col min="16160" max="16160" width="56" style="2" customWidth="1"/>
    <col min="16161" max="16161" width="13.42578125" style="2" customWidth="1"/>
    <col min="16162" max="16384" width="9.140625" style="2"/>
  </cols>
  <sheetData>
    <row r="1" spans="1:194" ht="15" customHeight="1" x14ac:dyDescent="0.25">
      <c r="Z1" s="163" t="s">
        <v>25</v>
      </c>
      <c r="AA1" s="163"/>
      <c r="AB1" s="163"/>
      <c r="AC1" s="163"/>
      <c r="AD1" s="163"/>
      <c r="AE1" s="4"/>
    </row>
    <row r="2" spans="1:194" ht="15" customHeight="1" x14ac:dyDescent="0.25">
      <c r="Z2" s="163" t="s">
        <v>26</v>
      </c>
      <c r="AA2" s="163"/>
      <c r="AB2" s="163"/>
      <c r="AC2" s="163"/>
      <c r="AD2" s="163"/>
      <c r="AE2" s="4"/>
    </row>
    <row r="3" spans="1:194" ht="15" customHeight="1" x14ac:dyDescent="0.25">
      <c r="Z3" s="163" t="s">
        <v>27</v>
      </c>
      <c r="AA3" s="163"/>
      <c r="AB3" s="163"/>
      <c r="AC3" s="163"/>
      <c r="AD3" s="163"/>
      <c r="AE3" s="4"/>
    </row>
    <row r="4" spans="1:194" ht="28.5" customHeight="1" x14ac:dyDescent="0.25">
      <c r="A4" s="164" t="s">
        <v>85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5"/>
    </row>
    <row r="5" spans="1:194" ht="27" customHeight="1" x14ac:dyDescent="0.25">
      <c r="A5" s="165" t="s">
        <v>28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6"/>
    </row>
    <row r="6" spans="1:194" ht="20.25" customHeight="1" x14ac:dyDescent="0.25">
      <c r="A6" s="7"/>
      <c r="B6" s="6"/>
      <c r="C6" s="6"/>
      <c r="D6" s="6"/>
      <c r="E6" s="6"/>
      <c r="F6" s="6"/>
      <c r="G6" s="6"/>
      <c r="H6" s="7"/>
      <c r="I6" s="7"/>
      <c r="J6" s="122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161" t="s">
        <v>29</v>
      </c>
      <c r="AC6" s="161"/>
      <c r="AD6" s="162"/>
      <c r="AE6" s="8"/>
    </row>
    <row r="7" spans="1:194" s="9" customFormat="1" ht="61.5" customHeight="1" x14ac:dyDescent="0.25">
      <c r="A7" s="151" t="s">
        <v>0</v>
      </c>
      <c r="B7" s="157" t="s">
        <v>30</v>
      </c>
      <c r="C7" s="157" t="s">
        <v>87</v>
      </c>
      <c r="D7" s="157" t="s">
        <v>88</v>
      </c>
      <c r="E7" s="157" t="s">
        <v>89</v>
      </c>
      <c r="F7" s="159" t="s">
        <v>31</v>
      </c>
      <c r="G7" s="160"/>
      <c r="H7" s="154" t="s">
        <v>1</v>
      </c>
      <c r="I7" s="155"/>
      <c r="J7" s="154" t="s">
        <v>2</v>
      </c>
      <c r="K7" s="155"/>
      <c r="L7" s="154" t="s">
        <v>3</v>
      </c>
      <c r="M7" s="155"/>
      <c r="N7" s="154" t="s">
        <v>4</v>
      </c>
      <c r="O7" s="155"/>
      <c r="P7" s="154" t="s">
        <v>5</v>
      </c>
      <c r="Q7" s="155"/>
      <c r="R7" s="154" t="s">
        <v>6</v>
      </c>
      <c r="S7" s="155"/>
      <c r="T7" s="154" t="s">
        <v>7</v>
      </c>
      <c r="U7" s="155"/>
      <c r="V7" s="154" t="s">
        <v>8</v>
      </c>
      <c r="W7" s="155"/>
      <c r="X7" s="154" t="s">
        <v>9</v>
      </c>
      <c r="Y7" s="155"/>
      <c r="Z7" s="154" t="s">
        <v>10</v>
      </c>
      <c r="AA7" s="155"/>
      <c r="AB7" s="154" t="s">
        <v>11</v>
      </c>
      <c r="AC7" s="155"/>
      <c r="AD7" s="156" t="s">
        <v>12</v>
      </c>
      <c r="AE7" s="156"/>
      <c r="AF7" s="151" t="s">
        <v>32</v>
      </c>
    </row>
    <row r="8" spans="1:194" s="12" customFormat="1" ht="63.75" customHeight="1" x14ac:dyDescent="0.25">
      <c r="A8" s="152"/>
      <c r="B8" s="158"/>
      <c r="C8" s="158"/>
      <c r="D8" s="158"/>
      <c r="E8" s="158"/>
      <c r="F8" s="10" t="s">
        <v>13</v>
      </c>
      <c r="G8" s="10" t="s">
        <v>14</v>
      </c>
      <c r="H8" s="11" t="s">
        <v>15</v>
      </c>
      <c r="I8" s="11" t="s">
        <v>33</v>
      </c>
      <c r="J8" s="123" t="s">
        <v>15</v>
      </c>
      <c r="K8" s="11" t="s">
        <v>33</v>
      </c>
      <c r="L8" s="11" t="s">
        <v>15</v>
      </c>
      <c r="M8" s="11" t="s">
        <v>33</v>
      </c>
      <c r="N8" s="11" t="s">
        <v>15</v>
      </c>
      <c r="O8" s="11" t="s">
        <v>33</v>
      </c>
      <c r="P8" s="11" t="s">
        <v>15</v>
      </c>
      <c r="Q8" s="11" t="s">
        <v>33</v>
      </c>
      <c r="R8" s="11" t="s">
        <v>15</v>
      </c>
      <c r="S8" s="11" t="s">
        <v>33</v>
      </c>
      <c r="T8" s="11" t="s">
        <v>15</v>
      </c>
      <c r="U8" s="11" t="s">
        <v>33</v>
      </c>
      <c r="V8" s="11" t="s">
        <v>15</v>
      </c>
      <c r="W8" s="11" t="s">
        <v>33</v>
      </c>
      <c r="X8" s="11" t="s">
        <v>15</v>
      </c>
      <c r="Y8" s="11" t="s">
        <v>33</v>
      </c>
      <c r="Z8" s="11" t="s">
        <v>15</v>
      </c>
      <c r="AA8" s="11" t="s">
        <v>33</v>
      </c>
      <c r="AB8" s="11" t="s">
        <v>15</v>
      </c>
      <c r="AC8" s="11" t="s">
        <v>33</v>
      </c>
      <c r="AD8" s="11" t="s">
        <v>15</v>
      </c>
      <c r="AE8" s="11" t="s">
        <v>33</v>
      </c>
      <c r="AF8" s="152"/>
    </row>
    <row r="9" spans="1:194" s="15" customFormat="1" ht="24.75" customHeight="1" x14ac:dyDescent="0.25">
      <c r="A9" s="13">
        <v>1</v>
      </c>
      <c r="B9" s="13">
        <v>2</v>
      </c>
      <c r="C9" s="13"/>
      <c r="D9" s="13"/>
      <c r="E9" s="13"/>
      <c r="F9" s="13"/>
      <c r="G9" s="13"/>
      <c r="H9" s="13">
        <v>3</v>
      </c>
      <c r="I9" s="13">
        <v>4</v>
      </c>
      <c r="J9" s="124">
        <v>5</v>
      </c>
      <c r="K9" s="13"/>
      <c r="L9" s="13">
        <v>6</v>
      </c>
      <c r="M9" s="13"/>
      <c r="N9" s="13">
        <v>7</v>
      </c>
      <c r="O9" s="13"/>
      <c r="P9" s="13">
        <v>8</v>
      </c>
      <c r="Q9" s="13"/>
      <c r="R9" s="13">
        <v>9</v>
      </c>
      <c r="S9" s="13"/>
      <c r="T9" s="13">
        <v>10</v>
      </c>
      <c r="U9" s="13"/>
      <c r="V9" s="13">
        <v>11</v>
      </c>
      <c r="W9" s="13"/>
      <c r="X9" s="13">
        <v>12</v>
      </c>
      <c r="Y9" s="13"/>
      <c r="Z9" s="13">
        <v>13</v>
      </c>
      <c r="AA9" s="13"/>
      <c r="AB9" s="13">
        <v>14</v>
      </c>
      <c r="AC9" s="13"/>
      <c r="AD9" s="13">
        <v>15</v>
      </c>
      <c r="AE9" s="13"/>
      <c r="AF9" s="14"/>
    </row>
    <row r="10" spans="1:194" s="16" customFormat="1" ht="18.75" customHeight="1" x14ac:dyDescent="0.25">
      <c r="A10" s="153" t="s">
        <v>34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98"/>
      <c r="AF10" s="20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</row>
    <row r="11" spans="1:194" s="16" customFormat="1" ht="39" customHeight="1" x14ac:dyDescent="0.25">
      <c r="A11" s="139" t="s">
        <v>22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1"/>
      <c r="AF11" s="20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</row>
    <row r="12" spans="1:194" s="27" customFormat="1" ht="18.75" x14ac:dyDescent="0.3">
      <c r="A12" s="101" t="s">
        <v>16</v>
      </c>
      <c r="B12" s="102">
        <f>B13+B14+B15</f>
        <v>116813.43000000001</v>
      </c>
      <c r="C12" s="102">
        <f>C13+C14+C15</f>
        <v>17267.050000000003</v>
      </c>
      <c r="D12" s="102">
        <f>D13+D14+D15</f>
        <v>11616.81</v>
      </c>
      <c r="E12" s="102">
        <f>E13+E14+E15</f>
        <v>11616.81</v>
      </c>
      <c r="F12" s="102">
        <f>E12/B12*100</f>
        <v>9.9447554960076072</v>
      </c>
      <c r="G12" s="102">
        <f>E12/C12*100</f>
        <v>67.277328785171747</v>
      </c>
      <c r="H12" s="104">
        <f>H13+H14+H15</f>
        <v>5877.3</v>
      </c>
      <c r="I12" s="104">
        <f t="shared" ref="I12:AE12" si="0">I13+I14+I15</f>
        <v>3847.52</v>
      </c>
      <c r="J12" s="125">
        <f>J13+J14+J15</f>
        <v>11389.75</v>
      </c>
      <c r="K12" s="104">
        <f t="shared" si="0"/>
        <v>7769.2900000000009</v>
      </c>
      <c r="L12" s="104">
        <f t="shared" si="0"/>
        <v>11362.58</v>
      </c>
      <c r="M12" s="104">
        <f t="shared" si="0"/>
        <v>0</v>
      </c>
      <c r="N12" s="104">
        <f t="shared" si="0"/>
        <v>12621.699999999999</v>
      </c>
      <c r="O12" s="104">
        <f t="shared" si="0"/>
        <v>0</v>
      </c>
      <c r="P12" s="104">
        <f t="shared" si="0"/>
        <v>12349.74</v>
      </c>
      <c r="Q12" s="104">
        <f t="shared" si="0"/>
        <v>0</v>
      </c>
      <c r="R12" s="104">
        <f t="shared" si="0"/>
        <v>12253.57</v>
      </c>
      <c r="S12" s="104">
        <f t="shared" si="0"/>
        <v>0</v>
      </c>
      <c r="T12" s="104">
        <f t="shared" si="0"/>
        <v>12985.169999999998</v>
      </c>
      <c r="U12" s="104">
        <f t="shared" si="0"/>
        <v>0</v>
      </c>
      <c r="V12" s="104">
        <f t="shared" si="0"/>
        <v>7594.3799999999992</v>
      </c>
      <c r="W12" s="104">
        <f t="shared" si="0"/>
        <v>0</v>
      </c>
      <c r="X12" s="104">
        <f t="shared" si="0"/>
        <v>8411.35</v>
      </c>
      <c r="Y12" s="104">
        <f t="shared" si="0"/>
        <v>0</v>
      </c>
      <c r="Z12" s="104">
        <f t="shared" si="0"/>
        <v>8702.75</v>
      </c>
      <c r="AA12" s="104">
        <f t="shared" si="0"/>
        <v>0</v>
      </c>
      <c r="AB12" s="104">
        <f t="shared" si="0"/>
        <v>6875.2699999999986</v>
      </c>
      <c r="AC12" s="104">
        <f t="shared" si="0"/>
        <v>0</v>
      </c>
      <c r="AD12" s="104">
        <f t="shared" si="0"/>
        <v>6389.869999999999</v>
      </c>
      <c r="AE12" s="104">
        <f t="shared" si="0"/>
        <v>0</v>
      </c>
      <c r="AF12" s="20"/>
      <c r="AG12" s="99">
        <f t="shared" ref="AG12:AG16" si="1">H12+J12+L12+N12+P12+R12+T12+V12+X12+Z12+AB12+AD12</f>
        <v>116813.43</v>
      </c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1"/>
      <c r="EI12" s="21"/>
      <c r="EJ12" s="21"/>
      <c r="EK12" s="21"/>
      <c r="EL12" s="21"/>
      <c r="EM12" s="21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</row>
    <row r="13" spans="1:194" s="27" customFormat="1" ht="18.75" x14ac:dyDescent="0.3">
      <c r="A13" s="36" t="s">
        <v>19</v>
      </c>
      <c r="B13" s="37">
        <f t="shared" ref="B13:E16" si="2">SUM(B19,B57,B93)</f>
        <v>126.1</v>
      </c>
      <c r="C13" s="37">
        <f t="shared" si="2"/>
        <v>0</v>
      </c>
      <c r="D13" s="37">
        <f t="shared" si="2"/>
        <v>0</v>
      </c>
      <c r="E13" s="37">
        <f t="shared" si="2"/>
        <v>0</v>
      </c>
      <c r="F13" s="37">
        <f>E13/B13*100</f>
        <v>0</v>
      </c>
      <c r="G13" s="103">
        <f>IFERROR(E13/C13*100,0)</f>
        <v>0</v>
      </c>
      <c r="H13" s="37">
        <f t="shared" ref="H13:AE13" si="3">SUM(H19,H57,H93)</f>
        <v>0</v>
      </c>
      <c r="I13" s="37">
        <f t="shared" si="3"/>
        <v>0</v>
      </c>
      <c r="J13" s="126">
        <f t="shared" si="3"/>
        <v>0</v>
      </c>
      <c r="K13" s="37">
        <f t="shared" si="3"/>
        <v>0</v>
      </c>
      <c r="L13" s="37">
        <f t="shared" si="3"/>
        <v>0</v>
      </c>
      <c r="M13" s="37">
        <f t="shared" si="3"/>
        <v>0</v>
      </c>
      <c r="N13" s="37">
        <f t="shared" si="3"/>
        <v>0</v>
      </c>
      <c r="O13" s="37">
        <f t="shared" si="3"/>
        <v>0</v>
      </c>
      <c r="P13" s="37">
        <f t="shared" si="3"/>
        <v>126.1</v>
      </c>
      <c r="Q13" s="37">
        <f t="shared" si="3"/>
        <v>0</v>
      </c>
      <c r="R13" s="37">
        <f t="shared" si="3"/>
        <v>0</v>
      </c>
      <c r="S13" s="37">
        <f t="shared" si="3"/>
        <v>0</v>
      </c>
      <c r="T13" s="37">
        <f t="shared" si="3"/>
        <v>0</v>
      </c>
      <c r="U13" s="37">
        <f t="shared" si="3"/>
        <v>0</v>
      </c>
      <c r="V13" s="37">
        <f t="shared" si="3"/>
        <v>0</v>
      </c>
      <c r="W13" s="37">
        <f t="shared" si="3"/>
        <v>0</v>
      </c>
      <c r="X13" s="37">
        <f t="shared" si="3"/>
        <v>0</v>
      </c>
      <c r="Y13" s="37">
        <f t="shared" si="3"/>
        <v>0</v>
      </c>
      <c r="Z13" s="37">
        <f t="shared" si="3"/>
        <v>0</v>
      </c>
      <c r="AA13" s="37">
        <f t="shared" si="3"/>
        <v>0</v>
      </c>
      <c r="AB13" s="37">
        <f t="shared" si="3"/>
        <v>0</v>
      </c>
      <c r="AC13" s="37">
        <f t="shared" si="3"/>
        <v>0</v>
      </c>
      <c r="AD13" s="37">
        <f t="shared" si="3"/>
        <v>0</v>
      </c>
      <c r="AE13" s="37">
        <f t="shared" si="3"/>
        <v>0</v>
      </c>
      <c r="AF13" s="20"/>
      <c r="AG13" s="99">
        <f t="shared" si="1"/>
        <v>126.1</v>
      </c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  <c r="FC13" s="21"/>
      <c r="FD13" s="21"/>
      <c r="FE13" s="21"/>
      <c r="FF13" s="21"/>
      <c r="FG13" s="21"/>
      <c r="FH13" s="21"/>
      <c r="FI13" s="21"/>
      <c r="FJ13" s="21"/>
      <c r="FK13" s="21"/>
      <c r="FL13" s="21"/>
      <c r="FM13" s="21"/>
      <c r="FN13" s="21"/>
      <c r="FO13" s="21"/>
      <c r="FP13" s="21"/>
      <c r="FQ13" s="21"/>
      <c r="FR13" s="21"/>
      <c r="FS13" s="21"/>
      <c r="FT13" s="21"/>
      <c r="FU13" s="21"/>
      <c r="FV13" s="21"/>
      <c r="FW13" s="21"/>
      <c r="FX13" s="21"/>
      <c r="FY13" s="21"/>
      <c r="FZ13" s="21"/>
      <c r="GA13" s="21"/>
      <c r="GB13" s="21"/>
      <c r="GC13" s="21"/>
      <c r="GD13" s="21"/>
      <c r="GE13" s="21"/>
      <c r="GF13" s="21"/>
      <c r="GG13" s="21"/>
      <c r="GH13" s="21"/>
      <c r="GI13" s="21"/>
      <c r="GJ13" s="21"/>
      <c r="GK13" s="21"/>
      <c r="GL13" s="21"/>
    </row>
    <row r="14" spans="1:194" s="27" customFormat="1" ht="18.75" x14ac:dyDescent="0.3">
      <c r="A14" s="36" t="s">
        <v>17</v>
      </c>
      <c r="B14" s="37">
        <f t="shared" si="2"/>
        <v>704.5</v>
      </c>
      <c r="C14" s="37">
        <f t="shared" si="2"/>
        <v>0</v>
      </c>
      <c r="D14" s="37">
        <f t="shared" si="2"/>
        <v>0</v>
      </c>
      <c r="E14" s="37">
        <f t="shared" si="2"/>
        <v>0</v>
      </c>
      <c r="F14" s="37">
        <f>E14/B14*100</f>
        <v>0</v>
      </c>
      <c r="G14" s="103">
        <f>IFERROR(E14/C14*100,0)</f>
        <v>0</v>
      </c>
      <c r="H14" s="37">
        <f t="shared" ref="H14:AE14" si="4">SUM(H20,H58,H94)</f>
        <v>0</v>
      </c>
      <c r="I14" s="37">
        <f t="shared" si="4"/>
        <v>0</v>
      </c>
      <c r="J14" s="126">
        <f t="shared" si="4"/>
        <v>0</v>
      </c>
      <c r="K14" s="37">
        <f t="shared" si="4"/>
        <v>0</v>
      </c>
      <c r="L14" s="37">
        <f t="shared" si="4"/>
        <v>182.35</v>
      </c>
      <c r="M14" s="37">
        <f t="shared" si="4"/>
        <v>0</v>
      </c>
      <c r="N14" s="37">
        <f t="shared" si="4"/>
        <v>13.88</v>
      </c>
      <c r="O14" s="37">
        <f t="shared" si="4"/>
        <v>0</v>
      </c>
      <c r="P14" s="37">
        <f t="shared" si="4"/>
        <v>269.53999999999996</v>
      </c>
      <c r="Q14" s="37">
        <f t="shared" si="4"/>
        <v>0</v>
      </c>
      <c r="R14" s="37">
        <f t="shared" si="4"/>
        <v>22.98</v>
      </c>
      <c r="S14" s="37">
        <f t="shared" si="4"/>
        <v>0</v>
      </c>
      <c r="T14" s="37">
        <f t="shared" si="4"/>
        <v>22.98</v>
      </c>
      <c r="U14" s="37">
        <f t="shared" si="4"/>
        <v>0</v>
      </c>
      <c r="V14" s="37">
        <f t="shared" si="4"/>
        <v>22.98</v>
      </c>
      <c r="W14" s="37">
        <f t="shared" si="4"/>
        <v>0</v>
      </c>
      <c r="X14" s="37">
        <f t="shared" si="4"/>
        <v>22.98</v>
      </c>
      <c r="Y14" s="37">
        <f t="shared" si="4"/>
        <v>0</v>
      </c>
      <c r="Z14" s="37">
        <f t="shared" si="4"/>
        <v>90.18</v>
      </c>
      <c r="AA14" s="37">
        <f t="shared" si="4"/>
        <v>0</v>
      </c>
      <c r="AB14" s="37">
        <f t="shared" si="4"/>
        <v>22.98</v>
      </c>
      <c r="AC14" s="37">
        <f t="shared" si="4"/>
        <v>0</v>
      </c>
      <c r="AD14" s="37">
        <f t="shared" si="4"/>
        <v>33.65</v>
      </c>
      <c r="AE14" s="37">
        <f t="shared" si="4"/>
        <v>0</v>
      </c>
      <c r="AF14" s="20"/>
      <c r="AG14" s="99">
        <f t="shared" si="1"/>
        <v>704.50000000000011</v>
      </c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21"/>
      <c r="FE14" s="21"/>
      <c r="FF14" s="21"/>
      <c r="FG14" s="21"/>
      <c r="FH14" s="21"/>
      <c r="FI14" s="21"/>
      <c r="FJ14" s="21"/>
      <c r="FK14" s="21"/>
      <c r="FL14" s="21"/>
      <c r="FM14" s="21"/>
      <c r="FN14" s="21"/>
      <c r="FO14" s="21"/>
      <c r="FP14" s="21"/>
      <c r="FQ14" s="21"/>
      <c r="FR14" s="21"/>
      <c r="FS14" s="21"/>
      <c r="FT14" s="21"/>
      <c r="FU14" s="21"/>
      <c r="FV14" s="21"/>
      <c r="FW14" s="21"/>
      <c r="FX14" s="21"/>
      <c r="FY14" s="21"/>
      <c r="FZ14" s="21"/>
      <c r="GA14" s="21"/>
      <c r="GB14" s="21"/>
      <c r="GC14" s="21"/>
      <c r="GD14" s="21"/>
      <c r="GE14" s="21"/>
      <c r="GF14" s="21"/>
      <c r="GG14" s="21"/>
      <c r="GH14" s="21"/>
      <c r="GI14" s="21"/>
      <c r="GJ14" s="21"/>
      <c r="GK14" s="21"/>
      <c r="GL14" s="21"/>
    </row>
    <row r="15" spans="1:194" s="27" customFormat="1" ht="18.75" x14ac:dyDescent="0.3">
      <c r="A15" s="36" t="s">
        <v>18</v>
      </c>
      <c r="B15" s="37">
        <f t="shared" si="2"/>
        <v>115982.83</v>
      </c>
      <c r="C15" s="37">
        <f t="shared" si="2"/>
        <v>17267.050000000003</v>
      </c>
      <c r="D15" s="37">
        <f t="shared" si="2"/>
        <v>11616.81</v>
      </c>
      <c r="E15" s="37">
        <f t="shared" si="2"/>
        <v>11616.81</v>
      </c>
      <c r="F15" s="37">
        <f>E15/B15*100</f>
        <v>10.015973916139139</v>
      </c>
      <c r="G15" s="103">
        <f>IFERROR(E15/C15*100,0)</f>
        <v>67.277328785171747</v>
      </c>
      <c r="H15" s="37">
        <f t="shared" ref="H15:AE15" si="5">SUM(H21,H59,H95)</f>
        <v>5877.3</v>
      </c>
      <c r="I15" s="37">
        <f t="shared" si="5"/>
        <v>3847.52</v>
      </c>
      <c r="J15" s="126">
        <f t="shared" si="5"/>
        <v>11389.75</v>
      </c>
      <c r="K15" s="37">
        <f t="shared" si="5"/>
        <v>7769.2900000000009</v>
      </c>
      <c r="L15" s="37">
        <f t="shared" si="5"/>
        <v>11180.23</v>
      </c>
      <c r="M15" s="37">
        <f t="shared" si="5"/>
        <v>0</v>
      </c>
      <c r="N15" s="37">
        <f t="shared" si="5"/>
        <v>12607.82</v>
      </c>
      <c r="O15" s="37">
        <f t="shared" si="5"/>
        <v>0</v>
      </c>
      <c r="P15" s="37">
        <f t="shared" si="5"/>
        <v>11954.1</v>
      </c>
      <c r="Q15" s="37">
        <f t="shared" si="5"/>
        <v>0</v>
      </c>
      <c r="R15" s="37">
        <f t="shared" si="5"/>
        <v>12230.59</v>
      </c>
      <c r="S15" s="37">
        <f t="shared" si="5"/>
        <v>0</v>
      </c>
      <c r="T15" s="37">
        <f t="shared" si="5"/>
        <v>12962.189999999999</v>
      </c>
      <c r="U15" s="37">
        <f t="shared" si="5"/>
        <v>0</v>
      </c>
      <c r="V15" s="37">
        <f t="shared" si="5"/>
        <v>7571.4</v>
      </c>
      <c r="W15" s="37">
        <f t="shared" si="5"/>
        <v>0</v>
      </c>
      <c r="X15" s="37">
        <f t="shared" si="5"/>
        <v>8388.3700000000008</v>
      </c>
      <c r="Y15" s="37">
        <f t="shared" si="5"/>
        <v>0</v>
      </c>
      <c r="Z15" s="37">
        <f t="shared" si="5"/>
        <v>8612.57</v>
      </c>
      <c r="AA15" s="37">
        <f t="shared" si="5"/>
        <v>0</v>
      </c>
      <c r="AB15" s="37">
        <f t="shared" si="5"/>
        <v>6852.2899999999991</v>
      </c>
      <c r="AC15" s="37">
        <f t="shared" si="5"/>
        <v>0</v>
      </c>
      <c r="AD15" s="37">
        <f t="shared" si="5"/>
        <v>6356.2199999999993</v>
      </c>
      <c r="AE15" s="37">
        <f t="shared" si="5"/>
        <v>0</v>
      </c>
      <c r="AF15" s="20"/>
      <c r="AG15" s="99">
        <f t="shared" si="1"/>
        <v>115982.82999999997</v>
      </c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</row>
    <row r="16" spans="1:194" s="27" customFormat="1" ht="18.75" x14ac:dyDescent="0.3">
      <c r="A16" s="36" t="s">
        <v>20</v>
      </c>
      <c r="B16" s="37">
        <f t="shared" si="2"/>
        <v>0</v>
      </c>
      <c r="C16" s="37">
        <f t="shared" si="2"/>
        <v>0</v>
      </c>
      <c r="D16" s="37">
        <f t="shared" si="2"/>
        <v>0</v>
      </c>
      <c r="E16" s="37">
        <f t="shared" si="2"/>
        <v>0</v>
      </c>
      <c r="F16" s="120">
        <f>IFERROR(E16/B16*100,0)</f>
        <v>0</v>
      </c>
      <c r="G16" s="120">
        <f t="shared" ref="G16" si="6">IFERROR(E16/C16*100,0)</f>
        <v>0</v>
      </c>
      <c r="H16" s="37">
        <f t="shared" ref="H16:AE16" si="7">SUM(H22,H60,H96)</f>
        <v>0</v>
      </c>
      <c r="I16" s="37">
        <f t="shared" si="7"/>
        <v>0</v>
      </c>
      <c r="J16" s="126">
        <f t="shared" si="7"/>
        <v>0</v>
      </c>
      <c r="K16" s="37">
        <f t="shared" si="7"/>
        <v>0</v>
      </c>
      <c r="L16" s="37">
        <f t="shared" si="7"/>
        <v>0</v>
      </c>
      <c r="M16" s="37">
        <f t="shared" si="7"/>
        <v>0</v>
      </c>
      <c r="N16" s="37">
        <f t="shared" si="7"/>
        <v>0</v>
      </c>
      <c r="O16" s="37">
        <f t="shared" si="7"/>
        <v>0</v>
      </c>
      <c r="P16" s="37">
        <f t="shared" si="7"/>
        <v>0</v>
      </c>
      <c r="Q16" s="37">
        <f t="shared" si="7"/>
        <v>0</v>
      </c>
      <c r="R16" s="37">
        <f t="shared" si="7"/>
        <v>0</v>
      </c>
      <c r="S16" s="37">
        <f t="shared" si="7"/>
        <v>0</v>
      </c>
      <c r="T16" s="37">
        <f t="shared" si="7"/>
        <v>0</v>
      </c>
      <c r="U16" s="37">
        <f t="shared" si="7"/>
        <v>0</v>
      </c>
      <c r="V16" s="37">
        <f t="shared" si="7"/>
        <v>0</v>
      </c>
      <c r="W16" s="37">
        <f t="shared" si="7"/>
        <v>0</v>
      </c>
      <c r="X16" s="37">
        <f t="shared" si="7"/>
        <v>0</v>
      </c>
      <c r="Y16" s="37">
        <f t="shared" si="7"/>
        <v>0</v>
      </c>
      <c r="Z16" s="37">
        <f t="shared" si="7"/>
        <v>0</v>
      </c>
      <c r="AA16" s="37">
        <f t="shared" si="7"/>
        <v>0</v>
      </c>
      <c r="AB16" s="37">
        <f t="shared" si="7"/>
        <v>0</v>
      </c>
      <c r="AC16" s="37">
        <f t="shared" si="7"/>
        <v>0</v>
      </c>
      <c r="AD16" s="37">
        <f t="shared" si="7"/>
        <v>0</v>
      </c>
      <c r="AE16" s="37">
        <f t="shared" si="7"/>
        <v>0</v>
      </c>
      <c r="AF16" s="20"/>
      <c r="AG16" s="99">
        <f t="shared" si="1"/>
        <v>0</v>
      </c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21"/>
      <c r="FE16" s="21"/>
      <c r="FF16" s="21"/>
      <c r="FG16" s="21"/>
      <c r="FH16" s="21"/>
      <c r="FI16" s="21"/>
      <c r="FJ16" s="21"/>
      <c r="FK16" s="21"/>
      <c r="FL16" s="21"/>
      <c r="FM16" s="21"/>
      <c r="FN16" s="21"/>
      <c r="FO16" s="21"/>
      <c r="FP16" s="21"/>
      <c r="FQ16" s="21"/>
      <c r="FR16" s="21"/>
      <c r="FS16" s="21"/>
      <c r="FT16" s="21"/>
      <c r="FU16" s="21"/>
      <c r="FV16" s="21"/>
      <c r="FW16" s="21"/>
      <c r="FX16" s="21"/>
      <c r="FY16" s="21"/>
      <c r="FZ16" s="21"/>
      <c r="GA16" s="21"/>
      <c r="GB16" s="21"/>
      <c r="GC16" s="21"/>
      <c r="GD16" s="21"/>
      <c r="GE16" s="21"/>
      <c r="GF16" s="21"/>
      <c r="GG16" s="21"/>
      <c r="GH16" s="21"/>
      <c r="GI16" s="21"/>
      <c r="GJ16" s="21"/>
      <c r="GK16" s="21"/>
      <c r="GL16" s="21"/>
    </row>
    <row r="17" spans="1:194" s="21" customFormat="1" ht="21" customHeight="1" x14ac:dyDescent="0.3">
      <c r="A17" s="17" t="s">
        <v>35</v>
      </c>
      <c r="B17" s="18"/>
      <c r="C17" s="18"/>
      <c r="D17" s="18"/>
      <c r="E17" s="18"/>
      <c r="F17" s="18"/>
      <c r="G17" s="18"/>
      <c r="H17" s="19"/>
      <c r="I17" s="19"/>
      <c r="J17" s="12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</row>
    <row r="18" spans="1:194" s="27" customFormat="1" ht="18.75" x14ac:dyDescent="0.3">
      <c r="A18" s="22" t="s">
        <v>16</v>
      </c>
      <c r="B18" s="23">
        <f>B19+B20+B21</f>
        <v>57876.630000000005</v>
      </c>
      <c r="C18" s="23">
        <f>C19+C20+C21</f>
        <v>7812.83</v>
      </c>
      <c r="D18" s="23">
        <f>D19+D20+D21</f>
        <v>5535.8899999999994</v>
      </c>
      <c r="E18" s="23">
        <f>E19+E20+E21</f>
        <v>5535.8899999999994</v>
      </c>
      <c r="F18" s="23">
        <f>E18/B18*100</f>
        <v>9.5649833101892749</v>
      </c>
      <c r="G18" s="23">
        <f>E18/C18*100</f>
        <v>70.856399025705159</v>
      </c>
      <c r="H18" s="24">
        <f>H19+H20+H21</f>
        <v>2027.5</v>
      </c>
      <c r="I18" s="24">
        <f t="shared" ref="I18:AE18" si="8">I19+I20+I21</f>
        <v>1654.79</v>
      </c>
      <c r="J18" s="125">
        <f t="shared" si="8"/>
        <v>5785.33</v>
      </c>
      <c r="K18" s="24">
        <f t="shared" si="8"/>
        <v>3881.1</v>
      </c>
      <c r="L18" s="24">
        <f t="shared" si="8"/>
        <v>6016.26</v>
      </c>
      <c r="M18" s="24">
        <f t="shared" si="8"/>
        <v>0</v>
      </c>
      <c r="N18" s="24">
        <f>N19+N20+N21</f>
        <v>6314.5</v>
      </c>
      <c r="O18" s="24">
        <f t="shared" si="8"/>
        <v>0</v>
      </c>
      <c r="P18" s="24">
        <f t="shared" si="8"/>
        <v>6603.89</v>
      </c>
      <c r="Q18" s="24">
        <f t="shared" si="8"/>
        <v>0</v>
      </c>
      <c r="R18" s="24">
        <f t="shared" si="8"/>
        <v>6701.57</v>
      </c>
      <c r="S18" s="24">
        <f t="shared" si="8"/>
        <v>0</v>
      </c>
      <c r="T18" s="24">
        <f t="shared" si="8"/>
        <v>6646.9699999999993</v>
      </c>
      <c r="U18" s="24">
        <f t="shared" si="8"/>
        <v>0</v>
      </c>
      <c r="V18" s="24">
        <f t="shared" si="8"/>
        <v>2559.0699999999997</v>
      </c>
      <c r="W18" s="24">
        <f t="shared" si="8"/>
        <v>0</v>
      </c>
      <c r="X18" s="24">
        <f t="shared" si="8"/>
        <v>3994.5699999999997</v>
      </c>
      <c r="Y18" s="24">
        <f t="shared" si="8"/>
        <v>0</v>
      </c>
      <c r="Z18" s="24">
        <f t="shared" si="8"/>
        <v>3844.97</v>
      </c>
      <c r="AA18" s="24">
        <f t="shared" si="8"/>
        <v>0</v>
      </c>
      <c r="AB18" s="24">
        <f t="shared" si="8"/>
        <v>3564.5699999999997</v>
      </c>
      <c r="AC18" s="24">
        <f t="shared" si="8"/>
        <v>0</v>
      </c>
      <c r="AD18" s="24">
        <f t="shared" si="8"/>
        <v>3817.43</v>
      </c>
      <c r="AE18" s="24">
        <f t="shared" si="8"/>
        <v>0</v>
      </c>
      <c r="AF18" s="20"/>
      <c r="AG18" s="99">
        <f t="shared" ref="AG18:AG81" si="9">H18+J18+L18+N18+P18+R18+T18+V18+X18+Z18+AB18+AD18</f>
        <v>57876.630000000005</v>
      </c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1"/>
      <c r="BU18" s="21"/>
      <c r="BV18" s="21"/>
      <c r="BW18" s="21"/>
      <c r="BX18" s="21"/>
      <c r="BY18" s="21"/>
      <c r="BZ18" s="21"/>
      <c r="CA18" s="21"/>
      <c r="CB18" s="21"/>
      <c r="CC18" s="21"/>
      <c r="CD18" s="21"/>
      <c r="CE18" s="21"/>
      <c r="CF18" s="21"/>
      <c r="CG18" s="21"/>
      <c r="CH18" s="21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21"/>
      <c r="DU18" s="21"/>
      <c r="DV18" s="21"/>
      <c r="DW18" s="21"/>
      <c r="DX18" s="21"/>
      <c r="DY18" s="21"/>
      <c r="DZ18" s="21"/>
      <c r="EA18" s="21"/>
      <c r="EB18" s="21"/>
      <c r="EC18" s="21"/>
      <c r="ED18" s="21"/>
      <c r="EE18" s="21"/>
      <c r="EF18" s="21"/>
      <c r="EG18" s="21"/>
      <c r="EH18" s="21"/>
      <c r="EI18" s="21"/>
      <c r="EJ18" s="21"/>
      <c r="EK18" s="21"/>
      <c r="EL18" s="21"/>
      <c r="EM18" s="21"/>
      <c r="EN18" s="21"/>
      <c r="EO18" s="21"/>
      <c r="EP18" s="21"/>
      <c r="EQ18" s="21"/>
      <c r="ER18" s="21"/>
      <c r="ES18" s="21"/>
      <c r="ET18" s="21"/>
      <c r="EU18" s="21"/>
      <c r="EV18" s="21"/>
      <c r="EW18" s="21"/>
      <c r="EX18" s="21"/>
      <c r="EY18" s="21"/>
      <c r="EZ18" s="21"/>
      <c r="FA18" s="21"/>
      <c r="FB18" s="21"/>
      <c r="FC18" s="21"/>
      <c r="FD18" s="21"/>
      <c r="FE18" s="21"/>
      <c r="FF18" s="21"/>
      <c r="FG18" s="21"/>
      <c r="FH18" s="21"/>
      <c r="FI18" s="21"/>
      <c r="FJ18" s="21"/>
      <c r="FK18" s="21"/>
      <c r="FL18" s="21"/>
      <c r="FM18" s="21"/>
      <c r="FN18" s="21"/>
      <c r="FO18" s="21"/>
      <c r="FP18" s="21"/>
      <c r="FQ18" s="21"/>
      <c r="FR18" s="21"/>
      <c r="FS18" s="21"/>
      <c r="FT18" s="21"/>
      <c r="FU18" s="21"/>
      <c r="FV18" s="21"/>
      <c r="FW18" s="21"/>
      <c r="FX18" s="21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</row>
    <row r="19" spans="1:194" s="27" customFormat="1" ht="18.75" x14ac:dyDescent="0.3">
      <c r="A19" s="28" t="s">
        <v>19</v>
      </c>
      <c r="B19" s="29">
        <f>B25+B32+B38+B44</f>
        <v>126.1</v>
      </c>
      <c r="C19" s="29">
        <f>C25+C32+C38+C44</f>
        <v>0</v>
      </c>
      <c r="D19" s="29">
        <f t="shared" ref="C19:E21" si="10">D25+D32+D38+D44</f>
        <v>0</v>
      </c>
      <c r="E19" s="29">
        <f t="shared" si="10"/>
        <v>0</v>
      </c>
      <c r="F19" s="18">
        <f>IFERROR(E19/B19*100,0)</f>
        <v>0</v>
      </c>
      <c r="G19" s="18">
        <f>IFERROR(E19/C19*100,0)</f>
        <v>0</v>
      </c>
      <c r="H19" s="29">
        <f t="shared" ref="H19:AE19" si="11">H25+H32+H38+H44</f>
        <v>0</v>
      </c>
      <c r="I19" s="29">
        <f t="shared" ref="I19:K19" si="12">I25+I32+I38+I44</f>
        <v>0</v>
      </c>
      <c r="J19" s="126">
        <f t="shared" si="11"/>
        <v>0</v>
      </c>
      <c r="K19" s="29">
        <f t="shared" si="12"/>
        <v>0</v>
      </c>
      <c r="L19" s="29">
        <f>L25+L32+L38+L44</f>
        <v>0</v>
      </c>
      <c r="M19" s="29">
        <f t="shared" si="11"/>
        <v>0</v>
      </c>
      <c r="N19" s="29">
        <f>N25+N32+N38+N44</f>
        <v>0</v>
      </c>
      <c r="O19" s="29">
        <f t="shared" si="11"/>
        <v>0</v>
      </c>
      <c r="P19" s="29">
        <f t="shared" si="11"/>
        <v>126.1</v>
      </c>
      <c r="Q19" s="29">
        <f t="shared" si="11"/>
        <v>0</v>
      </c>
      <c r="R19" s="29">
        <f t="shared" si="11"/>
        <v>0</v>
      </c>
      <c r="S19" s="29">
        <f t="shared" si="11"/>
        <v>0</v>
      </c>
      <c r="T19" s="29">
        <f t="shared" si="11"/>
        <v>0</v>
      </c>
      <c r="U19" s="29">
        <f t="shared" si="11"/>
        <v>0</v>
      </c>
      <c r="V19" s="29">
        <f t="shared" si="11"/>
        <v>0</v>
      </c>
      <c r="W19" s="29">
        <f t="shared" si="11"/>
        <v>0</v>
      </c>
      <c r="X19" s="29">
        <f t="shared" si="11"/>
        <v>0</v>
      </c>
      <c r="Y19" s="29">
        <f t="shared" si="11"/>
        <v>0</v>
      </c>
      <c r="Z19" s="29">
        <f t="shared" si="11"/>
        <v>0</v>
      </c>
      <c r="AA19" s="29">
        <f t="shared" si="11"/>
        <v>0</v>
      </c>
      <c r="AB19" s="29">
        <f t="shared" si="11"/>
        <v>0</v>
      </c>
      <c r="AC19" s="29">
        <f t="shared" si="11"/>
        <v>0</v>
      </c>
      <c r="AD19" s="29">
        <f t="shared" si="11"/>
        <v>0</v>
      </c>
      <c r="AE19" s="29">
        <f t="shared" si="11"/>
        <v>0</v>
      </c>
      <c r="AF19" s="20"/>
      <c r="AG19" s="99">
        <f t="shared" si="9"/>
        <v>126.1</v>
      </c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21"/>
      <c r="DU19" s="21"/>
      <c r="DV19" s="21"/>
      <c r="DW19" s="21"/>
      <c r="DX19" s="21"/>
      <c r="DY19" s="21"/>
      <c r="DZ19" s="21"/>
      <c r="EA19" s="21"/>
      <c r="EB19" s="21"/>
      <c r="EC19" s="21"/>
      <c r="ED19" s="21"/>
      <c r="EE19" s="21"/>
      <c r="EF19" s="21"/>
      <c r="EG19" s="21"/>
      <c r="EH19" s="21"/>
      <c r="EI19" s="21"/>
      <c r="EJ19" s="21"/>
      <c r="EK19" s="21"/>
      <c r="EL19" s="21"/>
      <c r="EM19" s="21"/>
      <c r="EN19" s="21"/>
      <c r="EO19" s="21"/>
      <c r="EP19" s="21"/>
      <c r="EQ19" s="21"/>
      <c r="ER19" s="21"/>
      <c r="ES19" s="21"/>
      <c r="ET19" s="21"/>
      <c r="EU19" s="21"/>
      <c r="EV19" s="21"/>
      <c r="EW19" s="21"/>
      <c r="EX19" s="21"/>
      <c r="EY19" s="21"/>
      <c r="EZ19" s="21"/>
      <c r="FA19" s="21"/>
      <c r="FB19" s="21"/>
      <c r="FC19" s="21"/>
      <c r="FD19" s="21"/>
      <c r="FE19" s="21"/>
      <c r="FF19" s="21"/>
      <c r="FG19" s="21"/>
      <c r="FH19" s="21"/>
      <c r="FI19" s="21"/>
      <c r="FJ19" s="21"/>
      <c r="FK19" s="21"/>
      <c r="FL19" s="21"/>
      <c r="FM19" s="21"/>
      <c r="FN19" s="21"/>
      <c r="FO19" s="21"/>
      <c r="FP19" s="21"/>
      <c r="FQ19" s="21"/>
      <c r="FR19" s="21"/>
      <c r="FS19" s="21"/>
      <c r="FT19" s="21"/>
      <c r="FU19" s="21"/>
      <c r="FV19" s="21"/>
      <c r="FW19" s="21"/>
      <c r="FX19" s="21"/>
      <c r="FY19" s="21"/>
      <c r="FZ19" s="21"/>
      <c r="GA19" s="21"/>
      <c r="GB19" s="21"/>
      <c r="GC19" s="21"/>
      <c r="GD19" s="21"/>
      <c r="GE19" s="21"/>
      <c r="GF19" s="21"/>
      <c r="GG19" s="21"/>
      <c r="GH19" s="21"/>
      <c r="GI19" s="21"/>
      <c r="GJ19" s="21"/>
      <c r="GK19" s="21"/>
      <c r="GL19" s="21"/>
    </row>
    <row r="20" spans="1:194" s="27" customFormat="1" ht="18.75" x14ac:dyDescent="0.3">
      <c r="A20" s="28" t="s">
        <v>17</v>
      </c>
      <c r="B20" s="29">
        <f>B26+B33+B39+B45+B52</f>
        <v>524.5</v>
      </c>
      <c r="C20" s="29">
        <f t="shared" si="10"/>
        <v>0</v>
      </c>
      <c r="D20" s="29">
        <f t="shared" si="10"/>
        <v>0</v>
      </c>
      <c r="E20" s="29">
        <f t="shared" si="10"/>
        <v>0</v>
      </c>
      <c r="F20" s="18">
        <f t="shared" ref="F20:F22" si="13">IFERROR(E20/B20*100,0)</f>
        <v>0</v>
      </c>
      <c r="G20" s="18">
        <f>IFERROR(E20/C20*100,0)</f>
        <v>0</v>
      </c>
      <c r="H20" s="29">
        <f>H26+H33+H39+H45+H52</f>
        <v>0</v>
      </c>
      <c r="I20" s="29">
        <f>I26+I33+I39+I45+I52</f>
        <v>0</v>
      </c>
      <c r="J20" s="126">
        <f t="shared" ref="J20:AD20" si="14">J26+J33+J39+J45+J52</f>
        <v>0</v>
      </c>
      <c r="K20" s="29">
        <f>K26+K33+K39+K45+K52</f>
        <v>0</v>
      </c>
      <c r="L20" s="29">
        <f t="shared" si="14"/>
        <v>2.35</v>
      </c>
      <c r="M20" s="29">
        <f>M26+M33+M39+M45+M52</f>
        <v>0</v>
      </c>
      <c r="N20" s="29">
        <f t="shared" si="14"/>
        <v>13.88</v>
      </c>
      <c r="O20" s="29">
        <f>O26+O33+O39+O45+O52</f>
        <v>0</v>
      </c>
      <c r="P20" s="29">
        <f t="shared" si="14"/>
        <v>269.53999999999996</v>
      </c>
      <c r="Q20" s="29">
        <f>Q26+Q33+Q39+Q45+Q52</f>
        <v>0</v>
      </c>
      <c r="R20" s="29">
        <f t="shared" si="14"/>
        <v>22.98</v>
      </c>
      <c r="S20" s="29">
        <f>S26+S33+S39+S45+S52</f>
        <v>0</v>
      </c>
      <c r="T20" s="29">
        <f t="shared" si="14"/>
        <v>22.98</v>
      </c>
      <c r="U20" s="29">
        <f>U26+U33+U39+U45+U52</f>
        <v>0</v>
      </c>
      <c r="V20" s="29">
        <f t="shared" si="14"/>
        <v>22.98</v>
      </c>
      <c r="W20" s="29">
        <f>W26+W33+W39+W45+W52</f>
        <v>0</v>
      </c>
      <c r="X20" s="29">
        <f t="shared" si="14"/>
        <v>22.98</v>
      </c>
      <c r="Y20" s="29">
        <f>Y26+Y33+Y39+Y45+Y52</f>
        <v>0</v>
      </c>
      <c r="Z20" s="29">
        <f t="shared" si="14"/>
        <v>90.18</v>
      </c>
      <c r="AA20" s="29">
        <f>AA26+AA33+AA39+AA45+AA52</f>
        <v>0</v>
      </c>
      <c r="AB20" s="29">
        <f t="shared" si="14"/>
        <v>22.98</v>
      </c>
      <c r="AC20" s="29">
        <f>AC26+AC33+AC39+AC45+AC52</f>
        <v>0</v>
      </c>
      <c r="AD20" s="29">
        <f t="shared" si="14"/>
        <v>33.65</v>
      </c>
      <c r="AE20" s="29">
        <f>AE26+AE33+AE39+AE45+AE52</f>
        <v>0</v>
      </c>
      <c r="AF20" s="20"/>
      <c r="AG20" s="99">
        <f t="shared" si="9"/>
        <v>524.50000000000011</v>
      </c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21"/>
      <c r="BT20" s="21"/>
      <c r="BU20" s="21"/>
      <c r="BV20" s="21"/>
      <c r="BW20" s="21"/>
      <c r="BX20" s="21"/>
      <c r="BY20" s="21"/>
      <c r="BZ20" s="21"/>
      <c r="CA20" s="21"/>
      <c r="CB20" s="21"/>
      <c r="CC20" s="21"/>
      <c r="CD20" s="21"/>
      <c r="CE20" s="21"/>
      <c r="CF20" s="21"/>
      <c r="CG20" s="21"/>
      <c r="CH20" s="21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21"/>
      <c r="CT20" s="21"/>
      <c r="CU20" s="21"/>
      <c r="CV20" s="21"/>
      <c r="CW20" s="21"/>
      <c r="CX20" s="21"/>
      <c r="CY20" s="21"/>
      <c r="CZ20" s="21"/>
      <c r="DA20" s="21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  <c r="DO20" s="21"/>
      <c r="DP20" s="21"/>
      <c r="DQ20" s="21"/>
      <c r="DR20" s="21"/>
      <c r="DS20" s="21"/>
      <c r="DT20" s="21"/>
      <c r="DU20" s="21"/>
      <c r="DV20" s="21"/>
      <c r="DW20" s="21"/>
      <c r="DX20" s="21"/>
      <c r="DY20" s="21"/>
      <c r="DZ20" s="21"/>
      <c r="EA20" s="21"/>
      <c r="EB20" s="21"/>
      <c r="EC20" s="21"/>
      <c r="ED20" s="21"/>
      <c r="EE20" s="21"/>
      <c r="EF20" s="21"/>
      <c r="EG20" s="21"/>
      <c r="EH20" s="21"/>
      <c r="EI20" s="21"/>
      <c r="EJ20" s="21"/>
      <c r="EK20" s="21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21"/>
      <c r="FA20" s="21"/>
      <c r="FB20" s="21"/>
      <c r="FC20" s="21"/>
      <c r="FD20" s="21"/>
      <c r="FE20" s="21"/>
      <c r="FF20" s="21"/>
      <c r="FG20" s="21"/>
      <c r="FH20" s="21"/>
      <c r="FI20" s="21"/>
      <c r="FJ20" s="21"/>
      <c r="FK20" s="21"/>
      <c r="FL20" s="21"/>
      <c r="FM20" s="21"/>
      <c r="FN20" s="21"/>
      <c r="FO20" s="21"/>
      <c r="FP20" s="21"/>
      <c r="FQ20" s="21"/>
      <c r="FR20" s="21"/>
      <c r="FS20" s="21"/>
      <c r="FT20" s="21"/>
      <c r="FU20" s="21"/>
      <c r="FV20" s="21"/>
      <c r="FW20" s="21"/>
      <c r="FX20" s="21"/>
      <c r="FY20" s="21"/>
      <c r="FZ20" s="21"/>
      <c r="GA20" s="21"/>
      <c r="GB20" s="21"/>
      <c r="GC20" s="21"/>
      <c r="GD20" s="21"/>
      <c r="GE20" s="21"/>
      <c r="GF20" s="21"/>
      <c r="GG20" s="21"/>
      <c r="GH20" s="21"/>
      <c r="GI20" s="21"/>
      <c r="GJ20" s="21"/>
      <c r="GK20" s="21"/>
      <c r="GL20" s="21"/>
    </row>
    <row r="21" spans="1:194" s="27" customFormat="1" ht="18.75" x14ac:dyDescent="0.3">
      <c r="A21" s="28" t="s">
        <v>18</v>
      </c>
      <c r="B21" s="29">
        <f>B27+B34+B40+B46+B53</f>
        <v>57226.030000000006</v>
      </c>
      <c r="C21" s="29">
        <f t="shared" si="10"/>
        <v>7812.83</v>
      </c>
      <c r="D21" s="29">
        <f t="shared" si="10"/>
        <v>5535.8899999999994</v>
      </c>
      <c r="E21" s="29">
        <f>E27+E34+E40+E46</f>
        <v>5535.8899999999994</v>
      </c>
      <c r="F21" s="18">
        <f t="shared" si="13"/>
        <v>9.67372714829248</v>
      </c>
      <c r="G21" s="18">
        <f>IFERROR(E21/C21*100,0)</f>
        <v>70.856399025705159</v>
      </c>
      <c r="H21" s="29">
        <f t="shared" ref="H21:AD21" si="15">H27+H34+H40+H46+H53</f>
        <v>2027.5</v>
      </c>
      <c r="I21" s="29">
        <f>I27+I34+I40+I46+I53</f>
        <v>1654.79</v>
      </c>
      <c r="J21" s="126">
        <f t="shared" si="15"/>
        <v>5785.33</v>
      </c>
      <c r="K21" s="29">
        <f>K27+K34+K40+K46+K53</f>
        <v>3881.1</v>
      </c>
      <c r="L21" s="29">
        <f t="shared" si="15"/>
        <v>6013.91</v>
      </c>
      <c r="M21" s="29">
        <f>M27+M34+M40+M46+M53</f>
        <v>0</v>
      </c>
      <c r="N21" s="29">
        <f t="shared" si="15"/>
        <v>6300.62</v>
      </c>
      <c r="O21" s="29">
        <f>O27+O34+O40+O46+O53</f>
        <v>0</v>
      </c>
      <c r="P21" s="29">
        <f>P27+P34+P40+P46+P53</f>
        <v>6208.25</v>
      </c>
      <c r="Q21" s="29">
        <f>Q27+Q34+Q40+Q46+Q53</f>
        <v>0</v>
      </c>
      <c r="R21" s="29">
        <f t="shared" si="15"/>
        <v>6678.59</v>
      </c>
      <c r="S21" s="29">
        <f>S27+S34+S40+S46+S53</f>
        <v>0</v>
      </c>
      <c r="T21" s="29">
        <f t="shared" si="15"/>
        <v>6623.99</v>
      </c>
      <c r="U21" s="29">
        <f>U27+U34+U40+U46+U53</f>
        <v>0</v>
      </c>
      <c r="V21" s="29">
        <f t="shared" si="15"/>
        <v>2536.0899999999997</v>
      </c>
      <c r="W21" s="29">
        <f>W27+W34+W40+W46+W53</f>
        <v>0</v>
      </c>
      <c r="X21" s="29">
        <f t="shared" si="15"/>
        <v>3971.5899999999997</v>
      </c>
      <c r="Y21" s="29">
        <f>Y27+Y34+Y40+Y46+Y53</f>
        <v>0</v>
      </c>
      <c r="Z21" s="29">
        <f t="shared" si="15"/>
        <v>3754.79</v>
      </c>
      <c r="AA21" s="29">
        <f>AA27+AA34+AA40+AA46+AA53</f>
        <v>0</v>
      </c>
      <c r="AB21" s="29">
        <f t="shared" si="15"/>
        <v>3541.5899999999997</v>
      </c>
      <c r="AC21" s="29">
        <f>AC27+AC34+AC40+AC46+AC53</f>
        <v>0</v>
      </c>
      <c r="AD21" s="29">
        <f t="shared" si="15"/>
        <v>3783.7799999999997</v>
      </c>
      <c r="AE21" s="29">
        <f>AE27+AE34+AE40+AE46+AE53</f>
        <v>0</v>
      </c>
      <c r="AF21" s="20"/>
      <c r="AG21" s="99">
        <f t="shared" si="9"/>
        <v>57226.029999999984</v>
      </c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  <c r="EE21" s="21"/>
      <c r="EF21" s="21"/>
      <c r="EG21" s="21"/>
      <c r="EH21" s="21"/>
      <c r="EI21" s="21"/>
      <c r="EJ21" s="21"/>
      <c r="EK21" s="21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21"/>
      <c r="FG21" s="21"/>
      <c r="FH21" s="21"/>
      <c r="FI21" s="21"/>
      <c r="FJ21" s="21"/>
      <c r="FK21" s="21"/>
      <c r="FL21" s="21"/>
      <c r="FM21" s="21"/>
      <c r="FN21" s="21"/>
      <c r="FO21" s="21"/>
      <c r="FP21" s="21"/>
      <c r="FQ21" s="21"/>
      <c r="FR21" s="21"/>
      <c r="FS21" s="21"/>
      <c r="FT21" s="21"/>
      <c r="FU21" s="21"/>
      <c r="FV21" s="21"/>
      <c r="FW21" s="21"/>
      <c r="FX21" s="21"/>
      <c r="FY21" s="21"/>
      <c r="FZ21" s="21"/>
      <c r="GA21" s="21"/>
      <c r="GB21" s="21"/>
      <c r="GC21" s="21"/>
      <c r="GD21" s="21"/>
      <c r="GE21" s="21"/>
      <c r="GF21" s="21"/>
      <c r="GG21" s="21"/>
      <c r="GH21" s="21"/>
      <c r="GI21" s="21"/>
      <c r="GJ21" s="21"/>
      <c r="GK21" s="21"/>
      <c r="GL21" s="21"/>
    </row>
    <row r="22" spans="1:194" s="27" customFormat="1" ht="18.75" x14ac:dyDescent="0.3">
      <c r="A22" s="28" t="s">
        <v>20</v>
      </c>
      <c r="B22" s="29">
        <f>B29+B35+B41+B48</f>
        <v>0</v>
      </c>
      <c r="C22" s="29">
        <f>C29+C35+C41+C48</f>
        <v>0</v>
      </c>
      <c r="D22" s="29">
        <f>D29+D35+D41+D48</f>
        <v>0</v>
      </c>
      <c r="E22" s="29">
        <f>E29+E35+E41+E48</f>
        <v>0</v>
      </c>
      <c r="F22" s="18">
        <f t="shared" si="13"/>
        <v>0</v>
      </c>
      <c r="G22" s="18">
        <f>IFERROR(E22/C22*100,0)</f>
        <v>0</v>
      </c>
      <c r="H22" s="29">
        <f t="shared" ref="H22:AE22" si="16">H29+H35+H41+H48</f>
        <v>0</v>
      </c>
      <c r="I22" s="29">
        <f t="shared" ref="I22:K22" si="17">I29+I35+I41+I48</f>
        <v>0</v>
      </c>
      <c r="J22" s="126">
        <f t="shared" si="16"/>
        <v>0</v>
      </c>
      <c r="K22" s="29">
        <f t="shared" si="17"/>
        <v>0</v>
      </c>
      <c r="L22" s="29">
        <f t="shared" si="16"/>
        <v>0</v>
      </c>
      <c r="M22" s="29">
        <f t="shared" si="16"/>
        <v>0</v>
      </c>
      <c r="N22" s="29">
        <f t="shared" si="16"/>
        <v>0</v>
      </c>
      <c r="O22" s="29">
        <f t="shared" si="16"/>
        <v>0</v>
      </c>
      <c r="P22" s="29">
        <f t="shared" si="16"/>
        <v>0</v>
      </c>
      <c r="Q22" s="29">
        <f t="shared" si="16"/>
        <v>0</v>
      </c>
      <c r="R22" s="29">
        <f t="shared" si="16"/>
        <v>0</v>
      </c>
      <c r="S22" s="29">
        <f t="shared" si="16"/>
        <v>0</v>
      </c>
      <c r="T22" s="29">
        <f t="shared" si="16"/>
        <v>0</v>
      </c>
      <c r="U22" s="29">
        <f t="shared" si="16"/>
        <v>0</v>
      </c>
      <c r="V22" s="29">
        <f t="shared" si="16"/>
        <v>0</v>
      </c>
      <c r="W22" s="29">
        <f t="shared" si="16"/>
        <v>0</v>
      </c>
      <c r="X22" s="29">
        <f t="shared" si="16"/>
        <v>0</v>
      </c>
      <c r="Y22" s="29">
        <f t="shared" si="16"/>
        <v>0</v>
      </c>
      <c r="Z22" s="29">
        <f t="shared" si="16"/>
        <v>0</v>
      </c>
      <c r="AA22" s="29">
        <f t="shared" si="16"/>
        <v>0</v>
      </c>
      <c r="AB22" s="29">
        <f t="shared" si="16"/>
        <v>0</v>
      </c>
      <c r="AC22" s="29">
        <f t="shared" si="16"/>
        <v>0</v>
      </c>
      <c r="AD22" s="29">
        <f t="shared" si="16"/>
        <v>0</v>
      </c>
      <c r="AE22" s="29">
        <f t="shared" si="16"/>
        <v>0</v>
      </c>
      <c r="AF22" s="20"/>
      <c r="AG22" s="99">
        <f t="shared" si="9"/>
        <v>0</v>
      </c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</row>
    <row r="23" spans="1:194" s="27" customFormat="1" ht="41.25" customHeight="1" x14ac:dyDescent="0.3">
      <c r="A23" s="30" t="s">
        <v>36</v>
      </c>
      <c r="B23" s="31"/>
      <c r="C23" s="31"/>
      <c r="D23" s="31"/>
      <c r="E23" s="31"/>
      <c r="F23" s="108"/>
      <c r="G23" s="108"/>
      <c r="H23" s="32"/>
      <c r="I23" s="32"/>
      <c r="J23" s="125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20"/>
      <c r="AG23" s="99">
        <f t="shared" si="9"/>
        <v>0</v>
      </c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21"/>
      <c r="FG23" s="21"/>
      <c r="FH23" s="21"/>
      <c r="FI23" s="21"/>
      <c r="FJ23" s="21"/>
      <c r="FK23" s="21"/>
      <c r="FL23" s="21"/>
      <c r="FM23" s="21"/>
      <c r="FN23" s="21"/>
      <c r="FO23" s="21"/>
      <c r="FP23" s="21"/>
      <c r="FQ23" s="21"/>
      <c r="FR23" s="21"/>
      <c r="FS23" s="21"/>
      <c r="FT23" s="21"/>
      <c r="FU23" s="21"/>
      <c r="FV23" s="21"/>
      <c r="FW23" s="21"/>
      <c r="FX23" s="21"/>
      <c r="FY23" s="21"/>
      <c r="FZ23" s="21"/>
      <c r="GA23" s="21"/>
      <c r="GB23" s="21"/>
      <c r="GC23" s="21"/>
      <c r="GD23" s="21"/>
      <c r="GE23" s="21"/>
      <c r="GF23" s="21"/>
      <c r="GG23" s="21"/>
      <c r="GH23" s="21"/>
      <c r="GI23" s="21"/>
      <c r="GJ23" s="21"/>
      <c r="GK23" s="21"/>
      <c r="GL23" s="21"/>
    </row>
    <row r="24" spans="1:194" s="21" customFormat="1" ht="18.75" x14ac:dyDescent="0.3">
      <c r="A24" s="33" t="s">
        <v>16</v>
      </c>
      <c r="B24" s="34">
        <f>B26+B27+B25</f>
        <v>1211.6599999999999</v>
      </c>
      <c r="C24" s="34">
        <f>C25+C26+C27</f>
        <v>209.28</v>
      </c>
      <c r="D24" s="34">
        <f>D25+D26+D27</f>
        <v>209.28</v>
      </c>
      <c r="E24" s="34">
        <f>E25+E26+E27</f>
        <v>209.28</v>
      </c>
      <c r="F24" s="109">
        <f>E24/B24*100</f>
        <v>17.272172061469391</v>
      </c>
      <c r="G24" s="109">
        <f t="shared" ref="G24:G29" si="18">IFERROR(E24/C24*100,0)</f>
        <v>100</v>
      </c>
      <c r="H24" s="35">
        <f>H26+H27+H25</f>
        <v>0</v>
      </c>
      <c r="I24" s="35">
        <f t="shared" ref="I24:AE24" si="19">I26+I27+I25</f>
        <v>0</v>
      </c>
      <c r="J24" s="125">
        <f>J26+J27+J25</f>
        <v>209.28</v>
      </c>
      <c r="K24" s="35">
        <f t="shared" si="19"/>
        <v>209.28</v>
      </c>
      <c r="L24" s="35">
        <f>L26+L27+L25</f>
        <v>261.87</v>
      </c>
      <c r="M24" s="35">
        <f t="shared" si="19"/>
        <v>0</v>
      </c>
      <c r="N24" s="35">
        <f>N26+N27+N25</f>
        <v>11.870000000000001</v>
      </c>
      <c r="O24" s="35">
        <f t="shared" si="19"/>
        <v>0</v>
      </c>
      <c r="P24" s="35">
        <f t="shared" si="19"/>
        <v>376.18999999999994</v>
      </c>
      <c r="Q24" s="35">
        <f t="shared" si="19"/>
        <v>0</v>
      </c>
      <c r="R24" s="35">
        <f t="shared" si="19"/>
        <v>269.37</v>
      </c>
      <c r="S24" s="35">
        <f t="shared" si="19"/>
        <v>0</v>
      </c>
      <c r="T24" s="35">
        <f t="shared" si="19"/>
        <v>11.870000000000001</v>
      </c>
      <c r="U24" s="35">
        <f t="shared" si="19"/>
        <v>0</v>
      </c>
      <c r="V24" s="35">
        <f t="shared" si="19"/>
        <v>11.870000000000001</v>
      </c>
      <c r="W24" s="35">
        <f t="shared" si="19"/>
        <v>0</v>
      </c>
      <c r="X24" s="35">
        <f t="shared" si="19"/>
        <v>11.870000000000001</v>
      </c>
      <c r="Y24" s="35">
        <f t="shared" si="19"/>
        <v>0</v>
      </c>
      <c r="Z24" s="35">
        <f t="shared" si="19"/>
        <v>11.870000000000001</v>
      </c>
      <c r="AA24" s="35">
        <f t="shared" si="19"/>
        <v>0</v>
      </c>
      <c r="AB24" s="35">
        <f t="shared" si="19"/>
        <v>11.870000000000001</v>
      </c>
      <c r="AC24" s="35">
        <f t="shared" si="19"/>
        <v>0</v>
      </c>
      <c r="AD24" s="35">
        <f t="shared" si="19"/>
        <v>23.729999999999997</v>
      </c>
      <c r="AE24" s="35">
        <f t="shared" si="19"/>
        <v>0</v>
      </c>
      <c r="AF24" s="20"/>
      <c r="AG24" s="99">
        <f t="shared" si="9"/>
        <v>1211.6599999999994</v>
      </c>
    </row>
    <row r="25" spans="1:194" s="21" customFormat="1" ht="18.75" x14ac:dyDescent="0.3">
      <c r="A25" s="36" t="s">
        <v>19</v>
      </c>
      <c r="B25" s="37">
        <f>H25+J25+L25+N25+P25+R25+T25+V25+X25+Z25+AB25+AD25</f>
        <v>126.1</v>
      </c>
      <c r="C25" s="106">
        <f>SUM(H25,J25)</f>
        <v>0</v>
      </c>
      <c r="D25" s="106">
        <f>E25</f>
        <v>0</v>
      </c>
      <c r="E25" s="106">
        <f>SUM(I25,K25,M25,O25,Q25,S25,U25,W25,Y25,AA25,AC25,AE25)</f>
        <v>0</v>
      </c>
      <c r="F25" s="109">
        <f>IFERROR(E25/B25*100,0)</f>
        <v>0</v>
      </c>
      <c r="G25" s="109">
        <f t="shared" si="18"/>
        <v>0</v>
      </c>
      <c r="H25" s="38"/>
      <c r="I25" s="38"/>
      <c r="J25" s="128"/>
      <c r="K25" s="39"/>
      <c r="L25" s="38"/>
      <c r="M25" s="38"/>
      <c r="N25" s="38">
        <v>0</v>
      </c>
      <c r="O25" s="39">
        <v>0</v>
      </c>
      <c r="P25" s="38">
        <v>126.1</v>
      </c>
      <c r="Q25" s="39"/>
      <c r="R25" s="38"/>
      <c r="S25" s="39"/>
      <c r="T25" s="38"/>
      <c r="U25" s="39"/>
      <c r="V25" s="38"/>
      <c r="W25" s="39"/>
      <c r="X25" s="38"/>
      <c r="Y25" s="39"/>
      <c r="Z25" s="38"/>
      <c r="AA25" s="39"/>
      <c r="AB25" s="38"/>
      <c r="AC25" s="39"/>
      <c r="AD25" s="39"/>
      <c r="AE25" s="39"/>
      <c r="AF25" s="20"/>
      <c r="AG25" s="99">
        <f t="shared" si="9"/>
        <v>126.1</v>
      </c>
    </row>
    <row r="26" spans="1:194" s="21" customFormat="1" ht="18.75" x14ac:dyDescent="0.3">
      <c r="A26" s="36" t="s">
        <v>17</v>
      </c>
      <c r="B26" s="37">
        <f>H26+J26+L26+N26+P26+R26+T26+V26+X26+Z26+AB26+AD26</f>
        <v>302.39999999999998</v>
      </c>
      <c r="C26" s="106">
        <f>SUM(H26,J26)</f>
        <v>0</v>
      </c>
      <c r="D26" s="106">
        <f t="shared" ref="D26:D27" si="20">E26</f>
        <v>0</v>
      </c>
      <c r="E26" s="106">
        <f t="shared" ref="E26:E27" si="21">SUM(I26,K26,M26,O26,Q26,S26,U26,W26,Y26,AA26,AC26,AE26)</f>
        <v>0</v>
      </c>
      <c r="F26" s="109">
        <f t="shared" ref="F26" si="22">IFERROR(E26/B26*100,0)</f>
        <v>0</v>
      </c>
      <c r="G26" s="109">
        <f t="shared" si="18"/>
        <v>0</v>
      </c>
      <c r="H26" s="20"/>
      <c r="I26" s="20"/>
      <c r="J26" s="129"/>
      <c r="K26" s="40"/>
      <c r="L26" s="116">
        <v>2.35</v>
      </c>
      <c r="M26" s="169">
        <v>0</v>
      </c>
      <c r="N26" s="117">
        <v>10.98</v>
      </c>
      <c r="O26" s="166">
        <v>0</v>
      </c>
      <c r="P26" s="117">
        <v>201.54</v>
      </c>
      <c r="Q26" s="41"/>
      <c r="R26" s="117">
        <v>10.98</v>
      </c>
      <c r="S26" s="41"/>
      <c r="T26" s="117">
        <v>10.98</v>
      </c>
      <c r="U26" s="41"/>
      <c r="V26" s="117">
        <v>10.98</v>
      </c>
      <c r="W26" s="42"/>
      <c r="X26" s="117">
        <v>10.98</v>
      </c>
      <c r="Y26" s="42"/>
      <c r="Z26" s="117">
        <v>10.98</v>
      </c>
      <c r="AA26" s="42"/>
      <c r="AB26" s="117">
        <v>10.98</v>
      </c>
      <c r="AC26" s="42"/>
      <c r="AD26" s="42">
        <v>21.65</v>
      </c>
      <c r="AE26" s="42"/>
      <c r="AF26" s="20"/>
      <c r="AG26" s="99">
        <f t="shared" si="9"/>
        <v>302.39999999999998</v>
      </c>
    </row>
    <row r="27" spans="1:194" s="21" customFormat="1" ht="18.75" x14ac:dyDescent="0.3">
      <c r="A27" s="36" t="s">
        <v>18</v>
      </c>
      <c r="B27" s="37">
        <f>H27+J27+L27+N27+P27+R27+T27+V27+X27+Z27+AB27+AD27</f>
        <v>783.15999999999985</v>
      </c>
      <c r="C27" s="106">
        <f>SUM(H27,J27)</f>
        <v>209.28</v>
      </c>
      <c r="D27" s="106">
        <f t="shared" si="20"/>
        <v>209.28</v>
      </c>
      <c r="E27" s="106">
        <f t="shared" si="21"/>
        <v>209.28</v>
      </c>
      <c r="F27" s="109">
        <f>IFERROR(E27/B27*100,0)</f>
        <v>26.722508810460194</v>
      </c>
      <c r="G27" s="109">
        <f t="shared" si="18"/>
        <v>100</v>
      </c>
      <c r="H27" s="20"/>
      <c r="I27" s="20"/>
      <c r="J27" s="130">
        <v>209.28</v>
      </c>
      <c r="K27" s="41">
        <v>209.28</v>
      </c>
      <c r="L27" s="117">
        <v>259.52</v>
      </c>
      <c r="M27" s="170">
        <v>0</v>
      </c>
      <c r="N27" s="117">
        <v>0.89</v>
      </c>
      <c r="O27" s="166">
        <v>0</v>
      </c>
      <c r="P27" s="117">
        <v>48.55</v>
      </c>
      <c r="Q27" s="41"/>
      <c r="R27" s="117">
        <v>258.39</v>
      </c>
      <c r="S27" s="41"/>
      <c r="T27" s="117">
        <v>0.89</v>
      </c>
      <c r="U27" s="41"/>
      <c r="V27" s="117">
        <v>0.89</v>
      </c>
      <c r="W27" s="42"/>
      <c r="X27" s="117">
        <v>0.89</v>
      </c>
      <c r="Y27" s="42"/>
      <c r="Z27" s="117">
        <v>0.89</v>
      </c>
      <c r="AA27" s="42"/>
      <c r="AB27" s="117">
        <v>0.89</v>
      </c>
      <c r="AC27" s="42"/>
      <c r="AD27" s="42">
        <v>2.08</v>
      </c>
      <c r="AE27" s="42"/>
      <c r="AF27" s="20"/>
      <c r="AG27" s="99">
        <f t="shared" si="9"/>
        <v>783.15999999999985</v>
      </c>
    </row>
    <row r="28" spans="1:194" s="48" customFormat="1" ht="37.5" x14ac:dyDescent="0.3">
      <c r="A28" s="43" t="s">
        <v>37</v>
      </c>
      <c r="B28" s="118">
        <f>H28+J28+L28+N28+P28+R28+T28+V28+X28+Z28+AB28+AD28</f>
        <v>75.66</v>
      </c>
      <c r="C28" s="107">
        <f>SUM(H28,J28)</f>
        <v>9.2799999999999994</v>
      </c>
      <c r="D28" s="45">
        <f>E28</f>
        <v>9.2799999999999994</v>
      </c>
      <c r="E28" s="45">
        <f>SUM(I28,K28,M28,O28,Q28,S28,U28,W28,Y28,AA28,AC28,AE28)</f>
        <v>9.2799999999999994</v>
      </c>
      <c r="F28" s="110">
        <f>IFERROR(E28/B28*100,0)</f>
        <v>12.265397832408141</v>
      </c>
      <c r="G28" s="110">
        <f t="shared" si="18"/>
        <v>100</v>
      </c>
      <c r="H28" s="46"/>
      <c r="I28" s="46"/>
      <c r="J28" s="131">
        <v>9.2799999999999994</v>
      </c>
      <c r="K28" s="47">
        <v>9.2799999999999994</v>
      </c>
      <c r="L28" s="47">
        <v>9.52</v>
      </c>
      <c r="M28" s="168">
        <v>0</v>
      </c>
      <c r="N28" s="47">
        <v>0.89</v>
      </c>
      <c r="O28" s="168">
        <v>0</v>
      </c>
      <c r="P28" s="47">
        <v>48.55</v>
      </c>
      <c r="Q28" s="47"/>
      <c r="R28" s="47">
        <v>0.89</v>
      </c>
      <c r="S28" s="47"/>
      <c r="T28" s="47">
        <v>0.89</v>
      </c>
      <c r="U28" s="47"/>
      <c r="V28" s="47">
        <v>0.89</v>
      </c>
      <c r="W28" s="47"/>
      <c r="X28" s="47">
        <v>0.89</v>
      </c>
      <c r="Y28" s="47"/>
      <c r="Z28" s="47">
        <v>0.89</v>
      </c>
      <c r="AA28" s="47"/>
      <c r="AB28" s="47">
        <v>0.89</v>
      </c>
      <c r="AC28" s="47"/>
      <c r="AD28" s="47">
        <v>2.08</v>
      </c>
      <c r="AE28" s="47"/>
      <c r="AF28" s="20"/>
      <c r="AG28" s="99">
        <f t="shared" si="9"/>
        <v>75.66</v>
      </c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  <c r="EE28" s="21"/>
      <c r="EF28" s="21"/>
      <c r="EG28" s="21"/>
      <c r="EH28" s="21"/>
      <c r="EI28" s="21"/>
      <c r="EJ28" s="21"/>
      <c r="EK28" s="21"/>
      <c r="EL28" s="21"/>
      <c r="EM28" s="21"/>
      <c r="EN28" s="21"/>
      <c r="EO28" s="21"/>
      <c r="EP28" s="21"/>
      <c r="EQ28" s="21"/>
      <c r="ER28" s="21"/>
      <c r="ES28" s="21"/>
      <c r="ET28" s="21"/>
      <c r="EU28" s="21"/>
      <c r="EV28" s="21"/>
      <c r="EW28" s="21"/>
      <c r="EX28" s="21"/>
      <c r="EY28" s="21"/>
      <c r="EZ28" s="21"/>
      <c r="FA28" s="21"/>
      <c r="FB28" s="21"/>
      <c r="FC28" s="21"/>
      <c r="FD28" s="21"/>
      <c r="FE28" s="21"/>
      <c r="FF28" s="21"/>
      <c r="FG28" s="21"/>
      <c r="FH28" s="21"/>
      <c r="FI28" s="21"/>
      <c r="FJ28" s="21"/>
      <c r="FK28" s="21"/>
      <c r="FL28" s="21"/>
      <c r="FM28" s="21"/>
      <c r="FN28" s="21"/>
      <c r="FO28" s="21"/>
      <c r="FP28" s="21"/>
      <c r="FQ28" s="21"/>
      <c r="FR28" s="21"/>
      <c r="FS28" s="21"/>
      <c r="FT28" s="21"/>
      <c r="FU28" s="21"/>
      <c r="FV28" s="21"/>
      <c r="FW28" s="21"/>
      <c r="FX28" s="21"/>
      <c r="FY28" s="21"/>
      <c r="FZ28" s="21"/>
      <c r="GA28" s="21"/>
      <c r="GB28" s="21"/>
      <c r="GC28" s="21"/>
      <c r="GD28" s="21"/>
      <c r="GE28" s="21"/>
      <c r="GF28" s="21"/>
      <c r="GG28" s="21"/>
      <c r="GH28" s="21"/>
      <c r="GI28" s="21"/>
      <c r="GJ28" s="21"/>
      <c r="GK28" s="21"/>
      <c r="GL28" s="21"/>
    </row>
    <row r="29" spans="1:194" s="21" customFormat="1" ht="18.75" x14ac:dyDescent="0.3">
      <c r="A29" s="36" t="s">
        <v>20</v>
      </c>
      <c r="B29" s="37">
        <f>H29+J29+L29+N29+P29+R29+T29+V29+X29+Z29+AB29+AD29</f>
        <v>0</v>
      </c>
      <c r="C29" s="106">
        <f>SUM(H29,J29)</f>
        <v>0</v>
      </c>
      <c r="D29" s="106">
        <f>E29</f>
        <v>0</v>
      </c>
      <c r="E29" s="106">
        <f>SUM(I29,K29,M29,O29,Q29,S29,U29,W29,Y29,AA29,AC29,AE29)</f>
        <v>0</v>
      </c>
      <c r="F29" s="109">
        <f>IFERROR(E29/B29*100,0)</f>
        <v>0</v>
      </c>
      <c r="G29" s="109">
        <f t="shared" si="18"/>
        <v>0</v>
      </c>
      <c r="H29" s="38"/>
      <c r="I29" s="38"/>
      <c r="J29" s="12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20"/>
      <c r="AG29" s="99">
        <f t="shared" si="9"/>
        <v>0</v>
      </c>
    </row>
    <row r="30" spans="1:194" s="21" customFormat="1" ht="66" customHeight="1" x14ac:dyDescent="0.3">
      <c r="A30" s="49" t="s">
        <v>38</v>
      </c>
      <c r="B30" s="34"/>
      <c r="C30" s="34"/>
      <c r="D30" s="34"/>
      <c r="E30" s="34"/>
      <c r="F30" s="111"/>
      <c r="G30" s="111"/>
      <c r="H30" s="35"/>
      <c r="I30" s="35"/>
      <c r="J30" s="12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20"/>
      <c r="AG30" s="99">
        <f t="shared" si="9"/>
        <v>0</v>
      </c>
    </row>
    <row r="31" spans="1:194" s="21" customFormat="1" ht="18.75" x14ac:dyDescent="0.3">
      <c r="A31" s="33" t="s">
        <v>16</v>
      </c>
      <c r="B31" s="34">
        <f>B33+B34+B32</f>
        <v>144.60000000000002</v>
      </c>
      <c r="C31" s="34">
        <f>C32+C33+C34</f>
        <v>44.45</v>
      </c>
      <c r="D31" s="34">
        <f>D32+D33+D34</f>
        <v>44.45</v>
      </c>
      <c r="E31" s="34">
        <f>E32+E33+E34</f>
        <v>44.45</v>
      </c>
      <c r="F31" s="109">
        <f>E31/B31*100</f>
        <v>30.739972337482708</v>
      </c>
      <c r="G31" s="109">
        <f>IFERROR(E31/C31*100,0)</f>
        <v>100</v>
      </c>
      <c r="H31" s="35">
        <f>H32+H33+H34</f>
        <v>0</v>
      </c>
      <c r="I31" s="35">
        <f t="shared" ref="I31:AE31" si="23">I32+I33+I34</f>
        <v>0</v>
      </c>
      <c r="J31" s="125">
        <f t="shared" si="23"/>
        <v>44.45</v>
      </c>
      <c r="K31" s="35">
        <f t="shared" si="23"/>
        <v>44.45</v>
      </c>
      <c r="L31" s="35">
        <f t="shared" si="23"/>
        <v>100.15</v>
      </c>
      <c r="M31" s="35">
        <f t="shared" si="23"/>
        <v>0</v>
      </c>
      <c r="N31" s="35">
        <f t="shared" si="23"/>
        <v>0</v>
      </c>
      <c r="O31" s="35">
        <f t="shared" si="23"/>
        <v>0</v>
      </c>
      <c r="P31" s="35">
        <f t="shared" si="23"/>
        <v>0</v>
      </c>
      <c r="Q31" s="35">
        <f t="shared" si="23"/>
        <v>0</v>
      </c>
      <c r="R31" s="35">
        <f t="shared" si="23"/>
        <v>0</v>
      </c>
      <c r="S31" s="35">
        <f t="shared" si="23"/>
        <v>0</v>
      </c>
      <c r="T31" s="35">
        <f t="shared" si="23"/>
        <v>0</v>
      </c>
      <c r="U31" s="35">
        <f t="shared" si="23"/>
        <v>0</v>
      </c>
      <c r="V31" s="35">
        <f t="shared" si="23"/>
        <v>0</v>
      </c>
      <c r="W31" s="35">
        <f t="shared" si="23"/>
        <v>0</v>
      </c>
      <c r="X31" s="35">
        <f t="shared" si="23"/>
        <v>0</v>
      </c>
      <c r="Y31" s="35">
        <f t="shared" si="23"/>
        <v>0</v>
      </c>
      <c r="Z31" s="35">
        <f t="shared" si="23"/>
        <v>0</v>
      </c>
      <c r="AA31" s="35">
        <f t="shared" si="23"/>
        <v>0</v>
      </c>
      <c r="AB31" s="35">
        <f t="shared" si="23"/>
        <v>0</v>
      </c>
      <c r="AC31" s="35">
        <f t="shared" si="23"/>
        <v>0</v>
      </c>
      <c r="AD31" s="35">
        <f t="shared" si="23"/>
        <v>0</v>
      </c>
      <c r="AE31" s="35">
        <f t="shared" si="23"/>
        <v>0</v>
      </c>
      <c r="AF31" s="20"/>
      <c r="AG31" s="99">
        <f t="shared" si="9"/>
        <v>144.60000000000002</v>
      </c>
    </row>
    <row r="32" spans="1:194" s="21" customFormat="1" ht="18.75" x14ac:dyDescent="0.3">
      <c r="A32" s="36" t="s">
        <v>19</v>
      </c>
      <c r="B32" s="37">
        <f>H32+J32+L32+N32+P32+R32+T32+V32+X32+Z32+AB32+AD32</f>
        <v>0</v>
      </c>
      <c r="C32" s="106">
        <f>SUM(H32,J32)</f>
        <v>0</v>
      </c>
      <c r="D32" s="106">
        <f>E32</f>
        <v>0</v>
      </c>
      <c r="E32" s="106">
        <f>SUM(I32,K32,M32,O32,Q32,S32,U32,W32,Y32,AA32,AC32,AE32)</f>
        <v>0</v>
      </c>
      <c r="F32" s="109">
        <f>IFERROR(E32/B32*100,0)</f>
        <v>0</v>
      </c>
      <c r="G32" s="109">
        <f>IFERROR(E32/C32*100,0)</f>
        <v>0</v>
      </c>
      <c r="H32" s="38"/>
      <c r="I32" s="38"/>
      <c r="J32" s="12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20"/>
      <c r="AG32" s="99">
        <f t="shared" si="9"/>
        <v>0</v>
      </c>
    </row>
    <row r="33" spans="1:194" s="21" customFormat="1" ht="18.75" x14ac:dyDescent="0.3">
      <c r="A33" s="36" t="s">
        <v>17</v>
      </c>
      <c r="B33" s="37">
        <f>H33+J33+L33+N33+P33+R33+T33+V33+X33+Z33+AB33+AD33</f>
        <v>0</v>
      </c>
      <c r="C33" s="106">
        <f>SUM(H33,J33)</f>
        <v>0</v>
      </c>
      <c r="D33" s="106">
        <f t="shared" ref="D33:D35" si="24">E33</f>
        <v>0</v>
      </c>
      <c r="E33" s="106">
        <f t="shared" ref="E33:E34" si="25">SUM(I33,K33,M33,O33,Q33,S33,U33,W33,Y33,AA33,AC33,AE33)</f>
        <v>0</v>
      </c>
      <c r="F33" s="109">
        <f t="shared" ref="F33" si="26">IFERROR(E33/B33*100,0)</f>
        <v>0</v>
      </c>
      <c r="G33" s="109">
        <f>IFERROR(E33/C33*100,0)</f>
        <v>0</v>
      </c>
      <c r="H33" s="38"/>
      <c r="I33" s="38"/>
      <c r="J33" s="128"/>
      <c r="K33" s="38"/>
      <c r="L33" s="38"/>
      <c r="M33" s="38"/>
      <c r="N33" s="38"/>
      <c r="O33" s="167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20"/>
      <c r="AG33" s="99">
        <f t="shared" si="9"/>
        <v>0</v>
      </c>
    </row>
    <row r="34" spans="1:194" s="21" customFormat="1" ht="18.75" x14ac:dyDescent="0.3">
      <c r="A34" s="36" t="s">
        <v>18</v>
      </c>
      <c r="B34" s="37">
        <f>H34+J34+L34+N34+P34+R34+T34+V34+X34+Z34+AB34+AD34</f>
        <v>144.60000000000002</v>
      </c>
      <c r="C34" s="106">
        <f>SUM(H34,J34)</f>
        <v>44.45</v>
      </c>
      <c r="D34" s="106">
        <f t="shared" si="24"/>
        <v>44.45</v>
      </c>
      <c r="E34" s="106">
        <f t="shared" si="25"/>
        <v>44.45</v>
      </c>
      <c r="F34" s="109">
        <f>IFERROR(E34/B34*100,0)</f>
        <v>30.739972337482708</v>
      </c>
      <c r="G34" s="109">
        <f>IFERROR(E34/C34*100,0)</f>
        <v>100</v>
      </c>
      <c r="H34" s="38"/>
      <c r="I34" s="38"/>
      <c r="J34" s="128">
        <v>44.45</v>
      </c>
      <c r="K34" s="38">
        <v>44.45</v>
      </c>
      <c r="L34" s="38">
        <v>100.15</v>
      </c>
      <c r="M34" s="38">
        <v>0</v>
      </c>
      <c r="N34" s="38">
        <v>0</v>
      </c>
      <c r="O34" s="38">
        <v>0</v>
      </c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20"/>
      <c r="AG34" s="99">
        <f t="shared" si="9"/>
        <v>144.60000000000002</v>
      </c>
    </row>
    <row r="35" spans="1:194" s="21" customFormat="1" ht="18.75" x14ac:dyDescent="0.3">
      <c r="A35" s="36" t="s">
        <v>20</v>
      </c>
      <c r="B35" s="37">
        <f>H35+J35+L35+N35+P35+R35+T35+V35+X35+Z35+AB35+AD35</f>
        <v>0</v>
      </c>
      <c r="C35" s="106">
        <f>SUM(H35,J35)</f>
        <v>0</v>
      </c>
      <c r="D35" s="106">
        <f t="shared" si="24"/>
        <v>0</v>
      </c>
      <c r="E35" s="106">
        <f>SUM(I35,K35,M35,O35,Q35,S35,U35,W35,Y35,AA35,AC35,AE35)</f>
        <v>0</v>
      </c>
      <c r="F35" s="109">
        <f>IFERROR(E35/B35*100,0)</f>
        <v>0</v>
      </c>
      <c r="G35" s="109">
        <f>IFERROR(E35/C35*100,0)</f>
        <v>0</v>
      </c>
      <c r="H35" s="38"/>
      <c r="I35" s="38"/>
      <c r="J35" s="12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20"/>
      <c r="AG35" s="99">
        <f t="shared" si="9"/>
        <v>0</v>
      </c>
    </row>
    <row r="36" spans="1:194" s="21" customFormat="1" ht="81" customHeight="1" x14ac:dyDescent="0.3">
      <c r="A36" s="50" t="s">
        <v>39</v>
      </c>
      <c r="B36" s="34"/>
      <c r="C36" s="34"/>
      <c r="D36" s="34"/>
      <c r="E36" s="34"/>
      <c r="F36" s="111"/>
      <c r="G36" s="111"/>
      <c r="H36" s="35"/>
      <c r="I36" s="35"/>
      <c r="J36" s="12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142" t="s">
        <v>40</v>
      </c>
      <c r="AG36" s="99">
        <f t="shared" si="9"/>
        <v>0</v>
      </c>
    </row>
    <row r="37" spans="1:194" s="21" customFormat="1" ht="28.5" customHeight="1" x14ac:dyDescent="0.3">
      <c r="A37" s="33" t="s">
        <v>16</v>
      </c>
      <c r="B37" s="34">
        <f>B39+B40+B38</f>
        <v>56242.740000000005</v>
      </c>
      <c r="C37" s="34">
        <f>C38+C39+C40</f>
        <v>7559.1</v>
      </c>
      <c r="D37" s="34">
        <f>D38+D39+D40</f>
        <v>5282.16</v>
      </c>
      <c r="E37" s="34">
        <f>E38+E39+E40</f>
        <v>5282.16</v>
      </c>
      <c r="F37" s="109">
        <f>E37/B37*100</f>
        <v>9.3917188245096153</v>
      </c>
      <c r="G37" s="109">
        <f>IFERROR(E37/C37*100,0)</f>
        <v>69.878160098424416</v>
      </c>
      <c r="H37" s="35">
        <f>H38+H39+H40</f>
        <v>2027.5</v>
      </c>
      <c r="I37" s="35">
        <f t="shared" ref="I37" si="27">I38+I39+I40</f>
        <v>1654.79</v>
      </c>
      <c r="J37" s="125">
        <f>J38+J39+J40</f>
        <v>5531.6</v>
      </c>
      <c r="K37" s="35">
        <f t="shared" ref="K37:AD37" si="28">K38+K39+K40</f>
        <v>3627.37</v>
      </c>
      <c r="L37" s="35">
        <f t="shared" si="28"/>
        <v>5644.44</v>
      </c>
      <c r="M37" s="35">
        <f t="shared" si="28"/>
        <v>0</v>
      </c>
      <c r="N37" s="35">
        <f t="shared" si="28"/>
        <v>6290.4</v>
      </c>
      <c r="O37" s="35">
        <f t="shared" si="28"/>
        <v>0</v>
      </c>
      <c r="P37" s="35">
        <f t="shared" si="28"/>
        <v>6145</v>
      </c>
      <c r="Q37" s="35">
        <f t="shared" si="28"/>
        <v>0</v>
      </c>
      <c r="R37" s="35">
        <f t="shared" si="28"/>
        <v>6419.5</v>
      </c>
      <c r="S37" s="35">
        <f t="shared" si="28"/>
        <v>0</v>
      </c>
      <c r="T37" s="35">
        <f t="shared" si="28"/>
        <v>6622.4</v>
      </c>
      <c r="U37" s="35">
        <f t="shared" si="28"/>
        <v>0</v>
      </c>
      <c r="V37" s="35">
        <f t="shared" si="28"/>
        <v>2534.5</v>
      </c>
      <c r="W37" s="35">
        <f t="shared" si="28"/>
        <v>0</v>
      </c>
      <c r="X37" s="35">
        <f t="shared" si="28"/>
        <v>3970</v>
      </c>
      <c r="Y37" s="35">
        <f t="shared" si="28"/>
        <v>0</v>
      </c>
      <c r="Z37" s="35">
        <f t="shared" si="28"/>
        <v>3736.4</v>
      </c>
      <c r="AA37" s="35">
        <f t="shared" si="28"/>
        <v>0</v>
      </c>
      <c r="AB37" s="35">
        <f t="shared" si="28"/>
        <v>3540</v>
      </c>
      <c r="AC37" s="35">
        <f t="shared" si="28"/>
        <v>0</v>
      </c>
      <c r="AD37" s="35">
        <f t="shared" si="28"/>
        <v>3781</v>
      </c>
      <c r="AE37" s="35"/>
      <c r="AF37" s="143"/>
      <c r="AG37" s="99">
        <f t="shared" si="9"/>
        <v>56242.740000000005</v>
      </c>
    </row>
    <row r="38" spans="1:194" s="21" customFormat="1" ht="33.75" customHeight="1" x14ac:dyDescent="0.3">
      <c r="A38" s="36" t="s">
        <v>19</v>
      </c>
      <c r="B38" s="37">
        <f>H38+J38+L38+N38+P38+R38+T38+V38+X38+Z38+AB38+AD38</f>
        <v>0</v>
      </c>
      <c r="C38" s="106">
        <f>SUM(H38,J38)</f>
        <v>0</v>
      </c>
      <c r="D38" s="106">
        <f>E38</f>
        <v>0</v>
      </c>
      <c r="E38" s="106">
        <f>SUM(I38,K38,M38,O38,Q38,S38,U38,W38,Y38,AA38,AC38,AE38)</f>
        <v>0</v>
      </c>
      <c r="F38" s="109">
        <f>IFERROR(E38/B38*100,0)</f>
        <v>0</v>
      </c>
      <c r="G38" s="109">
        <f>IFERROR(E38/C38*100,0)</f>
        <v>0</v>
      </c>
      <c r="H38" s="38"/>
      <c r="I38" s="38"/>
      <c r="J38" s="12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143"/>
      <c r="AG38" s="99">
        <f t="shared" si="9"/>
        <v>0</v>
      </c>
    </row>
    <row r="39" spans="1:194" s="21" customFormat="1" ht="27" customHeight="1" x14ac:dyDescent="0.3">
      <c r="A39" s="36" t="s">
        <v>17</v>
      </c>
      <c r="B39" s="37">
        <f>H39+J39+L39+N39+P39+R39+T39+V39+X39+Z39+AB39+AD39</f>
        <v>0</v>
      </c>
      <c r="C39" s="106">
        <f>SUM(H39,J39)</f>
        <v>0</v>
      </c>
      <c r="D39" s="106">
        <f t="shared" ref="D39:D41" si="29">E39</f>
        <v>0</v>
      </c>
      <c r="E39" s="106">
        <f t="shared" ref="E39:E40" si="30">SUM(I39,K39,M39,O39,Q39,S39,U39,W39,Y39,AA39,AC39,AE39)</f>
        <v>0</v>
      </c>
      <c r="F39" s="109">
        <f t="shared" ref="F39" si="31">IFERROR(E39/B39*100,0)</f>
        <v>0</v>
      </c>
      <c r="G39" s="109">
        <f>IFERROR(E39/C39*100,0)</f>
        <v>0</v>
      </c>
      <c r="H39" s="38"/>
      <c r="I39" s="38"/>
      <c r="J39" s="12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143"/>
      <c r="AG39" s="99">
        <f t="shared" si="9"/>
        <v>0</v>
      </c>
    </row>
    <row r="40" spans="1:194" s="21" customFormat="1" ht="29.25" customHeight="1" x14ac:dyDescent="0.3">
      <c r="A40" s="36" t="s">
        <v>18</v>
      </c>
      <c r="B40" s="37">
        <f>H40+J40+L40+N40+P40+R40+T40+V40+X40+Z40+AB40+AD40</f>
        <v>56242.740000000005</v>
      </c>
      <c r="C40" s="106">
        <f>SUM(H40,J40)</f>
        <v>7559.1</v>
      </c>
      <c r="D40" s="106">
        <f t="shared" si="29"/>
        <v>5282.16</v>
      </c>
      <c r="E40" s="106">
        <f t="shared" si="30"/>
        <v>5282.16</v>
      </c>
      <c r="F40" s="109">
        <f>IFERROR(E40/B40*100,0)</f>
        <v>9.3917188245096153</v>
      </c>
      <c r="G40" s="109">
        <f>IFERROR(E40/C40*100,0)</f>
        <v>69.878160098424416</v>
      </c>
      <c r="H40" s="38">
        <v>2027.5</v>
      </c>
      <c r="I40" s="38">
        <v>1654.79</v>
      </c>
      <c r="J40" s="128">
        <v>5531.6</v>
      </c>
      <c r="K40" s="38">
        <v>3627.37</v>
      </c>
      <c r="L40" s="38">
        <v>5644.44</v>
      </c>
      <c r="M40" s="38">
        <v>0</v>
      </c>
      <c r="N40" s="38">
        <v>6290.4</v>
      </c>
      <c r="O40" s="38">
        <v>0</v>
      </c>
      <c r="P40" s="38">
        <v>6145</v>
      </c>
      <c r="Q40" s="38"/>
      <c r="R40" s="38">
        <v>6419.5</v>
      </c>
      <c r="S40" s="38"/>
      <c r="T40" s="38">
        <v>6622.4</v>
      </c>
      <c r="U40" s="38"/>
      <c r="V40" s="38">
        <v>2534.5</v>
      </c>
      <c r="W40" s="38"/>
      <c r="X40" s="38">
        <v>3970</v>
      </c>
      <c r="Y40" s="38"/>
      <c r="Z40" s="38">
        <v>3736.4</v>
      </c>
      <c r="AA40" s="38"/>
      <c r="AB40" s="38">
        <v>3540</v>
      </c>
      <c r="AC40" s="38"/>
      <c r="AD40" s="38">
        <v>3781</v>
      </c>
      <c r="AE40" s="38"/>
      <c r="AF40" s="143"/>
      <c r="AG40" s="99">
        <f t="shared" si="9"/>
        <v>56242.740000000005</v>
      </c>
    </row>
    <row r="41" spans="1:194" s="21" customFormat="1" ht="26.25" customHeight="1" x14ac:dyDescent="0.3">
      <c r="A41" s="36" t="s">
        <v>20</v>
      </c>
      <c r="B41" s="37">
        <f>H41+J41+L41+N41+P41+R41+T41+V41+X41+Z41+AB41+AD41</f>
        <v>0</v>
      </c>
      <c r="C41" s="106">
        <f>SUM(H41,J41)</f>
        <v>0</v>
      </c>
      <c r="D41" s="106">
        <f t="shared" si="29"/>
        <v>0</v>
      </c>
      <c r="E41" s="106">
        <f>SUM(I41,K41,M41,O41,Q41,S41,U41,W41,Y41,AA41,AC41,AE41)</f>
        <v>0</v>
      </c>
      <c r="F41" s="109">
        <f>IFERROR(E41/B41*100,0)</f>
        <v>0</v>
      </c>
      <c r="G41" s="109">
        <f>IFERROR(E41/C41*100,0)</f>
        <v>0</v>
      </c>
      <c r="H41" s="38"/>
      <c r="I41" s="38"/>
      <c r="J41" s="12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144"/>
      <c r="AG41" s="99">
        <f t="shared" si="9"/>
        <v>0</v>
      </c>
    </row>
    <row r="42" spans="1:194" s="21" customFormat="1" ht="120.75" customHeight="1" x14ac:dyDescent="0.3">
      <c r="A42" s="51" t="s">
        <v>41</v>
      </c>
      <c r="B42" s="37"/>
      <c r="C42" s="37"/>
      <c r="D42" s="37"/>
      <c r="E42" s="37"/>
      <c r="F42" s="112"/>
      <c r="G42" s="112"/>
      <c r="H42" s="38"/>
      <c r="I42" s="38"/>
      <c r="J42" s="12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20"/>
      <c r="AG42" s="99">
        <f t="shared" si="9"/>
        <v>0</v>
      </c>
    </row>
    <row r="43" spans="1:194" s="21" customFormat="1" ht="18.75" x14ac:dyDescent="0.3">
      <c r="A43" s="52" t="s">
        <v>16</v>
      </c>
      <c r="B43" s="34">
        <f>B45+B46+B44</f>
        <v>277.63000000000005</v>
      </c>
      <c r="C43" s="34">
        <f>C44+C45+C46</f>
        <v>0</v>
      </c>
      <c r="D43" s="34">
        <f>D44+D45+D46</f>
        <v>0</v>
      </c>
      <c r="E43" s="34">
        <f>E44+E45+E46</f>
        <v>0</v>
      </c>
      <c r="F43" s="109">
        <f>E43/B43*100</f>
        <v>0</v>
      </c>
      <c r="G43" s="109">
        <f t="shared" ref="G43:G48" si="32">IFERROR(E43/C43*100,0)</f>
        <v>0</v>
      </c>
      <c r="H43" s="34">
        <f>H45+H46+H44</f>
        <v>0</v>
      </c>
      <c r="I43" s="34">
        <f t="shared" ref="I43:AD43" si="33">I45+I46+I44</f>
        <v>0</v>
      </c>
      <c r="J43" s="132">
        <f t="shared" si="33"/>
        <v>0</v>
      </c>
      <c r="K43" s="34">
        <f t="shared" si="33"/>
        <v>0</v>
      </c>
      <c r="L43" s="34">
        <f t="shared" si="33"/>
        <v>9.8000000000000007</v>
      </c>
      <c r="M43" s="34">
        <f t="shared" si="33"/>
        <v>0</v>
      </c>
      <c r="N43" s="34">
        <f t="shared" si="33"/>
        <v>12.23</v>
      </c>
      <c r="O43" s="34">
        <f t="shared" si="33"/>
        <v>0</v>
      </c>
      <c r="P43" s="34">
        <f t="shared" si="33"/>
        <v>82.7</v>
      </c>
      <c r="Q43" s="34">
        <f t="shared" si="33"/>
        <v>0</v>
      </c>
      <c r="R43" s="34">
        <f t="shared" si="33"/>
        <v>12.7</v>
      </c>
      <c r="S43" s="34">
        <f t="shared" si="33"/>
        <v>0</v>
      </c>
      <c r="T43" s="34">
        <f t="shared" si="33"/>
        <v>12.7</v>
      </c>
      <c r="U43" s="34">
        <f t="shared" si="33"/>
        <v>0</v>
      </c>
      <c r="V43" s="34">
        <f t="shared" si="33"/>
        <v>12.7</v>
      </c>
      <c r="W43" s="34">
        <f t="shared" si="33"/>
        <v>0</v>
      </c>
      <c r="X43" s="34">
        <f t="shared" si="33"/>
        <v>12.7</v>
      </c>
      <c r="Y43" s="34">
        <f t="shared" si="33"/>
        <v>0</v>
      </c>
      <c r="Z43" s="34">
        <f t="shared" si="33"/>
        <v>96.7</v>
      </c>
      <c r="AA43" s="34">
        <f t="shared" si="33"/>
        <v>0</v>
      </c>
      <c r="AB43" s="34">
        <f t="shared" si="33"/>
        <v>12.7</v>
      </c>
      <c r="AC43" s="34">
        <f t="shared" si="33"/>
        <v>0</v>
      </c>
      <c r="AD43" s="34">
        <f t="shared" si="33"/>
        <v>12.7</v>
      </c>
      <c r="AE43" s="34"/>
      <c r="AF43" s="20"/>
      <c r="AG43" s="99">
        <f t="shared" si="9"/>
        <v>277.62999999999994</v>
      </c>
    </row>
    <row r="44" spans="1:194" s="21" customFormat="1" ht="18.75" x14ac:dyDescent="0.3">
      <c r="A44" s="53" t="s">
        <v>19</v>
      </c>
      <c r="B44" s="37">
        <f>H44+J44+L44+N44+P44+R44+T44+V44+X44+Z44+AB44+AD44</f>
        <v>0</v>
      </c>
      <c r="C44" s="106">
        <f>SUM(H44,J44)</f>
        <v>0</v>
      </c>
      <c r="D44" s="106">
        <f>E44</f>
        <v>0</v>
      </c>
      <c r="E44" s="106">
        <f>SUM(I44,K44,M44,O44,Q44,S44,U44,W44,Y44,AA44,AC44,AE44)</f>
        <v>0</v>
      </c>
      <c r="F44" s="109">
        <f>IFERROR(E44/B44*100,0)</f>
        <v>0</v>
      </c>
      <c r="G44" s="109">
        <f t="shared" si="32"/>
        <v>0</v>
      </c>
      <c r="H44" s="38"/>
      <c r="I44" s="38"/>
      <c r="J44" s="12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20"/>
      <c r="AG44" s="99">
        <f t="shared" si="9"/>
        <v>0</v>
      </c>
    </row>
    <row r="45" spans="1:194" s="21" customFormat="1" ht="18.75" x14ac:dyDescent="0.3">
      <c r="A45" s="53" t="s">
        <v>17</v>
      </c>
      <c r="B45" s="37">
        <f>H45+J45+L45+N45+P45+R45+T45+V45+X45+Z45+AB45+AD45</f>
        <v>222.10000000000002</v>
      </c>
      <c r="C45" s="106">
        <f>SUM(H45,J45)</f>
        <v>0</v>
      </c>
      <c r="D45" s="106">
        <f t="shared" ref="D45:D46" si="34">E45</f>
        <v>0</v>
      </c>
      <c r="E45" s="106">
        <f t="shared" ref="E45:E46" si="35">SUM(I45,K45,M45,O45,Q45,S45,U45,W45,Y45,AA45,AC45,AE45)</f>
        <v>0</v>
      </c>
      <c r="F45" s="109">
        <f t="shared" ref="F45" si="36">IFERROR(E45/B45*100,0)</f>
        <v>0</v>
      </c>
      <c r="G45" s="109">
        <f t="shared" si="32"/>
        <v>0</v>
      </c>
      <c r="H45" s="38"/>
      <c r="I45" s="38"/>
      <c r="J45" s="128"/>
      <c r="K45" s="38"/>
      <c r="L45" s="38"/>
      <c r="M45" s="38"/>
      <c r="N45" s="38">
        <v>2.9</v>
      </c>
      <c r="O45" s="38">
        <v>0</v>
      </c>
      <c r="P45" s="38">
        <v>68</v>
      </c>
      <c r="Q45" s="38"/>
      <c r="R45" s="38">
        <v>12</v>
      </c>
      <c r="S45" s="38"/>
      <c r="T45" s="38">
        <v>12</v>
      </c>
      <c r="U45" s="38"/>
      <c r="V45" s="38">
        <v>12</v>
      </c>
      <c r="W45" s="38"/>
      <c r="X45" s="38">
        <v>12</v>
      </c>
      <c r="Y45" s="38"/>
      <c r="Z45" s="38">
        <v>79.2</v>
      </c>
      <c r="AA45" s="38"/>
      <c r="AB45" s="38">
        <v>12</v>
      </c>
      <c r="AC45" s="38"/>
      <c r="AD45" s="38">
        <v>12</v>
      </c>
      <c r="AE45" s="38"/>
      <c r="AF45" s="20"/>
      <c r="AG45" s="99">
        <f t="shared" si="9"/>
        <v>222.10000000000002</v>
      </c>
    </row>
    <row r="46" spans="1:194" s="21" customFormat="1" ht="18.75" x14ac:dyDescent="0.3">
      <c r="A46" s="53" t="s">
        <v>18</v>
      </c>
      <c r="B46" s="37">
        <f>H46+J46+L46+N46+P46+R46+T46+V46+X46+Z46+AB46+AD46</f>
        <v>55.530000000000015</v>
      </c>
      <c r="C46" s="106">
        <f>SUM(H46,J46)</f>
        <v>0</v>
      </c>
      <c r="D46" s="106">
        <f t="shared" si="34"/>
        <v>0</v>
      </c>
      <c r="E46" s="106">
        <f t="shared" si="35"/>
        <v>0</v>
      </c>
      <c r="F46" s="109">
        <f>IFERROR(E46/B46*100,0)</f>
        <v>0</v>
      </c>
      <c r="G46" s="109">
        <f t="shared" si="32"/>
        <v>0</v>
      </c>
      <c r="H46" s="38"/>
      <c r="I46" s="38"/>
      <c r="J46" s="128"/>
      <c r="K46" s="38"/>
      <c r="L46" s="38">
        <v>9.8000000000000007</v>
      </c>
      <c r="M46" s="38">
        <v>0</v>
      </c>
      <c r="N46" s="38">
        <v>9.33</v>
      </c>
      <c r="O46" s="38">
        <v>0</v>
      </c>
      <c r="P46" s="38">
        <v>14.7</v>
      </c>
      <c r="Q46" s="38"/>
      <c r="R46" s="38">
        <v>0.7</v>
      </c>
      <c r="S46" s="38"/>
      <c r="T46" s="38">
        <v>0.7</v>
      </c>
      <c r="U46" s="38"/>
      <c r="V46" s="38">
        <v>0.7</v>
      </c>
      <c r="W46" s="38"/>
      <c r="X46" s="38">
        <v>0.7</v>
      </c>
      <c r="Y46" s="38"/>
      <c r="Z46" s="38">
        <v>17.5</v>
      </c>
      <c r="AA46" s="38"/>
      <c r="AB46" s="38">
        <v>0.7</v>
      </c>
      <c r="AC46" s="38"/>
      <c r="AD46" s="38">
        <v>0.7</v>
      </c>
      <c r="AE46" s="38"/>
      <c r="AF46" s="20"/>
      <c r="AG46" s="99">
        <f t="shared" si="9"/>
        <v>55.530000000000015</v>
      </c>
    </row>
    <row r="47" spans="1:194" s="48" customFormat="1" ht="37.5" x14ac:dyDescent="0.3">
      <c r="A47" s="43" t="s">
        <v>37</v>
      </c>
      <c r="B47" s="44">
        <f>H47+J47+L47+N47+P47+R47+T47+V47+X47+Z47+AB47+AD47</f>
        <v>55.530000000000015</v>
      </c>
      <c r="C47" s="107">
        <f>SUM(H47,J47)</f>
        <v>0</v>
      </c>
      <c r="D47" s="45">
        <f>E47</f>
        <v>0</v>
      </c>
      <c r="E47" s="45">
        <f>SUM(I47,K47,M47,O47,Q47,S47,U47,W47,Y47,AA47,AC47,AE47)</f>
        <v>0</v>
      </c>
      <c r="F47" s="110">
        <f>IFERROR(E47/B47*100,0)</f>
        <v>0</v>
      </c>
      <c r="G47" s="110">
        <f t="shared" si="32"/>
        <v>0</v>
      </c>
      <c r="H47" s="44">
        <v>0</v>
      </c>
      <c r="I47" s="44">
        <v>0</v>
      </c>
      <c r="J47" s="128">
        <v>0</v>
      </c>
      <c r="K47" s="54">
        <v>0</v>
      </c>
      <c r="L47" s="54">
        <f>L46</f>
        <v>9.8000000000000007</v>
      </c>
      <c r="M47" s="54">
        <v>0</v>
      </c>
      <c r="N47" s="54">
        <v>9.33</v>
      </c>
      <c r="O47" s="54">
        <v>0</v>
      </c>
      <c r="P47" s="54">
        <f>P46</f>
        <v>14.7</v>
      </c>
      <c r="Q47" s="54"/>
      <c r="R47" s="54">
        <f>R46</f>
        <v>0.7</v>
      </c>
      <c r="S47" s="54"/>
      <c r="T47" s="54">
        <f>T46</f>
        <v>0.7</v>
      </c>
      <c r="U47" s="54"/>
      <c r="V47" s="54">
        <f>V46</f>
        <v>0.7</v>
      </c>
      <c r="W47" s="54"/>
      <c r="X47" s="54">
        <f>X46</f>
        <v>0.7</v>
      </c>
      <c r="Y47" s="54"/>
      <c r="Z47" s="54">
        <f>Z46</f>
        <v>17.5</v>
      </c>
      <c r="AA47" s="54"/>
      <c r="AB47" s="54">
        <f>AB46</f>
        <v>0.7</v>
      </c>
      <c r="AC47" s="54"/>
      <c r="AD47" s="54">
        <f>AD46</f>
        <v>0.7</v>
      </c>
      <c r="AE47" s="54"/>
      <c r="AF47" s="20"/>
      <c r="AG47" s="99">
        <f t="shared" si="9"/>
        <v>55.530000000000015</v>
      </c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  <c r="FL47" s="21"/>
      <c r="FM47" s="21"/>
      <c r="FN47" s="21"/>
      <c r="FO47" s="21"/>
      <c r="FP47" s="21"/>
      <c r="FQ47" s="21"/>
      <c r="FR47" s="21"/>
      <c r="FS47" s="21"/>
      <c r="FT47" s="21"/>
      <c r="FU47" s="21"/>
      <c r="FV47" s="21"/>
      <c r="FW47" s="21"/>
      <c r="FX47" s="21"/>
      <c r="FY47" s="21"/>
      <c r="FZ47" s="21"/>
      <c r="GA47" s="21"/>
      <c r="GB47" s="21"/>
      <c r="GC47" s="21"/>
      <c r="GD47" s="21"/>
      <c r="GE47" s="21"/>
      <c r="GF47" s="21"/>
      <c r="GG47" s="21"/>
      <c r="GH47" s="21"/>
      <c r="GI47" s="21"/>
      <c r="GJ47" s="21"/>
      <c r="GK47" s="21"/>
      <c r="GL47" s="21"/>
    </row>
    <row r="48" spans="1:194" s="21" customFormat="1" ht="18.75" x14ac:dyDescent="0.3">
      <c r="A48" s="53" t="s">
        <v>20</v>
      </c>
      <c r="B48" s="37">
        <f>H48+J48+L48+N48+P48+R48+T48+V48+X48+Z48+AB48+AD48</f>
        <v>0</v>
      </c>
      <c r="C48" s="106">
        <f>SUM(H48,J48)</f>
        <v>0</v>
      </c>
      <c r="D48" s="106">
        <f>E48</f>
        <v>0</v>
      </c>
      <c r="E48" s="106">
        <f>SUM(I48,K48,M48,O48,Q48,S48,U48,W48,Y48,AA48,AC48,AE48)</f>
        <v>0</v>
      </c>
      <c r="F48" s="109">
        <f>IFERROR(E48/B48*100,0)</f>
        <v>0</v>
      </c>
      <c r="G48" s="109">
        <f t="shared" si="32"/>
        <v>0</v>
      </c>
      <c r="H48" s="38"/>
      <c r="I48" s="38"/>
      <c r="J48" s="12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20"/>
      <c r="AG48" s="99">
        <f t="shared" si="9"/>
        <v>0</v>
      </c>
    </row>
    <row r="49" spans="1:33" s="21" customFormat="1" ht="46.5" customHeight="1" x14ac:dyDescent="0.3">
      <c r="A49" s="50" t="s">
        <v>42</v>
      </c>
      <c r="B49" s="34"/>
      <c r="C49" s="34"/>
      <c r="D49" s="34"/>
      <c r="E49" s="34"/>
      <c r="F49" s="111"/>
      <c r="G49" s="111"/>
      <c r="H49" s="38"/>
      <c r="I49" s="38"/>
      <c r="J49" s="12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20"/>
      <c r="AG49" s="99">
        <f t="shared" si="9"/>
        <v>0</v>
      </c>
    </row>
    <row r="50" spans="1:33" s="21" customFormat="1" ht="18.75" x14ac:dyDescent="0.3">
      <c r="A50" s="33" t="s">
        <v>16</v>
      </c>
      <c r="B50" s="34">
        <f>B52+B53+B51</f>
        <v>0</v>
      </c>
      <c r="C50" s="34">
        <f>C51+C52+C53</f>
        <v>0</v>
      </c>
      <c r="D50" s="34">
        <f>D51+D52+D53</f>
        <v>0</v>
      </c>
      <c r="E50" s="34">
        <f>E51+E52+E53</f>
        <v>0</v>
      </c>
      <c r="F50" s="109">
        <f>IFERROR(E50/B50*100,0)</f>
        <v>0</v>
      </c>
      <c r="G50" s="109">
        <f>IFERROR(E50/C50*100,0)</f>
        <v>0</v>
      </c>
      <c r="H50" s="34">
        <f>H52+H53+H51</f>
        <v>0</v>
      </c>
      <c r="I50" s="34">
        <f t="shared" ref="I50:AD50" si="37">I52+I53+I51</f>
        <v>0</v>
      </c>
      <c r="J50" s="132">
        <f t="shared" si="37"/>
        <v>0</v>
      </c>
      <c r="K50" s="34">
        <f t="shared" si="37"/>
        <v>0</v>
      </c>
      <c r="L50" s="34">
        <f t="shared" si="37"/>
        <v>0</v>
      </c>
      <c r="M50" s="34">
        <f t="shared" si="37"/>
        <v>0</v>
      </c>
      <c r="N50" s="34">
        <f t="shared" si="37"/>
        <v>0</v>
      </c>
      <c r="O50" s="34">
        <f t="shared" si="37"/>
        <v>0</v>
      </c>
      <c r="P50" s="34">
        <f t="shared" si="37"/>
        <v>0</v>
      </c>
      <c r="Q50" s="34">
        <f t="shared" si="37"/>
        <v>0</v>
      </c>
      <c r="R50" s="34">
        <f t="shared" si="37"/>
        <v>0</v>
      </c>
      <c r="S50" s="34">
        <f t="shared" si="37"/>
        <v>0</v>
      </c>
      <c r="T50" s="34">
        <f t="shared" si="37"/>
        <v>0</v>
      </c>
      <c r="U50" s="34">
        <f t="shared" si="37"/>
        <v>0</v>
      </c>
      <c r="V50" s="34">
        <f t="shared" si="37"/>
        <v>0</v>
      </c>
      <c r="W50" s="34">
        <f t="shared" si="37"/>
        <v>0</v>
      </c>
      <c r="X50" s="34">
        <f t="shared" si="37"/>
        <v>0</v>
      </c>
      <c r="Y50" s="34">
        <f t="shared" si="37"/>
        <v>0</v>
      </c>
      <c r="Z50" s="34">
        <f t="shared" si="37"/>
        <v>0</v>
      </c>
      <c r="AA50" s="34">
        <f t="shared" si="37"/>
        <v>0</v>
      </c>
      <c r="AB50" s="34">
        <f t="shared" si="37"/>
        <v>0</v>
      </c>
      <c r="AC50" s="34">
        <f t="shared" si="37"/>
        <v>0</v>
      </c>
      <c r="AD50" s="34">
        <f t="shared" si="37"/>
        <v>0</v>
      </c>
      <c r="AE50" s="34"/>
      <c r="AF50" s="20"/>
      <c r="AG50" s="99">
        <f t="shared" si="9"/>
        <v>0</v>
      </c>
    </row>
    <row r="51" spans="1:33" s="21" customFormat="1" ht="18.75" x14ac:dyDescent="0.3">
      <c r="A51" s="36" t="s">
        <v>19</v>
      </c>
      <c r="B51" s="37">
        <f>H51+J51+L51+N51+P51+R51+T51+V51+X51+Z51+AB51+AD51</f>
        <v>0</v>
      </c>
      <c r="C51" s="106">
        <f>SUM(H51,J51)</f>
        <v>0</v>
      </c>
      <c r="D51" s="106">
        <f>E51</f>
        <v>0</v>
      </c>
      <c r="E51" s="106">
        <f>SUM(I51,K51,M51,O51,Q51,S51,U51,W51,Y51,AA51,AC51,AE51)</f>
        <v>0</v>
      </c>
      <c r="F51" s="109">
        <f>IFERROR(E51/B51*100,0)</f>
        <v>0</v>
      </c>
      <c r="G51" s="109">
        <f>IFERROR(E51/C51*100,0)</f>
        <v>0</v>
      </c>
      <c r="H51" s="38">
        <v>0</v>
      </c>
      <c r="I51" s="38"/>
      <c r="J51" s="128">
        <v>0</v>
      </c>
      <c r="K51" s="38"/>
      <c r="L51" s="38">
        <v>0</v>
      </c>
      <c r="M51" s="38"/>
      <c r="N51" s="38">
        <v>0</v>
      </c>
      <c r="O51" s="38"/>
      <c r="P51" s="38">
        <v>0</v>
      </c>
      <c r="Q51" s="38"/>
      <c r="R51" s="38">
        <v>0</v>
      </c>
      <c r="S51" s="38"/>
      <c r="T51" s="38">
        <v>0</v>
      </c>
      <c r="U51" s="38"/>
      <c r="V51" s="38">
        <v>0</v>
      </c>
      <c r="W51" s="38"/>
      <c r="X51" s="38">
        <v>0</v>
      </c>
      <c r="Y51" s="38"/>
      <c r="Z51" s="38">
        <v>0</v>
      </c>
      <c r="AA51" s="38"/>
      <c r="AB51" s="38">
        <v>0</v>
      </c>
      <c r="AC51" s="38"/>
      <c r="AD51" s="38">
        <v>0</v>
      </c>
      <c r="AE51" s="38"/>
      <c r="AF51" s="20"/>
      <c r="AG51" s="99">
        <f t="shared" si="9"/>
        <v>0</v>
      </c>
    </row>
    <row r="52" spans="1:33" s="21" customFormat="1" ht="18.75" x14ac:dyDescent="0.3">
      <c r="A52" s="36" t="s">
        <v>17</v>
      </c>
      <c r="B52" s="37">
        <f>H52+J52+L52+N52+P52+R52+T52+V52+X52+Z52+AB52+AD52</f>
        <v>0</v>
      </c>
      <c r="C52" s="106">
        <f>SUM(H52,J52)</f>
        <v>0</v>
      </c>
      <c r="D52" s="106">
        <f t="shared" ref="D52:D54" si="38">E52</f>
        <v>0</v>
      </c>
      <c r="E52" s="106">
        <f t="shared" ref="E52:E53" si="39">SUM(I52,K52,M52,O52,Q52,S52,U52,W52,Y52,AA52,AC52,AE52)</f>
        <v>0</v>
      </c>
      <c r="F52" s="109">
        <f t="shared" ref="F52" si="40">IFERROR(E52/B52*100,0)</f>
        <v>0</v>
      </c>
      <c r="G52" s="109">
        <f>IFERROR(E52/C52*100,0)</f>
        <v>0</v>
      </c>
      <c r="H52" s="38">
        <v>0</v>
      </c>
      <c r="I52" s="38"/>
      <c r="J52" s="128">
        <v>0</v>
      </c>
      <c r="K52" s="38"/>
      <c r="L52" s="38">
        <v>0</v>
      </c>
      <c r="M52" s="38"/>
      <c r="N52" s="38">
        <v>0</v>
      </c>
      <c r="O52" s="38"/>
      <c r="P52" s="38"/>
      <c r="Q52" s="38"/>
      <c r="R52" s="38">
        <v>0</v>
      </c>
      <c r="S52" s="38"/>
      <c r="T52" s="38">
        <v>0</v>
      </c>
      <c r="U52" s="38"/>
      <c r="V52" s="38">
        <v>0</v>
      </c>
      <c r="W52" s="38"/>
      <c r="X52" s="38">
        <v>0</v>
      </c>
      <c r="Y52" s="38"/>
      <c r="Z52" s="38">
        <v>0</v>
      </c>
      <c r="AA52" s="38"/>
      <c r="AB52" s="38">
        <v>0</v>
      </c>
      <c r="AC52" s="38"/>
      <c r="AD52" s="38">
        <v>0</v>
      </c>
      <c r="AE52" s="38"/>
      <c r="AF52" s="20"/>
      <c r="AG52" s="99">
        <f t="shared" si="9"/>
        <v>0</v>
      </c>
    </row>
    <row r="53" spans="1:33" s="21" customFormat="1" ht="18.75" x14ac:dyDescent="0.3">
      <c r="A53" s="36" t="s">
        <v>18</v>
      </c>
      <c r="B53" s="37">
        <f>H53+J53+L53+N53+P53+R53+T53+V53+X53+Z53+AB53+AD53</f>
        <v>0</v>
      </c>
      <c r="C53" s="106">
        <f>SUM(H53,J53)</f>
        <v>0</v>
      </c>
      <c r="D53" s="106">
        <f t="shared" si="38"/>
        <v>0</v>
      </c>
      <c r="E53" s="106">
        <f t="shared" si="39"/>
        <v>0</v>
      </c>
      <c r="F53" s="109">
        <f>IFERROR(E53/B53*100,0)</f>
        <v>0</v>
      </c>
      <c r="G53" s="109">
        <f>IFERROR(E53/C53*100,0)</f>
        <v>0</v>
      </c>
      <c r="H53" s="38">
        <v>0</v>
      </c>
      <c r="I53" s="38"/>
      <c r="J53" s="128">
        <v>0</v>
      </c>
      <c r="K53" s="38"/>
      <c r="L53" s="38">
        <v>0</v>
      </c>
      <c r="M53" s="38"/>
      <c r="N53" s="38">
        <v>0</v>
      </c>
      <c r="O53" s="38"/>
      <c r="P53" s="38"/>
      <c r="Q53" s="38"/>
      <c r="R53" s="38">
        <v>0</v>
      </c>
      <c r="S53" s="38"/>
      <c r="T53" s="38">
        <v>0</v>
      </c>
      <c r="U53" s="38"/>
      <c r="V53" s="38">
        <v>0</v>
      </c>
      <c r="W53" s="38"/>
      <c r="X53" s="38">
        <v>0</v>
      </c>
      <c r="Y53" s="38"/>
      <c r="Z53" s="38">
        <v>0</v>
      </c>
      <c r="AA53" s="38"/>
      <c r="AB53" s="38">
        <v>0</v>
      </c>
      <c r="AC53" s="38"/>
      <c r="AD53" s="38">
        <v>0</v>
      </c>
      <c r="AE53" s="38"/>
      <c r="AF53" s="20"/>
      <c r="AG53" s="99">
        <f t="shared" si="9"/>
        <v>0</v>
      </c>
    </row>
    <row r="54" spans="1:33" s="21" customFormat="1" ht="18.75" x14ac:dyDescent="0.3">
      <c r="A54" s="36" t="s">
        <v>20</v>
      </c>
      <c r="B54" s="37">
        <f>H54+J54+L54+N54+P54+R54+T54+V54+X54+Z54+AB54+AD54</f>
        <v>0</v>
      </c>
      <c r="C54" s="106">
        <f>SUM(H54,J54)</f>
        <v>0</v>
      </c>
      <c r="D54" s="106">
        <f t="shared" si="38"/>
        <v>0</v>
      </c>
      <c r="E54" s="106">
        <f>SUM(I54,K54,M54,O54,Q54,S54,U54,W54,Y54,AA54,AC54,AE54)</f>
        <v>0</v>
      </c>
      <c r="F54" s="109">
        <f>IFERROR(E54/B54*100,0)</f>
        <v>0</v>
      </c>
      <c r="G54" s="109">
        <f>IFERROR(E54/C54*100,0)</f>
        <v>0</v>
      </c>
      <c r="H54" s="38">
        <v>0</v>
      </c>
      <c r="I54" s="38"/>
      <c r="J54" s="128">
        <v>0</v>
      </c>
      <c r="K54" s="38"/>
      <c r="L54" s="38">
        <v>0</v>
      </c>
      <c r="M54" s="38"/>
      <c r="N54" s="38">
        <v>0</v>
      </c>
      <c r="O54" s="38"/>
      <c r="P54" s="38"/>
      <c r="Q54" s="38"/>
      <c r="R54" s="38">
        <v>0</v>
      </c>
      <c r="S54" s="38"/>
      <c r="T54" s="38">
        <v>0</v>
      </c>
      <c r="U54" s="38"/>
      <c r="V54" s="38">
        <v>0</v>
      </c>
      <c r="W54" s="38"/>
      <c r="X54" s="38">
        <v>0</v>
      </c>
      <c r="Y54" s="38"/>
      <c r="Z54" s="38">
        <v>0</v>
      </c>
      <c r="AA54" s="38"/>
      <c r="AB54" s="38">
        <v>0</v>
      </c>
      <c r="AC54" s="38"/>
      <c r="AD54" s="38">
        <v>0</v>
      </c>
      <c r="AE54" s="38"/>
      <c r="AF54" s="20"/>
      <c r="AG54" s="99">
        <f t="shared" si="9"/>
        <v>0</v>
      </c>
    </row>
    <row r="55" spans="1:33" s="21" customFormat="1" ht="18.75" customHeight="1" x14ac:dyDescent="0.3">
      <c r="A55" s="56" t="s">
        <v>43</v>
      </c>
      <c r="B55" s="23"/>
      <c r="C55" s="23"/>
      <c r="D55" s="23"/>
      <c r="E55" s="23"/>
      <c r="F55" s="113"/>
      <c r="G55" s="113"/>
      <c r="H55" s="24"/>
      <c r="I55" s="24"/>
      <c r="J55" s="125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0"/>
      <c r="AG55" s="26">
        <f t="shared" si="9"/>
        <v>0</v>
      </c>
    </row>
    <row r="56" spans="1:33" s="27" customFormat="1" ht="18.75" x14ac:dyDescent="0.3">
      <c r="A56" s="22" t="s">
        <v>16</v>
      </c>
      <c r="B56" s="23">
        <f>B57+B58+B59</f>
        <v>55852.299999999996</v>
      </c>
      <c r="C56" s="23">
        <f>C57+C58+C59</f>
        <v>8671.4000000000015</v>
      </c>
      <c r="D56" s="23">
        <f>D57+D58+D59</f>
        <v>5743.4</v>
      </c>
      <c r="E56" s="23">
        <f>E57+E58+E59</f>
        <v>5743.4</v>
      </c>
      <c r="F56" s="23">
        <f>E56/B56*100</f>
        <v>10.283193351034784</v>
      </c>
      <c r="G56" s="23">
        <f>E56/C56*100</f>
        <v>66.233826141107528</v>
      </c>
      <c r="H56" s="24">
        <f>H57+H58+H59</f>
        <v>3717.8</v>
      </c>
      <c r="I56" s="24">
        <f t="shared" ref="I56:AE56" si="41">I57+I58+I59</f>
        <v>2066.73</v>
      </c>
      <c r="J56" s="125">
        <f>J57+J58+J59</f>
        <v>4953.6000000000004</v>
      </c>
      <c r="K56" s="24">
        <f t="shared" si="41"/>
        <v>3676.67</v>
      </c>
      <c r="L56" s="24">
        <f t="shared" si="41"/>
        <v>4785.1000000000004</v>
      </c>
      <c r="M56" s="24">
        <f t="shared" si="41"/>
        <v>0</v>
      </c>
      <c r="N56" s="24">
        <f t="shared" si="41"/>
        <v>5626.5</v>
      </c>
      <c r="O56" s="24">
        <f t="shared" si="41"/>
        <v>0</v>
      </c>
      <c r="P56" s="24">
        <f t="shared" si="41"/>
        <v>5601.6</v>
      </c>
      <c r="Q56" s="24">
        <f t="shared" si="41"/>
        <v>0</v>
      </c>
      <c r="R56" s="24">
        <f t="shared" si="41"/>
        <v>5552</v>
      </c>
      <c r="S56" s="24">
        <f t="shared" si="41"/>
        <v>0</v>
      </c>
      <c r="T56" s="24">
        <f t="shared" si="41"/>
        <v>6338.2</v>
      </c>
      <c r="U56" s="24">
        <f t="shared" si="41"/>
        <v>0</v>
      </c>
      <c r="V56" s="24">
        <f t="shared" si="41"/>
        <v>5006.3</v>
      </c>
      <c r="W56" s="24">
        <f t="shared" si="41"/>
        <v>0</v>
      </c>
      <c r="X56" s="24">
        <f t="shared" si="41"/>
        <v>4036.5</v>
      </c>
      <c r="Y56" s="24">
        <f t="shared" si="41"/>
        <v>0</v>
      </c>
      <c r="Z56" s="24">
        <f t="shared" si="41"/>
        <v>4550.8</v>
      </c>
      <c r="AA56" s="24">
        <f t="shared" si="41"/>
        <v>0</v>
      </c>
      <c r="AB56" s="24">
        <f t="shared" si="41"/>
        <v>3310.7</v>
      </c>
      <c r="AC56" s="24">
        <f t="shared" si="41"/>
        <v>0</v>
      </c>
      <c r="AD56" s="24">
        <f t="shared" si="41"/>
        <v>2373.1999999999998</v>
      </c>
      <c r="AE56" s="24">
        <f t="shared" si="41"/>
        <v>0</v>
      </c>
      <c r="AF56" s="25"/>
      <c r="AG56" s="26">
        <f t="shared" si="9"/>
        <v>55852.299999999996</v>
      </c>
    </row>
    <row r="57" spans="1:33" s="27" customFormat="1" ht="18.75" x14ac:dyDescent="0.3">
      <c r="A57" s="28" t="s">
        <v>19</v>
      </c>
      <c r="B57" s="29">
        <f>B63+B69+B75+B81+B87</f>
        <v>0</v>
      </c>
      <c r="C57" s="29">
        <f>C63+C69+C75+C81+C87</f>
        <v>0</v>
      </c>
      <c r="D57" s="29">
        <f>D63+D69+D75+D81+D87</f>
        <v>0</v>
      </c>
      <c r="E57" s="29">
        <f>E63+E69+E75+E81+E87</f>
        <v>0</v>
      </c>
      <c r="F57" s="18">
        <f>IFERROR(E57/B57*100,0)</f>
        <v>0</v>
      </c>
      <c r="G57" s="18">
        <f>IFERROR(E57/C57*100,0)</f>
        <v>0</v>
      </c>
      <c r="H57" s="57">
        <f>H63+H69+H75+H81+H87</f>
        <v>0</v>
      </c>
      <c r="I57" s="57"/>
      <c r="J57" s="128">
        <f>J63+J69+J75+J81+J87</f>
        <v>0</v>
      </c>
      <c r="K57" s="57"/>
      <c r="L57" s="57">
        <f>L63+L69+L75+L81+L87</f>
        <v>0</v>
      </c>
      <c r="M57" s="57"/>
      <c r="N57" s="57">
        <f>N63+N69+N75+N81+N87</f>
        <v>0</v>
      </c>
      <c r="O57" s="57"/>
      <c r="P57" s="57">
        <f>P63+P69+P75+P81+P87</f>
        <v>0</v>
      </c>
      <c r="Q57" s="57"/>
      <c r="R57" s="57">
        <f>R63+R69+R75+R81+R87</f>
        <v>0</v>
      </c>
      <c r="S57" s="57"/>
      <c r="T57" s="57">
        <f>T63+T69+T75+T81+T87</f>
        <v>0</v>
      </c>
      <c r="U57" s="57"/>
      <c r="V57" s="57">
        <f>V63+V69+V75+V81+V87</f>
        <v>0</v>
      </c>
      <c r="W57" s="57"/>
      <c r="X57" s="57">
        <f>X63+X69+X75+X81+X87</f>
        <v>0</v>
      </c>
      <c r="Y57" s="57"/>
      <c r="Z57" s="57">
        <f>Z63+Z69+Z75+Z81+Z87</f>
        <v>0</v>
      </c>
      <c r="AA57" s="57"/>
      <c r="AB57" s="57">
        <f>AB63+AB69+AB75+AB81+AB87</f>
        <v>0</v>
      </c>
      <c r="AC57" s="57"/>
      <c r="AD57" s="57">
        <f>AD63+AD69+AD75+AD81+AD87</f>
        <v>0</v>
      </c>
      <c r="AE57" s="57"/>
      <c r="AF57" s="25"/>
      <c r="AG57" s="26">
        <f t="shared" si="9"/>
        <v>0</v>
      </c>
    </row>
    <row r="58" spans="1:33" s="27" customFormat="1" ht="18.75" x14ac:dyDescent="0.3">
      <c r="A58" s="28" t="s">
        <v>17</v>
      </c>
      <c r="B58" s="29">
        <f>B70+B82+B88</f>
        <v>180</v>
      </c>
      <c r="C58" s="29">
        <f>C70+C82+C88</f>
        <v>0</v>
      </c>
      <c r="D58" s="29">
        <f>D70+D82+D88</f>
        <v>0</v>
      </c>
      <c r="E58" s="29">
        <f>E70+E82+E88</f>
        <v>0</v>
      </c>
      <c r="F58" s="18">
        <f t="shared" ref="F58:F60" si="42">IFERROR(E58/B58*100,0)</f>
        <v>0</v>
      </c>
      <c r="G58" s="18">
        <f>IFERROR(E58/C58*100,0)</f>
        <v>0</v>
      </c>
      <c r="H58" s="57">
        <f>H64+H70+H76+H82+H88</f>
        <v>0</v>
      </c>
      <c r="I58" s="57"/>
      <c r="J58" s="128">
        <f>J64+J70+J76+J82+J88</f>
        <v>0</v>
      </c>
      <c r="K58" s="57"/>
      <c r="L58" s="57">
        <f>L64+L70+L76+L82+L88</f>
        <v>180</v>
      </c>
      <c r="M58" s="57">
        <f>M64+M70+M76+M82+M88</f>
        <v>0</v>
      </c>
      <c r="N58" s="57">
        <f>N64+N70+N76+N82+N88</f>
        <v>0</v>
      </c>
      <c r="O58" s="57">
        <v>0</v>
      </c>
      <c r="P58" s="57">
        <f>P64+P70+P76+P82+P88</f>
        <v>0</v>
      </c>
      <c r="Q58" s="57"/>
      <c r="R58" s="57">
        <f>R64+R70+R76+R82+R88</f>
        <v>0</v>
      </c>
      <c r="S58" s="57"/>
      <c r="T58" s="57">
        <f>T64+T70+T76+T82+T88</f>
        <v>0</v>
      </c>
      <c r="U58" s="57"/>
      <c r="V58" s="57">
        <f>V64+V70+V76+V82+V88</f>
        <v>0</v>
      </c>
      <c r="W58" s="57"/>
      <c r="X58" s="57">
        <f>X64+X70+X76+X82+X88</f>
        <v>0</v>
      </c>
      <c r="Y58" s="57"/>
      <c r="Z58" s="57">
        <f>Z64+Z70+Z76+Z82+Z88</f>
        <v>0</v>
      </c>
      <c r="AA58" s="57"/>
      <c r="AB58" s="57">
        <f>AB64+AB70+AB76+AB82+AB88</f>
        <v>0</v>
      </c>
      <c r="AC58" s="57"/>
      <c r="AD58" s="57">
        <f>AD64+AD70+AD76+AD82+AD88</f>
        <v>0</v>
      </c>
      <c r="AE58" s="57"/>
      <c r="AF58" s="25"/>
      <c r="AG58" s="26">
        <f t="shared" si="9"/>
        <v>180</v>
      </c>
    </row>
    <row r="59" spans="1:33" s="27" customFormat="1" ht="18.75" x14ac:dyDescent="0.3">
      <c r="A59" s="28" t="s">
        <v>18</v>
      </c>
      <c r="B59" s="29">
        <f>B65+B71+B77++B89+B83</f>
        <v>55672.299999999996</v>
      </c>
      <c r="C59" s="29">
        <f>C65+C71+C77++C89+C83</f>
        <v>8671.4000000000015</v>
      </c>
      <c r="D59" s="29">
        <f>D65+D71+D77++D89+D83</f>
        <v>5743.4</v>
      </c>
      <c r="E59" s="29">
        <f>E65+E71+E77++E89+E83</f>
        <v>5743.4</v>
      </c>
      <c r="F59" s="18">
        <f t="shared" si="42"/>
        <v>10.31644103081784</v>
      </c>
      <c r="G59" s="18">
        <f>IFERROR(E59/C59*100,0)</f>
        <v>66.233826141107528</v>
      </c>
      <c r="H59" s="57">
        <f>H65+H71+H77+H89</f>
        <v>3717.8</v>
      </c>
      <c r="I59" s="57">
        <f>I65+I71+I77+I83+I89</f>
        <v>2066.73</v>
      </c>
      <c r="J59" s="128">
        <f>J65+J71+J77+J83+J89</f>
        <v>4953.6000000000004</v>
      </c>
      <c r="K59" s="57">
        <f>K65+K71+K77+K83+K89</f>
        <v>3676.67</v>
      </c>
      <c r="L59" s="57">
        <f>L65+L71+L77+L83+L89</f>
        <v>4605.1000000000004</v>
      </c>
      <c r="M59" s="57">
        <f>M65+M71+M77+M83+M89</f>
        <v>0</v>
      </c>
      <c r="N59" s="57">
        <f>N65+N71+N77+N83+N89</f>
        <v>5626.5</v>
      </c>
      <c r="O59" s="57">
        <f>O65+O71+O77+O83+O89</f>
        <v>0</v>
      </c>
      <c r="P59" s="57">
        <f>P65+P71+P77+P83+P89</f>
        <v>5601.6</v>
      </c>
      <c r="Q59" s="57"/>
      <c r="R59" s="57">
        <f>R65+R71+R77+R83+R89</f>
        <v>5552</v>
      </c>
      <c r="S59" s="57"/>
      <c r="T59" s="57">
        <f>T65+T71+T77+T83+T89</f>
        <v>6338.2</v>
      </c>
      <c r="U59" s="57"/>
      <c r="V59" s="57">
        <f>V65+V71+V77+V83+V89</f>
        <v>5006.3</v>
      </c>
      <c r="W59" s="57"/>
      <c r="X59" s="57">
        <f>X65+X71+X77+X83+X89</f>
        <v>4036.5</v>
      </c>
      <c r="Y59" s="57"/>
      <c r="Z59" s="57">
        <f>Z65+Z71+Z77+Z83+Z89</f>
        <v>4550.8</v>
      </c>
      <c r="AA59" s="57"/>
      <c r="AB59" s="57">
        <f>AB65+AB71+AB77+AB83+AB89</f>
        <v>3310.7</v>
      </c>
      <c r="AC59" s="57"/>
      <c r="AD59" s="57">
        <f>AD65+AD71+AD77+AD83+AD89</f>
        <v>2373.1999999999998</v>
      </c>
      <c r="AE59" s="57"/>
      <c r="AF59" s="25"/>
      <c r="AG59" s="26">
        <f t="shared" si="9"/>
        <v>55672.299999999996</v>
      </c>
    </row>
    <row r="60" spans="1:33" s="27" customFormat="1" ht="18.75" x14ac:dyDescent="0.3">
      <c r="A60" s="28" t="s">
        <v>20</v>
      </c>
      <c r="B60" s="29">
        <f>B66+B72+B78++B90</f>
        <v>0</v>
      </c>
      <c r="C60" s="29">
        <f>C66+C72+C78++C90</f>
        <v>0</v>
      </c>
      <c r="D60" s="29">
        <f>D66+D72+D78++D90</f>
        <v>0</v>
      </c>
      <c r="E60" s="29">
        <f>E66+E72+E78++E90</f>
        <v>0</v>
      </c>
      <c r="F60" s="18">
        <f t="shared" si="42"/>
        <v>0</v>
      </c>
      <c r="G60" s="18">
        <f>IFERROR(E60/C60*100,0)</f>
        <v>0</v>
      </c>
      <c r="H60" s="57">
        <f>H66+H72+H78+H90</f>
        <v>0</v>
      </c>
      <c r="I60" s="57"/>
      <c r="J60" s="128">
        <f t="shared" ref="J60:AD60" si="43">J66+J72+J78+J90</f>
        <v>0</v>
      </c>
      <c r="K60" s="57"/>
      <c r="L60" s="57">
        <f>L66+L72+L78+L90</f>
        <v>0</v>
      </c>
      <c r="M60" s="57"/>
      <c r="N60" s="57">
        <f t="shared" si="43"/>
        <v>0</v>
      </c>
      <c r="O60" s="57"/>
      <c r="P60" s="57">
        <f t="shared" si="43"/>
        <v>0</v>
      </c>
      <c r="Q60" s="57"/>
      <c r="R60" s="57">
        <f t="shared" si="43"/>
        <v>0</v>
      </c>
      <c r="S60" s="57"/>
      <c r="T60" s="57">
        <f t="shared" si="43"/>
        <v>0</v>
      </c>
      <c r="U60" s="57"/>
      <c r="V60" s="57">
        <f t="shared" si="43"/>
        <v>0</v>
      </c>
      <c r="W60" s="57"/>
      <c r="X60" s="57">
        <f t="shared" si="43"/>
        <v>0</v>
      </c>
      <c r="Y60" s="57"/>
      <c r="Z60" s="57">
        <f t="shared" si="43"/>
        <v>0</v>
      </c>
      <c r="AA60" s="57"/>
      <c r="AB60" s="57">
        <f t="shared" si="43"/>
        <v>0</v>
      </c>
      <c r="AC60" s="57"/>
      <c r="AD60" s="57">
        <f t="shared" si="43"/>
        <v>0</v>
      </c>
      <c r="AE60" s="57"/>
      <c r="AF60" s="25"/>
      <c r="AG60" s="26">
        <f t="shared" si="9"/>
        <v>0</v>
      </c>
    </row>
    <row r="61" spans="1:33" s="27" customFormat="1" ht="37.5" x14ac:dyDescent="0.3">
      <c r="A61" s="30" t="s">
        <v>44</v>
      </c>
      <c r="B61" s="31"/>
      <c r="C61" s="31"/>
      <c r="D61" s="31"/>
      <c r="E61" s="31"/>
      <c r="F61" s="108"/>
      <c r="G61" s="108"/>
      <c r="H61" s="39"/>
      <c r="I61" s="39"/>
      <c r="J61" s="128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2"/>
      <c r="Y61" s="32"/>
      <c r="Z61" s="32"/>
      <c r="AA61" s="32"/>
      <c r="AB61" s="32"/>
      <c r="AC61" s="32"/>
      <c r="AD61" s="32"/>
      <c r="AE61" s="32"/>
      <c r="AF61" s="25"/>
      <c r="AG61" s="26">
        <f t="shared" si="9"/>
        <v>0</v>
      </c>
    </row>
    <row r="62" spans="1:33" s="27" customFormat="1" ht="18.75" x14ac:dyDescent="0.3">
      <c r="A62" s="58" t="s">
        <v>16</v>
      </c>
      <c r="B62" s="55">
        <f>B65+B64+B63</f>
        <v>314.7</v>
      </c>
      <c r="C62" s="55">
        <f>C63+C64+C65</f>
        <v>0</v>
      </c>
      <c r="D62" s="55">
        <f>D63+D64+D65</f>
        <v>0</v>
      </c>
      <c r="E62" s="55">
        <f>E63+E64+E65</f>
        <v>0</v>
      </c>
      <c r="F62" s="109">
        <f>IFERROR(E62/B62*100,0)</f>
        <v>0</v>
      </c>
      <c r="G62" s="109">
        <f>IFERROR(E62/C62*100,0)</f>
        <v>0</v>
      </c>
      <c r="H62" s="32">
        <f>H63+H64+H65</f>
        <v>0</v>
      </c>
      <c r="I62" s="32">
        <f t="shared" ref="I62:AE62" si="44">I63+I64+I65</f>
        <v>0</v>
      </c>
      <c r="J62" s="125">
        <f t="shared" si="44"/>
        <v>0</v>
      </c>
      <c r="K62" s="32">
        <f t="shared" si="44"/>
        <v>0</v>
      </c>
      <c r="L62" s="32">
        <f t="shared" si="44"/>
        <v>0</v>
      </c>
      <c r="M62" s="32">
        <f t="shared" si="44"/>
        <v>0</v>
      </c>
      <c r="N62" s="32">
        <f t="shared" si="44"/>
        <v>0</v>
      </c>
      <c r="O62" s="32">
        <f t="shared" si="44"/>
        <v>0</v>
      </c>
      <c r="P62" s="32">
        <f t="shared" si="44"/>
        <v>0</v>
      </c>
      <c r="Q62" s="32">
        <f t="shared" si="44"/>
        <v>0</v>
      </c>
      <c r="R62" s="32">
        <f t="shared" si="44"/>
        <v>0</v>
      </c>
      <c r="S62" s="32">
        <f t="shared" si="44"/>
        <v>0</v>
      </c>
      <c r="T62" s="32">
        <f t="shared" si="44"/>
        <v>0</v>
      </c>
      <c r="U62" s="32">
        <f t="shared" si="44"/>
        <v>0</v>
      </c>
      <c r="V62" s="32">
        <f t="shared" si="44"/>
        <v>314.7</v>
      </c>
      <c r="W62" s="32">
        <f t="shared" si="44"/>
        <v>0</v>
      </c>
      <c r="X62" s="32">
        <f t="shared" si="44"/>
        <v>0</v>
      </c>
      <c r="Y62" s="32">
        <f t="shared" si="44"/>
        <v>0</v>
      </c>
      <c r="Z62" s="32">
        <f t="shared" si="44"/>
        <v>0</v>
      </c>
      <c r="AA62" s="32">
        <f t="shared" si="44"/>
        <v>0</v>
      </c>
      <c r="AB62" s="32">
        <f t="shared" si="44"/>
        <v>0</v>
      </c>
      <c r="AC62" s="32">
        <f t="shared" si="44"/>
        <v>0</v>
      </c>
      <c r="AD62" s="32">
        <f t="shared" si="44"/>
        <v>0</v>
      </c>
      <c r="AE62" s="32">
        <f t="shared" si="44"/>
        <v>0</v>
      </c>
      <c r="AF62" s="25"/>
      <c r="AG62" s="26">
        <f t="shared" si="9"/>
        <v>314.7</v>
      </c>
    </row>
    <row r="63" spans="1:33" s="27" customFormat="1" ht="18.75" x14ac:dyDescent="0.3">
      <c r="A63" s="59" t="s">
        <v>19</v>
      </c>
      <c r="B63" s="37">
        <f>H63+J63+L63+N63+P63+R63+T63+V63+X63+Z63+AB63+AD63</f>
        <v>0</v>
      </c>
      <c r="C63" s="106">
        <f>SUM(H63,J63)</f>
        <v>0</v>
      </c>
      <c r="D63" s="106">
        <f>E63</f>
        <v>0</v>
      </c>
      <c r="E63" s="106">
        <f>SUM(I63,K63,M63,O63,Q63,S63,U63,W63,Y63,AA63,AC63,AE63)</f>
        <v>0</v>
      </c>
      <c r="F63" s="109">
        <f>IFERROR(E63/B63*100,0)</f>
        <v>0</v>
      </c>
      <c r="G63" s="109">
        <f>IFERROR(E63/C63*100,0)</f>
        <v>0</v>
      </c>
      <c r="H63" s="39"/>
      <c r="I63" s="39"/>
      <c r="J63" s="128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25"/>
      <c r="AG63" s="26">
        <f t="shared" si="9"/>
        <v>0</v>
      </c>
    </row>
    <row r="64" spans="1:33" s="27" customFormat="1" ht="18.75" x14ac:dyDescent="0.3">
      <c r="A64" s="59" t="s">
        <v>17</v>
      </c>
      <c r="B64" s="37">
        <f>H64+J64+L64+N64+P64+R64+T64+V64+X64+Z64+AB64+AD64</f>
        <v>0</v>
      </c>
      <c r="C64" s="106">
        <f>SUM(H64,J64)</f>
        <v>0</v>
      </c>
      <c r="D64" s="106">
        <f t="shared" ref="D64:D66" si="45">E64</f>
        <v>0</v>
      </c>
      <c r="E64" s="106">
        <f t="shared" ref="E64:E65" si="46">SUM(I64,K64,M64,O64,Q64,S64,U64,W64,Y64,AA64,AC64,AE64)</f>
        <v>0</v>
      </c>
      <c r="F64" s="109">
        <f t="shared" ref="F64" si="47">IFERROR(E64/B64*100,0)</f>
        <v>0</v>
      </c>
      <c r="G64" s="109">
        <f>IFERROR(E64/C64*100,0)</f>
        <v>0</v>
      </c>
      <c r="H64" s="39"/>
      <c r="I64" s="39"/>
      <c r="J64" s="128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25"/>
      <c r="AG64" s="26">
        <f t="shared" si="9"/>
        <v>0</v>
      </c>
    </row>
    <row r="65" spans="1:33" s="21" customFormat="1" ht="18.75" x14ac:dyDescent="0.3">
      <c r="A65" s="36" t="s">
        <v>18</v>
      </c>
      <c r="B65" s="37">
        <f>H65+J65+L65+N65+P65+R65+T65+V65+X65+Z65+AB65+AD65</f>
        <v>314.7</v>
      </c>
      <c r="C65" s="106">
        <f>SUM(H65,J65)</f>
        <v>0</v>
      </c>
      <c r="D65" s="106">
        <f t="shared" si="45"/>
        <v>0</v>
      </c>
      <c r="E65" s="106">
        <f t="shared" si="46"/>
        <v>0</v>
      </c>
      <c r="F65" s="109">
        <f>IFERROR(E65/B65*100,0)</f>
        <v>0</v>
      </c>
      <c r="G65" s="109">
        <f>IFERROR(E65/C65*100,0)</f>
        <v>0</v>
      </c>
      <c r="H65" s="38"/>
      <c r="I65" s="38"/>
      <c r="J65" s="12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>
        <v>314.7</v>
      </c>
      <c r="W65" s="38"/>
      <c r="X65" s="38"/>
      <c r="Y65" s="38"/>
      <c r="Z65" s="38"/>
      <c r="AA65" s="38"/>
      <c r="AB65" s="38"/>
      <c r="AC65" s="38"/>
      <c r="AD65" s="38"/>
      <c r="AE65" s="38"/>
      <c r="AF65" s="20"/>
      <c r="AG65" s="26">
        <f t="shared" si="9"/>
        <v>314.7</v>
      </c>
    </row>
    <row r="66" spans="1:33" s="21" customFormat="1" ht="18.75" x14ac:dyDescent="0.3">
      <c r="A66" s="36" t="s">
        <v>20</v>
      </c>
      <c r="B66" s="37">
        <f>H66+J66+L66+N66+P66+R66+T66+V66+X66+Z66+AB66+AD66</f>
        <v>0</v>
      </c>
      <c r="C66" s="106">
        <f>SUM(H66,J66)</f>
        <v>0</v>
      </c>
      <c r="D66" s="106">
        <f t="shared" si="45"/>
        <v>0</v>
      </c>
      <c r="E66" s="106">
        <f>SUM(I66,K66,M66,O66,Q66,S66,U66,W66,Y66,AA66,AC66,AE66)</f>
        <v>0</v>
      </c>
      <c r="F66" s="109">
        <f>IFERROR(E66/B66*100,0)</f>
        <v>0</v>
      </c>
      <c r="G66" s="109">
        <f>IFERROR(E66/C66*100,0)</f>
        <v>0</v>
      </c>
      <c r="H66" s="38"/>
      <c r="I66" s="38"/>
      <c r="J66" s="12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20"/>
      <c r="AG66" s="26">
        <f t="shared" si="9"/>
        <v>0</v>
      </c>
    </row>
    <row r="67" spans="1:33" s="21" customFormat="1" ht="37.5" x14ac:dyDescent="0.3">
      <c r="A67" s="50" t="s">
        <v>45</v>
      </c>
      <c r="B67" s="34"/>
      <c r="C67" s="34"/>
      <c r="D67" s="34"/>
      <c r="E67" s="34"/>
      <c r="F67" s="111"/>
      <c r="G67" s="111"/>
      <c r="H67" s="35"/>
      <c r="I67" s="35"/>
      <c r="J67" s="12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20"/>
      <c r="AG67" s="26">
        <f t="shared" si="9"/>
        <v>0</v>
      </c>
    </row>
    <row r="68" spans="1:33" s="21" customFormat="1" ht="18.75" x14ac:dyDescent="0.3">
      <c r="A68" s="33" t="s">
        <v>16</v>
      </c>
      <c r="B68" s="34">
        <f>B70+B71+B69</f>
        <v>114</v>
      </c>
      <c r="C68" s="55">
        <f>C69+C70+C71</f>
        <v>0</v>
      </c>
      <c r="D68" s="55">
        <f>D69+D70+D71</f>
        <v>0</v>
      </c>
      <c r="E68" s="55">
        <f>E69+E70+E71</f>
        <v>0</v>
      </c>
      <c r="F68" s="109">
        <f>IFERROR(E68/B68*100,0)</f>
        <v>0</v>
      </c>
      <c r="G68" s="109">
        <f>IFERROR(E68/C68*100,0)</f>
        <v>0</v>
      </c>
      <c r="H68" s="35">
        <f>H69+H70+H71</f>
        <v>0</v>
      </c>
      <c r="I68" s="35">
        <f t="shared" ref="I68:AE68" si="48">I69+I70+I71</f>
        <v>0</v>
      </c>
      <c r="J68" s="125">
        <f t="shared" si="48"/>
        <v>0</v>
      </c>
      <c r="K68" s="35">
        <f t="shared" si="48"/>
        <v>0</v>
      </c>
      <c r="L68" s="35">
        <f t="shared" si="48"/>
        <v>0</v>
      </c>
      <c r="M68" s="35">
        <f t="shared" si="48"/>
        <v>0</v>
      </c>
      <c r="N68" s="35">
        <f t="shared" si="48"/>
        <v>59</v>
      </c>
      <c r="O68" s="35">
        <f t="shared" si="48"/>
        <v>0</v>
      </c>
      <c r="P68" s="35">
        <f t="shared" si="48"/>
        <v>55</v>
      </c>
      <c r="Q68" s="35">
        <f t="shared" si="48"/>
        <v>0</v>
      </c>
      <c r="R68" s="35">
        <f t="shared" si="48"/>
        <v>0</v>
      </c>
      <c r="S68" s="35">
        <f t="shared" si="48"/>
        <v>0</v>
      </c>
      <c r="T68" s="35">
        <f t="shared" si="48"/>
        <v>0</v>
      </c>
      <c r="U68" s="35">
        <f t="shared" si="48"/>
        <v>0</v>
      </c>
      <c r="V68" s="35">
        <f t="shared" si="48"/>
        <v>0</v>
      </c>
      <c r="W68" s="35">
        <f t="shared" si="48"/>
        <v>0</v>
      </c>
      <c r="X68" s="35">
        <f t="shared" si="48"/>
        <v>0</v>
      </c>
      <c r="Y68" s="35">
        <f t="shared" si="48"/>
        <v>0</v>
      </c>
      <c r="Z68" s="35">
        <f t="shared" si="48"/>
        <v>0</v>
      </c>
      <c r="AA68" s="35">
        <f t="shared" si="48"/>
        <v>0</v>
      </c>
      <c r="AB68" s="35">
        <f t="shared" si="48"/>
        <v>0</v>
      </c>
      <c r="AC68" s="35">
        <f t="shared" si="48"/>
        <v>0</v>
      </c>
      <c r="AD68" s="35">
        <f t="shared" si="48"/>
        <v>0</v>
      </c>
      <c r="AE68" s="35">
        <f t="shared" si="48"/>
        <v>0</v>
      </c>
      <c r="AF68" s="20"/>
      <c r="AG68" s="26">
        <f t="shared" si="9"/>
        <v>114</v>
      </c>
    </row>
    <row r="69" spans="1:33" s="21" customFormat="1" ht="18.75" x14ac:dyDescent="0.3">
      <c r="A69" s="36" t="s">
        <v>19</v>
      </c>
      <c r="B69" s="37">
        <f>H69+J69+L69+N69+P69+R69+T69+V69+X69+Z69+AB69+AD69</f>
        <v>0</v>
      </c>
      <c r="C69" s="106">
        <f>SUM(H69,J69)</f>
        <v>0</v>
      </c>
      <c r="D69" s="106">
        <f>E69</f>
        <v>0</v>
      </c>
      <c r="E69" s="106">
        <f>SUM(I69,K69,M69,O69,Q69,S69,U69,W69,Y69,AA69,AC69,AE69)</f>
        <v>0</v>
      </c>
      <c r="F69" s="109">
        <f>IFERROR(E69/B69*100,0)</f>
        <v>0</v>
      </c>
      <c r="G69" s="109">
        <f>IFERROR(E69/C69*100,0)</f>
        <v>0</v>
      </c>
      <c r="H69" s="38"/>
      <c r="I69" s="38"/>
      <c r="J69" s="12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20"/>
      <c r="AG69" s="26">
        <f t="shared" si="9"/>
        <v>0</v>
      </c>
    </row>
    <row r="70" spans="1:33" s="21" customFormat="1" ht="18.75" x14ac:dyDescent="0.3">
      <c r="A70" s="36" t="s">
        <v>17</v>
      </c>
      <c r="B70" s="37">
        <f>H70+J70+L70+N70+P70+R70+T70+V70+X70+Z70+AB70+AD70</f>
        <v>0</v>
      </c>
      <c r="C70" s="106">
        <f>SUM(H70,J70)</f>
        <v>0</v>
      </c>
      <c r="D70" s="106">
        <f t="shared" ref="D70:D72" si="49">E70</f>
        <v>0</v>
      </c>
      <c r="E70" s="106">
        <f t="shared" ref="E70:E71" si="50">SUM(I70,K70,M70,O70,Q70,S70,U70,W70,Y70,AA70,AC70,AE70)</f>
        <v>0</v>
      </c>
      <c r="F70" s="109">
        <f t="shared" ref="F70" si="51">IFERROR(E70/B70*100,0)</f>
        <v>0</v>
      </c>
      <c r="G70" s="109">
        <f>IFERROR(E70/C70*100,0)</f>
        <v>0</v>
      </c>
      <c r="H70" s="38"/>
      <c r="I70" s="38"/>
      <c r="J70" s="12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20"/>
      <c r="AG70" s="26">
        <f t="shared" si="9"/>
        <v>0</v>
      </c>
    </row>
    <row r="71" spans="1:33" s="21" customFormat="1" ht="18.75" x14ac:dyDescent="0.3">
      <c r="A71" s="36" t="s">
        <v>18</v>
      </c>
      <c r="B71" s="37">
        <f>H71+J71+L71+N71+P71+R71+T71+V71+X71+Z71+AB71+AD71</f>
        <v>114</v>
      </c>
      <c r="C71" s="106">
        <f>SUM(H71,J71)</f>
        <v>0</v>
      </c>
      <c r="D71" s="106">
        <f t="shared" si="49"/>
        <v>0</v>
      </c>
      <c r="E71" s="106">
        <f t="shared" si="50"/>
        <v>0</v>
      </c>
      <c r="F71" s="109">
        <f>IFERROR(E71/B71*100,0)</f>
        <v>0</v>
      </c>
      <c r="G71" s="109">
        <f>IFERROR(E71/C71*100,0)</f>
        <v>0</v>
      </c>
      <c r="H71" s="38">
        <v>0</v>
      </c>
      <c r="I71" s="38">
        <v>0</v>
      </c>
      <c r="J71" s="128">
        <v>0</v>
      </c>
      <c r="K71" s="38">
        <v>0</v>
      </c>
      <c r="L71" s="38">
        <v>0</v>
      </c>
      <c r="M71" s="38">
        <v>0</v>
      </c>
      <c r="N71" s="38">
        <v>59</v>
      </c>
      <c r="O71" s="38">
        <v>0</v>
      </c>
      <c r="P71" s="38">
        <v>55</v>
      </c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20"/>
      <c r="AG71" s="26">
        <f t="shared" si="9"/>
        <v>114</v>
      </c>
    </row>
    <row r="72" spans="1:33" s="21" customFormat="1" ht="18.75" x14ac:dyDescent="0.3">
      <c r="A72" s="36" t="s">
        <v>20</v>
      </c>
      <c r="B72" s="37">
        <f>H72+J72+L72+N72+P72+R72+T72+V72+X72+Z72+AB72+AD72</f>
        <v>0</v>
      </c>
      <c r="C72" s="106">
        <f>SUM(H72,J72)</f>
        <v>0</v>
      </c>
      <c r="D72" s="106">
        <f t="shared" si="49"/>
        <v>0</v>
      </c>
      <c r="E72" s="106">
        <f>SUM(I72,K72,M72,O72,Q72,S72,U72,W72,Y72,AA72,AC72,AE72)</f>
        <v>0</v>
      </c>
      <c r="F72" s="109">
        <f>IFERROR(E72/B72*100,0)</f>
        <v>0</v>
      </c>
      <c r="G72" s="109">
        <f>IFERROR(E72/C72*100,0)</f>
        <v>0</v>
      </c>
      <c r="H72" s="38"/>
      <c r="I72" s="38"/>
      <c r="J72" s="12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20"/>
      <c r="AG72" s="26">
        <f t="shared" si="9"/>
        <v>0</v>
      </c>
    </row>
    <row r="73" spans="1:33" s="21" customFormat="1" ht="37.5" x14ac:dyDescent="0.3">
      <c r="A73" s="50" t="s">
        <v>46</v>
      </c>
      <c r="B73" s="34"/>
      <c r="C73" s="34"/>
      <c r="D73" s="34"/>
      <c r="E73" s="34"/>
      <c r="F73" s="111"/>
      <c r="G73" s="111"/>
      <c r="H73" s="35"/>
      <c r="I73" s="35"/>
      <c r="J73" s="12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20"/>
      <c r="AG73" s="26">
        <f t="shared" si="9"/>
        <v>0</v>
      </c>
    </row>
    <row r="74" spans="1:33" s="21" customFormat="1" ht="18.75" x14ac:dyDescent="0.3">
      <c r="A74" s="33" t="s">
        <v>16</v>
      </c>
      <c r="B74" s="34">
        <f>B77+B76+B75</f>
        <v>500</v>
      </c>
      <c r="C74" s="55">
        <f>C75+C76+C77</f>
        <v>171</v>
      </c>
      <c r="D74" s="55">
        <f>D75+D76+D77</f>
        <v>46</v>
      </c>
      <c r="E74" s="55">
        <f>E75+E76+E77</f>
        <v>46</v>
      </c>
      <c r="F74" s="109">
        <f>IFERROR(E74/B74*100,0)</f>
        <v>9.1999999999999993</v>
      </c>
      <c r="G74" s="109">
        <f>IFERROR(E74/C74*100,0)</f>
        <v>26.900584795321635</v>
      </c>
      <c r="H74" s="35">
        <f t="shared" ref="H74:AE74" si="52">H75+H76+H77</f>
        <v>83</v>
      </c>
      <c r="I74" s="35">
        <f t="shared" si="52"/>
        <v>3</v>
      </c>
      <c r="J74" s="125">
        <f t="shared" si="52"/>
        <v>88</v>
      </c>
      <c r="K74" s="35">
        <f t="shared" si="52"/>
        <v>43</v>
      </c>
      <c r="L74" s="35">
        <f t="shared" si="52"/>
        <v>30.5</v>
      </c>
      <c r="M74" s="35">
        <f t="shared" si="52"/>
        <v>0</v>
      </c>
      <c r="N74" s="35">
        <f t="shared" si="52"/>
        <v>172</v>
      </c>
      <c r="O74" s="35">
        <f t="shared" si="52"/>
        <v>0</v>
      </c>
      <c r="P74" s="35">
        <f t="shared" si="52"/>
        <v>0</v>
      </c>
      <c r="Q74" s="35">
        <f t="shared" si="52"/>
        <v>0</v>
      </c>
      <c r="R74" s="35">
        <f t="shared" si="52"/>
        <v>0</v>
      </c>
      <c r="S74" s="35">
        <f t="shared" si="52"/>
        <v>0</v>
      </c>
      <c r="T74" s="35">
        <f t="shared" si="52"/>
        <v>0</v>
      </c>
      <c r="U74" s="35">
        <f t="shared" si="52"/>
        <v>0</v>
      </c>
      <c r="V74" s="35">
        <f t="shared" si="52"/>
        <v>126.5</v>
      </c>
      <c r="W74" s="35">
        <f t="shared" si="52"/>
        <v>0</v>
      </c>
      <c r="X74" s="35">
        <f t="shared" si="52"/>
        <v>0</v>
      </c>
      <c r="Y74" s="35">
        <f t="shared" si="52"/>
        <v>0</v>
      </c>
      <c r="Z74" s="35">
        <f t="shared" si="52"/>
        <v>0</v>
      </c>
      <c r="AA74" s="35">
        <f t="shared" si="52"/>
        <v>0</v>
      </c>
      <c r="AB74" s="35">
        <f t="shared" si="52"/>
        <v>0</v>
      </c>
      <c r="AC74" s="35">
        <f t="shared" si="52"/>
        <v>0</v>
      </c>
      <c r="AD74" s="35">
        <f t="shared" si="52"/>
        <v>0</v>
      </c>
      <c r="AE74" s="35">
        <f t="shared" si="52"/>
        <v>0</v>
      </c>
      <c r="AF74" s="20"/>
      <c r="AG74" s="26">
        <f t="shared" si="9"/>
        <v>500</v>
      </c>
    </row>
    <row r="75" spans="1:33" s="21" customFormat="1" ht="18.75" x14ac:dyDescent="0.3">
      <c r="A75" s="36" t="s">
        <v>19</v>
      </c>
      <c r="B75" s="37">
        <f>H75+J75+L75+N75+P75+R75+T75+V75+X75+Z75+AB75+AD75</f>
        <v>0</v>
      </c>
      <c r="C75" s="106">
        <f>SUM(H75,J75)</f>
        <v>0</v>
      </c>
      <c r="D75" s="106">
        <f>E75</f>
        <v>0</v>
      </c>
      <c r="E75" s="106">
        <f>SUM(I75,K75,M75,O75,Q75,S75,U75,W75,Y75,AA75,AC75,AE75)</f>
        <v>0</v>
      </c>
      <c r="F75" s="109">
        <f>IFERROR(E75/B75*100,0)</f>
        <v>0</v>
      </c>
      <c r="G75" s="109">
        <f>IFERROR(E75/C75*100,0)</f>
        <v>0</v>
      </c>
      <c r="H75" s="38"/>
      <c r="I75" s="38"/>
      <c r="J75" s="12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20"/>
      <c r="AG75" s="26">
        <f t="shared" si="9"/>
        <v>0</v>
      </c>
    </row>
    <row r="76" spans="1:33" s="21" customFormat="1" ht="18.75" x14ac:dyDescent="0.3">
      <c r="A76" s="36" t="s">
        <v>17</v>
      </c>
      <c r="B76" s="37">
        <f>H76+J76+L76+N76+P76+R76+T76+V76+X76+Z76+AB76+AD76</f>
        <v>0</v>
      </c>
      <c r="C76" s="106">
        <f>SUM(H76,J76)</f>
        <v>0</v>
      </c>
      <c r="D76" s="106">
        <f t="shared" ref="D76:D78" si="53">E76</f>
        <v>0</v>
      </c>
      <c r="E76" s="106">
        <f t="shared" ref="E76:E77" si="54">SUM(I76,K76,M76,O76,Q76,S76,U76,W76,Y76,AA76,AC76,AE76)</f>
        <v>0</v>
      </c>
      <c r="F76" s="109">
        <f t="shared" ref="F76" si="55">IFERROR(E76/B76*100,0)</f>
        <v>0</v>
      </c>
      <c r="G76" s="109">
        <f>IFERROR(E76/C76*100,0)</f>
        <v>0</v>
      </c>
      <c r="H76" s="38"/>
      <c r="I76" s="38"/>
      <c r="J76" s="12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20"/>
      <c r="AG76" s="26">
        <f t="shared" si="9"/>
        <v>0</v>
      </c>
    </row>
    <row r="77" spans="1:33" s="21" customFormat="1" ht="80.25" customHeight="1" x14ac:dyDescent="0.3">
      <c r="A77" s="36" t="s">
        <v>18</v>
      </c>
      <c r="B77" s="37">
        <f>H77+J77+L77+N77+P77+R77+T77+V77+X77+Z77+AB77+AD77</f>
        <v>500</v>
      </c>
      <c r="C77" s="106">
        <f>SUM(H77,J77)</f>
        <v>171</v>
      </c>
      <c r="D77" s="106">
        <f t="shared" si="53"/>
        <v>46</v>
      </c>
      <c r="E77" s="106">
        <f t="shared" si="54"/>
        <v>46</v>
      </c>
      <c r="F77" s="109">
        <f>IFERROR(E77/B77*100,0)</f>
        <v>9.1999999999999993</v>
      </c>
      <c r="G77" s="109">
        <f>IFERROR(E77/C77*100,0)</f>
        <v>26.900584795321635</v>
      </c>
      <c r="H77" s="38">
        <v>83</v>
      </c>
      <c r="I77" s="38">
        <v>3</v>
      </c>
      <c r="J77" s="128">
        <v>88</v>
      </c>
      <c r="K77" s="38">
        <v>43</v>
      </c>
      <c r="L77" s="38">
        <v>30.5</v>
      </c>
      <c r="M77" s="38">
        <v>0</v>
      </c>
      <c r="N77" s="38">
        <v>172</v>
      </c>
      <c r="O77" s="38">
        <v>0</v>
      </c>
      <c r="P77" s="38"/>
      <c r="Q77" s="38"/>
      <c r="R77" s="38"/>
      <c r="S77" s="38"/>
      <c r="T77" s="38"/>
      <c r="U77" s="38"/>
      <c r="V77" s="38">
        <v>126.5</v>
      </c>
      <c r="W77" s="38"/>
      <c r="X77" s="38"/>
      <c r="Y77" s="38"/>
      <c r="Z77" s="38"/>
      <c r="AA77" s="38"/>
      <c r="AB77" s="38"/>
      <c r="AC77" s="38"/>
      <c r="AD77" s="38"/>
      <c r="AE77" s="38"/>
      <c r="AF77" s="20" t="s">
        <v>93</v>
      </c>
      <c r="AG77" s="26">
        <f t="shared" si="9"/>
        <v>500</v>
      </c>
    </row>
    <row r="78" spans="1:33" s="21" customFormat="1" ht="18.75" x14ac:dyDescent="0.3">
      <c r="A78" s="36" t="s">
        <v>20</v>
      </c>
      <c r="B78" s="37">
        <f>H78+J78+L78+N78+P78+R78+T78+V78+X78+Z78+AB78+AD78</f>
        <v>0</v>
      </c>
      <c r="C78" s="106">
        <f>SUM(H78,J78)</f>
        <v>0</v>
      </c>
      <c r="D78" s="106">
        <f t="shared" si="53"/>
        <v>0</v>
      </c>
      <c r="E78" s="106">
        <f>SUM(I78,K78,M78,O78,Q78,S78,U78,W78,Y78,AA78,AC78,AE78)</f>
        <v>0</v>
      </c>
      <c r="F78" s="109">
        <f>IFERROR(E78/B78*100,0)</f>
        <v>0</v>
      </c>
      <c r="G78" s="109">
        <f>IFERROR(E78/C78*100,0)</f>
        <v>0</v>
      </c>
      <c r="H78" s="38"/>
      <c r="I78" s="38"/>
      <c r="J78" s="12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20"/>
      <c r="AG78" s="26">
        <f t="shared" si="9"/>
        <v>0</v>
      </c>
    </row>
    <row r="79" spans="1:33" s="21" customFormat="1" ht="18.75" customHeight="1" x14ac:dyDescent="0.3">
      <c r="A79" s="50" t="s">
        <v>47</v>
      </c>
      <c r="B79" s="37"/>
      <c r="C79" s="37"/>
      <c r="D79" s="37"/>
      <c r="E79" s="37"/>
      <c r="F79" s="112"/>
      <c r="G79" s="112"/>
      <c r="H79" s="38"/>
      <c r="I79" s="38"/>
      <c r="J79" s="12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20"/>
      <c r="AG79" s="26">
        <f t="shared" si="9"/>
        <v>0</v>
      </c>
    </row>
    <row r="80" spans="1:33" s="21" customFormat="1" ht="18.75" customHeight="1" x14ac:dyDescent="0.3">
      <c r="A80" s="33" t="s">
        <v>16</v>
      </c>
      <c r="B80" s="34">
        <f>B83+B82+B81</f>
        <v>395.8</v>
      </c>
      <c r="C80" s="55">
        <f>C81+C82+C83</f>
        <v>0</v>
      </c>
      <c r="D80" s="55">
        <f>D81+D82+D83</f>
        <v>0</v>
      </c>
      <c r="E80" s="55">
        <f>E81+E82+E83</f>
        <v>0</v>
      </c>
      <c r="F80" s="109">
        <f>IFERROR(E80/B80*100,0)</f>
        <v>0</v>
      </c>
      <c r="G80" s="109">
        <f>IFERROR(E80/C80*100,0)</f>
        <v>0</v>
      </c>
      <c r="H80" s="35">
        <f>H83+H82+H81</f>
        <v>0</v>
      </c>
      <c r="I80" s="35">
        <f t="shared" ref="I80:AE80" si="56">I83+I82+I81</f>
        <v>0</v>
      </c>
      <c r="J80" s="125">
        <f t="shared" si="56"/>
        <v>0</v>
      </c>
      <c r="K80" s="35">
        <f t="shared" si="56"/>
        <v>0</v>
      </c>
      <c r="L80" s="35">
        <f t="shared" si="56"/>
        <v>0</v>
      </c>
      <c r="M80" s="35">
        <f t="shared" si="56"/>
        <v>0</v>
      </c>
      <c r="N80" s="35">
        <f t="shared" si="56"/>
        <v>395.8</v>
      </c>
      <c r="O80" s="35">
        <f t="shared" si="56"/>
        <v>0</v>
      </c>
      <c r="P80" s="35">
        <f t="shared" si="56"/>
        <v>0</v>
      </c>
      <c r="Q80" s="35">
        <f t="shared" si="56"/>
        <v>0</v>
      </c>
      <c r="R80" s="35">
        <f t="shared" si="56"/>
        <v>0</v>
      </c>
      <c r="S80" s="35">
        <f t="shared" si="56"/>
        <v>0</v>
      </c>
      <c r="T80" s="35">
        <f t="shared" si="56"/>
        <v>0</v>
      </c>
      <c r="U80" s="35">
        <f t="shared" si="56"/>
        <v>0</v>
      </c>
      <c r="V80" s="35">
        <f t="shared" si="56"/>
        <v>0</v>
      </c>
      <c r="W80" s="35">
        <f t="shared" si="56"/>
        <v>0</v>
      </c>
      <c r="X80" s="35">
        <f t="shared" si="56"/>
        <v>0</v>
      </c>
      <c r="Y80" s="35">
        <f t="shared" si="56"/>
        <v>0</v>
      </c>
      <c r="Z80" s="35">
        <f t="shared" si="56"/>
        <v>0</v>
      </c>
      <c r="AA80" s="35">
        <f t="shared" si="56"/>
        <v>0</v>
      </c>
      <c r="AB80" s="35">
        <f t="shared" si="56"/>
        <v>0</v>
      </c>
      <c r="AC80" s="35">
        <f t="shared" si="56"/>
        <v>0</v>
      </c>
      <c r="AD80" s="35">
        <f t="shared" si="56"/>
        <v>0</v>
      </c>
      <c r="AE80" s="35">
        <f t="shared" si="56"/>
        <v>0</v>
      </c>
      <c r="AF80" s="20"/>
      <c r="AG80" s="26">
        <f t="shared" si="9"/>
        <v>395.8</v>
      </c>
    </row>
    <row r="81" spans="1:33" s="21" customFormat="1" ht="18.75" customHeight="1" x14ac:dyDescent="0.3">
      <c r="A81" s="36" t="s">
        <v>19</v>
      </c>
      <c r="B81" s="37">
        <f>H81+J81+L81+N81+P81+R81+T81+V81+X81+Z81+AB81+AD81</f>
        <v>0</v>
      </c>
      <c r="C81" s="106">
        <f>SUM(H81,J81)</f>
        <v>0</v>
      </c>
      <c r="D81" s="106">
        <f>E81</f>
        <v>0</v>
      </c>
      <c r="E81" s="106">
        <f>SUM(I81,K81,M81,O81,Q81,S81,U81,W81,Y81,AA81,AC81,AE81)</f>
        <v>0</v>
      </c>
      <c r="F81" s="109">
        <f>IFERROR(E81/B81*100,0)</f>
        <v>0</v>
      </c>
      <c r="G81" s="109">
        <f>IFERROR(E81/C81*100,0)</f>
        <v>0</v>
      </c>
      <c r="H81" s="38"/>
      <c r="I81" s="38"/>
      <c r="J81" s="12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20"/>
      <c r="AG81" s="26">
        <f t="shared" si="9"/>
        <v>0</v>
      </c>
    </row>
    <row r="82" spans="1:33" s="21" customFormat="1" ht="18.75" customHeight="1" x14ac:dyDescent="0.3">
      <c r="A82" s="36" t="s">
        <v>17</v>
      </c>
      <c r="B82" s="37">
        <f>H82+J82+L82+N82+P82+R82+T82+V82+X82+Z82+AB82+AD82</f>
        <v>0</v>
      </c>
      <c r="C82" s="106">
        <f>SUM(H82,J82)</f>
        <v>0</v>
      </c>
      <c r="D82" s="106">
        <f t="shared" ref="D82:D84" si="57">E82</f>
        <v>0</v>
      </c>
      <c r="E82" s="106">
        <f t="shared" ref="E82:E83" si="58">SUM(I82,K82,M82,O82,Q82,S82,U82,W82,Y82,AA82,AC82,AE82)</f>
        <v>0</v>
      </c>
      <c r="F82" s="109">
        <f t="shared" ref="F82" si="59">IFERROR(E82/B82*100,0)</f>
        <v>0</v>
      </c>
      <c r="G82" s="109">
        <f>IFERROR(E82/C82*100,0)</f>
        <v>0</v>
      </c>
      <c r="H82" s="38"/>
      <c r="I82" s="38"/>
      <c r="J82" s="12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20"/>
      <c r="AG82" s="26">
        <f t="shared" ref="AG82:AG145" si="60">H82+J82+L82+N82+P82+R82+T82+V82+X82+Z82+AB82+AD82</f>
        <v>0</v>
      </c>
    </row>
    <row r="83" spans="1:33" s="21" customFormat="1" ht="18.75" x14ac:dyDescent="0.3">
      <c r="A83" s="36" t="s">
        <v>18</v>
      </c>
      <c r="B83" s="37">
        <f>H83+J83+L83+N83+P83+R83+T83+V83+X83+Z83+AB83+AD83</f>
        <v>395.8</v>
      </c>
      <c r="C83" s="106">
        <f>SUM(H83,J83)</f>
        <v>0</v>
      </c>
      <c r="D83" s="106">
        <f t="shared" si="57"/>
        <v>0</v>
      </c>
      <c r="E83" s="106">
        <f t="shared" si="58"/>
        <v>0</v>
      </c>
      <c r="F83" s="109">
        <f>IFERROR(E83/B83*100,0)</f>
        <v>0</v>
      </c>
      <c r="G83" s="109">
        <f>IFERROR(E83/C83*100,0)</f>
        <v>0</v>
      </c>
      <c r="H83" s="38">
        <v>0</v>
      </c>
      <c r="I83" s="38">
        <v>0</v>
      </c>
      <c r="J83" s="128">
        <v>0</v>
      </c>
      <c r="K83" s="38">
        <v>0</v>
      </c>
      <c r="L83" s="38">
        <v>0</v>
      </c>
      <c r="M83" s="38">
        <v>0</v>
      </c>
      <c r="N83" s="38">
        <v>395.8</v>
      </c>
      <c r="O83" s="38">
        <v>0</v>
      </c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20"/>
      <c r="AG83" s="26">
        <f t="shared" si="60"/>
        <v>395.8</v>
      </c>
    </row>
    <row r="84" spans="1:33" s="21" customFormat="1" ht="18.75" x14ac:dyDescent="0.3">
      <c r="A84" s="36" t="s">
        <v>20</v>
      </c>
      <c r="B84" s="37">
        <f>H84+J84+L84+N84+P84+R84+T84+V84+X84+Z84+AB84+AD84</f>
        <v>0</v>
      </c>
      <c r="C84" s="106">
        <f>SUM(H84,J84)</f>
        <v>0</v>
      </c>
      <c r="D84" s="106">
        <f t="shared" si="57"/>
        <v>0</v>
      </c>
      <c r="E84" s="106">
        <f>SUM(I84,K84,M84,O84,Q84,S84,U84,W84,Y84,AA84,AC84,AE84)</f>
        <v>0</v>
      </c>
      <c r="F84" s="109">
        <f>IFERROR(E84/B84*100,0)</f>
        <v>0</v>
      </c>
      <c r="G84" s="109">
        <f>IFERROR(E84/C84*100,0)</f>
        <v>0</v>
      </c>
      <c r="H84" s="38"/>
      <c r="I84" s="38"/>
      <c r="J84" s="12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20"/>
      <c r="AG84" s="26">
        <f t="shared" si="60"/>
        <v>0</v>
      </c>
    </row>
    <row r="85" spans="1:33" s="21" customFormat="1" ht="42.75" customHeight="1" x14ac:dyDescent="0.3">
      <c r="A85" s="50" t="s">
        <v>48</v>
      </c>
      <c r="B85" s="34"/>
      <c r="C85" s="34"/>
      <c r="D85" s="34"/>
      <c r="E85" s="34"/>
      <c r="F85" s="111"/>
      <c r="G85" s="111"/>
      <c r="H85" s="35"/>
      <c r="I85" s="35"/>
      <c r="J85" s="12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142" t="s">
        <v>94</v>
      </c>
      <c r="AG85" s="26">
        <f t="shared" si="60"/>
        <v>0</v>
      </c>
    </row>
    <row r="86" spans="1:33" s="21" customFormat="1" ht="18.75" customHeight="1" x14ac:dyDescent="0.3">
      <c r="A86" s="33" t="s">
        <v>16</v>
      </c>
      <c r="B86" s="34">
        <f>B87+88+B89</f>
        <v>54435.799999999996</v>
      </c>
      <c r="C86" s="34">
        <f>C87+C88+C89</f>
        <v>8500.4000000000015</v>
      </c>
      <c r="D86" s="34">
        <f>D87+D88+D89</f>
        <v>5697.4</v>
      </c>
      <c r="E86" s="34">
        <f>E87+E88+E89</f>
        <v>5697.4</v>
      </c>
      <c r="F86" s="109">
        <f>IFERROR(E86/B86*100,0)</f>
        <v>10.466274032897468</v>
      </c>
      <c r="G86" s="109">
        <f>IFERROR(E86/C86*100,0)</f>
        <v>67.025081172650687</v>
      </c>
      <c r="H86" s="35">
        <f>H87+H88+H89</f>
        <v>3634.8</v>
      </c>
      <c r="I86" s="35">
        <f t="shared" ref="I86:AE86" si="61">I87+I88+I89</f>
        <v>2063.73</v>
      </c>
      <c r="J86" s="125">
        <f t="shared" si="61"/>
        <v>4865.6000000000004</v>
      </c>
      <c r="K86" s="35">
        <f t="shared" si="61"/>
        <v>3633.67</v>
      </c>
      <c r="L86" s="35">
        <f>L87+L88+L89</f>
        <v>4754.6000000000004</v>
      </c>
      <c r="M86" s="35">
        <f>M87+M88+M89</f>
        <v>0</v>
      </c>
      <c r="N86" s="35">
        <f t="shared" si="61"/>
        <v>4999.7</v>
      </c>
      <c r="O86" s="35">
        <f>O87+O88+O89</f>
        <v>0</v>
      </c>
      <c r="P86" s="35">
        <f t="shared" si="61"/>
        <v>5546.6</v>
      </c>
      <c r="Q86" s="35">
        <f t="shared" si="61"/>
        <v>0</v>
      </c>
      <c r="R86" s="35">
        <f t="shared" si="61"/>
        <v>5552</v>
      </c>
      <c r="S86" s="35">
        <f t="shared" si="61"/>
        <v>0</v>
      </c>
      <c r="T86" s="35">
        <f t="shared" si="61"/>
        <v>6338.2</v>
      </c>
      <c r="U86" s="35">
        <f t="shared" si="61"/>
        <v>0</v>
      </c>
      <c r="V86" s="35">
        <f t="shared" si="61"/>
        <v>4565.1000000000004</v>
      </c>
      <c r="W86" s="35">
        <f t="shared" si="61"/>
        <v>0</v>
      </c>
      <c r="X86" s="35">
        <f t="shared" si="61"/>
        <v>4036.5</v>
      </c>
      <c r="Y86" s="35">
        <f t="shared" si="61"/>
        <v>0</v>
      </c>
      <c r="Z86" s="35">
        <f t="shared" si="61"/>
        <v>4550.8</v>
      </c>
      <c r="AA86" s="35">
        <f t="shared" si="61"/>
        <v>0</v>
      </c>
      <c r="AB86" s="35">
        <f t="shared" si="61"/>
        <v>3310.7</v>
      </c>
      <c r="AC86" s="35">
        <f t="shared" si="61"/>
        <v>0</v>
      </c>
      <c r="AD86" s="35">
        <f t="shared" si="61"/>
        <v>2373.1999999999998</v>
      </c>
      <c r="AE86" s="35">
        <f t="shared" si="61"/>
        <v>0</v>
      </c>
      <c r="AF86" s="143"/>
      <c r="AG86" s="26">
        <f t="shared" si="60"/>
        <v>54527.799999999996</v>
      </c>
    </row>
    <row r="87" spans="1:33" s="21" customFormat="1" ht="18.75" customHeight="1" x14ac:dyDescent="0.3">
      <c r="A87" s="36" t="s">
        <v>19</v>
      </c>
      <c r="B87" s="37">
        <f>H87+J87+L87+N87+P87+R87+T87+V87+X87+Z87+AB87+AD87</f>
        <v>0</v>
      </c>
      <c r="C87" s="106">
        <f>SUM(H87,J87)</f>
        <v>0</v>
      </c>
      <c r="D87" s="106">
        <f>E87</f>
        <v>0</v>
      </c>
      <c r="E87" s="106">
        <f>SUM(I87,K87,M87,O87,Q87,S87,U87,W87,Y87,AA87,AC87,AE87)</f>
        <v>0</v>
      </c>
      <c r="F87" s="109">
        <f>IFERROR(E87/B87*100,0)</f>
        <v>0</v>
      </c>
      <c r="G87" s="109">
        <f>IFERROR(E87/C87*100,0)</f>
        <v>0</v>
      </c>
      <c r="H87" s="38"/>
      <c r="I87" s="38"/>
      <c r="J87" s="12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143"/>
      <c r="AG87" s="26">
        <f t="shared" si="60"/>
        <v>0</v>
      </c>
    </row>
    <row r="88" spans="1:33" s="21" customFormat="1" ht="45" customHeight="1" x14ac:dyDescent="0.3">
      <c r="A88" s="36" t="s">
        <v>86</v>
      </c>
      <c r="B88" s="115">
        <f>H88+J88+L88+N88+P88+R88+T88+V88+X88+Z88+AB88+AD88</f>
        <v>180</v>
      </c>
      <c r="C88" s="106">
        <f>SUM(H88,J88)</f>
        <v>0</v>
      </c>
      <c r="D88" s="106">
        <f t="shared" ref="D88:D90" si="62">E88</f>
        <v>0</v>
      </c>
      <c r="E88" s="106">
        <f t="shared" ref="E88:E89" si="63">SUM(I88,K88,M88,O88,Q88,S88,U88,W88,Y88,AA88,AC88,AE88)</f>
        <v>0</v>
      </c>
      <c r="F88" s="109">
        <f t="shared" ref="F88" si="64">IFERROR(E88/B88*100,0)</f>
        <v>0</v>
      </c>
      <c r="G88" s="109">
        <f>IFERROR(E88/C88*100,0)</f>
        <v>0</v>
      </c>
      <c r="H88" s="38">
        <v>0</v>
      </c>
      <c r="I88" s="38">
        <v>0</v>
      </c>
      <c r="J88" s="128">
        <v>0</v>
      </c>
      <c r="K88" s="38">
        <v>0</v>
      </c>
      <c r="L88" s="38">
        <v>180</v>
      </c>
      <c r="M88" s="138">
        <v>0</v>
      </c>
      <c r="N88" s="38">
        <v>0</v>
      </c>
      <c r="O88" s="138">
        <v>0</v>
      </c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143"/>
      <c r="AG88" s="26">
        <f>H88+J88+L88+N88+P88+R88+T88+V88+X88+Z88+AB88+AD88</f>
        <v>180</v>
      </c>
    </row>
    <row r="89" spans="1:33" s="21" customFormat="1" ht="21.75" customHeight="1" x14ac:dyDescent="0.3">
      <c r="A89" s="36" t="s">
        <v>18</v>
      </c>
      <c r="B89" s="37">
        <f>H89+J89+L89+N89+P89+R89+T89+V89+X89+Z89+AB89+AD89</f>
        <v>54347.799999999996</v>
      </c>
      <c r="C89" s="106">
        <f>SUM(H89,J89)</f>
        <v>8500.4000000000015</v>
      </c>
      <c r="D89" s="106">
        <f t="shared" si="62"/>
        <v>5697.4</v>
      </c>
      <c r="E89" s="106">
        <f t="shared" si="63"/>
        <v>5697.4</v>
      </c>
      <c r="F89" s="109">
        <f>IFERROR(E89/B89*100,0)</f>
        <v>10.483221031946096</v>
      </c>
      <c r="G89" s="109">
        <f>IFERROR(E89/C89*100,0)</f>
        <v>67.025081172650687</v>
      </c>
      <c r="H89" s="38">
        <v>3634.8</v>
      </c>
      <c r="I89" s="38">
        <v>2063.73</v>
      </c>
      <c r="J89" s="128">
        <v>4865.6000000000004</v>
      </c>
      <c r="K89" s="38">
        <v>3633.67</v>
      </c>
      <c r="L89" s="38">
        <v>4574.6000000000004</v>
      </c>
      <c r="M89" s="38">
        <v>0</v>
      </c>
      <c r="N89" s="38">
        <v>4999.7</v>
      </c>
      <c r="O89" s="38">
        <v>0</v>
      </c>
      <c r="P89" s="38">
        <v>5546.6</v>
      </c>
      <c r="Q89" s="38"/>
      <c r="R89" s="38">
        <v>5552</v>
      </c>
      <c r="S89" s="38"/>
      <c r="T89" s="38">
        <v>6338.2</v>
      </c>
      <c r="U89" s="38"/>
      <c r="V89" s="38">
        <v>4565.1000000000004</v>
      </c>
      <c r="W89" s="38"/>
      <c r="X89" s="38">
        <v>4036.5</v>
      </c>
      <c r="Y89" s="38"/>
      <c r="Z89" s="38">
        <v>4550.8</v>
      </c>
      <c r="AA89" s="38"/>
      <c r="AB89" s="38">
        <v>3310.7</v>
      </c>
      <c r="AC89" s="38"/>
      <c r="AD89" s="38">
        <v>2373.1999999999998</v>
      </c>
      <c r="AE89" s="38"/>
      <c r="AF89" s="143"/>
      <c r="AG89" s="26">
        <f t="shared" si="60"/>
        <v>54347.799999999996</v>
      </c>
    </row>
    <row r="90" spans="1:33" s="21" customFormat="1" ht="22.5" customHeight="1" x14ac:dyDescent="0.3">
      <c r="A90" s="36" t="s">
        <v>20</v>
      </c>
      <c r="B90" s="37">
        <f>H90+J90+L90+N90+P90+R90+T90+V90+X90+Z90+AB90+AD90</f>
        <v>0</v>
      </c>
      <c r="C90" s="106">
        <f>SUM(H90,J90)</f>
        <v>0</v>
      </c>
      <c r="D90" s="106">
        <f t="shared" si="62"/>
        <v>0</v>
      </c>
      <c r="E90" s="106">
        <f>SUM(I90,K90,M90,O90,Q90,S90,U90,W90,Y90,AA90,AC90,AE90)</f>
        <v>0</v>
      </c>
      <c r="F90" s="109">
        <f>IFERROR(E90/B90*100,0)</f>
        <v>0</v>
      </c>
      <c r="G90" s="109">
        <f>IFERROR(E90/C90*100,0)</f>
        <v>0</v>
      </c>
      <c r="H90" s="38"/>
      <c r="I90" s="38"/>
      <c r="J90" s="128"/>
      <c r="K90" s="38"/>
      <c r="L90" s="60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144"/>
      <c r="AG90" s="26">
        <f>H90+J90+L90+N90+P90+R90+T90+V90+X90+Z90+AB90+AD90</f>
        <v>0</v>
      </c>
    </row>
    <row r="91" spans="1:33" s="21" customFormat="1" ht="66" customHeight="1" x14ac:dyDescent="0.3">
      <c r="A91" s="56" t="s">
        <v>49</v>
      </c>
      <c r="B91" s="23"/>
      <c r="C91" s="23"/>
      <c r="D91" s="23"/>
      <c r="E91" s="23"/>
      <c r="F91" s="113"/>
      <c r="G91" s="113"/>
      <c r="H91" s="24"/>
      <c r="I91" s="24"/>
      <c r="J91" s="125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0"/>
      <c r="AG91" s="26">
        <f t="shared" si="60"/>
        <v>0</v>
      </c>
    </row>
    <row r="92" spans="1:33" s="27" customFormat="1" ht="18.75" customHeight="1" x14ac:dyDescent="0.3">
      <c r="A92" s="22" t="s">
        <v>16</v>
      </c>
      <c r="B92" s="23">
        <f>B93+B94+B95+B96</f>
        <v>3084.5</v>
      </c>
      <c r="C92" s="23">
        <f>C93+C94+C95</f>
        <v>782.82</v>
      </c>
      <c r="D92" s="23">
        <f>D93+D94+D95</f>
        <v>337.52</v>
      </c>
      <c r="E92" s="23">
        <f>E93+E94+E95</f>
        <v>337.52</v>
      </c>
      <c r="F92" s="23">
        <f>E92/B92*100</f>
        <v>10.942454206516453</v>
      </c>
      <c r="G92" s="23">
        <f>E92/C92*100</f>
        <v>43.1159142587057</v>
      </c>
      <c r="H92" s="23">
        <f>H93+H94+H95</f>
        <v>132</v>
      </c>
      <c r="I92" s="23">
        <f t="shared" ref="I92:M92" si="65">I93+I94+I95</f>
        <v>126</v>
      </c>
      <c r="J92" s="132">
        <f t="shared" si="65"/>
        <v>650.82000000000005</v>
      </c>
      <c r="K92" s="23">
        <f t="shared" si="65"/>
        <v>211.52</v>
      </c>
      <c r="L92" s="23">
        <f t="shared" si="65"/>
        <v>561.22</v>
      </c>
      <c r="M92" s="23">
        <f t="shared" si="65"/>
        <v>0</v>
      </c>
      <c r="N92" s="23">
        <f t="shared" ref="N92" si="66">N93+N94+N95</f>
        <v>680.7</v>
      </c>
      <c r="O92" s="23">
        <f t="shared" ref="O92" si="67">O93+O94+O95</f>
        <v>0</v>
      </c>
      <c r="P92" s="23">
        <f t="shared" ref="P92" si="68">P93+P94+P95</f>
        <v>144.25</v>
      </c>
      <c r="Q92" s="23">
        <f t="shared" ref="Q92" si="69">Q93+Q94+Q95</f>
        <v>0</v>
      </c>
      <c r="R92" s="23">
        <f t="shared" ref="R92" si="70">R93+R94+R95</f>
        <v>0</v>
      </c>
      <c r="S92" s="23">
        <f t="shared" ref="S92" si="71">S93+S94+S95</f>
        <v>0</v>
      </c>
      <c r="T92" s="23">
        <f t="shared" ref="T92" si="72">T93+T94+T95</f>
        <v>0</v>
      </c>
      <c r="U92" s="23">
        <f t="shared" ref="U92" si="73">U93+U94+U95</f>
        <v>0</v>
      </c>
      <c r="V92" s="23">
        <f t="shared" ref="V92" si="74">V93+V94+V95</f>
        <v>29.01</v>
      </c>
      <c r="W92" s="23">
        <f t="shared" ref="W92" si="75">W93+W94+W95</f>
        <v>0</v>
      </c>
      <c r="X92" s="23">
        <f t="shared" ref="X92" si="76">X93+X94+X95</f>
        <v>380.28</v>
      </c>
      <c r="Y92" s="23">
        <f t="shared" ref="Y92" si="77">Y93+Y94+Y95</f>
        <v>0</v>
      </c>
      <c r="Z92" s="23">
        <f t="shared" ref="Z92" si="78">Z93+Z94+Z95</f>
        <v>306.98</v>
      </c>
      <c r="AA92" s="23">
        <f t="shared" ref="AA92" si="79">AA93+AA94+AA95</f>
        <v>0</v>
      </c>
      <c r="AB92" s="23">
        <f t="shared" ref="AB92" si="80">AB93+AB94+AB95</f>
        <v>0</v>
      </c>
      <c r="AC92" s="23">
        <f t="shared" ref="AC92" si="81">AC93+AC94+AC95</f>
        <v>0</v>
      </c>
      <c r="AD92" s="23">
        <f t="shared" ref="AD92" si="82">AD93+AD94+AD95</f>
        <v>199.24</v>
      </c>
      <c r="AE92" s="23">
        <f t="shared" ref="AE92" si="83">AE93+AE94+AE95</f>
        <v>0</v>
      </c>
      <c r="AF92" s="25"/>
      <c r="AG92" s="26">
        <f t="shared" si="60"/>
        <v>3084.5</v>
      </c>
    </row>
    <row r="93" spans="1:33" s="27" customFormat="1" ht="18.75" customHeight="1" x14ac:dyDescent="0.3">
      <c r="A93" s="28" t="s">
        <v>19</v>
      </c>
      <c r="B93" s="29">
        <f>B99</f>
        <v>0</v>
      </c>
      <c r="C93" s="29">
        <f>C99</f>
        <v>0</v>
      </c>
      <c r="D93" s="29">
        <f>D99</f>
        <v>0</v>
      </c>
      <c r="E93" s="29">
        <f t="shared" ref="B93:E96" si="84">E99</f>
        <v>0</v>
      </c>
      <c r="F93" s="18">
        <f>IFERROR(E93/B93*100,0)</f>
        <v>0</v>
      </c>
      <c r="G93" s="18">
        <f>IFERROR(E93/C93*100,0)</f>
        <v>0</v>
      </c>
      <c r="H93" s="29">
        <f t="shared" ref="H93:AD96" si="85">H99+H124</f>
        <v>0</v>
      </c>
      <c r="I93" s="29"/>
      <c r="J93" s="126">
        <f t="shared" si="85"/>
        <v>0</v>
      </c>
      <c r="K93" s="29"/>
      <c r="L93" s="29">
        <f t="shared" si="85"/>
        <v>0</v>
      </c>
      <c r="M93" s="29"/>
      <c r="N93" s="29">
        <f t="shared" si="85"/>
        <v>0</v>
      </c>
      <c r="O93" s="29"/>
      <c r="P93" s="29">
        <f t="shared" si="85"/>
        <v>0</v>
      </c>
      <c r="Q93" s="29"/>
      <c r="R93" s="29">
        <f t="shared" si="85"/>
        <v>0</v>
      </c>
      <c r="S93" s="29"/>
      <c r="T93" s="29">
        <f t="shared" si="85"/>
        <v>0</v>
      </c>
      <c r="U93" s="29"/>
      <c r="V93" s="29">
        <f t="shared" si="85"/>
        <v>0</v>
      </c>
      <c r="W93" s="29"/>
      <c r="X93" s="29">
        <f t="shared" si="85"/>
        <v>0</v>
      </c>
      <c r="Y93" s="29"/>
      <c r="Z93" s="29">
        <f t="shared" si="85"/>
        <v>0</v>
      </c>
      <c r="AA93" s="29"/>
      <c r="AB93" s="29">
        <f t="shared" si="85"/>
        <v>0</v>
      </c>
      <c r="AC93" s="29"/>
      <c r="AD93" s="29">
        <f t="shared" si="85"/>
        <v>0</v>
      </c>
      <c r="AE93" s="29"/>
      <c r="AF93" s="25"/>
      <c r="AG93" s="26">
        <f t="shared" si="60"/>
        <v>0</v>
      </c>
    </row>
    <row r="94" spans="1:33" s="27" customFormat="1" ht="18.75" customHeight="1" x14ac:dyDescent="0.3">
      <c r="A94" s="28" t="s">
        <v>17</v>
      </c>
      <c r="B94" s="29">
        <f t="shared" si="84"/>
        <v>0</v>
      </c>
      <c r="C94" s="29">
        <f t="shared" si="84"/>
        <v>0</v>
      </c>
      <c r="D94" s="29">
        <f t="shared" si="84"/>
        <v>0</v>
      </c>
      <c r="E94" s="29">
        <f t="shared" si="84"/>
        <v>0</v>
      </c>
      <c r="F94" s="18">
        <f t="shared" ref="F94:F96" si="86">IFERROR(E94/B94*100,0)</f>
        <v>0</v>
      </c>
      <c r="G94" s="18">
        <f>IFERROR(E94/C94*100,0)</f>
        <v>0</v>
      </c>
      <c r="H94" s="29">
        <f t="shared" si="85"/>
        <v>0</v>
      </c>
      <c r="I94" s="29"/>
      <c r="J94" s="126">
        <f t="shared" si="85"/>
        <v>0</v>
      </c>
      <c r="K94" s="29"/>
      <c r="L94" s="29">
        <f t="shared" si="85"/>
        <v>0</v>
      </c>
      <c r="M94" s="29"/>
      <c r="N94" s="29">
        <f t="shared" si="85"/>
        <v>0</v>
      </c>
      <c r="O94" s="29"/>
      <c r="P94" s="29">
        <f t="shared" si="85"/>
        <v>0</v>
      </c>
      <c r="Q94" s="29"/>
      <c r="R94" s="29">
        <f t="shared" si="85"/>
        <v>0</v>
      </c>
      <c r="S94" s="29"/>
      <c r="T94" s="29">
        <f t="shared" si="85"/>
        <v>0</v>
      </c>
      <c r="U94" s="29"/>
      <c r="V94" s="29">
        <f t="shared" si="85"/>
        <v>0</v>
      </c>
      <c r="W94" s="29"/>
      <c r="X94" s="29">
        <f t="shared" si="85"/>
        <v>0</v>
      </c>
      <c r="Y94" s="29"/>
      <c r="Z94" s="29">
        <f t="shared" si="85"/>
        <v>0</v>
      </c>
      <c r="AA94" s="29"/>
      <c r="AB94" s="29">
        <f t="shared" si="85"/>
        <v>0</v>
      </c>
      <c r="AC94" s="29"/>
      <c r="AD94" s="29">
        <f t="shared" si="85"/>
        <v>0</v>
      </c>
      <c r="AE94" s="29"/>
      <c r="AF94" s="25"/>
      <c r="AG94" s="26">
        <f t="shared" si="60"/>
        <v>0</v>
      </c>
    </row>
    <row r="95" spans="1:33" s="27" customFormat="1" ht="18.75" customHeight="1" x14ac:dyDescent="0.3">
      <c r="A95" s="28" t="s">
        <v>18</v>
      </c>
      <c r="B95" s="29">
        <f>B101</f>
        <v>3084.5</v>
      </c>
      <c r="C95" s="29">
        <f>C101</f>
        <v>782.82</v>
      </c>
      <c r="D95" s="29">
        <f t="shared" si="84"/>
        <v>337.52</v>
      </c>
      <c r="E95" s="29">
        <f>E101</f>
        <v>337.52</v>
      </c>
      <c r="F95" s="18">
        <f t="shared" si="86"/>
        <v>10.942454206516453</v>
      </c>
      <c r="G95" s="18">
        <f>IFERROR(E95/C95*100,0)</f>
        <v>43.1159142587057</v>
      </c>
      <c r="H95" s="29">
        <f t="shared" si="85"/>
        <v>132</v>
      </c>
      <c r="I95" s="29">
        <f t="shared" si="85"/>
        <v>126</v>
      </c>
      <c r="J95" s="126">
        <f t="shared" si="85"/>
        <v>650.82000000000005</v>
      </c>
      <c r="K95" s="126">
        <f t="shared" si="85"/>
        <v>211.52</v>
      </c>
      <c r="L95" s="29">
        <f>L101+L126</f>
        <v>561.22</v>
      </c>
      <c r="M95" s="29">
        <f>M101</f>
        <v>0</v>
      </c>
      <c r="N95" s="29">
        <f t="shared" si="85"/>
        <v>680.7</v>
      </c>
      <c r="O95" s="29">
        <f>O101</f>
        <v>0</v>
      </c>
      <c r="P95" s="29">
        <f t="shared" si="85"/>
        <v>144.25</v>
      </c>
      <c r="Q95" s="29"/>
      <c r="R95" s="29">
        <f t="shared" si="85"/>
        <v>0</v>
      </c>
      <c r="S95" s="29"/>
      <c r="T95" s="29">
        <f t="shared" si="85"/>
        <v>0</v>
      </c>
      <c r="U95" s="29"/>
      <c r="V95" s="29">
        <f t="shared" si="85"/>
        <v>29.01</v>
      </c>
      <c r="W95" s="29"/>
      <c r="X95" s="29">
        <f t="shared" si="85"/>
        <v>380.28</v>
      </c>
      <c r="Y95" s="29"/>
      <c r="Z95" s="29">
        <f t="shared" si="85"/>
        <v>306.98</v>
      </c>
      <c r="AA95" s="29"/>
      <c r="AB95" s="29">
        <f t="shared" si="85"/>
        <v>0</v>
      </c>
      <c r="AC95" s="29"/>
      <c r="AD95" s="29">
        <f t="shared" si="85"/>
        <v>199.24</v>
      </c>
      <c r="AE95" s="29"/>
      <c r="AF95" s="25"/>
      <c r="AG95" s="26">
        <f t="shared" si="60"/>
        <v>3084.5</v>
      </c>
    </row>
    <row r="96" spans="1:33" s="27" customFormat="1" ht="18.75" customHeight="1" x14ac:dyDescent="0.3">
      <c r="A96" s="61" t="s">
        <v>20</v>
      </c>
      <c r="B96" s="29">
        <f t="shared" si="84"/>
        <v>0</v>
      </c>
      <c r="C96" s="29">
        <f t="shared" si="84"/>
        <v>0</v>
      </c>
      <c r="D96" s="29">
        <f t="shared" si="84"/>
        <v>0</v>
      </c>
      <c r="E96" s="29">
        <f t="shared" si="84"/>
        <v>0</v>
      </c>
      <c r="F96" s="18">
        <f t="shared" si="86"/>
        <v>0</v>
      </c>
      <c r="G96" s="18">
        <f>IFERROR(E96/C96*100,0)</f>
        <v>0</v>
      </c>
      <c r="H96" s="62">
        <f t="shared" si="85"/>
        <v>0</v>
      </c>
      <c r="I96" s="62"/>
      <c r="J96" s="133">
        <f t="shared" si="85"/>
        <v>0</v>
      </c>
      <c r="K96" s="62"/>
      <c r="L96" s="62">
        <f t="shared" si="85"/>
        <v>0</v>
      </c>
      <c r="M96" s="62"/>
      <c r="N96" s="62">
        <f t="shared" si="85"/>
        <v>0</v>
      </c>
      <c r="O96" s="62"/>
      <c r="P96" s="62">
        <f t="shared" si="85"/>
        <v>0</v>
      </c>
      <c r="Q96" s="62"/>
      <c r="R96" s="62">
        <f t="shared" si="85"/>
        <v>0</v>
      </c>
      <c r="S96" s="62"/>
      <c r="T96" s="62">
        <f t="shared" si="85"/>
        <v>0</v>
      </c>
      <c r="U96" s="62"/>
      <c r="V96" s="62">
        <f t="shared" si="85"/>
        <v>0</v>
      </c>
      <c r="W96" s="62"/>
      <c r="X96" s="62">
        <f t="shared" si="85"/>
        <v>0</v>
      </c>
      <c r="Y96" s="62"/>
      <c r="Z96" s="62">
        <f t="shared" si="85"/>
        <v>0</v>
      </c>
      <c r="AA96" s="62"/>
      <c r="AB96" s="62">
        <f t="shared" si="85"/>
        <v>0</v>
      </c>
      <c r="AC96" s="62"/>
      <c r="AD96" s="62">
        <f t="shared" si="85"/>
        <v>0</v>
      </c>
      <c r="AE96" s="62"/>
      <c r="AF96" s="25"/>
      <c r="AG96" s="26">
        <f t="shared" si="60"/>
        <v>0</v>
      </c>
    </row>
    <row r="97" spans="1:33" s="27" customFormat="1" ht="56.25" customHeight="1" x14ac:dyDescent="0.3">
      <c r="A97" s="30" t="s">
        <v>50</v>
      </c>
      <c r="B97" s="55"/>
      <c r="C97" s="55"/>
      <c r="D97" s="55"/>
      <c r="E97" s="55"/>
      <c r="F97" s="114"/>
      <c r="G97" s="114"/>
      <c r="H97" s="32"/>
      <c r="I97" s="32"/>
      <c r="J97" s="125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25"/>
      <c r="AG97" s="26">
        <f t="shared" si="60"/>
        <v>0</v>
      </c>
    </row>
    <row r="98" spans="1:33" s="27" customFormat="1" ht="20.25" customHeight="1" x14ac:dyDescent="0.3">
      <c r="A98" s="33" t="s">
        <v>16</v>
      </c>
      <c r="B98" s="55">
        <f>B99+B100+B101+B102</f>
        <v>3084.5</v>
      </c>
      <c r="C98" s="34">
        <f>C99+C100+C101</f>
        <v>782.82</v>
      </c>
      <c r="D98" s="34">
        <f>D99+D100+D101</f>
        <v>337.52</v>
      </c>
      <c r="E98" s="34">
        <f>E99+E100+E101</f>
        <v>337.52</v>
      </c>
      <c r="F98" s="109">
        <f>IFERROR(E98/B98*100,0)</f>
        <v>10.942454206516453</v>
      </c>
      <c r="G98" s="109">
        <f>IFERROR(E98/C98*100,0)</f>
        <v>43.1159142587057</v>
      </c>
      <c r="H98" s="55">
        <f>H99+H100+H101+H102</f>
        <v>132</v>
      </c>
      <c r="I98" s="55">
        <f t="shared" ref="I98:AE98" si="87">I99+I100+I101+I102</f>
        <v>126</v>
      </c>
      <c r="J98" s="132">
        <f t="shared" si="87"/>
        <v>650.82000000000005</v>
      </c>
      <c r="K98" s="55">
        <f t="shared" si="87"/>
        <v>211.52</v>
      </c>
      <c r="L98" s="55">
        <f t="shared" si="87"/>
        <v>561.22</v>
      </c>
      <c r="M98" s="55">
        <f t="shared" si="87"/>
        <v>0</v>
      </c>
      <c r="N98" s="55">
        <f t="shared" si="87"/>
        <v>680.7</v>
      </c>
      <c r="O98" s="55">
        <f t="shared" si="87"/>
        <v>0</v>
      </c>
      <c r="P98" s="55">
        <f t="shared" si="87"/>
        <v>144.25</v>
      </c>
      <c r="Q98" s="55">
        <f t="shared" si="87"/>
        <v>0</v>
      </c>
      <c r="R98" s="55">
        <f t="shared" si="87"/>
        <v>0</v>
      </c>
      <c r="S98" s="55">
        <f t="shared" si="87"/>
        <v>0</v>
      </c>
      <c r="T98" s="55">
        <f t="shared" si="87"/>
        <v>0</v>
      </c>
      <c r="U98" s="55">
        <f t="shared" si="87"/>
        <v>0</v>
      </c>
      <c r="V98" s="55">
        <f t="shared" si="87"/>
        <v>29.01</v>
      </c>
      <c r="W98" s="55">
        <f t="shared" si="87"/>
        <v>0</v>
      </c>
      <c r="X98" s="55">
        <f t="shared" si="87"/>
        <v>380.28</v>
      </c>
      <c r="Y98" s="55">
        <f t="shared" si="87"/>
        <v>0</v>
      </c>
      <c r="Z98" s="55">
        <f t="shared" si="87"/>
        <v>306.98</v>
      </c>
      <c r="AA98" s="55">
        <f t="shared" si="87"/>
        <v>0</v>
      </c>
      <c r="AB98" s="55">
        <f t="shared" si="87"/>
        <v>0</v>
      </c>
      <c r="AC98" s="55">
        <f t="shared" si="87"/>
        <v>0</v>
      </c>
      <c r="AD98" s="55">
        <f t="shared" si="87"/>
        <v>199.24</v>
      </c>
      <c r="AE98" s="55">
        <f t="shared" si="87"/>
        <v>0</v>
      </c>
      <c r="AF98" s="25"/>
      <c r="AG98" s="26">
        <f t="shared" si="60"/>
        <v>3084.5</v>
      </c>
    </row>
    <row r="99" spans="1:33" s="27" customFormat="1" ht="18.75" customHeight="1" x14ac:dyDescent="0.3">
      <c r="A99" s="36" t="s">
        <v>19</v>
      </c>
      <c r="B99" s="37">
        <f>B106+B112+B118</f>
        <v>0</v>
      </c>
      <c r="C99" s="37">
        <f>C106+C112+C118</f>
        <v>0</v>
      </c>
      <c r="D99" s="37">
        <f t="shared" ref="B99:E102" si="88">D106+D112+D118</f>
        <v>0</v>
      </c>
      <c r="E99" s="37">
        <f t="shared" si="88"/>
        <v>0</v>
      </c>
      <c r="F99" s="109">
        <f>IFERROR(E99/B99*100,0)</f>
        <v>0</v>
      </c>
      <c r="G99" s="109">
        <f>IFERROR(E99/C99*100,0)</f>
        <v>0</v>
      </c>
      <c r="H99" s="31">
        <f>H106+H112+H118</f>
        <v>0</v>
      </c>
      <c r="I99" s="31"/>
      <c r="J99" s="126">
        <f t="shared" ref="J99:AD102" si="89">J106+J112+J118</f>
        <v>0</v>
      </c>
      <c r="K99" s="31"/>
      <c r="L99" s="31">
        <f t="shared" si="89"/>
        <v>0</v>
      </c>
      <c r="M99" s="31"/>
      <c r="N99" s="31">
        <f t="shared" si="89"/>
        <v>0</v>
      </c>
      <c r="O99" s="31"/>
      <c r="P99" s="31">
        <f t="shared" si="89"/>
        <v>0</v>
      </c>
      <c r="Q99" s="31"/>
      <c r="R99" s="31">
        <f t="shared" si="89"/>
        <v>0</v>
      </c>
      <c r="S99" s="31"/>
      <c r="T99" s="31">
        <f t="shared" si="89"/>
        <v>0</v>
      </c>
      <c r="U99" s="31"/>
      <c r="V99" s="31">
        <f t="shared" si="89"/>
        <v>0</v>
      </c>
      <c r="W99" s="31"/>
      <c r="X99" s="31">
        <f t="shared" si="89"/>
        <v>0</v>
      </c>
      <c r="Y99" s="31"/>
      <c r="Z99" s="31">
        <f t="shared" si="89"/>
        <v>0</v>
      </c>
      <c r="AA99" s="31"/>
      <c r="AB99" s="31">
        <f t="shared" si="89"/>
        <v>0</v>
      </c>
      <c r="AC99" s="31"/>
      <c r="AD99" s="31">
        <f t="shared" si="89"/>
        <v>0</v>
      </c>
      <c r="AE99" s="31"/>
      <c r="AF99" s="25"/>
      <c r="AG99" s="26">
        <f t="shared" si="60"/>
        <v>0</v>
      </c>
    </row>
    <row r="100" spans="1:33" s="27" customFormat="1" ht="18.75" customHeight="1" x14ac:dyDescent="0.3">
      <c r="A100" s="36" t="s">
        <v>17</v>
      </c>
      <c r="B100" s="31">
        <f t="shared" si="88"/>
        <v>0</v>
      </c>
      <c r="C100" s="37">
        <f t="shared" si="88"/>
        <v>0</v>
      </c>
      <c r="D100" s="37">
        <f t="shared" si="88"/>
        <v>0</v>
      </c>
      <c r="E100" s="37">
        <f t="shared" si="88"/>
        <v>0</v>
      </c>
      <c r="F100" s="109">
        <f t="shared" ref="F100" si="90">IFERROR(E100/B100*100,0)</f>
        <v>0</v>
      </c>
      <c r="G100" s="109">
        <f>IFERROR(E100/C100*100,0)</f>
        <v>0</v>
      </c>
      <c r="H100" s="31">
        <f>H107+H113+H119</f>
        <v>0</v>
      </c>
      <c r="I100" s="31"/>
      <c r="J100" s="126">
        <f t="shared" si="89"/>
        <v>0</v>
      </c>
      <c r="K100" s="31"/>
      <c r="L100" s="31">
        <f t="shared" si="89"/>
        <v>0</v>
      </c>
      <c r="M100" s="31"/>
      <c r="N100" s="31">
        <f t="shared" si="89"/>
        <v>0</v>
      </c>
      <c r="O100" s="31"/>
      <c r="P100" s="31">
        <f t="shared" si="89"/>
        <v>0</v>
      </c>
      <c r="Q100" s="31"/>
      <c r="R100" s="31">
        <f t="shared" si="89"/>
        <v>0</v>
      </c>
      <c r="S100" s="31"/>
      <c r="T100" s="31">
        <f t="shared" si="89"/>
        <v>0</v>
      </c>
      <c r="U100" s="31"/>
      <c r="V100" s="31">
        <f t="shared" si="89"/>
        <v>0</v>
      </c>
      <c r="W100" s="31"/>
      <c r="X100" s="31">
        <f t="shared" si="89"/>
        <v>0</v>
      </c>
      <c r="Y100" s="31"/>
      <c r="Z100" s="31">
        <f t="shared" si="89"/>
        <v>0</v>
      </c>
      <c r="AA100" s="31"/>
      <c r="AB100" s="31">
        <f t="shared" si="89"/>
        <v>0</v>
      </c>
      <c r="AC100" s="31"/>
      <c r="AD100" s="31">
        <f t="shared" si="89"/>
        <v>0</v>
      </c>
      <c r="AE100" s="31"/>
      <c r="AF100" s="25"/>
      <c r="AG100" s="26">
        <f t="shared" si="60"/>
        <v>0</v>
      </c>
    </row>
    <row r="101" spans="1:33" s="27" customFormat="1" ht="18.75" customHeight="1" x14ac:dyDescent="0.3">
      <c r="A101" s="36" t="s">
        <v>18</v>
      </c>
      <c r="B101" s="31">
        <f t="shared" si="88"/>
        <v>3084.5</v>
      </c>
      <c r="C101" s="37">
        <f t="shared" si="88"/>
        <v>782.82</v>
      </c>
      <c r="D101" s="37">
        <f t="shared" si="88"/>
        <v>337.52</v>
      </c>
      <c r="E101" s="37">
        <f t="shared" si="88"/>
        <v>337.52</v>
      </c>
      <c r="F101" s="109">
        <f>IFERROR(E101/B101*100,0)</f>
        <v>10.942454206516453</v>
      </c>
      <c r="G101" s="109">
        <f>IFERROR(E101/C101*100,0)</f>
        <v>43.1159142587057</v>
      </c>
      <c r="H101" s="31">
        <f>H108+H114+H120</f>
        <v>132</v>
      </c>
      <c r="I101" s="31">
        <f>I108+I114+I120</f>
        <v>126</v>
      </c>
      <c r="J101" s="126">
        <f t="shared" si="89"/>
        <v>650.82000000000005</v>
      </c>
      <c r="K101" s="31">
        <f>K108+K114+K120</f>
        <v>211.52</v>
      </c>
      <c r="L101" s="31">
        <f t="shared" si="89"/>
        <v>561.22</v>
      </c>
      <c r="M101" s="31">
        <v>0</v>
      </c>
      <c r="N101" s="31">
        <f t="shared" si="89"/>
        <v>680.7</v>
      </c>
      <c r="O101" s="31">
        <v>0</v>
      </c>
      <c r="P101" s="31">
        <f t="shared" si="89"/>
        <v>144.25</v>
      </c>
      <c r="Q101" s="31">
        <f>Q108+Q114+Q120</f>
        <v>0</v>
      </c>
      <c r="R101" s="31">
        <f t="shared" si="89"/>
        <v>0</v>
      </c>
      <c r="S101" s="31"/>
      <c r="T101" s="31">
        <f t="shared" si="89"/>
        <v>0</v>
      </c>
      <c r="U101" s="31"/>
      <c r="V101" s="31">
        <f t="shared" si="89"/>
        <v>29.01</v>
      </c>
      <c r="W101" s="31"/>
      <c r="X101" s="31">
        <f t="shared" si="89"/>
        <v>380.28</v>
      </c>
      <c r="Y101" s="31"/>
      <c r="Z101" s="31">
        <f t="shared" si="89"/>
        <v>306.98</v>
      </c>
      <c r="AA101" s="31"/>
      <c r="AB101" s="31">
        <f t="shared" si="89"/>
        <v>0</v>
      </c>
      <c r="AC101" s="31"/>
      <c r="AD101" s="31">
        <f t="shared" si="89"/>
        <v>199.24</v>
      </c>
      <c r="AE101" s="31"/>
      <c r="AF101" s="25"/>
      <c r="AG101" s="26">
        <f t="shared" si="60"/>
        <v>3084.5</v>
      </c>
    </row>
    <row r="102" spans="1:33" s="27" customFormat="1" ht="18.75" customHeight="1" x14ac:dyDescent="0.3">
      <c r="A102" s="50" t="s">
        <v>20</v>
      </c>
      <c r="B102" s="31">
        <f t="shared" si="88"/>
        <v>0</v>
      </c>
      <c r="C102" s="37">
        <f t="shared" si="88"/>
        <v>0</v>
      </c>
      <c r="D102" s="37">
        <f t="shared" si="88"/>
        <v>0</v>
      </c>
      <c r="E102" s="37">
        <f t="shared" si="88"/>
        <v>0</v>
      </c>
      <c r="F102" s="109">
        <f>IFERROR(E102/B102*100,0)</f>
        <v>0</v>
      </c>
      <c r="G102" s="109">
        <f>IFERROR(E102/C102*100,0)</f>
        <v>0</v>
      </c>
      <c r="H102" s="31">
        <f>H109+H115+H121</f>
        <v>0</v>
      </c>
      <c r="I102" s="31"/>
      <c r="J102" s="126">
        <f t="shared" si="89"/>
        <v>0</v>
      </c>
      <c r="K102" s="31"/>
      <c r="L102" s="31">
        <f t="shared" si="89"/>
        <v>0</v>
      </c>
      <c r="M102" s="31"/>
      <c r="N102" s="31">
        <f t="shared" si="89"/>
        <v>0</v>
      </c>
      <c r="O102" s="31"/>
      <c r="P102" s="31">
        <f t="shared" si="89"/>
        <v>0</v>
      </c>
      <c r="Q102" s="31"/>
      <c r="R102" s="31">
        <f t="shared" si="89"/>
        <v>0</v>
      </c>
      <c r="S102" s="31"/>
      <c r="T102" s="31">
        <f t="shared" si="89"/>
        <v>0</v>
      </c>
      <c r="U102" s="31"/>
      <c r="V102" s="31">
        <f t="shared" si="89"/>
        <v>0</v>
      </c>
      <c r="W102" s="31"/>
      <c r="X102" s="31">
        <f t="shared" si="89"/>
        <v>0</v>
      </c>
      <c r="Y102" s="31"/>
      <c r="Z102" s="31">
        <f t="shared" si="89"/>
        <v>0</v>
      </c>
      <c r="AA102" s="31"/>
      <c r="AB102" s="31">
        <f t="shared" si="89"/>
        <v>0</v>
      </c>
      <c r="AC102" s="31"/>
      <c r="AD102" s="31">
        <f t="shared" si="89"/>
        <v>0</v>
      </c>
      <c r="AE102" s="31"/>
      <c r="AF102" s="25"/>
      <c r="AG102" s="26">
        <f t="shared" si="60"/>
        <v>0</v>
      </c>
    </row>
    <row r="103" spans="1:33" s="27" customFormat="1" ht="18.75" customHeight="1" x14ac:dyDescent="0.3">
      <c r="A103" s="63" t="s">
        <v>51</v>
      </c>
      <c r="B103" s="55"/>
      <c r="C103" s="55"/>
      <c r="D103" s="55"/>
      <c r="E103" s="55"/>
      <c r="F103" s="114"/>
      <c r="G103" s="114"/>
      <c r="H103" s="32"/>
      <c r="I103" s="32"/>
      <c r="J103" s="125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25"/>
      <c r="AG103" s="26">
        <f t="shared" si="60"/>
        <v>0</v>
      </c>
    </row>
    <row r="104" spans="1:33" s="27" customFormat="1" ht="18.75" customHeight="1" x14ac:dyDescent="0.3">
      <c r="A104" s="30" t="s">
        <v>52</v>
      </c>
      <c r="B104" s="55"/>
      <c r="C104" s="55"/>
      <c r="D104" s="55"/>
      <c r="E104" s="55"/>
      <c r="F104" s="114"/>
      <c r="G104" s="114"/>
      <c r="H104" s="32"/>
      <c r="I104" s="32"/>
      <c r="J104" s="125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25"/>
      <c r="AG104" s="26">
        <f t="shared" si="60"/>
        <v>0</v>
      </c>
    </row>
    <row r="105" spans="1:33" s="21" customFormat="1" ht="18.75" customHeight="1" x14ac:dyDescent="0.3">
      <c r="A105" s="33" t="s">
        <v>16</v>
      </c>
      <c r="B105" s="34">
        <f>B106+B107+B108</f>
        <v>3084.5</v>
      </c>
      <c r="C105" s="34">
        <f>C106+C107+C108</f>
        <v>782.82</v>
      </c>
      <c r="D105" s="34">
        <f>D106+D107+D108</f>
        <v>337.52</v>
      </c>
      <c r="E105" s="34">
        <f>E106+E107+E108</f>
        <v>337.52</v>
      </c>
      <c r="F105" s="109">
        <f>IFERROR(E105/B105*100,0)</f>
        <v>10.942454206516453</v>
      </c>
      <c r="G105" s="109">
        <f>IFERROR(E105/C105*100,0)</f>
        <v>43.1159142587057</v>
      </c>
      <c r="H105" s="35">
        <f>H106+H107+H108</f>
        <v>132</v>
      </c>
      <c r="I105" s="35">
        <f t="shared" ref="I105:AE105" si="91">I106+I107+I108</f>
        <v>126</v>
      </c>
      <c r="J105" s="125">
        <f t="shared" si="91"/>
        <v>650.82000000000005</v>
      </c>
      <c r="K105" s="35">
        <f t="shared" si="91"/>
        <v>211.52</v>
      </c>
      <c r="L105" s="35">
        <f t="shared" si="91"/>
        <v>561.22</v>
      </c>
      <c r="M105" s="35">
        <f t="shared" si="91"/>
        <v>0</v>
      </c>
      <c r="N105" s="35">
        <f t="shared" si="91"/>
        <v>680.7</v>
      </c>
      <c r="O105" s="35">
        <f t="shared" si="91"/>
        <v>0</v>
      </c>
      <c r="P105" s="35">
        <f t="shared" si="91"/>
        <v>144.25</v>
      </c>
      <c r="Q105" s="35">
        <f t="shared" si="91"/>
        <v>0</v>
      </c>
      <c r="R105" s="35">
        <f t="shared" si="91"/>
        <v>0</v>
      </c>
      <c r="S105" s="35">
        <f t="shared" si="91"/>
        <v>0</v>
      </c>
      <c r="T105" s="35">
        <f t="shared" si="91"/>
        <v>0</v>
      </c>
      <c r="U105" s="35">
        <f t="shared" si="91"/>
        <v>0</v>
      </c>
      <c r="V105" s="35">
        <f t="shared" si="91"/>
        <v>29.01</v>
      </c>
      <c r="W105" s="35">
        <f t="shared" si="91"/>
        <v>0</v>
      </c>
      <c r="X105" s="35">
        <f t="shared" si="91"/>
        <v>380.28</v>
      </c>
      <c r="Y105" s="35">
        <f t="shared" si="91"/>
        <v>0</v>
      </c>
      <c r="Z105" s="35">
        <f t="shared" si="91"/>
        <v>306.98</v>
      </c>
      <c r="AA105" s="35">
        <f t="shared" si="91"/>
        <v>0</v>
      </c>
      <c r="AB105" s="35">
        <f t="shared" si="91"/>
        <v>0</v>
      </c>
      <c r="AC105" s="35">
        <f t="shared" si="91"/>
        <v>0</v>
      </c>
      <c r="AD105" s="35">
        <f t="shared" si="91"/>
        <v>199.24</v>
      </c>
      <c r="AE105" s="35">
        <f t="shared" si="91"/>
        <v>0</v>
      </c>
      <c r="AF105" s="20"/>
      <c r="AG105" s="26">
        <f t="shared" si="60"/>
        <v>3084.5</v>
      </c>
    </row>
    <row r="106" spans="1:33" s="21" customFormat="1" ht="18.75" customHeight="1" x14ac:dyDescent="0.3">
      <c r="A106" s="36" t="s">
        <v>19</v>
      </c>
      <c r="B106" s="37">
        <f>H106+J106+L106+N106+P106+R106+T106+V106+X106+Z106+AB106+AD106</f>
        <v>0</v>
      </c>
      <c r="C106" s="106">
        <f>SUM(H106,J106)</f>
        <v>0</v>
      </c>
      <c r="D106" s="106">
        <f>E106</f>
        <v>0</v>
      </c>
      <c r="E106" s="106">
        <f>SUM(I106,K106,M106,O106,Q106,S106,U106,W106,Y106,AA106,AC106,AE106)</f>
        <v>0</v>
      </c>
      <c r="F106" s="109">
        <f>IFERROR(E106/B106*100,0)</f>
        <v>0</v>
      </c>
      <c r="G106" s="109">
        <f>IFERROR(E106/C106*100,0)</f>
        <v>0</v>
      </c>
      <c r="H106" s="38"/>
      <c r="I106" s="38"/>
      <c r="J106" s="12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20"/>
      <c r="AG106" s="26">
        <f t="shared" si="60"/>
        <v>0</v>
      </c>
    </row>
    <row r="107" spans="1:33" s="21" customFormat="1" ht="18.75" customHeight="1" x14ac:dyDescent="0.3">
      <c r="A107" s="36" t="s">
        <v>17</v>
      </c>
      <c r="B107" s="37">
        <f>H107+J107+L107+N107+P107+R107+T107+V107+X107+Z107+AB107+AD107</f>
        <v>0</v>
      </c>
      <c r="C107" s="106">
        <f>SUM(H107,J107)</f>
        <v>0</v>
      </c>
      <c r="D107" s="106">
        <f t="shared" ref="D107:D109" si="92">E107</f>
        <v>0</v>
      </c>
      <c r="E107" s="106">
        <f t="shared" ref="E107:E108" si="93">SUM(I107,K107,M107,O107,Q107,S107,U107,W107,Y107,AA107,AC107,AE107)</f>
        <v>0</v>
      </c>
      <c r="F107" s="109">
        <f t="shared" ref="F107" si="94">IFERROR(E107/B107*100,0)</f>
        <v>0</v>
      </c>
      <c r="G107" s="109">
        <f>IFERROR(E107/C107*100,0)</f>
        <v>0</v>
      </c>
      <c r="H107" s="38"/>
      <c r="I107" s="38"/>
      <c r="J107" s="12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20"/>
      <c r="AG107" s="26">
        <f t="shared" si="60"/>
        <v>0</v>
      </c>
    </row>
    <row r="108" spans="1:33" s="21" customFormat="1" ht="33" customHeight="1" x14ac:dyDescent="0.3">
      <c r="A108" s="36" t="s">
        <v>18</v>
      </c>
      <c r="B108" s="37">
        <f>H108+J108+L108+N108+P108+R108+T108+V108+X108+Z108+AB108+AD108</f>
        <v>3084.5</v>
      </c>
      <c r="C108" s="106">
        <f>SUM(H108,J108)</f>
        <v>782.82</v>
      </c>
      <c r="D108" s="106">
        <f t="shared" si="92"/>
        <v>337.52</v>
      </c>
      <c r="E108" s="106">
        <f t="shared" si="93"/>
        <v>337.52</v>
      </c>
      <c r="F108" s="109">
        <f>IFERROR(E108/B108*100,0)</f>
        <v>10.942454206516453</v>
      </c>
      <c r="G108" s="109">
        <f>IFERROR(E108/C108*100,0)</f>
        <v>43.1159142587057</v>
      </c>
      <c r="H108" s="38">
        <v>132</v>
      </c>
      <c r="I108" s="38">
        <v>126</v>
      </c>
      <c r="J108" s="128">
        <v>650.82000000000005</v>
      </c>
      <c r="K108" s="38">
        <v>211.52</v>
      </c>
      <c r="L108" s="38">
        <v>561.22</v>
      </c>
      <c r="M108" s="38">
        <v>0</v>
      </c>
      <c r="N108" s="38">
        <v>680.7</v>
      </c>
      <c r="O108" s="38">
        <v>0</v>
      </c>
      <c r="P108" s="38">
        <v>144.25</v>
      </c>
      <c r="Q108" s="38"/>
      <c r="R108" s="38">
        <v>0</v>
      </c>
      <c r="S108" s="38"/>
      <c r="T108" s="38">
        <v>0</v>
      </c>
      <c r="U108" s="38"/>
      <c r="V108" s="38">
        <v>29.01</v>
      </c>
      <c r="W108" s="38"/>
      <c r="X108" s="38">
        <v>380.28</v>
      </c>
      <c r="Y108" s="38"/>
      <c r="Z108" s="38">
        <v>306.98</v>
      </c>
      <c r="AA108" s="38"/>
      <c r="AB108" s="38">
        <v>0</v>
      </c>
      <c r="AC108" s="38"/>
      <c r="AD108" s="38">
        <v>199.24</v>
      </c>
      <c r="AE108" s="38"/>
      <c r="AF108" s="20" t="s">
        <v>90</v>
      </c>
      <c r="AG108" s="26">
        <f t="shared" si="60"/>
        <v>3084.5</v>
      </c>
    </row>
    <row r="109" spans="1:33" s="21" customFormat="1" ht="18.75" customHeight="1" x14ac:dyDescent="0.3">
      <c r="A109" s="50" t="s">
        <v>20</v>
      </c>
      <c r="B109" s="37">
        <f>H109+J109+L109+N109+P109+R109+T109+V109+X109+Z109+AB109+AD109</f>
        <v>0</v>
      </c>
      <c r="C109" s="106">
        <f>SUM(H109,J109)</f>
        <v>0</v>
      </c>
      <c r="D109" s="106">
        <f t="shared" si="92"/>
        <v>0</v>
      </c>
      <c r="E109" s="106">
        <f>SUM(I109,K109,M109,O109,Q109,S109,U109,W109,Y109,AA109,AC109,AE109)</f>
        <v>0</v>
      </c>
      <c r="F109" s="109">
        <f>IFERROR(E109/B109*100,0)</f>
        <v>0</v>
      </c>
      <c r="G109" s="109">
        <f>IFERROR(E109/C109*100,0)</f>
        <v>0</v>
      </c>
      <c r="H109" s="38"/>
      <c r="I109" s="38"/>
      <c r="J109" s="12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20"/>
      <c r="AG109" s="26">
        <f t="shared" si="60"/>
        <v>0</v>
      </c>
    </row>
    <row r="110" spans="1:33" s="21" customFormat="1" ht="18.75" customHeight="1" x14ac:dyDescent="0.3">
      <c r="A110" s="36" t="s">
        <v>53</v>
      </c>
      <c r="B110" s="37"/>
      <c r="C110" s="37"/>
      <c r="D110" s="37"/>
      <c r="E110" s="37"/>
      <c r="F110" s="112"/>
      <c r="G110" s="112"/>
      <c r="H110" s="38"/>
      <c r="I110" s="38"/>
      <c r="J110" s="12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20"/>
      <c r="AG110" s="26">
        <f t="shared" si="60"/>
        <v>0</v>
      </c>
    </row>
    <row r="111" spans="1:33" s="21" customFormat="1" ht="18.75" customHeight="1" x14ac:dyDescent="0.3">
      <c r="A111" s="33" t="s">
        <v>16</v>
      </c>
      <c r="B111" s="34">
        <f>B112+B113+B114</f>
        <v>0</v>
      </c>
      <c r="C111" s="34">
        <f>C112+C113+C114</f>
        <v>0</v>
      </c>
      <c r="D111" s="34">
        <f>D112+D113+D114</f>
        <v>0</v>
      </c>
      <c r="E111" s="34">
        <f>E112+E113+E114</f>
        <v>0</v>
      </c>
      <c r="F111" s="109">
        <f>IFERROR(E111/B111*100,0)</f>
        <v>0</v>
      </c>
      <c r="G111" s="109">
        <f>IFERROR(E111/C111*100,0)</f>
        <v>0</v>
      </c>
      <c r="H111" s="35">
        <f>H112+H113+H114</f>
        <v>0</v>
      </c>
      <c r="I111" s="35">
        <f t="shared" ref="I111:AE111" si="95">I112+I113+I114</f>
        <v>0</v>
      </c>
      <c r="J111" s="125">
        <f t="shared" si="95"/>
        <v>0</v>
      </c>
      <c r="K111" s="35">
        <f t="shared" si="95"/>
        <v>0</v>
      </c>
      <c r="L111" s="35">
        <f t="shared" si="95"/>
        <v>0</v>
      </c>
      <c r="M111" s="35">
        <f t="shared" si="95"/>
        <v>0</v>
      </c>
      <c r="N111" s="35">
        <f t="shared" si="95"/>
        <v>0</v>
      </c>
      <c r="O111" s="35">
        <f t="shared" si="95"/>
        <v>0</v>
      </c>
      <c r="P111" s="35">
        <f t="shared" si="95"/>
        <v>0</v>
      </c>
      <c r="Q111" s="35">
        <f t="shared" si="95"/>
        <v>0</v>
      </c>
      <c r="R111" s="35">
        <f t="shared" si="95"/>
        <v>0</v>
      </c>
      <c r="S111" s="35">
        <f t="shared" si="95"/>
        <v>0</v>
      </c>
      <c r="T111" s="35">
        <f t="shared" si="95"/>
        <v>0</v>
      </c>
      <c r="U111" s="35">
        <f t="shared" si="95"/>
        <v>0</v>
      </c>
      <c r="V111" s="35">
        <f t="shared" si="95"/>
        <v>0</v>
      </c>
      <c r="W111" s="35">
        <f t="shared" si="95"/>
        <v>0</v>
      </c>
      <c r="X111" s="35">
        <f t="shared" si="95"/>
        <v>0</v>
      </c>
      <c r="Y111" s="35">
        <f t="shared" si="95"/>
        <v>0</v>
      </c>
      <c r="Z111" s="35">
        <f t="shared" si="95"/>
        <v>0</v>
      </c>
      <c r="AA111" s="35">
        <f t="shared" si="95"/>
        <v>0</v>
      </c>
      <c r="AB111" s="35">
        <f t="shared" si="95"/>
        <v>0</v>
      </c>
      <c r="AC111" s="35">
        <f t="shared" si="95"/>
        <v>0</v>
      </c>
      <c r="AD111" s="35">
        <f t="shared" si="95"/>
        <v>0</v>
      </c>
      <c r="AE111" s="35">
        <f t="shared" si="95"/>
        <v>0</v>
      </c>
      <c r="AF111" s="20"/>
      <c r="AG111" s="26">
        <f t="shared" si="60"/>
        <v>0</v>
      </c>
    </row>
    <row r="112" spans="1:33" s="21" customFormat="1" ht="18.75" customHeight="1" x14ac:dyDescent="0.3">
      <c r="A112" s="36" t="s">
        <v>19</v>
      </c>
      <c r="B112" s="37">
        <f>H112+J112+L112+N112+P112+R112+T112+V112+X112+Z112+AB112+AD112</f>
        <v>0</v>
      </c>
      <c r="C112" s="106">
        <f>SUM(H112,J112)</f>
        <v>0</v>
      </c>
      <c r="D112" s="106">
        <f>E112</f>
        <v>0</v>
      </c>
      <c r="E112" s="106">
        <f>SUM(I112,K112,M112,O112,Q112,S112,U112,W112,Y112,AA112,AC112,AE112)</f>
        <v>0</v>
      </c>
      <c r="F112" s="109">
        <f>IFERROR(E112/B112*100,0)</f>
        <v>0</v>
      </c>
      <c r="G112" s="109">
        <f>IFERROR(E112/C112*100,0)</f>
        <v>0</v>
      </c>
      <c r="H112" s="38">
        <v>0</v>
      </c>
      <c r="I112" s="38"/>
      <c r="J112" s="128">
        <v>0</v>
      </c>
      <c r="K112" s="38"/>
      <c r="L112" s="38">
        <v>0</v>
      </c>
      <c r="M112" s="38"/>
      <c r="N112" s="38">
        <v>0</v>
      </c>
      <c r="O112" s="38"/>
      <c r="P112" s="38">
        <v>0</v>
      </c>
      <c r="Q112" s="38"/>
      <c r="R112" s="38">
        <v>0</v>
      </c>
      <c r="S112" s="38"/>
      <c r="T112" s="38">
        <v>0</v>
      </c>
      <c r="U112" s="38"/>
      <c r="V112" s="38">
        <v>0</v>
      </c>
      <c r="W112" s="38"/>
      <c r="X112" s="38">
        <v>0</v>
      </c>
      <c r="Y112" s="38"/>
      <c r="Z112" s="38">
        <v>0</v>
      </c>
      <c r="AA112" s="38"/>
      <c r="AB112" s="38">
        <v>0</v>
      </c>
      <c r="AC112" s="38"/>
      <c r="AD112" s="38">
        <v>0</v>
      </c>
      <c r="AE112" s="38"/>
      <c r="AF112" s="20"/>
      <c r="AG112" s="26">
        <f t="shared" si="60"/>
        <v>0</v>
      </c>
    </row>
    <row r="113" spans="1:33" s="21" customFormat="1" ht="18.75" customHeight="1" x14ac:dyDescent="0.3">
      <c r="A113" s="36" t="s">
        <v>17</v>
      </c>
      <c r="B113" s="37">
        <f>H113+J113+L113+N113+P113+R113+T113+V113+X113+Z113+AB113+AD113</f>
        <v>0</v>
      </c>
      <c r="C113" s="106">
        <f>SUM(H113,J113)</f>
        <v>0</v>
      </c>
      <c r="D113" s="106">
        <f t="shared" ref="D113:D115" si="96">E113</f>
        <v>0</v>
      </c>
      <c r="E113" s="106">
        <f t="shared" ref="E113:E114" si="97">SUM(I113,K113,M113,O113,Q113,S113,U113,W113,Y113,AA113,AC113,AE113)</f>
        <v>0</v>
      </c>
      <c r="F113" s="109">
        <f t="shared" ref="F113" si="98">IFERROR(E113/B113*100,0)</f>
        <v>0</v>
      </c>
      <c r="G113" s="109">
        <f>IFERROR(E113/C113*100,0)</f>
        <v>0</v>
      </c>
      <c r="H113" s="38">
        <v>0</v>
      </c>
      <c r="I113" s="38"/>
      <c r="J113" s="128">
        <v>0</v>
      </c>
      <c r="K113" s="38"/>
      <c r="L113" s="38">
        <v>0</v>
      </c>
      <c r="M113" s="38"/>
      <c r="N113" s="38">
        <v>0</v>
      </c>
      <c r="O113" s="38"/>
      <c r="P113" s="38">
        <v>0</v>
      </c>
      <c r="Q113" s="38"/>
      <c r="R113" s="38">
        <v>0</v>
      </c>
      <c r="S113" s="38"/>
      <c r="T113" s="38">
        <v>0</v>
      </c>
      <c r="U113" s="38"/>
      <c r="V113" s="38">
        <v>0</v>
      </c>
      <c r="W113" s="38"/>
      <c r="X113" s="38">
        <v>0</v>
      </c>
      <c r="Y113" s="38"/>
      <c r="Z113" s="38">
        <v>0</v>
      </c>
      <c r="AA113" s="38"/>
      <c r="AB113" s="38">
        <v>0</v>
      </c>
      <c r="AC113" s="38"/>
      <c r="AD113" s="38">
        <v>0</v>
      </c>
      <c r="AE113" s="38"/>
      <c r="AF113" s="20"/>
      <c r="AG113" s="26">
        <f t="shared" si="60"/>
        <v>0</v>
      </c>
    </row>
    <row r="114" spans="1:33" s="21" customFormat="1" ht="18.75" customHeight="1" x14ac:dyDescent="0.3">
      <c r="A114" s="36" t="s">
        <v>18</v>
      </c>
      <c r="B114" s="37">
        <f>H114+J114+L114+N114+P114+R114+T114+V114+X114+Z114+AB114+AD114</f>
        <v>0</v>
      </c>
      <c r="C114" s="106">
        <f>SUM(H114,J114)</f>
        <v>0</v>
      </c>
      <c r="D114" s="106">
        <f t="shared" si="96"/>
        <v>0</v>
      </c>
      <c r="E114" s="106">
        <f t="shared" si="97"/>
        <v>0</v>
      </c>
      <c r="F114" s="109">
        <f>IFERROR(E114/B114*100,0)</f>
        <v>0</v>
      </c>
      <c r="G114" s="109">
        <f>IFERROR(E114/C114*100,0)</f>
        <v>0</v>
      </c>
      <c r="H114" s="38">
        <v>0</v>
      </c>
      <c r="I114" s="38"/>
      <c r="J114" s="128">
        <v>0</v>
      </c>
      <c r="K114" s="38"/>
      <c r="L114" s="38">
        <v>0</v>
      </c>
      <c r="M114" s="38"/>
      <c r="N114" s="38">
        <v>0</v>
      </c>
      <c r="O114" s="38"/>
      <c r="P114" s="38">
        <v>0</v>
      </c>
      <c r="Q114" s="38"/>
      <c r="R114" s="38">
        <v>0</v>
      </c>
      <c r="S114" s="38"/>
      <c r="T114" s="38">
        <v>0</v>
      </c>
      <c r="U114" s="38"/>
      <c r="V114" s="38">
        <v>0</v>
      </c>
      <c r="W114" s="38"/>
      <c r="X114" s="38">
        <v>0</v>
      </c>
      <c r="Y114" s="38"/>
      <c r="Z114" s="38">
        <v>0</v>
      </c>
      <c r="AA114" s="38"/>
      <c r="AB114" s="38">
        <v>0</v>
      </c>
      <c r="AC114" s="38"/>
      <c r="AD114" s="38">
        <v>0</v>
      </c>
      <c r="AE114" s="38"/>
      <c r="AF114" s="20"/>
      <c r="AG114" s="26">
        <f t="shared" si="60"/>
        <v>0</v>
      </c>
    </row>
    <row r="115" spans="1:33" s="21" customFormat="1" ht="18.75" customHeight="1" x14ac:dyDescent="0.3">
      <c r="A115" s="50" t="s">
        <v>20</v>
      </c>
      <c r="B115" s="37">
        <f>H115+J115+L115+N115+P115+R115+T115+V115+X115+Z115+AB115+AD115</f>
        <v>0</v>
      </c>
      <c r="C115" s="106">
        <f>SUM(H115,J115)</f>
        <v>0</v>
      </c>
      <c r="D115" s="106">
        <f t="shared" si="96"/>
        <v>0</v>
      </c>
      <c r="E115" s="106">
        <f>SUM(I115,K115,M115,O115,Q115,S115,U115,W115,Y115,AA115,AC115,AE115)</f>
        <v>0</v>
      </c>
      <c r="F115" s="109">
        <f>IFERROR(E115/B115*100,0)</f>
        <v>0</v>
      </c>
      <c r="G115" s="109">
        <f>IFERROR(E115/C115*100,0)</f>
        <v>0</v>
      </c>
      <c r="H115" s="38">
        <v>0</v>
      </c>
      <c r="I115" s="38"/>
      <c r="J115" s="128">
        <v>0</v>
      </c>
      <c r="K115" s="38"/>
      <c r="L115" s="38">
        <v>0</v>
      </c>
      <c r="M115" s="38"/>
      <c r="N115" s="38">
        <v>0</v>
      </c>
      <c r="O115" s="38"/>
      <c r="P115" s="38">
        <v>0</v>
      </c>
      <c r="Q115" s="38"/>
      <c r="R115" s="38">
        <v>0</v>
      </c>
      <c r="S115" s="38"/>
      <c r="T115" s="38">
        <v>0</v>
      </c>
      <c r="U115" s="38"/>
      <c r="V115" s="38">
        <v>0</v>
      </c>
      <c r="W115" s="38"/>
      <c r="X115" s="38">
        <v>0</v>
      </c>
      <c r="Y115" s="38"/>
      <c r="Z115" s="38">
        <v>0</v>
      </c>
      <c r="AA115" s="38"/>
      <c r="AB115" s="38">
        <v>0</v>
      </c>
      <c r="AC115" s="38"/>
      <c r="AD115" s="38">
        <v>0</v>
      </c>
      <c r="AE115" s="38"/>
      <c r="AF115" s="20"/>
      <c r="AG115" s="26">
        <f t="shared" si="60"/>
        <v>0</v>
      </c>
    </row>
    <row r="116" spans="1:33" s="21" customFormat="1" ht="18.75" customHeight="1" x14ac:dyDescent="0.3">
      <c r="A116" s="36" t="s">
        <v>54</v>
      </c>
      <c r="B116" s="37"/>
      <c r="C116" s="37"/>
      <c r="D116" s="37"/>
      <c r="E116" s="37"/>
      <c r="F116" s="112"/>
      <c r="G116" s="112"/>
      <c r="H116" s="38"/>
      <c r="I116" s="38"/>
      <c r="J116" s="12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20"/>
      <c r="AG116" s="26">
        <f t="shared" si="60"/>
        <v>0</v>
      </c>
    </row>
    <row r="117" spans="1:33" s="21" customFormat="1" ht="18.75" customHeight="1" x14ac:dyDescent="0.3">
      <c r="A117" s="33" t="s">
        <v>16</v>
      </c>
      <c r="B117" s="34">
        <f>B118+B119+B120</f>
        <v>0</v>
      </c>
      <c r="C117" s="34">
        <f>C118+C119+C120</f>
        <v>0</v>
      </c>
      <c r="D117" s="34">
        <f>D118+D119+D120</f>
        <v>0</v>
      </c>
      <c r="E117" s="34">
        <f>E118+E119+E120</f>
        <v>0</v>
      </c>
      <c r="F117" s="109">
        <f>IFERROR(E117/B117*100,0)</f>
        <v>0</v>
      </c>
      <c r="G117" s="109">
        <f>IFERROR(E117/C117*100,0)</f>
        <v>0</v>
      </c>
      <c r="H117" s="35">
        <f t="shared" ref="H117:AE117" si="99">H118+H119+H120</f>
        <v>0</v>
      </c>
      <c r="I117" s="35">
        <f t="shared" si="99"/>
        <v>0</v>
      </c>
      <c r="J117" s="125">
        <f t="shared" si="99"/>
        <v>0</v>
      </c>
      <c r="K117" s="35">
        <f t="shared" si="99"/>
        <v>0</v>
      </c>
      <c r="L117" s="35">
        <f t="shared" si="99"/>
        <v>0</v>
      </c>
      <c r="M117" s="35">
        <f t="shared" si="99"/>
        <v>0</v>
      </c>
      <c r="N117" s="35">
        <f t="shared" si="99"/>
        <v>0</v>
      </c>
      <c r="O117" s="35">
        <f t="shared" si="99"/>
        <v>0</v>
      </c>
      <c r="P117" s="35">
        <f t="shared" si="99"/>
        <v>0</v>
      </c>
      <c r="Q117" s="35">
        <f t="shared" si="99"/>
        <v>0</v>
      </c>
      <c r="R117" s="35">
        <f t="shared" si="99"/>
        <v>0</v>
      </c>
      <c r="S117" s="35">
        <f t="shared" si="99"/>
        <v>0</v>
      </c>
      <c r="T117" s="35">
        <f t="shared" si="99"/>
        <v>0</v>
      </c>
      <c r="U117" s="35">
        <f t="shared" si="99"/>
        <v>0</v>
      </c>
      <c r="V117" s="35">
        <f t="shared" si="99"/>
        <v>0</v>
      </c>
      <c r="W117" s="35">
        <f t="shared" si="99"/>
        <v>0</v>
      </c>
      <c r="X117" s="35">
        <f t="shared" si="99"/>
        <v>0</v>
      </c>
      <c r="Y117" s="35">
        <f t="shared" si="99"/>
        <v>0</v>
      </c>
      <c r="Z117" s="35">
        <f t="shared" si="99"/>
        <v>0</v>
      </c>
      <c r="AA117" s="35">
        <f t="shared" si="99"/>
        <v>0</v>
      </c>
      <c r="AB117" s="35">
        <f t="shared" si="99"/>
        <v>0</v>
      </c>
      <c r="AC117" s="35">
        <f t="shared" si="99"/>
        <v>0</v>
      </c>
      <c r="AD117" s="35">
        <f t="shared" si="99"/>
        <v>0</v>
      </c>
      <c r="AE117" s="35">
        <f t="shared" si="99"/>
        <v>0</v>
      </c>
      <c r="AF117" s="20"/>
      <c r="AG117" s="26">
        <f t="shared" si="60"/>
        <v>0</v>
      </c>
    </row>
    <row r="118" spans="1:33" s="21" customFormat="1" ht="18.75" customHeight="1" x14ac:dyDescent="0.3">
      <c r="A118" s="36" t="s">
        <v>19</v>
      </c>
      <c r="B118" s="37">
        <f>H118+J118+L118+N118+P118+R118+T118+V118+X118+Z118+AB118+AD118</f>
        <v>0</v>
      </c>
      <c r="C118" s="106">
        <f>SUM(H118,J118)</f>
        <v>0</v>
      </c>
      <c r="D118" s="106">
        <f>E118</f>
        <v>0</v>
      </c>
      <c r="E118" s="106">
        <f>SUM(I118,K118,M118,O118,Q118,S118,U118,W118,Y118,AA118,AC118,AE118)</f>
        <v>0</v>
      </c>
      <c r="F118" s="109">
        <f>IFERROR(E118/B118*100,0)</f>
        <v>0</v>
      </c>
      <c r="G118" s="109">
        <f>IFERROR(E118/C118*100,0)</f>
        <v>0</v>
      </c>
      <c r="H118" s="38">
        <v>0</v>
      </c>
      <c r="I118" s="38"/>
      <c r="J118" s="128">
        <v>0</v>
      </c>
      <c r="K118" s="38"/>
      <c r="L118" s="38">
        <v>0</v>
      </c>
      <c r="M118" s="38"/>
      <c r="N118" s="38">
        <v>0</v>
      </c>
      <c r="O118" s="38"/>
      <c r="P118" s="38">
        <v>0</v>
      </c>
      <c r="Q118" s="38"/>
      <c r="R118" s="38">
        <v>0</v>
      </c>
      <c r="S118" s="38"/>
      <c r="T118" s="38">
        <v>0</v>
      </c>
      <c r="U118" s="38"/>
      <c r="V118" s="38">
        <v>0</v>
      </c>
      <c r="W118" s="38"/>
      <c r="X118" s="38">
        <v>0</v>
      </c>
      <c r="Y118" s="38"/>
      <c r="Z118" s="38">
        <v>0</v>
      </c>
      <c r="AA118" s="38"/>
      <c r="AB118" s="38">
        <v>0</v>
      </c>
      <c r="AC118" s="38"/>
      <c r="AD118" s="38">
        <v>0</v>
      </c>
      <c r="AE118" s="38"/>
      <c r="AF118" s="20"/>
      <c r="AG118" s="26">
        <f t="shared" si="60"/>
        <v>0</v>
      </c>
    </row>
    <row r="119" spans="1:33" s="21" customFormat="1" ht="18.75" customHeight="1" x14ac:dyDescent="0.3">
      <c r="A119" s="36" t="s">
        <v>17</v>
      </c>
      <c r="B119" s="37">
        <f>H119+J119+L119+N119+P119+R119+T119+V119+X119+Z119+AB119+AD119</f>
        <v>0</v>
      </c>
      <c r="C119" s="106">
        <f>SUM(H119,J119)</f>
        <v>0</v>
      </c>
      <c r="D119" s="106">
        <f t="shared" ref="D119:D121" si="100">E119</f>
        <v>0</v>
      </c>
      <c r="E119" s="106">
        <f t="shared" ref="E119:E120" si="101">SUM(I119,K119,M119,O119,Q119,S119,U119,W119,Y119,AA119,AC119,AE119)</f>
        <v>0</v>
      </c>
      <c r="F119" s="109">
        <f t="shared" ref="F119" si="102">IFERROR(E119/B119*100,0)</f>
        <v>0</v>
      </c>
      <c r="G119" s="109">
        <f>IFERROR(E119/C119*100,0)</f>
        <v>0</v>
      </c>
      <c r="H119" s="38">
        <v>0</v>
      </c>
      <c r="I119" s="38"/>
      <c r="J119" s="128">
        <v>0</v>
      </c>
      <c r="K119" s="38"/>
      <c r="L119" s="38">
        <v>0</v>
      </c>
      <c r="M119" s="38"/>
      <c r="N119" s="38">
        <v>0</v>
      </c>
      <c r="O119" s="38"/>
      <c r="P119" s="38">
        <v>0</v>
      </c>
      <c r="Q119" s="38"/>
      <c r="R119" s="38">
        <v>0</v>
      </c>
      <c r="S119" s="38"/>
      <c r="T119" s="38">
        <v>0</v>
      </c>
      <c r="U119" s="38"/>
      <c r="V119" s="38">
        <v>0</v>
      </c>
      <c r="W119" s="38"/>
      <c r="X119" s="38">
        <v>0</v>
      </c>
      <c r="Y119" s="38"/>
      <c r="Z119" s="38">
        <v>0</v>
      </c>
      <c r="AA119" s="38"/>
      <c r="AB119" s="38">
        <v>0</v>
      </c>
      <c r="AC119" s="38"/>
      <c r="AD119" s="38">
        <v>0</v>
      </c>
      <c r="AE119" s="38"/>
      <c r="AF119" s="20"/>
      <c r="AG119" s="99">
        <f t="shared" si="60"/>
        <v>0</v>
      </c>
    </row>
    <row r="120" spans="1:33" s="21" customFormat="1" ht="18.75" customHeight="1" x14ac:dyDescent="0.3">
      <c r="A120" s="36" t="s">
        <v>18</v>
      </c>
      <c r="B120" s="37">
        <f>H120+J120+L120+N120+P120+R120+T120+V120+X120+Z120+AB120+AD120</f>
        <v>0</v>
      </c>
      <c r="C120" s="106">
        <f>SUM(H120,J120)</f>
        <v>0</v>
      </c>
      <c r="D120" s="106">
        <f t="shared" si="100"/>
        <v>0</v>
      </c>
      <c r="E120" s="106">
        <f t="shared" si="101"/>
        <v>0</v>
      </c>
      <c r="F120" s="109">
        <f>IFERROR(E120/B120*100,0)</f>
        <v>0</v>
      </c>
      <c r="G120" s="109">
        <f>IFERROR(E120/C120*100,0)</f>
        <v>0</v>
      </c>
      <c r="H120" s="38">
        <v>0</v>
      </c>
      <c r="I120" s="38"/>
      <c r="J120" s="128">
        <v>0</v>
      </c>
      <c r="K120" s="38"/>
      <c r="L120" s="38">
        <v>0</v>
      </c>
      <c r="M120" s="38"/>
      <c r="N120" s="38">
        <v>0</v>
      </c>
      <c r="O120" s="38"/>
      <c r="P120" s="38">
        <v>0</v>
      </c>
      <c r="Q120" s="38"/>
      <c r="R120" s="38">
        <v>0</v>
      </c>
      <c r="S120" s="38"/>
      <c r="T120" s="38">
        <v>0</v>
      </c>
      <c r="U120" s="38"/>
      <c r="V120" s="38">
        <v>0</v>
      </c>
      <c r="W120" s="38"/>
      <c r="X120" s="38">
        <v>0</v>
      </c>
      <c r="Y120" s="38"/>
      <c r="Z120" s="38">
        <v>0</v>
      </c>
      <c r="AA120" s="38"/>
      <c r="AB120" s="38">
        <v>0</v>
      </c>
      <c r="AC120" s="38"/>
      <c r="AD120" s="38">
        <v>0</v>
      </c>
      <c r="AE120" s="38"/>
      <c r="AF120" s="20"/>
      <c r="AG120" s="99">
        <f t="shared" si="60"/>
        <v>0</v>
      </c>
    </row>
    <row r="121" spans="1:33" s="21" customFormat="1" ht="18.75" customHeight="1" x14ac:dyDescent="0.3">
      <c r="A121" s="50" t="s">
        <v>20</v>
      </c>
      <c r="B121" s="37">
        <f>H121+J121+L121+N121+P121+R121+T121+V121+X121+Z121+AB121+AD121</f>
        <v>0</v>
      </c>
      <c r="C121" s="106">
        <f>SUM(H121,J121)</f>
        <v>0</v>
      </c>
      <c r="D121" s="106">
        <f t="shared" si="100"/>
        <v>0</v>
      </c>
      <c r="E121" s="106">
        <f>SUM(I121,K121,M121,O121,Q121,S121,U121,W121,Y121,AA121,AC121,AE121)</f>
        <v>0</v>
      </c>
      <c r="F121" s="109">
        <f>IFERROR(E121/B121*100,0)</f>
        <v>0</v>
      </c>
      <c r="G121" s="109">
        <f>IFERROR(E121/C121*100,0)</f>
        <v>0</v>
      </c>
      <c r="H121" s="38">
        <v>0</v>
      </c>
      <c r="I121" s="38"/>
      <c r="J121" s="128">
        <v>0</v>
      </c>
      <c r="K121" s="38"/>
      <c r="L121" s="38">
        <v>0</v>
      </c>
      <c r="M121" s="38"/>
      <c r="N121" s="38">
        <v>0</v>
      </c>
      <c r="O121" s="38"/>
      <c r="P121" s="38">
        <v>0</v>
      </c>
      <c r="Q121" s="38"/>
      <c r="R121" s="38">
        <v>0</v>
      </c>
      <c r="S121" s="38"/>
      <c r="T121" s="38">
        <v>0</v>
      </c>
      <c r="U121" s="38"/>
      <c r="V121" s="38">
        <v>0</v>
      </c>
      <c r="W121" s="38"/>
      <c r="X121" s="38">
        <v>0</v>
      </c>
      <c r="Y121" s="38"/>
      <c r="Z121" s="38">
        <v>0</v>
      </c>
      <c r="AA121" s="38"/>
      <c r="AB121" s="38">
        <v>0</v>
      </c>
      <c r="AC121" s="38"/>
      <c r="AD121" s="38">
        <v>0</v>
      </c>
      <c r="AE121" s="38"/>
      <c r="AF121" s="20"/>
      <c r="AG121" s="99">
        <f t="shared" si="60"/>
        <v>0</v>
      </c>
    </row>
    <row r="122" spans="1:33" s="21" customFormat="1" ht="96" hidden="1" customHeight="1" x14ac:dyDescent="0.3">
      <c r="A122" s="50" t="s">
        <v>55</v>
      </c>
      <c r="B122" s="37"/>
      <c r="C122" s="37"/>
      <c r="D122" s="37"/>
      <c r="E122" s="37"/>
      <c r="F122" s="37"/>
      <c r="G122" s="37"/>
      <c r="H122" s="38"/>
      <c r="I122" s="38"/>
      <c r="J122" s="12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20"/>
      <c r="AG122" s="99">
        <f t="shared" si="60"/>
        <v>0</v>
      </c>
    </row>
    <row r="123" spans="1:33" s="21" customFormat="1" ht="18.75" hidden="1" customHeight="1" x14ac:dyDescent="0.3">
      <c r="A123" s="33" t="s">
        <v>16</v>
      </c>
      <c r="B123" s="34">
        <f>B124+B125+B126</f>
        <v>0</v>
      </c>
      <c r="C123" s="34"/>
      <c r="D123" s="34"/>
      <c r="E123" s="34"/>
      <c r="F123" s="34"/>
      <c r="G123" s="34"/>
      <c r="H123" s="35">
        <f>H124+H125+H126</f>
        <v>0</v>
      </c>
      <c r="I123" s="35"/>
      <c r="J123" s="125">
        <f>J124+J125+J126</f>
        <v>0</v>
      </c>
      <c r="K123" s="35"/>
      <c r="L123" s="35">
        <f>L124+L125+L126</f>
        <v>0</v>
      </c>
      <c r="M123" s="35"/>
      <c r="N123" s="35">
        <f>N124+N125+N126</f>
        <v>0</v>
      </c>
      <c r="O123" s="35"/>
      <c r="P123" s="35">
        <f>P124+P125+P126</f>
        <v>0</v>
      </c>
      <c r="Q123" s="35"/>
      <c r="R123" s="35">
        <f>R124+R125+R126</f>
        <v>0</v>
      </c>
      <c r="S123" s="35"/>
      <c r="T123" s="35">
        <f>T124+T125+T126</f>
        <v>0</v>
      </c>
      <c r="U123" s="35"/>
      <c r="V123" s="35">
        <f>V124+V125+V126</f>
        <v>0</v>
      </c>
      <c r="W123" s="35"/>
      <c r="X123" s="35">
        <f>X124+X125+X126</f>
        <v>0</v>
      </c>
      <c r="Y123" s="35"/>
      <c r="Z123" s="35">
        <f>Z124+Z125+Z126</f>
        <v>0</v>
      </c>
      <c r="AA123" s="35"/>
      <c r="AB123" s="35">
        <f>AB124+AB125+AB126</f>
        <v>0</v>
      </c>
      <c r="AC123" s="35"/>
      <c r="AD123" s="35">
        <f>AD124+AD125+AD126</f>
        <v>0</v>
      </c>
      <c r="AE123" s="35"/>
      <c r="AF123" s="20"/>
      <c r="AG123" s="99">
        <f t="shared" si="60"/>
        <v>0</v>
      </c>
    </row>
    <row r="124" spans="1:33" s="21" customFormat="1" ht="18.75" hidden="1" customHeight="1" x14ac:dyDescent="0.3">
      <c r="A124" s="36" t="s">
        <v>19</v>
      </c>
      <c r="B124" s="37">
        <f>H124+J124+L124+N124+P124+R124+T124+V124+X124+Z124+AB124+AD124</f>
        <v>0</v>
      </c>
      <c r="C124" s="37"/>
      <c r="D124" s="37"/>
      <c r="E124" s="37"/>
      <c r="F124" s="37"/>
      <c r="G124" s="37"/>
      <c r="H124" s="38">
        <v>0</v>
      </c>
      <c r="I124" s="38"/>
      <c r="J124" s="128">
        <v>0</v>
      </c>
      <c r="K124" s="38"/>
      <c r="L124" s="38">
        <v>0</v>
      </c>
      <c r="M124" s="38"/>
      <c r="N124" s="38">
        <v>0</v>
      </c>
      <c r="O124" s="38"/>
      <c r="P124" s="38">
        <v>0</v>
      </c>
      <c r="Q124" s="38"/>
      <c r="R124" s="38">
        <v>0</v>
      </c>
      <c r="S124" s="38"/>
      <c r="T124" s="38">
        <v>0</v>
      </c>
      <c r="U124" s="38"/>
      <c r="V124" s="38">
        <v>0</v>
      </c>
      <c r="W124" s="38"/>
      <c r="X124" s="38">
        <v>0</v>
      </c>
      <c r="Y124" s="38"/>
      <c r="Z124" s="38">
        <v>0</v>
      </c>
      <c r="AA124" s="38"/>
      <c r="AB124" s="38">
        <v>0</v>
      </c>
      <c r="AC124" s="38"/>
      <c r="AD124" s="38">
        <v>0</v>
      </c>
      <c r="AE124" s="38"/>
      <c r="AF124" s="20"/>
      <c r="AG124" s="99">
        <f t="shared" si="60"/>
        <v>0</v>
      </c>
    </row>
    <row r="125" spans="1:33" s="21" customFormat="1" ht="18.75" hidden="1" customHeight="1" x14ac:dyDescent="0.3">
      <c r="A125" s="36" t="s">
        <v>17</v>
      </c>
      <c r="B125" s="37">
        <f>H125+J125+L125+N125+P125+R125+V125+X125+Z125+AB125+AD125+T125</f>
        <v>0</v>
      </c>
      <c r="C125" s="37"/>
      <c r="D125" s="37"/>
      <c r="E125" s="37"/>
      <c r="F125" s="37"/>
      <c r="G125" s="37"/>
      <c r="H125" s="38">
        <v>0</v>
      </c>
      <c r="I125" s="38"/>
      <c r="J125" s="128">
        <v>0</v>
      </c>
      <c r="K125" s="38"/>
      <c r="L125" s="38">
        <v>0</v>
      </c>
      <c r="M125" s="38"/>
      <c r="N125" s="38">
        <v>0</v>
      </c>
      <c r="O125" s="38"/>
      <c r="P125" s="38">
        <v>0</v>
      </c>
      <c r="Q125" s="38"/>
      <c r="R125" s="38">
        <v>0</v>
      </c>
      <c r="S125" s="38"/>
      <c r="T125" s="38">
        <v>0</v>
      </c>
      <c r="U125" s="38"/>
      <c r="V125" s="38">
        <v>0</v>
      </c>
      <c r="W125" s="38"/>
      <c r="X125" s="38">
        <v>0</v>
      </c>
      <c r="Y125" s="38"/>
      <c r="Z125" s="38">
        <v>0</v>
      </c>
      <c r="AA125" s="38"/>
      <c r="AB125" s="38">
        <v>0</v>
      </c>
      <c r="AC125" s="38"/>
      <c r="AD125" s="38">
        <v>0</v>
      </c>
      <c r="AE125" s="38"/>
      <c r="AF125" s="20"/>
      <c r="AG125" s="99">
        <f t="shared" si="60"/>
        <v>0</v>
      </c>
    </row>
    <row r="126" spans="1:33" s="21" customFormat="1" ht="18.75" hidden="1" customHeight="1" x14ac:dyDescent="0.3">
      <c r="A126" s="36" t="s">
        <v>18</v>
      </c>
      <c r="B126" s="37">
        <f>H126+J126+L126+N126+P126+R126+T126+V126+X126+Z126+AB126+AD126</f>
        <v>0</v>
      </c>
      <c r="C126" s="37"/>
      <c r="D126" s="37"/>
      <c r="E126" s="37"/>
      <c r="F126" s="37"/>
      <c r="G126" s="37"/>
      <c r="H126" s="38">
        <v>0</v>
      </c>
      <c r="I126" s="38"/>
      <c r="J126" s="128">
        <v>0</v>
      </c>
      <c r="K126" s="38"/>
      <c r="L126" s="38">
        <v>0</v>
      </c>
      <c r="M126" s="38"/>
      <c r="N126" s="38">
        <v>0</v>
      </c>
      <c r="O126" s="38"/>
      <c r="P126" s="38">
        <v>0</v>
      </c>
      <c r="Q126" s="38"/>
      <c r="R126" s="38">
        <v>0</v>
      </c>
      <c r="S126" s="38"/>
      <c r="T126" s="38">
        <v>0</v>
      </c>
      <c r="U126" s="38"/>
      <c r="V126" s="38">
        <v>0</v>
      </c>
      <c r="W126" s="38"/>
      <c r="X126" s="38">
        <v>0</v>
      </c>
      <c r="Y126" s="38"/>
      <c r="Z126" s="38">
        <v>0</v>
      </c>
      <c r="AA126" s="38"/>
      <c r="AB126" s="38">
        <v>0</v>
      </c>
      <c r="AC126" s="38"/>
      <c r="AD126" s="38">
        <v>0</v>
      </c>
      <c r="AE126" s="38"/>
      <c r="AF126" s="20"/>
      <c r="AG126" s="99">
        <f t="shared" si="60"/>
        <v>0</v>
      </c>
    </row>
    <row r="127" spans="1:33" s="21" customFormat="1" ht="18.75" hidden="1" customHeight="1" x14ac:dyDescent="0.3">
      <c r="A127" s="36" t="s">
        <v>20</v>
      </c>
      <c r="B127" s="37">
        <f>H127+J127+L127+N127+P127+R127+T127+V127+X127+Z127+AB127+AD127</f>
        <v>0</v>
      </c>
      <c r="C127" s="37"/>
      <c r="D127" s="37"/>
      <c r="E127" s="37"/>
      <c r="F127" s="37"/>
      <c r="G127" s="37"/>
      <c r="H127" s="38">
        <v>0</v>
      </c>
      <c r="I127" s="38"/>
      <c r="J127" s="128">
        <v>0</v>
      </c>
      <c r="K127" s="38"/>
      <c r="L127" s="38">
        <v>0</v>
      </c>
      <c r="M127" s="38"/>
      <c r="N127" s="38">
        <v>0</v>
      </c>
      <c r="O127" s="38"/>
      <c r="P127" s="38">
        <v>0</v>
      </c>
      <c r="Q127" s="38"/>
      <c r="R127" s="38">
        <v>0</v>
      </c>
      <c r="S127" s="38"/>
      <c r="T127" s="38">
        <v>0</v>
      </c>
      <c r="U127" s="38"/>
      <c r="V127" s="38">
        <v>0</v>
      </c>
      <c r="W127" s="38"/>
      <c r="X127" s="38">
        <v>0</v>
      </c>
      <c r="Y127" s="38"/>
      <c r="Z127" s="38">
        <v>0</v>
      </c>
      <c r="AA127" s="38"/>
      <c r="AB127" s="38">
        <v>0</v>
      </c>
      <c r="AC127" s="38"/>
      <c r="AD127" s="38">
        <v>0</v>
      </c>
      <c r="AE127" s="38"/>
      <c r="AF127" s="20"/>
      <c r="AG127" s="99">
        <f t="shared" si="60"/>
        <v>0</v>
      </c>
    </row>
    <row r="128" spans="1:33" s="21" customFormat="1" ht="18.75" hidden="1" customHeight="1" x14ac:dyDescent="0.25">
      <c r="A128" s="65" t="s">
        <v>51</v>
      </c>
      <c r="B128" s="38"/>
      <c r="C128" s="38"/>
      <c r="D128" s="38"/>
      <c r="E128" s="38"/>
      <c r="F128" s="38"/>
      <c r="G128" s="38"/>
      <c r="H128" s="38"/>
      <c r="I128" s="38"/>
      <c r="J128" s="12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20"/>
      <c r="AG128" s="99">
        <f t="shared" si="60"/>
        <v>0</v>
      </c>
    </row>
    <row r="129" spans="1:205" s="21" customFormat="1" ht="126" hidden="1" customHeight="1" x14ac:dyDescent="0.3">
      <c r="A129" s="50" t="s">
        <v>56</v>
      </c>
      <c r="B129" s="37"/>
      <c r="C129" s="37"/>
      <c r="D129" s="37"/>
      <c r="E129" s="37"/>
      <c r="F129" s="37"/>
      <c r="G129" s="37"/>
      <c r="H129" s="38"/>
      <c r="I129" s="38"/>
      <c r="J129" s="12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20"/>
      <c r="AG129" s="99">
        <f t="shared" si="60"/>
        <v>0</v>
      </c>
    </row>
    <row r="130" spans="1:205" s="20" customFormat="1" ht="18.75" hidden="1" customHeight="1" x14ac:dyDescent="0.3">
      <c r="A130" s="66" t="s">
        <v>16</v>
      </c>
      <c r="B130" s="67">
        <f>B131+B132+B133</f>
        <v>0</v>
      </c>
      <c r="C130" s="67"/>
      <c r="D130" s="67"/>
      <c r="E130" s="67"/>
      <c r="F130" s="67"/>
      <c r="G130" s="67"/>
      <c r="H130" s="35">
        <f>H131+H132+H133</f>
        <v>0</v>
      </c>
      <c r="I130" s="35"/>
      <c r="J130" s="125">
        <f>J131+J132+J133</f>
        <v>0</v>
      </c>
      <c r="K130" s="35"/>
      <c r="L130" s="35">
        <f>L131+L132+L133</f>
        <v>0</v>
      </c>
      <c r="M130" s="35"/>
      <c r="N130" s="35">
        <f>N131+N132+N133</f>
        <v>0</v>
      </c>
      <c r="O130" s="35"/>
      <c r="P130" s="35">
        <f>P131+P132+P133</f>
        <v>0</v>
      </c>
      <c r="Q130" s="35"/>
      <c r="R130" s="35">
        <f>R131+R132+R133</f>
        <v>0</v>
      </c>
      <c r="S130" s="35"/>
      <c r="T130" s="35">
        <f>T131+T132+T133</f>
        <v>0</v>
      </c>
      <c r="U130" s="35"/>
      <c r="V130" s="35">
        <f>V131+V132+V133</f>
        <v>0</v>
      </c>
      <c r="W130" s="35"/>
      <c r="X130" s="35">
        <f>X131+X132+X133</f>
        <v>0</v>
      </c>
      <c r="Y130" s="35"/>
      <c r="Z130" s="35">
        <f>Z131+Z132+Z133</f>
        <v>0</v>
      </c>
      <c r="AA130" s="35"/>
      <c r="AB130" s="35">
        <f>AB131+AB132+AB133</f>
        <v>0</v>
      </c>
      <c r="AC130" s="35"/>
      <c r="AD130" s="35">
        <f>AD131+AD132+AD133</f>
        <v>0</v>
      </c>
      <c r="AE130" s="35"/>
      <c r="AG130" s="99">
        <f t="shared" si="60"/>
        <v>0</v>
      </c>
      <c r="AH130" s="21"/>
      <c r="AI130" s="21"/>
      <c r="AJ130" s="21"/>
      <c r="AK130" s="21"/>
      <c r="AL130" s="21"/>
      <c r="AM130" s="21"/>
      <c r="AN130" s="21"/>
      <c r="AO130" s="21"/>
    </row>
    <row r="131" spans="1:205" s="20" customFormat="1" ht="18.75" hidden="1" customHeight="1" x14ac:dyDescent="0.3">
      <c r="A131" s="36" t="s">
        <v>19</v>
      </c>
      <c r="B131" s="37">
        <f>H131+J131+L131+N131+P131+R131+T131+V131+X131+Z131+AB131+AD131</f>
        <v>0</v>
      </c>
      <c r="C131" s="37"/>
      <c r="D131" s="37"/>
      <c r="E131" s="37"/>
      <c r="F131" s="37"/>
      <c r="G131" s="37"/>
      <c r="H131" s="38">
        <f>H137+H143+H148</f>
        <v>0</v>
      </c>
      <c r="I131" s="38"/>
      <c r="J131" s="128">
        <v>0</v>
      </c>
      <c r="K131" s="38"/>
      <c r="L131" s="38">
        <v>0</v>
      </c>
      <c r="M131" s="38"/>
      <c r="N131" s="38">
        <v>0</v>
      </c>
      <c r="O131" s="38"/>
      <c r="P131" s="38">
        <v>0</v>
      </c>
      <c r="Q131" s="38"/>
      <c r="R131" s="38">
        <v>0</v>
      </c>
      <c r="S131" s="38"/>
      <c r="T131" s="38">
        <v>0</v>
      </c>
      <c r="U131" s="38"/>
      <c r="V131" s="38">
        <v>0</v>
      </c>
      <c r="W131" s="38"/>
      <c r="X131" s="38">
        <v>0</v>
      </c>
      <c r="Y131" s="38"/>
      <c r="Z131" s="38">
        <v>0</v>
      </c>
      <c r="AA131" s="38"/>
      <c r="AB131" s="38">
        <v>0</v>
      </c>
      <c r="AC131" s="38"/>
      <c r="AD131" s="38">
        <v>0</v>
      </c>
      <c r="AE131" s="38"/>
      <c r="AG131" s="99">
        <f t="shared" si="60"/>
        <v>0</v>
      </c>
      <c r="AH131" s="21"/>
      <c r="AI131" s="21"/>
      <c r="AJ131" s="21"/>
      <c r="AK131" s="21"/>
      <c r="AL131" s="21"/>
      <c r="AM131" s="21"/>
      <c r="AN131" s="21"/>
      <c r="AO131" s="21"/>
    </row>
    <row r="132" spans="1:205" s="20" customFormat="1" ht="18.75" hidden="1" customHeight="1" x14ac:dyDescent="0.3">
      <c r="A132" s="36" t="s">
        <v>17</v>
      </c>
      <c r="B132" s="37">
        <f>H132+J132+L132+N132+P132+R132+T132+V132+X132+Z132+AB132+AD132</f>
        <v>0</v>
      </c>
      <c r="C132" s="37"/>
      <c r="D132" s="37"/>
      <c r="E132" s="37"/>
      <c r="F132" s="37"/>
      <c r="G132" s="37"/>
      <c r="H132" s="38">
        <f>H138+H144+H148</f>
        <v>0</v>
      </c>
      <c r="I132" s="38"/>
      <c r="J132" s="128">
        <f>J138+J144+J148</f>
        <v>0</v>
      </c>
      <c r="K132" s="38"/>
      <c r="L132" s="38">
        <f>L138+L144+L148</f>
        <v>0</v>
      </c>
      <c r="M132" s="38"/>
      <c r="N132" s="38">
        <f t="shared" ref="N132:AD132" si="103">N138+N144+N148</f>
        <v>0</v>
      </c>
      <c r="O132" s="38"/>
      <c r="P132" s="38">
        <f t="shared" si="103"/>
        <v>0</v>
      </c>
      <c r="Q132" s="38"/>
      <c r="R132" s="38">
        <f t="shared" si="103"/>
        <v>0</v>
      </c>
      <c r="S132" s="38"/>
      <c r="T132" s="38">
        <f t="shared" si="103"/>
        <v>0</v>
      </c>
      <c r="U132" s="38"/>
      <c r="V132" s="38">
        <f t="shared" si="103"/>
        <v>0</v>
      </c>
      <c r="W132" s="38"/>
      <c r="X132" s="38">
        <f t="shared" si="103"/>
        <v>0</v>
      </c>
      <c r="Y132" s="38"/>
      <c r="Z132" s="38">
        <f t="shared" si="103"/>
        <v>0</v>
      </c>
      <c r="AA132" s="38"/>
      <c r="AB132" s="38">
        <f t="shared" si="103"/>
        <v>0</v>
      </c>
      <c r="AC132" s="38"/>
      <c r="AD132" s="38">
        <f t="shared" si="103"/>
        <v>0</v>
      </c>
      <c r="AE132" s="38"/>
      <c r="AG132" s="99">
        <f t="shared" si="60"/>
        <v>0</v>
      </c>
      <c r="AH132" s="21"/>
      <c r="AI132" s="21"/>
      <c r="AJ132" s="21"/>
      <c r="AK132" s="21"/>
      <c r="AL132" s="21"/>
      <c r="AM132" s="21"/>
      <c r="AN132" s="21"/>
      <c r="AO132" s="21"/>
    </row>
    <row r="133" spans="1:205" s="20" customFormat="1" ht="18.75" hidden="1" customHeight="1" x14ac:dyDescent="0.3">
      <c r="A133" s="36" t="s">
        <v>18</v>
      </c>
      <c r="B133" s="37">
        <f>H133+J133+L133+N133+P133+R133+T133+V133+X133+Z133+AB133+AD133</f>
        <v>0</v>
      </c>
      <c r="C133" s="37"/>
      <c r="D133" s="37"/>
      <c r="E133" s="37"/>
      <c r="F133" s="37"/>
      <c r="G133" s="37"/>
      <c r="H133" s="38">
        <v>0</v>
      </c>
      <c r="I133" s="38"/>
      <c r="J133" s="128">
        <v>0</v>
      </c>
      <c r="K133" s="38"/>
      <c r="L133" s="38">
        <v>0</v>
      </c>
      <c r="M133" s="38"/>
      <c r="N133" s="38">
        <v>0</v>
      </c>
      <c r="O133" s="38"/>
      <c r="P133" s="38">
        <v>0</v>
      </c>
      <c r="Q133" s="38"/>
      <c r="R133" s="38">
        <v>0</v>
      </c>
      <c r="S133" s="38"/>
      <c r="T133" s="38">
        <v>0</v>
      </c>
      <c r="U133" s="38"/>
      <c r="V133" s="38">
        <v>0</v>
      </c>
      <c r="W133" s="38"/>
      <c r="X133" s="38">
        <v>0</v>
      </c>
      <c r="Y133" s="38"/>
      <c r="Z133" s="38">
        <v>0</v>
      </c>
      <c r="AA133" s="38"/>
      <c r="AB133" s="38">
        <v>0</v>
      </c>
      <c r="AC133" s="38"/>
      <c r="AD133" s="38">
        <v>0</v>
      </c>
      <c r="AE133" s="38"/>
      <c r="AG133" s="99">
        <f t="shared" si="60"/>
        <v>0</v>
      </c>
      <c r="AH133" s="21"/>
      <c r="AI133" s="21"/>
      <c r="AJ133" s="21"/>
      <c r="AK133" s="21"/>
      <c r="AL133" s="21"/>
      <c r="AM133" s="21"/>
      <c r="AN133" s="21"/>
      <c r="AO133" s="21"/>
    </row>
    <row r="134" spans="1:205" s="46" customFormat="1" ht="36" hidden="1" customHeight="1" x14ac:dyDescent="0.25">
      <c r="A134" s="68" t="s">
        <v>37</v>
      </c>
      <c r="B134" s="44">
        <f>H134+J134+L134+N134+P134+R134+T134+V134+X134+Z134+AB134+AD134</f>
        <v>0</v>
      </c>
      <c r="C134" s="44"/>
      <c r="D134" s="44"/>
      <c r="E134" s="44"/>
      <c r="F134" s="44"/>
      <c r="G134" s="44"/>
      <c r="H134" s="54">
        <v>0</v>
      </c>
      <c r="I134" s="54"/>
      <c r="J134" s="128">
        <v>0</v>
      </c>
      <c r="K134" s="54"/>
      <c r="L134" s="54">
        <v>0</v>
      </c>
      <c r="M134" s="54"/>
      <c r="N134" s="54">
        <v>0</v>
      </c>
      <c r="O134" s="54"/>
      <c r="P134" s="54">
        <v>0</v>
      </c>
      <c r="Q134" s="54"/>
      <c r="R134" s="54">
        <v>0</v>
      </c>
      <c r="S134" s="54"/>
      <c r="T134" s="54">
        <v>0</v>
      </c>
      <c r="U134" s="54"/>
      <c r="V134" s="54">
        <v>0</v>
      </c>
      <c r="W134" s="54"/>
      <c r="X134" s="54">
        <v>0</v>
      </c>
      <c r="Y134" s="54"/>
      <c r="Z134" s="54">
        <v>0</v>
      </c>
      <c r="AA134" s="54"/>
      <c r="AB134" s="54">
        <v>0</v>
      </c>
      <c r="AC134" s="54"/>
      <c r="AD134" s="54">
        <v>0</v>
      </c>
      <c r="AE134" s="54"/>
      <c r="AF134" s="20"/>
      <c r="AG134" s="99">
        <f t="shared" si="60"/>
        <v>0</v>
      </c>
      <c r="AH134" s="21"/>
      <c r="AI134" s="21"/>
      <c r="AJ134" s="21"/>
      <c r="AK134" s="21"/>
      <c r="AL134" s="21"/>
      <c r="AM134" s="21"/>
      <c r="AN134" s="21"/>
      <c r="AO134" s="21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  <c r="GN134" s="20"/>
      <c r="GO134" s="20"/>
      <c r="GP134" s="20"/>
      <c r="GQ134" s="20"/>
      <c r="GR134" s="20"/>
      <c r="GS134" s="20"/>
      <c r="GT134" s="20"/>
      <c r="GU134" s="20"/>
      <c r="GV134" s="20"/>
      <c r="GW134" s="20"/>
    </row>
    <row r="135" spans="1:205" s="20" customFormat="1" ht="18.75" hidden="1" customHeight="1" x14ac:dyDescent="0.3">
      <c r="A135" s="50" t="s">
        <v>20</v>
      </c>
      <c r="B135" s="37">
        <f>H135+J135+L135+N135+P135+R135+T135+V135+X135+Z135+AB135+AD135</f>
        <v>0</v>
      </c>
      <c r="C135" s="37"/>
      <c r="D135" s="37"/>
      <c r="E135" s="37"/>
      <c r="F135" s="37"/>
      <c r="G135" s="37"/>
      <c r="H135" s="38">
        <v>0</v>
      </c>
      <c r="I135" s="38"/>
      <c r="J135" s="128">
        <v>0</v>
      </c>
      <c r="K135" s="38"/>
      <c r="L135" s="38">
        <v>0</v>
      </c>
      <c r="M135" s="38"/>
      <c r="N135" s="38">
        <v>0</v>
      </c>
      <c r="O135" s="38"/>
      <c r="P135" s="38">
        <v>0</v>
      </c>
      <c r="Q135" s="38"/>
      <c r="R135" s="38">
        <v>0</v>
      </c>
      <c r="S135" s="38"/>
      <c r="T135" s="38">
        <v>0</v>
      </c>
      <c r="U135" s="38"/>
      <c r="V135" s="38">
        <v>0</v>
      </c>
      <c r="W135" s="38"/>
      <c r="X135" s="38">
        <v>0</v>
      </c>
      <c r="Y135" s="38"/>
      <c r="Z135" s="38">
        <v>0</v>
      </c>
      <c r="AA135" s="38"/>
      <c r="AB135" s="38">
        <v>0</v>
      </c>
      <c r="AC135" s="38"/>
      <c r="AD135" s="38">
        <v>0</v>
      </c>
      <c r="AE135" s="38"/>
      <c r="AG135" s="99">
        <f t="shared" si="60"/>
        <v>0</v>
      </c>
      <c r="AH135" s="21"/>
      <c r="AI135" s="21"/>
      <c r="AJ135" s="21"/>
      <c r="AK135" s="21"/>
      <c r="AL135" s="21"/>
      <c r="AM135" s="21"/>
      <c r="AN135" s="21"/>
      <c r="AO135" s="21"/>
    </row>
    <row r="136" spans="1:205" s="20" customFormat="1" ht="36" hidden="1" customHeight="1" x14ac:dyDescent="0.3">
      <c r="A136" s="50" t="s">
        <v>57</v>
      </c>
      <c r="B136" s="37"/>
      <c r="C136" s="37"/>
      <c r="D136" s="37"/>
      <c r="E136" s="37"/>
      <c r="F136" s="37"/>
      <c r="G136" s="37"/>
      <c r="H136" s="38"/>
      <c r="I136" s="38"/>
      <c r="J136" s="12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G136" s="99">
        <f t="shared" si="60"/>
        <v>0</v>
      </c>
      <c r="AH136" s="21"/>
      <c r="AI136" s="21"/>
      <c r="AJ136" s="21"/>
      <c r="AK136" s="21"/>
      <c r="AL136" s="21"/>
      <c r="AM136" s="21"/>
      <c r="AN136" s="21"/>
      <c r="AO136" s="21"/>
    </row>
    <row r="137" spans="1:205" s="20" customFormat="1" ht="18.75" hidden="1" customHeight="1" x14ac:dyDescent="0.3">
      <c r="A137" s="66" t="s">
        <v>16</v>
      </c>
      <c r="B137" s="67">
        <f>B138+B139+B140</f>
        <v>0</v>
      </c>
      <c r="C137" s="67"/>
      <c r="D137" s="67"/>
      <c r="E137" s="67"/>
      <c r="F137" s="67"/>
      <c r="G137" s="67"/>
      <c r="H137" s="35">
        <f>H138+H139+H140</f>
        <v>0</v>
      </c>
      <c r="I137" s="35"/>
      <c r="J137" s="125">
        <f>J138+J139+J140</f>
        <v>0</v>
      </c>
      <c r="K137" s="35"/>
      <c r="L137" s="35">
        <f>L138+L139+L140</f>
        <v>0</v>
      </c>
      <c r="M137" s="35"/>
      <c r="N137" s="35">
        <f>N138+N139+N140</f>
        <v>0</v>
      </c>
      <c r="O137" s="35"/>
      <c r="P137" s="35">
        <f>P138+P139+P140</f>
        <v>0</v>
      </c>
      <c r="Q137" s="35"/>
      <c r="R137" s="35">
        <f>R138+R139+R140</f>
        <v>0</v>
      </c>
      <c r="S137" s="35"/>
      <c r="T137" s="35">
        <f>T138+T139+T140</f>
        <v>0</v>
      </c>
      <c r="U137" s="35"/>
      <c r="V137" s="35">
        <f>V138+V139+V140</f>
        <v>0</v>
      </c>
      <c r="W137" s="35"/>
      <c r="X137" s="35">
        <f>X138+X139+X140</f>
        <v>0</v>
      </c>
      <c r="Y137" s="35"/>
      <c r="Z137" s="35">
        <f>Z138+Z139+Z140</f>
        <v>0</v>
      </c>
      <c r="AA137" s="35"/>
      <c r="AB137" s="35">
        <f>AB138+AB139+AB140</f>
        <v>0</v>
      </c>
      <c r="AC137" s="35"/>
      <c r="AD137" s="35">
        <f>AD138+AD139+AD140</f>
        <v>0</v>
      </c>
      <c r="AE137" s="35"/>
      <c r="AG137" s="99">
        <f t="shared" si="60"/>
        <v>0</v>
      </c>
      <c r="AH137" s="21"/>
      <c r="AI137" s="21"/>
      <c r="AJ137" s="21"/>
      <c r="AK137" s="21"/>
      <c r="AL137" s="21"/>
      <c r="AM137" s="21"/>
      <c r="AN137" s="21"/>
      <c r="AO137" s="21"/>
    </row>
    <row r="138" spans="1:205" s="20" customFormat="1" ht="18.75" hidden="1" customHeight="1" x14ac:dyDescent="0.3">
      <c r="A138" s="36" t="s">
        <v>19</v>
      </c>
      <c r="B138" s="37">
        <f>H138+J138+L138+N138+P138+R138+T138+V138+X138+Z138+AB138+AD138</f>
        <v>0</v>
      </c>
      <c r="C138" s="37"/>
      <c r="D138" s="37"/>
      <c r="E138" s="37"/>
      <c r="F138" s="37"/>
      <c r="G138" s="37"/>
      <c r="H138" s="38">
        <v>0</v>
      </c>
      <c r="I138" s="38"/>
      <c r="J138" s="128">
        <v>0</v>
      </c>
      <c r="K138" s="38"/>
      <c r="L138" s="38">
        <v>0</v>
      </c>
      <c r="M138" s="38"/>
      <c r="N138" s="38">
        <v>0</v>
      </c>
      <c r="O138" s="38"/>
      <c r="P138" s="38">
        <v>0</v>
      </c>
      <c r="Q138" s="38"/>
      <c r="R138" s="38">
        <v>0</v>
      </c>
      <c r="S138" s="38"/>
      <c r="T138" s="38">
        <v>0</v>
      </c>
      <c r="U138" s="38"/>
      <c r="V138" s="38">
        <v>0</v>
      </c>
      <c r="W138" s="38"/>
      <c r="X138" s="38">
        <v>0</v>
      </c>
      <c r="Y138" s="38"/>
      <c r="Z138" s="38">
        <v>0</v>
      </c>
      <c r="AA138" s="38"/>
      <c r="AB138" s="38">
        <v>0</v>
      </c>
      <c r="AC138" s="38"/>
      <c r="AD138" s="38">
        <v>0</v>
      </c>
      <c r="AE138" s="38"/>
      <c r="AG138" s="99">
        <f t="shared" si="60"/>
        <v>0</v>
      </c>
      <c r="AH138" s="21"/>
      <c r="AI138" s="21"/>
      <c r="AJ138" s="21"/>
      <c r="AK138" s="21"/>
      <c r="AL138" s="21"/>
      <c r="AM138" s="21"/>
      <c r="AN138" s="21"/>
      <c r="AO138" s="21"/>
    </row>
    <row r="139" spans="1:205" s="20" customFormat="1" ht="18.75" hidden="1" customHeight="1" x14ac:dyDescent="0.3">
      <c r="A139" s="36" t="s">
        <v>17</v>
      </c>
      <c r="B139" s="37">
        <f>H139+J139+L139+N139+P139+R139+T139+V139+X139+Z139+AB139+AD139</f>
        <v>0</v>
      </c>
      <c r="C139" s="37"/>
      <c r="D139" s="37"/>
      <c r="E139" s="37"/>
      <c r="F139" s="37"/>
      <c r="G139" s="37"/>
      <c r="H139" s="38">
        <v>0</v>
      </c>
      <c r="I139" s="38"/>
      <c r="J139" s="128">
        <v>0</v>
      </c>
      <c r="K139" s="38"/>
      <c r="L139" s="38">
        <v>0</v>
      </c>
      <c r="M139" s="38"/>
      <c r="N139" s="38">
        <v>0</v>
      </c>
      <c r="O139" s="38"/>
      <c r="P139" s="38">
        <v>0</v>
      </c>
      <c r="Q139" s="38"/>
      <c r="R139" s="38">
        <v>0</v>
      </c>
      <c r="S139" s="38"/>
      <c r="T139" s="38">
        <v>0</v>
      </c>
      <c r="U139" s="38"/>
      <c r="V139" s="38">
        <v>0</v>
      </c>
      <c r="W139" s="38"/>
      <c r="X139" s="38">
        <v>0</v>
      </c>
      <c r="Y139" s="38"/>
      <c r="Z139" s="38">
        <v>0</v>
      </c>
      <c r="AA139" s="38"/>
      <c r="AB139" s="38">
        <v>0</v>
      </c>
      <c r="AC139" s="38"/>
      <c r="AD139" s="38">
        <v>0</v>
      </c>
      <c r="AE139" s="38"/>
      <c r="AG139" s="99">
        <f t="shared" si="60"/>
        <v>0</v>
      </c>
      <c r="AH139" s="21"/>
      <c r="AI139" s="21"/>
      <c r="AJ139" s="21"/>
      <c r="AK139" s="21"/>
      <c r="AL139" s="21"/>
      <c r="AM139" s="21"/>
      <c r="AN139" s="21"/>
      <c r="AO139" s="21"/>
    </row>
    <row r="140" spans="1:205" s="20" customFormat="1" ht="18.75" hidden="1" customHeight="1" x14ac:dyDescent="0.3">
      <c r="A140" s="36" t="s">
        <v>18</v>
      </c>
      <c r="B140" s="37">
        <f>H140+J140+L140+N140+P140+R140+T140+V140+X140+Z140+AB140+AD140</f>
        <v>0</v>
      </c>
      <c r="C140" s="37"/>
      <c r="D140" s="37"/>
      <c r="E140" s="37"/>
      <c r="F140" s="37"/>
      <c r="G140" s="37"/>
      <c r="H140" s="38">
        <v>0</v>
      </c>
      <c r="I140" s="38"/>
      <c r="J140" s="128">
        <v>0</v>
      </c>
      <c r="K140" s="38"/>
      <c r="L140" s="38">
        <v>0</v>
      </c>
      <c r="M140" s="38"/>
      <c r="N140" s="38">
        <v>0</v>
      </c>
      <c r="O140" s="38"/>
      <c r="P140" s="38">
        <v>0</v>
      </c>
      <c r="Q140" s="38"/>
      <c r="R140" s="38">
        <v>0</v>
      </c>
      <c r="S140" s="38"/>
      <c r="T140" s="38">
        <v>0</v>
      </c>
      <c r="U140" s="38"/>
      <c r="V140" s="38">
        <v>0</v>
      </c>
      <c r="W140" s="38"/>
      <c r="X140" s="38">
        <v>0</v>
      </c>
      <c r="Y140" s="38"/>
      <c r="Z140" s="38">
        <v>0</v>
      </c>
      <c r="AA140" s="38"/>
      <c r="AB140" s="38">
        <v>0</v>
      </c>
      <c r="AC140" s="38"/>
      <c r="AD140" s="38">
        <v>0</v>
      </c>
      <c r="AE140" s="38"/>
      <c r="AG140" s="99">
        <f t="shared" si="60"/>
        <v>0</v>
      </c>
      <c r="AH140" s="21"/>
      <c r="AI140" s="21"/>
      <c r="AJ140" s="21"/>
      <c r="AK140" s="21"/>
      <c r="AL140" s="21"/>
      <c r="AM140" s="21"/>
      <c r="AN140" s="21"/>
      <c r="AO140" s="21"/>
    </row>
    <row r="141" spans="1:205" s="46" customFormat="1" ht="37.5" hidden="1" customHeight="1" x14ac:dyDescent="0.25">
      <c r="A141" s="68" t="s">
        <v>37</v>
      </c>
      <c r="B141" s="44">
        <f>H141+J141+L141+N141+P141+R141+T141+V141+X141+Z141+AB141+AD141</f>
        <v>0</v>
      </c>
      <c r="C141" s="44"/>
      <c r="D141" s="44"/>
      <c r="E141" s="44"/>
      <c r="F141" s="44"/>
      <c r="G141" s="44"/>
      <c r="H141" s="54">
        <v>0</v>
      </c>
      <c r="I141" s="54"/>
      <c r="J141" s="128">
        <v>0</v>
      </c>
      <c r="K141" s="54"/>
      <c r="L141" s="54">
        <v>0</v>
      </c>
      <c r="M141" s="54"/>
      <c r="N141" s="54">
        <v>0</v>
      </c>
      <c r="O141" s="54"/>
      <c r="P141" s="54">
        <v>0</v>
      </c>
      <c r="Q141" s="54"/>
      <c r="R141" s="54">
        <v>0</v>
      </c>
      <c r="S141" s="54"/>
      <c r="T141" s="54">
        <v>0</v>
      </c>
      <c r="U141" s="54"/>
      <c r="V141" s="54">
        <v>0</v>
      </c>
      <c r="W141" s="54"/>
      <c r="X141" s="54">
        <v>0</v>
      </c>
      <c r="Y141" s="54"/>
      <c r="Z141" s="54">
        <v>0</v>
      </c>
      <c r="AA141" s="54"/>
      <c r="AB141" s="54">
        <v>0</v>
      </c>
      <c r="AC141" s="54"/>
      <c r="AD141" s="54">
        <v>0</v>
      </c>
      <c r="AE141" s="54"/>
      <c r="AF141" s="20"/>
      <c r="AG141" s="99">
        <f t="shared" si="60"/>
        <v>0</v>
      </c>
      <c r="AH141" s="21"/>
      <c r="AI141" s="21"/>
      <c r="AJ141" s="21"/>
      <c r="AK141" s="21"/>
      <c r="AL141" s="21"/>
      <c r="AM141" s="21"/>
      <c r="AN141" s="21"/>
      <c r="AO141" s="21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  <c r="GN141" s="20"/>
      <c r="GO141" s="20"/>
      <c r="GP141" s="20"/>
      <c r="GQ141" s="20"/>
      <c r="GR141" s="20"/>
      <c r="GS141" s="20"/>
      <c r="GT141" s="20"/>
      <c r="GU141" s="20"/>
      <c r="GV141" s="20"/>
      <c r="GW141" s="20"/>
    </row>
    <row r="142" spans="1:205" s="20" customFormat="1" ht="18.75" hidden="1" customHeight="1" x14ac:dyDescent="0.3">
      <c r="A142" s="50" t="s">
        <v>20</v>
      </c>
      <c r="B142" s="37">
        <f>H142+J142+L142+N142+P142+R142+T142+V142+X142+Z142+AB142+AD142</f>
        <v>0</v>
      </c>
      <c r="C142" s="37"/>
      <c r="D142" s="37"/>
      <c r="E142" s="37"/>
      <c r="F142" s="37"/>
      <c r="G142" s="37"/>
      <c r="H142" s="38">
        <v>0</v>
      </c>
      <c r="I142" s="38"/>
      <c r="J142" s="128">
        <v>0</v>
      </c>
      <c r="K142" s="38"/>
      <c r="L142" s="38">
        <v>0</v>
      </c>
      <c r="M142" s="38"/>
      <c r="N142" s="38">
        <v>0</v>
      </c>
      <c r="O142" s="38"/>
      <c r="P142" s="38">
        <v>0</v>
      </c>
      <c r="Q142" s="38"/>
      <c r="R142" s="38">
        <v>0</v>
      </c>
      <c r="S142" s="38"/>
      <c r="T142" s="38">
        <v>0</v>
      </c>
      <c r="U142" s="38"/>
      <c r="V142" s="38">
        <v>0</v>
      </c>
      <c r="W142" s="38"/>
      <c r="X142" s="38">
        <v>0</v>
      </c>
      <c r="Y142" s="38"/>
      <c r="Z142" s="38">
        <v>0</v>
      </c>
      <c r="AA142" s="38"/>
      <c r="AB142" s="38">
        <v>0</v>
      </c>
      <c r="AC142" s="38"/>
      <c r="AD142" s="38">
        <v>0</v>
      </c>
      <c r="AE142" s="38"/>
      <c r="AG142" s="99">
        <f t="shared" si="60"/>
        <v>0</v>
      </c>
      <c r="AH142" s="21"/>
      <c r="AI142" s="21"/>
      <c r="AJ142" s="21"/>
      <c r="AK142" s="21"/>
      <c r="AL142" s="21"/>
      <c r="AM142" s="21"/>
      <c r="AN142" s="21"/>
      <c r="AO142" s="21"/>
    </row>
    <row r="143" spans="1:205" s="20" customFormat="1" ht="39.75" hidden="1" customHeight="1" x14ac:dyDescent="0.3">
      <c r="A143" s="50" t="s">
        <v>58</v>
      </c>
      <c r="B143" s="37"/>
      <c r="C143" s="37"/>
      <c r="D143" s="37"/>
      <c r="E143" s="37"/>
      <c r="F143" s="37"/>
      <c r="G143" s="37"/>
      <c r="H143" s="38"/>
      <c r="I143" s="38"/>
      <c r="J143" s="12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G143" s="99">
        <f t="shared" si="60"/>
        <v>0</v>
      </c>
      <c r="AH143" s="21"/>
      <c r="AI143" s="21"/>
      <c r="AJ143" s="21"/>
      <c r="AK143" s="21"/>
      <c r="AL143" s="21"/>
      <c r="AM143" s="21"/>
      <c r="AN143" s="21"/>
      <c r="AO143" s="21"/>
    </row>
    <row r="144" spans="1:205" s="20" customFormat="1" ht="18.75" hidden="1" customHeight="1" x14ac:dyDescent="0.3">
      <c r="A144" s="66" t="s">
        <v>16</v>
      </c>
      <c r="B144" s="67">
        <f>B145+B146+B147</f>
        <v>0</v>
      </c>
      <c r="C144" s="67"/>
      <c r="D144" s="67"/>
      <c r="E144" s="67"/>
      <c r="F144" s="67"/>
      <c r="G144" s="67"/>
      <c r="H144" s="35">
        <f>H145+H146+H147</f>
        <v>0</v>
      </c>
      <c r="I144" s="35"/>
      <c r="J144" s="125">
        <f>J145+J146+J147</f>
        <v>0</v>
      </c>
      <c r="K144" s="35"/>
      <c r="L144" s="35">
        <f>L145+L146+L147</f>
        <v>0</v>
      </c>
      <c r="M144" s="35"/>
      <c r="N144" s="35">
        <f>N145+N146+N147</f>
        <v>0</v>
      </c>
      <c r="O144" s="35"/>
      <c r="P144" s="35">
        <f>P145+P146+P147</f>
        <v>0</v>
      </c>
      <c r="Q144" s="35"/>
      <c r="R144" s="35">
        <f>R145+R146+R147</f>
        <v>0</v>
      </c>
      <c r="S144" s="35"/>
      <c r="T144" s="35">
        <f>T145+T146+T147</f>
        <v>0</v>
      </c>
      <c r="U144" s="35"/>
      <c r="V144" s="35">
        <f>V145+V146+V147</f>
        <v>0</v>
      </c>
      <c r="W144" s="35"/>
      <c r="X144" s="35">
        <f>X145+X146+X147</f>
        <v>0</v>
      </c>
      <c r="Y144" s="35"/>
      <c r="Z144" s="35">
        <f>Z145+Z146+Z147</f>
        <v>0</v>
      </c>
      <c r="AA144" s="35"/>
      <c r="AB144" s="35">
        <f>AB145+AB146+AB147</f>
        <v>0</v>
      </c>
      <c r="AC144" s="35"/>
      <c r="AD144" s="35">
        <f>AD145+AD146+AD147</f>
        <v>0</v>
      </c>
      <c r="AE144" s="35"/>
      <c r="AG144" s="99">
        <f t="shared" si="60"/>
        <v>0</v>
      </c>
      <c r="AH144" s="21"/>
      <c r="AI144" s="21"/>
      <c r="AJ144" s="21"/>
      <c r="AK144" s="21"/>
      <c r="AL144" s="21"/>
      <c r="AM144" s="21"/>
      <c r="AN144" s="21"/>
      <c r="AO144" s="21"/>
    </row>
    <row r="145" spans="1:205" s="20" customFormat="1" ht="18.75" hidden="1" customHeight="1" x14ac:dyDescent="0.3">
      <c r="A145" s="36" t="s">
        <v>19</v>
      </c>
      <c r="B145" s="37">
        <f>H145+J145+L145+N145+P145+R145+T145+V145+X145+Z145+AB145+AD145</f>
        <v>0</v>
      </c>
      <c r="C145" s="37"/>
      <c r="D145" s="37"/>
      <c r="E145" s="37"/>
      <c r="F145" s="37"/>
      <c r="G145" s="37"/>
      <c r="H145" s="38">
        <v>0</v>
      </c>
      <c r="I145" s="38"/>
      <c r="J145" s="128">
        <v>0</v>
      </c>
      <c r="K145" s="38"/>
      <c r="L145" s="38">
        <v>0</v>
      </c>
      <c r="M145" s="38"/>
      <c r="N145" s="38">
        <v>0</v>
      </c>
      <c r="O145" s="38"/>
      <c r="P145" s="38">
        <v>0</v>
      </c>
      <c r="Q145" s="38"/>
      <c r="R145" s="38">
        <v>0</v>
      </c>
      <c r="S145" s="38"/>
      <c r="T145" s="38">
        <v>0</v>
      </c>
      <c r="U145" s="38"/>
      <c r="V145" s="38">
        <v>0</v>
      </c>
      <c r="W145" s="38"/>
      <c r="X145" s="38">
        <v>0</v>
      </c>
      <c r="Y145" s="38"/>
      <c r="Z145" s="38">
        <v>0</v>
      </c>
      <c r="AA145" s="38"/>
      <c r="AB145" s="38">
        <v>0</v>
      </c>
      <c r="AC145" s="38"/>
      <c r="AD145" s="38">
        <v>0</v>
      </c>
      <c r="AE145" s="38"/>
      <c r="AG145" s="99">
        <f t="shared" si="60"/>
        <v>0</v>
      </c>
      <c r="AH145" s="21"/>
      <c r="AI145" s="21"/>
      <c r="AJ145" s="21"/>
      <c r="AK145" s="21"/>
      <c r="AL145" s="21"/>
      <c r="AM145" s="21"/>
      <c r="AN145" s="21"/>
      <c r="AO145" s="21"/>
    </row>
    <row r="146" spans="1:205" s="20" customFormat="1" ht="18.75" hidden="1" customHeight="1" x14ac:dyDescent="0.3">
      <c r="A146" s="36" t="s">
        <v>17</v>
      </c>
      <c r="B146" s="37">
        <f>H146+J146+L146+N146+P146+R146+T146+V146+X146+Z146+AB146+AD146</f>
        <v>0</v>
      </c>
      <c r="C146" s="37"/>
      <c r="D146" s="37"/>
      <c r="E146" s="37"/>
      <c r="F146" s="37"/>
      <c r="G146" s="37"/>
      <c r="H146" s="38">
        <v>0</v>
      </c>
      <c r="I146" s="38"/>
      <c r="J146" s="128">
        <v>0</v>
      </c>
      <c r="K146" s="38"/>
      <c r="L146" s="38">
        <v>0</v>
      </c>
      <c r="M146" s="38"/>
      <c r="N146" s="38">
        <v>0</v>
      </c>
      <c r="O146" s="38"/>
      <c r="P146" s="38">
        <v>0</v>
      </c>
      <c r="Q146" s="38"/>
      <c r="R146" s="38">
        <v>0</v>
      </c>
      <c r="S146" s="38"/>
      <c r="T146" s="38">
        <v>0</v>
      </c>
      <c r="U146" s="38"/>
      <c r="V146" s="38">
        <v>0</v>
      </c>
      <c r="W146" s="38"/>
      <c r="X146" s="38">
        <v>0</v>
      </c>
      <c r="Y146" s="38"/>
      <c r="Z146" s="38">
        <v>0</v>
      </c>
      <c r="AA146" s="38"/>
      <c r="AB146" s="38">
        <v>0</v>
      </c>
      <c r="AC146" s="38"/>
      <c r="AD146" s="38">
        <v>0</v>
      </c>
      <c r="AE146" s="38"/>
      <c r="AG146" s="99">
        <f t="shared" ref="AG146:AG215" si="104">H146+J146+L146+N146+P146+R146+T146+V146+X146+Z146+AB146+AD146</f>
        <v>0</v>
      </c>
      <c r="AH146" s="21"/>
      <c r="AI146" s="21"/>
      <c r="AJ146" s="21"/>
      <c r="AK146" s="21"/>
      <c r="AL146" s="21"/>
      <c r="AM146" s="21"/>
      <c r="AN146" s="21"/>
      <c r="AO146" s="21"/>
    </row>
    <row r="147" spans="1:205" s="20" customFormat="1" ht="18.75" hidden="1" customHeight="1" x14ac:dyDescent="0.3">
      <c r="A147" s="36" t="s">
        <v>18</v>
      </c>
      <c r="B147" s="37">
        <f>H147+J147+L147+N147+P147+R147+T147+V147+X147+Z147+AB147+AD147</f>
        <v>0</v>
      </c>
      <c r="C147" s="37"/>
      <c r="D147" s="37"/>
      <c r="E147" s="37"/>
      <c r="F147" s="37"/>
      <c r="G147" s="37"/>
      <c r="H147" s="38">
        <v>0</v>
      </c>
      <c r="I147" s="38"/>
      <c r="J147" s="128">
        <v>0</v>
      </c>
      <c r="K147" s="38"/>
      <c r="L147" s="38">
        <v>0</v>
      </c>
      <c r="M147" s="38"/>
      <c r="N147" s="38">
        <v>0</v>
      </c>
      <c r="O147" s="38"/>
      <c r="P147" s="38">
        <v>0</v>
      </c>
      <c r="Q147" s="38"/>
      <c r="R147" s="38">
        <v>0</v>
      </c>
      <c r="S147" s="38"/>
      <c r="T147" s="38">
        <v>0</v>
      </c>
      <c r="U147" s="38"/>
      <c r="V147" s="38">
        <v>0</v>
      </c>
      <c r="W147" s="38"/>
      <c r="X147" s="38">
        <v>0</v>
      </c>
      <c r="Y147" s="38"/>
      <c r="Z147" s="38">
        <v>0</v>
      </c>
      <c r="AA147" s="38"/>
      <c r="AB147" s="38">
        <v>0</v>
      </c>
      <c r="AC147" s="38"/>
      <c r="AD147" s="38">
        <v>0</v>
      </c>
      <c r="AE147" s="38"/>
      <c r="AG147" s="99">
        <f t="shared" si="104"/>
        <v>0</v>
      </c>
      <c r="AH147" s="21"/>
      <c r="AI147" s="21"/>
      <c r="AJ147" s="21"/>
      <c r="AK147" s="21"/>
      <c r="AL147" s="21"/>
      <c r="AM147" s="21"/>
      <c r="AN147" s="21"/>
      <c r="AO147" s="21"/>
    </row>
    <row r="148" spans="1:205" s="46" customFormat="1" ht="39" hidden="1" customHeight="1" x14ac:dyDescent="0.25">
      <c r="A148" s="68" t="s">
        <v>37</v>
      </c>
      <c r="B148" s="44">
        <f>H148+J148+L148+N148+P148+R148+T148+V148+X148+Z148+AB148+AD148</f>
        <v>0</v>
      </c>
      <c r="C148" s="44"/>
      <c r="D148" s="44"/>
      <c r="E148" s="44"/>
      <c r="F148" s="44"/>
      <c r="G148" s="44"/>
      <c r="H148" s="54">
        <v>0</v>
      </c>
      <c r="I148" s="54"/>
      <c r="J148" s="128">
        <v>0</v>
      </c>
      <c r="K148" s="54"/>
      <c r="L148" s="54">
        <v>0</v>
      </c>
      <c r="M148" s="54"/>
      <c r="N148" s="54">
        <v>0</v>
      </c>
      <c r="O148" s="54"/>
      <c r="P148" s="54">
        <v>0</v>
      </c>
      <c r="Q148" s="54"/>
      <c r="R148" s="54">
        <v>0</v>
      </c>
      <c r="S148" s="54"/>
      <c r="T148" s="54">
        <v>0</v>
      </c>
      <c r="U148" s="54"/>
      <c r="V148" s="54">
        <v>0</v>
      </c>
      <c r="W148" s="54"/>
      <c r="X148" s="54">
        <v>0</v>
      </c>
      <c r="Y148" s="54"/>
      <c r="Z148" s="54">
        <v>0</v>
      </c>
      <c r="AA148" s="54"/>
      <c r="AB148" s="54">
        <v>0</v>
      </c>
      <c r="AC148" s="54"/>
      <c r="AD148" s="54">
        <v>0</v>
      </c>
      <c r="AE148" s="54"/>
      <c r="AF148" s="20"/>
      <c r="AG148" s="99">
        <f t="shared" si="104"/>
        <v>0</v>
      </c>
      <c r="AH148" s="21"/>
      <c r="AI148" s="21"/>
      <c r="AJ148" s="21"/>
      <c r="AK148" s="21"/>
      <c r="AL148" s="21"/>
      <c r="AM148" s="21"/>
      <c r="AN148" s="21"/>
      <c r="AO148" s="21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  <c r="GN148" s="20"/>
      <c r="GO148" s="20"/>
      <c r="GP148" s="20"/>
      <c r="GQ148" s="20"/>
      <c r="GR148" s="20"/>
      <c r="GS148" s="20"/>
      <c r="GT148" s="20"/>
      <c r="GU148" s="20"/>
      <c r="GV148" s="20"/>
      <c r="GW148" s="20"/>
    </row>
    <row r="149" spans="1:205" s="21" customFormat="1" ht="18.75" hidden="1" customHeight="1" x14ac:dyDescent="0.3">
      <c r="A149" s="50" t="s">
        <v>20</v>
      </c>
      <c r="B149" s="37">
        <f>H149+J149+L149+N149+P149+R149+T149+V149+X149+Z149+AB149+AD149</f>
        <v>0</v>
      </c>
      <c r="C149" s="37"/>
      <c r="D149" s="37"/>
      <c r="E149" s="37"/>
      <c r="F149" s="37"/>
      <c r="G149" s="37"/>
      <c r="H149" s="38">
        <v>0</v>
      </c>
      <c r="I149" s="38"/>
      <c r="J149" s="128">
        <v>0</v>
      </c>
      <c r="K149" s="38"/>
      <c r="L149" s="38">
        <v>0</v>
      </c>
      <c r="M149" s="38"/>
      <c r="N149" s="38">
        <v>0</v>
      </c>
      <c r="O149" s="38"/>
      <c r="P149" s="38">
        <v>0</v>
      </c>
      <c r="Q149" s="38"/>
      <c r="R149" s="38">
        <v>0</v>
      </c>
      <c r="S149" s="38"/>
      <c r="T149" s="38">
        <v>0</v>
      </c>
      <c r="U149" s="38"/>
      <c r="V149" s="38">
        <v>0</v>
      </c>
      <c r="W149" s="38"/>
      <c r="X149" s="38">
        <v>0</v>
      </c>
      <c r="Y149" s="38"/>
      <c r="Z149" s="38">
        <v>0</v>
      </c>
      <c r="AA149" s="38"/>
      <c r="AB149" s="38">
        <v>0</v>
      </c>
      <c r="AC149" s="38"/>
      <c r="AD149" s="38">
        <v>0</v>
      </c>
      <c r="AE149" s="38"/>
      <c r="AF149" s="20"/>
      <c r="AG149" s="99">
        <f t="shared" si="104"/>
        <v>0</v>
      </c>
    </row>
    <row r="150" spans="1:205" s="16" customFormat="1" ht="18.75" customHeight="1" x14ac:dyDescent="0.25">
      <c r="A150" s="145" t="s">
        <v>59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69"/>
      <c r="AF150" s="20"/>
      <c r="AG150" s="99">
        <f t="shared" si="104"/>
        <v>0</v>
      </c>
      <c r="AH150" s="21"/>
      <c r="AI150" s="21"/>
      <c r="AJ150" s="21"/>
      <c r="AK150" s="21"/>
      <c r="AL150" s="21"/>
      <c r="AM150" s="21"/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  <c r="BF150" s="21"/>
      <c r="BG150" s="21"/>
      <c r="BH150" s="21"/>
      <c r="BI150" s="21"/>
      <c r="BJ150" s="21"/>
      <c r="BK150" s="21"/>
      <c r="BL150" s="21"/>
      <c r="BM150" s="21"/>
      <c r="BN150" s="21"/>
      <c r="BO150" s="21"/>
      <c r="BP150" s="21"/>
      <c r="BQ150" s="21"/>
      <c r="BR150" s="21"/>
      <c r="BS150" s="21"/>
      <c r="BT150" s="21"/>
      <c r="BU150" s="21"/>
      <c r="BV150" s="21"/>
      <c r="BW150" s="21"/>
      <c r="BX150" s="21"/>
      <c r="BY150" s="21"/>
      <c r="BZ150" s="21"/>
      <c r="CA150" s="21"/>
      <c r="CB150" s="21"/>
      <c r="CC150" s="21"/>
      <c r="CD150" s="21"/>
      <c r="CE150" s="21"/>
      <c r="CF150" s="21"/>
      <c r="CG150" s="21"/>
      <c r="CH150" s="21"/>
      <c r="CI150" s="21"/>
      <c r="CJ150" s="21"/>
      <c r="CK150" s="21"/>
      <c r="CL150" s="21"/>
      <c r="CM150" s="21"/>
      <c r="CN150" s="21"/>
      <c r="CO150" s="21"/>
      <c r="CP150" s="21"/>
      <c r="CQ150" s="21"/>
      <c r="CR150" s="21"/>
      <c r="CS150" s="21"/>
      <c r="CT150" s="21"/>
      <c r="CU150" s="21"/>
      <c r="CV150" s="21"/>
      <c r="CW150" s="21"/>
      <c r="CX150" s="21"/>
      <c r="CY150" s="21"/>
      <c r="CZ150" s="21"/>
      <c r="DA150" s="21"/>
      <c r="DB150" s="21"/>
      <c r="DC150" s="21"/>
      <c r="DD150" s="21"/>
      <c r="DE150" s="21"/>
      <c r="DF150" s="21"/>
      <c r="DG150" s="21"/>
      <c r="DH150" s="21"/>
      <c r="DI150" s="21"/>
      <c r="DJ150" s="21"/>
      <c r="DK150" s="21"/>
      <c r="DL150" s="21"/>
      <c r="DM150" s="21"/>
      <c r="DN150" s="21"/>
      <c r="DO150" s="21"/>
      <c r="DP150" s="21"/>
      <c r="DQ150" s="21"/>
      <c r="DR150" s="21"/>
      <c r="DS150" s="21"/>
      <c r="DT150" s="21"/>
      <c r="DU150" s="21"/>
      <c r="DV150" s="21"/>
      <c r="DW150" s="21"/>
      <c r="DX150" s="21"/>
      <c r="DY150" s="21"/>
      <c r="DZ150" s="21"/>
      <c r="EA150" s="21"/>
      <c r="EB150" s="21"/>
      <c r="EC150" s="21"/>
      <c r="ED150" s="21"/>
      <c r="EE150" s="21"/>
      <c r="EF150" s="21"/>
      <c r="EG150" s="21"/>
      <c r="EH150" s="21"/>
      <c r="EI150" s="21"/>
      <c r="EJ150" s="21"/>
      <c r="EK150" s="21"/>
      <c r="EL150" s="21"/>
      <c r="EM150" s="21"/>
      <c r="EN150" s="21"/>
      <c r="EO150" s="21"/>
      <c r="EP150" s="21"/>
      <c r="EQ150" s="21"/>
      <c r="ER150" s="21"/>
      <c r="ES150" s="21"/>
      <c r="ET150" s="21"/>
      <c r="EU150" s="21"/>
      <c r="EV150" s="21"/>
      <c r="EW150" s="21"/>
      <c r="EX150" s="21"/>
      <c r="EY150" s="21"/>
      <c r="EZ150" s="21"/>
      <c r="FA150" s="21"/>
      <c r="FB150" s="21"/>
      <c r="FC150" s="21"/>
      <c r="FD150" s="21"/>
      <c r="FE150" s="21"/>
      <c r="FF150" s="21"/>
      <c r="FG150" s="21"/>
      <c r="FH150" s="21"/>
      <c r="FI150" s="21"/>
      <c r="FJ150" s="21"/>
      <c r="FK150" s="21"/>
      <c r="FL150" s="21"/>
      <c r="FM150" s="21"/>
      <c r="FN150" s="21"/>
      <c r="FO150" s="21"/>
      <c r="FP150" s="21"/>
      <c r="FQ150" s="21"/>
      <c r="FR150" s="21"/>
      <c r="FS150" s="21"/>
      <c r="FT150" s="21"/>
      <c r="FU150" s="21"/>
      <c r="FV150" s="21"/>
      <c r="FW150" s="21"/>
      <c r="FX150" s="21"/>
      <c r="FY150" s="21"/>
      <c r="FZ150" s="21"/>
      <c r="GA150" s="21"/>
      <c r="GB150" s="21"/>
      <c r="GC150" s="21"/>
      <c r="GD150" s="21"/>
      <c r="GE150" s="21"/>
      <c r="GF150" s="21"/>
      <c r="GG150" s="21"/>
      <c r="GH150" s="21"/>
      <c r="GI150" s="21"/>
      <c r="GJ150" s="21"/>
      <c r="GK150" s="21"/>
      <c r="GL150" s="21"/>
      <c r="GM150" s="21"/>
      <c r="GN150" s="21"/>
      <c r="GO150" s="21"/>
      <c r="GP150" s="21"/>
      <c r="GQ150" s="21"/>
      <c r="GR150" s="21"/>
      <c r="GS150" s="21"/>
      <c r="GT150" s="21"/>
      <c r="GU150" s="21"/>
      <c r="GV150" s="21"/>
      <c r="GW150" s="21"/>
    </row>
    <row r="151" spans="1:205" s="16" customFormat="1" ht="39" customHeight="1" x14ac:dyDescent="0.25">
      <c r="A151" s="139" t="s">
        <v>21</v>
      </c>
      <c r="B151" s="140"/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  <c r="AA151" s="140"/>
      <c r="AB151" s="140"/>
      <c r="AC151" s="140"/>
      <c r="AD151" s="140"/>
      <c r="AE151" s="141"/>
      <c r="AF151" s="20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21"/>
      <c r="DK151" s="21"/>
      <c r="DL151" s="21"/>
      <c r="DM151" s="21"/>
      <c r="DN151" s="21"/>
      <c r="DO151" s="21"/>
      <c r="DP151" s="21"/>
      <c r="DQ151" s="21"/>
      <c r="DR151" s="21"/>
      <c r="DS151" s="21"/>
      <c r="DT151" s="21"/>
      <c r="DU151" s="21"/>
      <c r="DV151" s="21"/>
      <c r="DW151" s="21"/>
      <c r="DX151" s="21"/>
      <c r="DY151" s="21"/>
      <c r="DZ151" s="21"/>
      <c r="EA151" s="21"/>
      <c r="EB151" s="21"/>
      <c r="EC151" s="21"/>
      <c r="ED151" s="21"/>
      <c r="EE151" s="21"/>
      <c r="EF151" s="21"/>
      <c r="EG151" s="21"/>
      <c r="EH151" s="21"/>
      <c r="EI151" s="21"/>
      <c r="EJ151" s="21"/>
      <c r="EK151" s="21"/>
      <c r="EL151" s="21"/>
      <c r="EM151" s="21"/>
      <c r="EN151" s="21"/>
      <c r="EO151" s="21"/>
      <c r="EP151" s="21"/>
      <c r="EQ151" s="21"/>
      <c r="ER151" s="21"/>
      <c r="ES151" s="21"/>
      <c r="ET151" s="21"/>
      <c r="EU151" s="21"/>
      <c r="EV151" s="21"/>
      <c r="EW151" s="21"/>
      <c r="EX151" s="21"/>
      <c r="EY151" s="21"/>
      <c r="EZ151" s="21"/>
      <c r="FA151" s="21"/>
      <c r="FB151" s="21"/>
      <c r="FC151" s="21"/>
      <c r="FD151" s="21"/>
      <c r="FE151" s="21"/>
      <c r="FF151" s="21"/>
      <c r="FG151" s="21"/>
      <c r="FH151" s="21"/>
      <c r="FI151" s="21"/>
      <c r="FJ151" s="21"/>
      <c r="FK151" s="21"/>
      <c r="FL151" s="21"/>
      <c r="FM151" s="21"/>
      <c r="FN151" s="21"/>
      <c r="FO151" s="21"/>
      <c r="FP151" s="21"/>
      <c r="FQ151" s="21"/>
      <c r="FR151" s="21"/>
      <c r="FS151" s="21"/>
      <c r="FT151" s="21"/>
      <c r="FU151" s="21"/>
      <c r="FV151" s="21"/>
      <c r="FW151" s="21"/>
      <c r="FX151" s="21"/>
      <c r="FY151" s="21"/>
      <c r="FZ151" s="21"/>
      <c r="GA151" s="21"/>
      <c r="GB151" s="21"/>
      <c r="GC151" s="21"/>
      <c r="GD151" s="21"/>
      <c r="GE151" s="21"/>
      <c r="GF151" s="21"/>
      <c r="GG151" s="21"/>
      <c r="GH151" s="21"/>
      <c r="GI151" s="21"/>
      <c r="GJ151" s="21"/>
      <c r="GK151" s="21"/>
      <c r="GL151" s="21"/>
    </row>
    <row r="152" spans="1:205" s="27" customFormat="1" ht="18.75" x14ac:dyDescent="0.3">
      <c r="A152" s="101" t="s">
        <v>16</v>
      </c>
      <c r="B152" s="102">
        <f>B153+B154+B155</f>
        <v>149890.65000000002</v>
      </c>
      <c r="C152" s="102">
        <f>C153+C154+C155</f>
        <v>22622.23</v>
      </c>
      <c r="D152" s="102">
        <f>D153+D154+D155</f>
        <v>18833.28</v>
      </c>
      <c r="E152" s="102">
        <f>E153+E154+E155</f>
        <v>18833.28</v>
      </c>
      <c r="F152" s="102">
        <f>E152/B152*100</f>
        <v>12.564679651465916</v>
      </c>
      <c r="G152" s="102">
        <f>E152/C152*100</f>
        <v>83.251209098307271</v>
      </c>
      <c r="H152" s="104">
        <f>H153+H154+H155</f>
        <v>12954.58</v>
      </c>
      <c r="I152" s="104">
        <f t="shared" ref="I152:AE152" si="105">I153+I154+I155</f>
        <v>9425.74</v>
      </c>
      <c r="J152" s="125">
        <f t="shared" si="105"/>
        <v>9790.15</v>
      </c>
      <c r="K152" s="104">
        <f t="shared" si="105"/>
        <v>9407.5399999999991</v>
      </c>
      <c r="L152" s="104">
        <f t="shared" si="105"/>
        <v>12833.77</v>
      </c>
      <c r="M152" s="104">
        <f t="shared" si="105"/>
        <v>0</v>
      </c>
      <c r="N152" s="104">
        <f t="shared" si="105"/>
        <v>16038.600000000002</v>
      </c>
      <c r="O152" s="104">
        <f>O153+P156+O154+O155</f>
        <v>0</v>
      </c>
      <c r="P152" s="104">
        <f t="shared" si="105"/>
        <v>12859.519999999999</v>
      </c>
      <c r="Q152" s="104">
        <f t="shared" si="105"/>
        <v>0</v>
      </c>
      <c r="R152" s="104">
        <f t="shared" si="105"/>
        <v>13476.83</v>
      </c>
      <c r="S152" s="104">
        <f t="shared" si="105"/>
        <v>0</v>
      </c>
      <c r="T152" s="104">
        <f t="shared" si="105"/>
        <v>15465.32</v>
      </c>
      <c r="U152" s="104">
        <f t="shared" si="105"/>
        <v>0</v>
      </c>
      <c r="V152" s="104">
        <f t="shared" si="105"/>
        <v>7343.53</v>
      </c>
      <c r="W152" s="104">
        <f t="shared" si="105"/>
        <v>0</v>
      </c>
      <c r="X152" s="104">
        <f t="shared" si="105"/>
        <v>13944.42</v>
      </c>
      <c r="Y152" s="104">
        <f t="shared" si="105"/>
        <v>0</v>
      </c>
      <c r="Z152" s="104">
        <f t="shared" si="105"/>
        <v>13437.349999999999</v>
      </c>
      <c r="AA152" s="104">
        <f t="shared" si="105"/>
        <v>0</v>
      </c>
      <c r="AB152" s="104">
        <f t="shared" si="105"/>
        <v>8340.0500000000011</v>
      </c>
      <c r="AC152" s="104">
        <f t="shared" si="105"/>
        <v>0</v>
      </c>
      <c r="AD152" s="104">
        <f t="shared" si="105"/>
        <v>13406.529999999999</v>
      </c>
      <c r="AE152" s="104">
        <f t="shared" si="105"/>
        <v>0</v>
      </c>
      <c r="AF152" s="20"/>
      <c r="AG152" s="99">
        <f t="shared" ref="AG152:AG156" si="106">H152+J152+L152+N152+P152+R152+T152+V152+X152+Z152+AB152+AD152</f>
        <v>149890.64999999997</v>
      </c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21"/>
      <c r="DK152" s="21"/>
      <c r="DL152" s="21"/>
      <c r="DM152" s="21"/>
      <c r="DN152" s="21"/>
      <c r="DO152" s="21"/>
      <c r="DP152" s="21"/>
      <c r="DQ152" s="21"/>
      <c r="DR152" s="21"/>
      <c r="DS152" s="21"/>
      <c r="DT152" s="21"/>
      <c r="DU152" s="21"/>
      <c r="DV152" s="21"/>
      <c r="DW152" s="21"/>
      <c r="DX152" s="21"/>
      <c r="DY152" s="21"/>
      <c r="DZ152" s="21"/>
      <c r="EA152" s="21"/>
      <c r="EB152" s="21"/>
      <c r="EC152" s="21"/>
      <c r="ED152" s="21"/>
      <c r="EE152" s="21"/>
      <c r="EF152" s="21"/>
      <c r="EG152" s="21"/>
      <c r="EH152" s="21"/>
      <c r="EI152" s="21"/>
      <c r="EJ152" s="21"/>
      <c r="EK152" s="21"/>
      <c r="EL152" s="21"/>
      <c r="EM152" s="21"/>
      <c r="EN152" s="21"/>
      <c r="EO152" s="21"/>
      <c r="EP152" s="21"/>
      <c r="EQ152" s="21"/>
      <c r="ER152" s="21"/>
      <c r="ES152" s="21"/>
      <c r="ET152" s="21"/>
      <c r="EU152" s="21"/>
      <c r="EV152" s="21"/>
      <c r="EW152" s="21"/>
      <c r="EX152" s="21"/>
      <c r="EY152" s="21"/>
      <c r="EZ152" s="21"/>
      <c r="FA152" s="21"/>
      <c r="FB152" s="21"/>
      <c r="FC152" s="21"/>
      <c r="FD152" s="21"/>
      <c r="FE152" s="21"/>
      <c r="FF152" s="21"/>
      <c r="FG152" s="21"/>
      <c r="FH152" s="21"/>
      <c r="FI152" s="21"/>
      <c r="FJ152" s="21"/>
      <c r="FK152" s="21"/>
      <c r="FL152" s="21"/>
      <c r="FM152" s="21"/>
      <c r="FN152" s="21"/>
      <c r="FO152" s="21"/>
      <c r="FP152" s="21"/>
      <c r="FQ152" s="21"/>
      <c r="FR152" s="21"/>
      <c r="FS152" s="21"/>
      <c r="FT152" s="21"/>
      <c r="FU152" s="21"/>
      <c r="FV152" s="21"/>
      <c r="FW152" s="21"/>
      <c r="FX152" s="21"/>
      <c r="FY152" s="21"/>
      <c r="FZ152" s="21"/>
      <c r="GA152" s="21"/>
      <c r="GB152" s="21"/>
      <c r="GC152" s="21"/>
      <c r="GD152" s="21"/>
      <c r="GE152" s="21"/>
      <c r="GF152" s="21"/>
      <c r="GG152" s="21"/>
      <c r="GH152" s="21"/>
      <c r="GI152" s="21"/>
      <c r="GJ152" s="21"/>
      <c r="GK152" s="21"/>
      <c r="GL152" s="21"/>
    </row>
    <row r="153" spans="1:205" s="27" customFormat="1" ht="18.75" x14ac:dyDescent="0.3">
      <c r="A153" s="36" t="s">
        <v>19</v>
      </c>
      <c r="B153" s="37">
        <f t="shared" ref="B153:E156" si="107">SUM(B159,B196)</f>
        <v>0</v>
      </c>
      <c r="C153" s="37">
        <f t="shared" si="107"/>
        <v>0</v>
      </c>
      <c r="D153" s="37">
        <f t="shared" si="107"/>
        <v>0</v>
      </c>
      <c r="E153" s="37">
        <f t="shared" si="107"/>
        <v>0</v>
      </c>
      <c r="F153" s="105">
        <f>IFERROR(E153/B153*100,0)</f>
        <v>0</v>
      </c>
      <c r="G153" s="103">
        <f>IFERROR(E153/C153*100,0)</f>
        <v>0</v>
      </c>
      <c r="H153" s="37">
        <f t="shared" ref="H153:J156" si="108">SUM(H159,H196)</f>
        <v>0</v>
      </c>
      <c r="I153" s="37">
        <f t="shared" si="108"/>
        <v>0</v>
      </c>
      <c r="J153" s="126">
        <f t="shared" si="108"/>
        <v>0</v>
      </c>
      <c r="K153" s="37"/>
      <c r="L153" s="37">
        <f>SUM(L159,L196)</f>
        <v>0</v>
      </c>
      <c r="M153" s="37"/>
      <c r="N153" s="37">
        <f>SUM(N159,N196)</f>
        <v>0</v>
      </c>
      <c r="O153" s="37"/>
      <c r="P153" s="37">
        <f>SUM(P159,P196)</f>
        <v>0</v>
      </c>
      <c r="Q153" s="37"/>
      <c r="R153" s="37">
        <f>SUM(R159,R196)</f>
        <v>0</v>
      </c>
      <c r="S153" s="37"/>
      <c r="T153" s="37">
        <f>SUM(T159,T196)</f>
        <v>0</v>
      </c>
      <c r="U153" s="37"/>
      <c r="V153" s="37">
        <f>SUM(V159,V196)</f>
        <v>0</v>
      </c>
      <c r="W153" s="37"/>
      <c r="X153" s="37">
        <f>SUM(X159,X196)</f>
        <v>0</v>
      </c>
      <c r="Y153" s="37"/>
      <c r="Z153" s="37">
        <f>SUM(Z159,Z196)</f>
        <v>0</v>
      </c>
      <c r="AA153" s="37"/>
      <c r="AB153" s="37">
        <f>SUM(AB159,AB196)</f>
        <v>0</v>
      </c>
      <c r="AC153" s="37"/>
      <c r="AD153" s="37">
        <f>SUM(AD159,AD196)</f>
        <v>0</v>
      </c>
      <c r="AE153" s="37"/>
      <c r="AF153" s="20"/>
      <c r="AG153" s="99">
        <f t="shared" si="106"/>
        <v>0</v>
      </c>
      <c r="AH153" s="21"/>
      <c r="AI153" s="21"/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  <c r="BF153" s="21"/>
      <c r="BG153" s="21"/>
      <c r="BH153" s="21"/>
      <c r="BI153" s="21"/>
      <c r="BJ153" s="21"/>
      <c r="BK153" s="21"/>
      <c r="BL153" s="21"/>
      <c r="BM153" s="21"/>
      <c r="BN153" s="21"/>
      <c r="BO153" s="21"/>
      <c r="BP153" s="21"/>
      <c r="BQ153" s="21"/>
      <c r="BR153" s="21"/>
      <c r="BS153" s="21"/>
      <c r="BT153" s="21"/>
      <c r="BU153" s="21"/>
      <c r="BV153" s="21"/>
      <c r="BW153" s="21"/>
      <c r="BX153" s="21"/>
      <c r="BY153" s="21"/>
      <c r="BZ153" s="21"/>
      <c r="CA153" s="21"/>
      <c r="CB153" s="21"/>
      <c r="CC153" s="21"/>
      <c r="CD153" s="21"/>
      <c r="CE153" s="21"/>
      <c r="CF153" s="21"/>
      <c r="CG153" s="21"/>
      <c r="CH153" s="21"/>
      <c r="CI153" s="21"/>
      <c r="CJ153" s="21"/>
      <c r="CK153" s="21"/>
      <c r="CL153" s="21"/>
      <c r="CM153" s="21"/>
      <c r="CN153" s="21"/>
      <c r="CO153" s="21"/>
      <c r="CP153" s="21"/>
      <c r="CQ153" s="21"/>
      <c r="CR153" s="21"/>
      <c r="CS153" s="21"/>
      <c r="CT153" s="21"/>
      <c r="CU153" s="21"/>
      <c r="CV153" s="21"/>
      <c r="CW153" s="21"/>
      <c r="CX153" s="21"/>
      <c r="CY153" s="21"/>
      <c r="CZ153" s="21"/>
      <c r="DA153" s="21"/>
      <c r="DB153" s="21"/>
      <c r="DC153" s="21"/>
      <c r="DD153" s="21"/>
      <c r="DE153" s="21"/>
      <c r="DF153" s="21"/>
      <c r="DG153" s="21"/>
      <c r="DH153" s="21"/>
      <c r="DI153" s="21"/>
      <c r="DJ153" s="21"/>
      <c r="DK153" s="21"/>
      <c r="DL153" s="21"/>
      <c r="DM153" s="21"/>
      <c r="DN153" s="21"/>
      <c r="DO153" s="21"/>
      <c r="DP153" s="21"/>
      <c r="DQ153" s="21"/>
      <c r="DR153" s="21"/>
      <c r="DS153" s="21"/>
      <c r="DT153" s="21"/>
      <c r="DU153" s="21"/>
      <c r="DV153" s="21"/>
      <c r="DW153" s="21"/>
      <c r="DX153" s="21"/>
      <c r="DY153" s="21"/>
      <c r="DZ153" s="21"/>
      <c r="EA153" s="21"/>
      <c r="EB153" s="21"/>
      <c r="EC153" s="21"/>
      <c r="ED153" s="21"/>
      <c r="EE153" s="21"/>
      <c r="EF153" s="21"/>
      <c r="EG153" s="21"/>
      <c r="EH153" s="21"/>
      <c r="EI153" s="21"/>
      <c r="EJ153" s="21"/>
      <c r="EK153" s="21"/>
      <c r="EL153" s="21"/>
      <c r="EM153" s="21"/>
      <c r="EN153" s="21"/>
      <c r="EO153" s="21"/>
      <c r="EP153" s="21"/>
      <c r="EQ153" s="21"/>
      <c r="ER153" s="21"/>
      <c r="ES153" s="21"/>
      <c r="ET153" s="21"/>
      <c r="EU153" s="21"/>
      <c r="EV153" s="21"/>
      <c r="EW153" s="21"/>
      <c r="EX153" s="21"/>
      <c r="EY153" s="21"/>
      <c r="EZ153" s="21"/>
      <c r="FA153" s="21"/>
      <c r="FB153" s="21"/>
      <c r="FC153" s="21"/>
      <c r="FD153" s="21"/>
      <c r="FE153" s="21"/>
      <c r="FF153" s="21"/>
      <c r="FG153" s="21"/>
      <c r="FH153" s="21"/>
      <c r="FI153" s="21"/>
      <c r="FJ153" s="21"/>
      <c r="FK153" s="21"/>
      <c r="FL153" s="21"/>
      <c r="FM153" s="21"/>
      <c r="FN153" s="21"/>
      <c r="FO153" s="21"/>
      <c r="FP153" s="21"/>
      <c r="FQ153" s="21"/>
      <c r="FR153" s="21"/>
      <c r="FS153" s="21"/>
      <c r="FT153" s="21"/>
      <c r="FU153" s="21"/>
      <c r="FV153" s="21"/>
      <c r="FW153" s="21"/>
      <c r="FX153" s="21"/>
      <c r="FY153" s="21"/>
      <c r="FZ153" s="21"/>
      <c r="GA153" s="21"/>
      <c r="GB153" s="21"/>
      <c r="GC153" s="21"/>
      <c r="GD153" s="21"/>
      <c r="GE153" s="21"/>
      <c r="GF153" s="21"/>
      <c r="GG153" s="21"/>
      <c r="GH153" s="21"/>
      <c r="GI153" s="21"/>
      <c r="GJ153" s="21"/>
      <c r="GK153" s="21"/>
      <c r="GL153" s="21"/>
    </row>
    <row r="154" spans="1:205" s="27" customFormat="1" ht="18.75" x14ac:dyDescent="0.3">
      <c r="A154" s="36" t="s">
        <v>17</v>
      </c>
      <c r="B154" s="37">
        <f t="shared" si="107"/>
        <v>0</v>
      </c>
      <c r="C154" s="37">
        <f t="shared" si="107"/>
        <v>0</v>
      </c>
      <c r="D154" s="37">
        <f t="shared" si="107"/>
        <v>0</v>
      </c>
      <c r="E154" s="37">
        <f t="shared" si="107"/>
        <v>0</v>
      </c>
      <c r="F154" s="105">
        <f t="shared" ref="F154:F156" si="109">IFERROR(E154/B154*100,0)</f>
        <v>0</v>
      </c>
      <c r="G154" s="103">
        <f>IFERROR(E154/C154*100,0)</f>
        <v>0</v>
      </c>
      <c r="H154" s="37">
        <f t="shared" si="108"/>
        <v>0</v>
      </c>
      <c r="I154" s="37">
        <f t="shared" si="108"/>
        <v>0</v>
      </c>
      <c r="J154" s="126">
        <f t="shared" si="108"/>
        <v>0</v>
      </c>
      <c r="K154" s="37"/>
      <c r="L154" s="37">
        <f>SUM(L160,L197)</f>
        <v>0</v>
      </c>
      <c r="M154" s="37"/>
      <c r="N154" s="37">
        <f>SUM(N160,N197)</f>
        <v>0</v>
      </c>
      <c r="O154" s="37"/>
      <c r="P154" s="37">
        <f>SUM(P160,P197)</f>
        <v>0</v>
      </c>
      <c r="Q154" s="37"/>
      <c r="R154" s="37">
        <f>SUM(R160,R197)</f>
        <v>0</v>
      </c>
      <c r="S154" s="37"/>
      <c r="T154" s="37">
        <f>SUM(T160,T197)</f>
        <v>0</v>
      </c>
      <c r="U154" s="37"/>
      <c r="V154" s="37">
        <f>SUM(V160,V197)</f>
        <v>0</v>
      </c>
      <c r="W154" s="37"/>
      <c r="X154" s="37">
        <f>SUM(X160,X197)</f>
        <v>0</v>
      </c>
      <c r="Y154" s="37"/>
      <c r="Z154" s="37">
        <f>SUM(Z160,Z197)</f>
        <v>0</v>
      </c>
      <c r="AA154" s="37"/>
      <c r="AB154" s="37">
        <f>SUM(AB160,AB197)</f>
        <v>0</v>
      </c>
      <c r="AC154" s="37"/>
      <c r="AD154" s="37">
        <f>SUM(AD160,AD197)</f>
        <v>0</v>
      </c>
      <c r="AE154" s="37"/>
      <c r="AF154" s="20"/>
      <c r="AG154" s="99">
        <f t="shared" si="106"/>
        <v>0</v>
      </c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/>
      <c r="BL154" s="21"/>
      <c r="BM154" s="21"/>
      <c r="BN154" s="21"/>
      <c r="BO154" s="21"/>
      <c r="BP154" s="21"/>
      <c r="BQ154" s="21"/>
      <c r="BR154" s="21"/>
      <c r="BS154" s="21"/>
      <c r="BT154" s="21"/>
      <c r="BU154" s="21"/>
      <c r="BV154" s="21"/>
      <c r="BW154" s="21"/>
      <c r="BX154" s="21"/>
      <c r="BY154" s="21"/>
      <c r="BZ154" s="21"/>
      <c r="CA154" s="21"/>
      <c r="CB154" s="21"/>
      <c r="CC154" s="21"/>
      <c r="CD154" s="21"/>
      <c r="CE154" s="21"/>
      <c r="CF154" s="21"/>
      <c r="CG154" s="21"/>
      <c r="CH154" s="21"/>
      <c r="CI154" s="21"/>
      <c r="CJ154" s="21"/>
      <c r="CK154" s="21"/>
      <c r="CL154" s="21"/>
      <c r="CM154" s="21"/>
      <c r="CN154" s="21"/>
      <c r="CO154" s="21"/>
      <c r="CP154" s="21"/>
      <c r="CQ154" s="21"/>
      <c r="CR154" s="21"/>
      <c r="CS154" s="21"/>
      <c r="CT154" s="21"/>
      <c r="CU154" s="21"/>
      <c r="CV154" s="21"/>
      <c r="CW154" s="21"/>
      <c r="CX154" s="21"/>
      <c r="CY154" s="21"/>
      <c r="CZ154" s="21"/>
      <c r="DA154" s="21"/>
      <c r="DB154" s="21"/>
      <c r="DC154" s="21"/>
      <c r="DD154" s="21"/>
      <c r="DE154" s="21"/>
      <c r="DF154" s="21"/>
      <c r="DG154" s="21"/>
      <c r="DH154" s="21"/>
      <c r="DI154" s="21"/>
      <c r="DJ154" s="21"/>
      <c r="DK154" s="21"/>
      <c r="DL154" s="21"/>
      <c r="DM154" s="21"/>
      <c r="DN154" s="21"/>
      <c r="DO154" s="21"/>
      <c r="DP154" s="21"/>
      <c r="DQ154" s="21"/>
      <c r="DR154" s="21"/>
      <c r="DS154" s="21"/>
      <c r="DT154" s="21"/>
      <c r="DU154" s="21"/>
      <c r="DV154" s="21"/>
      <c r="DW154" s="21"/>
      <c r="DX154" s="21"/>
      <c r="DY154" s="21"/>
      <c r="DZ154" s="21"/>
      <c r="EA154" s="21"/>
      <c r="EB154" s="21"/>
      <c r="EC154" s="21"/>
      <c r="ED154" s="21"/>
      <c r="EE154" s="21"/>
      <c r="EF154" s="21"/>
      <c r="EG154" s="21"/>
      <c r="EH154" s="21"/>
      <c r="EI154" s="21"/>
      <c r="EJ154" s="21"/>
      <c r="EK154" s="21"/>
      <c r="EL154" s="21"/>
      <c r="EM154" s="21"/>
      <c r="EN154" s="21"/>
      <c r="EO154" s="21"/>
      <c r="EP154" s="21"/>
      <c r="EQ154" s="21"/>
      <c r="ER154" s="21"/>
      <c r="ES154" s="21"/>
      <c r="ET154" s="21"/>
      <c r="EU154" s="21"/>
      <c r="EV154" s="21"/>
      <c r="EW154" s="21"/>
      <c r="EX154" s="21"/>
      <c r="EY154" s="21"/>
      <c r="EZ154" s="21"/>
      <c r="FA154" s="21"/>
      <c r="FB154" s="21"/>
      <c r="FC154" s="21"/>
      <c r="FD154" s="21"/>
      <c r="FE154" s="21"/>
      <c r="FF154" s="21"/>
      <c r="FG154" s="21"/>
      <c r="FH154" s="21"/>
      <c r="FI154" s="21"/>
      <c r="FJ154" s="21"/>
      <c r="FK154" s="21"/>
      <c r="FL154" s="21"/>
      <c r="FM154" s="21"/>
      <c r="FN154" s="21"/>
      <c r="FO154" s="21"/>
      <c r="FP154" s="21"/>
      <c r="FQ154" s="21"/>
      <c r="FR154" s="21"/>
      <c r="FS154" s="21"/>
      <c r="FT154" s="21"/>
      <c r="FU154" s="21"/>
      <c r="FV154" s="21"/>
      <c r="FW154" s="21"/>
      <c r="FX154" s="21"/>
      <c r="FY154" s="21"/>
      <c r="FZ154" s="21"/>
      <c r="GA154" s="21"/>
      <c r="GB154" s="21"/>
      <c r="GC154" s="21"/>
      <c r="GD154" s="21"/>
      <c r="GE154" s="21"/>
      <c r="GF154" s="21"/>
      <c r="GG154" s="21"/>
      <c r="GH154" s="21"/>
      <c r="GI154" s="21"/>
      <c r="GJ154" s="21"/>
      <c r="GK154" s="21"/>
      <c r="GL154" s="21"/>
    </row>
    <row r="155" spans="1:205" s="27" customFormat="1" ht="18.75" x14ac:dyDescent="0.3">
      <c r="A155" s="36" t="s">
        <v>18</v>
      </c>
      <c r="B155" s="37">
        <f t="shared" si="107"/>
        <v>149890.65000000002</v>
      </c>
      <c r="C155" s="37">
        <f t="shared" si="107"/>
        <v>22622.23</v>
      </c>
      <c r="D155" s="37">
        <f t="shared" si="107"/>
        <v>18833.28</v>
      </c>
      <c r="E155" s="37">
        <f t="shared" si="107"/>
        <v>18833.28</v>
      </c>
      <c r="F155" s="105">
        <f t="shared" si="109"/>
        <v>12.564679651465916</v>
      </c>
      <c r="G155" s="103">
        <f>IFERROR(E155/C155*100,0)</f>
        <v>83.251209098307271</v>
      </c>
      <c r="H155" s="37">
        <f t="shared" si="108"/>
        <v>12954.58</v>
      </c>
      <c r="I155" s="37">
        <f t="shared" si="108"/>
        <v>9425.74</v>
      </c>
      <c r="J155" s="126">
        <f>J198+J161</f>
        <v>9790.15</v>
      </c>
      <c r="K155" s="37">
        <f>K161+K198</f>
        <v>9407.5399999999991</v>
      </c>
      <c r="L155" s="37">
        <f>SUM(L161,L198)</f>
        <v>12833.77</v>
      </c>
      <c r="M155" s="37">
        <f>M161+M198</f>
        <v>0</v>
      </c>
      <c r="N155" s="37">
        <f>SUM(N161,N198)</f>
        <v>16038.600000000002</v>
      </c>
      <c r="O155" s="37">
        <f>O161+O198</f>
        <v>0</v>
      </c>
      <c r="P155" s="37">
        <f>SUM(P161,P198)</f>
        <v>12859.519999999999</v>
      </c>
      <c r="Q155" s="37"/>
      <c r="R155" s="37">
        <f>SUM(R161,R198)</f>
        <v>13476.83</v>
      </c>
      <c r="S155" s="37"/>
      <c r="T155" s="37">
        <f>SUM(T161,T198)</f>
        <v>15465.32</v>
      </c>
      <c r="U155" s="37"/>
      <c r="V155" s="37">
        <f>SUM(V161,V198)</f>
        <v>7343.53</v>
      </c>
      <c r="W155" s="37"/>
      <c r="X155" s="37">
        <f>SUM(X161,X198)</f>
        <v>13944.42</v>
      </c>
      <c r="Y155" s="37"/>
      <c r="Z155" s="37">
        <f>SUM(Z161,Z198)</f>
        <v>13437.349999999999</v>
      </c>
      <c r="AA155" s="37"/>
      <c r="AB155" s="37">
        <f>SUM(AB161,AB198)</f>
        <v>8340.0500000000011</v>
      </c>
      <c r="AC155" s="37"/>
      <c r="AD155" s="37">
        <f>SUM(AD161,AD198)</f>
        <v>13406.529999999999</v>
      </c>
      <c r="AE155" s="37"/>
      <c r="AF155" s="20"/>
      <c r="AG155" s="99">
        <f t="shared" si="106"/>
        <v>149890.64999999997</v>
      </c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  <c r="BO155" s="21"/>
      <c r="BP155" s="21"/>
      <c r="BQ155" s="21"/>
      <c r="BR155" s="21"/>
      <c r="BS155" s="21"/>
      <c r="BT155" s="21"/>
      <c r="BU155" s="21"/>
      <c r="BV155" s="21"/>
      <c r="BW155" s="21"/>
      <c r="BX155" s="21"/>
      <c r="BY155" s="21"/>
      <c r="BZ155" s="21"/>
      <c r="CA155" s="21"/>
      <c r="CB155" s="21"/>
      <c r="CC155" s="21"/>
      <c r="CD155" s="21"/>
      <c r="CE155" s="21"/>
      <c r="CF155" s="21"/>
      <c r="CG155" s="21"/>
      <c r="CH155" s="21"/>
      <c r="CI155" s="21"/>
      <c r="CJ155" s="21"/>
      <c r="CK155" s="21"/>
      <c r="CL155" s="21"/>
      <c r="CM155" s="21"/>
      <c r="CN155" s="21"/>
      <c r="CO155" s="21"/>
      <c r="CP155" s="21"/>
      <c r="CQ155" s="21"/>
      <c r="CR155" s="21"/>
      <c r="CS155" s="21"/>
      <c r="CT155" s="21"/>
      <c r="CU155" s="21"/>
      <c r="CV155" s="21"/>
      <c r="CW155" s="21"/>
      <c r="CX155" s="21"/>
      <c r="CY155" s="21"/>
      <c r="CZ155" s="21"/>
      <c r="DA155" s="21"/>
      <c r="DB155" s="21"/>
      <c r="DC155" s="21"/>
      <c r="DD155" s="21"/>
      <c r="DE155" s="21"/>
      <c r="DF155" s="21"/>
      <c r="DG155" s="21"/>
      <c r="DH155" s="21"/>
      <c r="DI155" s="21"/>
      <c r="DJ155" s="21"/>
      <c r="DK155" s="21"/>
      <c r="DL155" s="21"/>
      <c r="DM155" s="21"/>
      <c r="DN155" s="21"/>
      <c r="DO155" s="21"/>
      <c r="DP155" s="21"/>
      <c r="DQ155" s="21"/>
      <c r="DR155" s="21"/>
      <c r="DS155" s="21"/>
      <c r="DT155" s="21"/>
      <c r="DU155" s="21"/>
      <c r="DV155" s="21"/>
      <c r="DW155" s="21"/>
      <c r="DX155" s="21"/>
      <c r="DY155" s="21"/>
      <c r="DZ155" s="21"/>
      <c r="EA155" s="21"/>
      <c r="EB155" s="21"/>
      <c r="EC155" s="21"/>
      <c r="ED155" s="21"/>
      <c r="EE155" s="21"/>
      <c r="EF155" s="21"/>
      <c r="EG155" s="21"/>
      <c r="EH155" s="21"/>
      <c r="EI155" s="21"/>
      <c r="EJ155" s="21"/>
      <c r="EK155" s="21"/>
      <c r="EL155" s="21"/>
      <c r="EM155" s="21"/>
      <c r="EN155" s="21"/>
      <c r="EO155" s="21"/>
      <c r="EP155" s="21"/>
      <c r="EQ155" s="21"/>
      <c r="ER155" s="21"/>
      <c r="ES155" s="21"/>
      <c r="ET155" s="21"/>
      <c r="EU155" s="21"/>
      <c r="EV155" s="21"/>
      <c r="EW155" s="21"/>
      <c r="EX155" s="21"/>
      <c r="EY155" s="21"/>
      <c r="EZ155" s="21"/>
      <c r="FA155" s="21"/>
      <c r="FB155" s="21"/>
      <c r="FC155" s="21"/>
      <c r="FD155" s="21"/>
      <c r="FE155" s="21"/>
      <c r="FF155" s="21"/>
      <c r="FG155" s="21"/>
      <c r="FH155" s="21"/>
      <c r="FI155" s="21"/>
      <c r="FJ155" s="21"/>
      <c r="FK155" s="21"/>
      <c r="FL155" s="21"/>
      <c r="FM155" s="21"/>
      <c r="FN155" s="21"/>
      <c r="FO155" s="21"/>
      <c r="FP155" s="21"/>
      <c r="FQ155" s="21"/>
      <c r="FR155" s="21"/>
      <c r="FS155" s="21"/>
      <c r="FT155" s="21"/>
      <c r="FU155" s="21"/>
      <c r="FV155" s="21"/>
      <c r="FW155" s="21"/>
      <c r="FX155" s="21"/>
      <c r="FY155" s="21"/>
      <c r="FZ155" s="21"/>
      <c r="GA155" s="21"/>
      <c r="GB155" s="21"/>
      <c r="GC155" s="21"/>
      <c r="GD155" s="21"/>
      <c r="GE155" s="21"/>
      <c r="GF155" s="21"/>
      <c r="GG155" s="21"/>
      <c r="GH155" s="21"/>
      <c r="GI155" s="21"/>
      <c r="GJ155" s="21"/>
      <c r="GK155" s="21"/>
      <c r="GL155" s="21"/>
    </row>
    <row r="156" spans="1:205" s="27" customFormat="1" ht="18.75" x14ac:dyDescent="0.3">
      <c r="A156" s="36" t="s">
        <v>20</v>
      </c>
      <c r="B156" s="37">
        <f t="shared" si="107"/>
        <v>3022.55</v>
      </c>
      <c r="C156" s="37">
        <f t="shared" si="107"/>
        <v>0</v>
      </c>
      <c r="D156" s="37">
        <f t="shared" si="107"/>
        <v>0</v>
      </c>
      <c r="E156" s="37">
        <f t="shared" si="107"/>
        <v>0</v>
      </c>
      <c r="F156" s="105">
        <f t="shared" si="109"/>
        <v>0</v>
      </c>
      <c r="G156" s="103">
        <f>IFERROR(E156/C156*100,0)</f>
        <v>0</v>
      </c>
      <c r="H156" s="37">
        <f t="shared" si="108"/>
        <v>0</v>
      </c>
      <c r="I156" s="37">
        <f t="shared" si="108"/>
        <v>0</v>
      </c>
      <c r="J156" s="126">
        <f t="shared" si="108"/>
        <v>0</v>
      </c>
      <c r="K156" s="37"/>
      <c r="L156" s="37">
        <f>SUM(L162,L199)</f>
        <v>0</v>
      </c>
      <c r="M156" s="37"/>
      <c r="N156" s="37">
        <f>SUM(N162,N199)</f>
        <v>0</v>
      </c>
      <c r="O156" s="37"/>
      <c r="P156" s="37">
        <f>SUM(P162,P199)</f>
        <v>0</v>
      </c>
      <c r="Q156" s="37"/>
      <c r="R156" s="37">
        <f>SUM(R162,R199)</f>
        <v>0</v>
      </c>
      <c r="S156" s="37"/>
      <c r="T156" s="37">
        <f>SUM(T162,T199)</f>
        <v>0</v>
      </c>
      <c r="U156" s="37"/>
      <c r="V156" s="37">
        <f>SUM(V162,V199)</f>
        <v>82.86</v>
      </c>
      <c r="W156" s="37"/>
      <c r="X156" s="37">
        <f>SUM(X162,X199)</f>
        <v>2939.69</v>
      </c>
      <c r="Y156" s="37"/>
      <c r="Z156" s="37">
        <f>SUM(Z162,Z199)</f>
        <v>0</v>
      </c>
      <c r="AA156" s="37"/>
      <c r="AB156" s="37">
        <f>SUM(AB162,AB199)</f>
        <v>0</v>
      </c>
      <c r="AC156" s="37"/>
      <c r="AD156" s="37">
        <f>SUM(AD162,AD199)</f>
        <v>0</v>
      </c>
      <c r="AE156" s="37"/>
      <c r="AF156" s="20"/>
      <c r="AG156" s="99">
        <f t="shared" si="106"/>
        <v>3022.55</v>
      </c>
      <c r="AH156" s="21"/>
      <c r="AI156" s="21"/>
      <c r="AJ156" s="21"/>
      <c r="AK156" s="21"/>
      <c r="AL156" s="21"/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  <c r="BF156" s="21"/>
      <c r="BG156" s="21"/>
      <c r="BH156" s="21"/>
      <c r="BI156" s="21"/>
      <c r="BJ156" s="21"/>
      <c r="BK156" s="21"/>
      <c r="BL156" s="21"/>
      <c r="BM156" s="21"/>
      <c r="BN156" s="21"/>
      <c r="BO156" s="21"/>
      <c r="BP156" s="21"/>
      <c r="BQ156" s="21"/>
      <c r="BR156" s="21"/>
      <c r="BS156" s="21"/>
      <c r="BT156" s="21"/>
      <c r="BU156" s="21"/>
      <c r="BV156" s="21"/>
      <c r="BW156" s="21"/>
      <c r="BX156" s="21"/>
      <c r="BY156" s="21"/>
      <c r="BZ156" s="21"/>
      <c r="CA156" s="21"/>
      <c r="CB156" s="21"/>
      <c r="CC156" s="21"/>
      <c r="CD156" s="21"/>
      <c r="CE156" s="21"/>
      <c r="CF156" s="21"/>
      <c r="CG156" s="21"/>
      <c r="CH156" s="21"/>
      <c r="CI156" s="21"/>
      <c r="CJ156" s="21"/>
      <c r="CK156" s="21"/>
      <c r="CL156" s="21"/>
      <c r="CM156" s="21"/>
      <c r="CN156" s="21"/>
      <c r="CO156" s="21"/>
      <c r="CP156" s="21"/>
      <c r="CQ156" s="21"/>
      <c r="CR156" s="21"/>
      <c r="CS156" s="21"/>
      <c r="CT156" s="21"/>
      <c r="CU156" s="21"/>
      <c r="CV156" s="21"/>
      <c r="CW156" s="21"/>
      <c r="CX156" s="21"/>
      <c r="CY156" s="21"/>
      <c r="CZ156" s="21"/>
      <c r="DA156" s="21"/>
      <c r="DB156" s="21"/>
      <c r="DC156" s="21"/>
      <c r="DD156" s="21"/>
      <c r="DE156" s="21"/>
      <c r="DF156" s="21"/>
      <c r="DG156" s="21"/>
      <c r="DH156" s="21"/>
      <c r="DI156" s="21"/>
      <c r="DJ156" s="21"/>
      <c r="DK156" s="21"/>
      <c r="DL156" s="21"/>
      <c r="DM156" s="21"/>
      <c r="DN156" s="21"/>
      <c r="DO156" s="21"/>
      <c r="DP156" s="21"/>
      <c r="DQ156" s="21"/>
      <c r="DR156" s="21"/>
      <c r="DS156" s="21"/>
      <c r="DT156" s="21"/>
      <c r="DU156" s="21"/>
      <c r="DV156" s="21"/>
      <c r="DW156" s="21"/>
      <c r="DX156" s="21"/>
      <c r="DY156" s="21"/>
      <c r="DZ156" s="21"/>
      <c r="EA156" s="21"/>
      <c r="EB156" s="21"/>
      <c r="EC156" s="21"/>
      <c r="ED156" s="21"/>
      <c r="EE156" s="21"/>
      <c r="EF156" s="21"/>
      <c r="EG156" s="21"/>
      <c r="EH156" s="21"/>
      <c r="EI156" s="21"/>
      <c r="EJ156" s="21"/>
      <c r="EK156" s="21"/>
      <c r="EL156" s="21"/>
      <c r="EM156" s="21"/>
      <c r="EN156" s="21"/>
      <c r="EO156" s="21"/>
      <c r="EP156" s="21"/>
      <c r="EQ156" s="21"/>
      <c r="ER156" s="21"/>
      <c r="ES156" s="21"/>
      <c r="ET156" s="21"/>
      <c r="EU156" s="21"/>
      <c r="EV156" s="21"/>
      <c r="EW156" s="21"/>
      <c r="EX156" s="21"/>
      <c r="EY156" s="21"/>
      <c r="EZ156" s="21"/>
      <c r="FA156" s="21"/>
      <c r="FB156" s="21"/>
      <c r="FC156" s="21"/>
      <c r="FD156" s="21"/>
      <c r="FE156" s="21"/>
      <c r="FF156" s="21"/>
      <c r="FG156" s="21"/>
      <c r="FH156" s="21"/>
      <c r="FI156" s="21"/>
      <c r="FJ156" s="21"/>
      <c r="FK156" s="21"/>
      <c r="FL156" s="21"/>
      <c r="FM156" s="21"/>
      <c r="FN156" s="21"/>
      <c r="FO156" s="21"/>
      <c r="FP156" s="21"/>
      <c r="FQ156" s="21"/>
      <c r="FR156" s="21"/>
      <c r="FS156" s="21"/>
      <c r="FT156" s="21"/>
      <c r="FU156" s="21"/>
      <c r="FV156" s="21"/>
      <c r="FW156" s="21"/>
      <c r="FX156" s="21"/>
      <c r="FY156" s="21"/>
      <c r="FZ156" s="21"/>
      <c r="GA156" s="21"/>
      <c r="GB156" s="21"/>
      <c r="GC156" s="21"/>
      <c r="GD156" s="21"/>
      <c r="GE156" s="21"/>
      <c r="GF156" s="21"/>
      <c r="GG156" s="21"/>
      <c r="GH156" s="21"/>
      <c r="GI156" s="21"/>
      <c r="GJ156" s="21"/>
      <c r="GK156" s="21"/>
      <c r="GL156" s="21"/>
    </row>
    <row r="157" spans="1:205" s="21" customFormat="1" ht="76.5" customHeight="1" x14ac:dyDescent="0.3">
      <c r="A157" s="56" t="s">
        <v>60</v>
      </c>
      <c r="B157" s="70"/>
      <c r="C157" s="70"/>
      <c r="D157" s="70"/>
      <c r="E157" s="70"/>
      <c r="F157" s="70"/>
      <c r="G157" s="70"/>
      <c r="H157" s="71"/>
      <c r="I157" s="71"/>
      <c r="J157" s="134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20"/>
      <c r="AG157" s="99">
        <f t="shared" si="104"/>
        <v>0</v>
      </c>
    </row>
    <row r="158" spans="1:205" s="21" customFormat="1" ht="18.75" customHeight="1" x14ac:dyDescent="0.3">
      <c r="A158" s="22" t="s">
        <v>16</v>
      </c>
      <c r="B158" s="23">
        <f>B160+B161+B159</f>
        <v>369.70000000000005</v>
      </c>
      <c r="C158" s="23">
        <f>C160+C161+C159</f>
        <v>0</v>
      </c>
      <c r="D158" s="23">
        <f>D160+D161+D159</f>
        <v>0</v>
      </c>
      <c r="E158" s="23">
        <f>E160+E161+E159</f>
        <v>0</v>
      </c>
      <c r="F158" s="23">
        <f>E158/B158*100</f>
        <v>0</v>
      </c>
      <c r="G158" s="113">
        <f>IFERROR(E158/C158*100,0)</f>
        <v>0</v>
      </c>
      <c r="H158" s="23">
        <f>H160+H161+H159</f>
        <v>0</v>
      </c>
      <c r="I158" s="23">
        <f t="shared" ref="I158:AE158" si="110">I160+I161+I159</f>
        <v>0</v>
      </c>
      <c r="J158" s="132">
        <f t="shared" si="110"/>
        <v>0</v>
      </c>
      <c r="K158" s="23">
        <f t="shared" si="110"/>
        <v>0</v>
      </c>
      <c r="L158" s="23">
        <f t="shared" si="110"/>
        <v>116.95</v>
      </c>
      <c r="M158" s="23">
        <f t="shared" si="110"/>
        <v>0</v>
      </c>
      <c r="N158" s="23">
        <f t="shared" si="110"/>
        <v>41.87</v>
      </c>
      <c r="O158" s="23">
        <f t="shared" si="110"/>
        <v>0</v>
      </c>
      <c r="P158" s="23">
        <f t="shared" si="110"/>
        <v>10.88</v>
      </c>
      <c r="Q158" s="23">
        <f t="shared" si="110"/>
        <v>0</v>
      </c>
      <c r="R158" s="23">
        <f t="shared" si="110"/>
        <v>0</v>
      </c>
      <c r="S158" s="23">
        <f t="shared" si="110"/>
        <v>0</v>
      </c>
      <c r="T158" s="23">
        <f t="shared" si="110"/>
        <v>0</v>
      </c>
      <c r="U158" s="23">
        <f t="shared" si="110"/>
        <v>0</v>
      </c>
      <c r="V158" s="23">
        <f t="shared" si="110"/>
        <v>60</v>
      </c>
      <c r="W158" s="23">
        <f t="shared" si="110"/>
        <v>0</v>
      </c>
      <c r="X158" s="23">
        <f t="shared" si="110"/>
        <v>140</v>
      </c>
      <c r="Y158" s="23">
        <f t="shared" si="110"/>
        <v>0</v>
      </c>
      <c r="Z158" s="23">
        <f t="shared" si="110"/>
        <v>0</v>
      </c>
      <c r="AA158" s="23">
        <f t="shared" si="110"/>
        <v>0</v>
      </c>
      <c r="AB158" s="23">
        <f t="shared" si="110"/>
        <v>0</v>
      </c>
      <c r="AC158" s="23">
        <f t="shared" si="110"/>
        <v>0</v>
      </c>
      <c r="AD158" s="23">
        <f t="shared" si="110"/>
        <v>0</v>
      </c>
      <c r="AE158" s="23">
        <f t="shared" si="110"/>
        <v>0</v>
      </c>
      <c r="AF158" s="20"/>
      <c r="AG158" s="99">
        <f t="shared" si="104"/>
        <v>369.7</v>
      </c>
    </row>
    <row r="159" spans="1:205" s="21" customFormat="1" ht="18.75" customHeight="1" x14ac:dyDescent="0.3">
      <c r="A159" s="28" t="s">
        <v>19</v>
      </c>
      <c r="B159" s="29">
        <f>B165+B190</f>
        <v>0</v>
      </c>
      <c r="C159" s="29">
        <f>C165+C190</f>
        <v>0</v>
      </c>
      <c r="D159" s="29">
        <f>D165+D190</f>
        <v>0</v>
      </c>
      <c r="E159" s="29">
        <f>E165+E190</f>
        <v>0</v>
      </c>
      <c r="F159" s="18">
        <f>IFERROR(E159/B159*100,0)</f>
        <v>0</v>
      </c>
      <c r="G159" s="18">
        <f>IFERROR(E159/C159*100,0)</f>
        <v>0</v>
      </c>
      <c r="H159" s="29">
        <f>H165</f>
        <v>0</v>
      </c>
      <c r="I159" s="29"/>
      <c r="J159" s="126">
        <f>J165</f>
        <v>0</v>
      </c>
      <c r="K159" s="29"/>
      <c r="L159" s="29">
        <f>L165</f>
        <v>0</v>
      </c>
      <c r="M159" s="29"/>
      <c r="N159" s="29">
        <f>N165</f>
        <v>0</v>
      </c>
      <c r="O159" s="29"/>
      <c r="P159" s="29">
        <f>P165</f>
        <v>0</v>
      </c>
      <c r="Q159" s="29"/>
      <c r="R159" s="29">
        <f>R165</f>
        <v>0</v>
      </c>
      <c r="S159" s="29"/>
      <c r="T159" s="29">
        <f>T165</f>
        <v>0</v>
      </c>
      <c r="U159" s="29"/>
      <c r="V159" s="29">
        <f>V165</f>
        <v>0</v>
      </c>
      <c r="W159" s="29"/>
      <c r="X159" s="29">
        <f>X165</f>
        <v>0</v>
      </c>
      <c r="Y159" s="29"/>
      <c r="Z159" s="29">
        <f>Z165</f>
        <v>0</v>
      </c>
      <c r="AA159" s="29"/>
      <c r="AB159" s="29">
        <f>AB165</f>
        <v>0</v>
      </c>
      <c r="AC159" s="29"/>
      <c r="AD159" s="29">
        <f>AD165</f>
        <v>0</v>
      </c>
      <c r="AE159" s="29"/>
      <c r="AF159" s="20"/>
      <c r="AG159" s="99">
        <f t="shared" si="104"/>
        <v>0</v>
      </c>
    </row>
    <row r="160" spans="1:205" s="21" customFormat="1" ht="18.75" customHeight="1" x14ac:dyDescent="0.3">
      <c r="A160" s="28" t="s">
        <v>17</v>
      </c>
      <c r="B160" s="29">
        <f t="shared" ref="B160:E162" si="111">B166+B191</f>
        <v>0</v>
      </c>
      <c r="C160" s="29">
        <f>C166+C191</f>
        <v>0</v>
      </c>
      <c r="D160" s="29">
        <f t="shared" si="111"/>
        <v>0</v>
      </c>
      <c r="E160" s="29">
        <f t="shared" si="111"/>
        <v>0</v>
      </c>
      <c r="F160" s="18">
        <f t="shared" ref="F160:F162" si="112">IFERROR(E160/B160*100,0)</f>
        <v>0</v>
      </c>
      <c r="G160" s="18">
        <f>IFERROR(E160/C160*100,0)</f>
        <v>0</v>
      </c>
      <c r="H160" s="29">
        <f>H166</f>
        <v>0</v>
      </c>
      <c r="I160" s="29"/>
      <c r="J160" s="126">
        <f>J166</f>
        <v>0</v>
      </c>
      <c r="K160" s="29"/>
      <c r="L160" s="29">
        <f>L166</f>
        <v>0</v>
      </c>
      <c r="M160" s="29"/>
      <c r="N160" s="29">
        <f>N166</f>
        <v>0</v>
      </c>
      <c r="O160" s="29"/>
      <c r="P160" s="29">
        <f>P166</f>
        <v>0</v>
      </c>
      <c r="Q160" s="29"/>
      <c r="R160" s="29">
        <f>R166</f>
        <v>0</v>
      </c>
      <c r="S160" s="29"/>
      <c r="T160" s="29">
        <f>T166</f>
        <v>0</v>
      </c>
      <c r="U160" s="29"/>
      <c r="V160" s="29">
        <f>V166</f>
        <v>0</v>
      </c>
      <c r="W160" s="29"/>
      <c r="X160" s="29">
        <f>X166</f>
        <v>0</v>
      </c>
      <c r="Y160" s="29"/>
      <c r="Z160" s="29">
        <f>Z166</f>
        <v>0</v>
      </c>
      <c r="AA160" s="29"/>
      <c r="AB160" s="29">
        <f>AB166</f>
        <v>0</v>
      </c>
      <c r="AC160" s="29"/>
      <c r="AD160" s="29">
        <f>AD166</f>
        <v>0</v>
      </c>
      <c r="AE160" s="29"/>
      <c r="AF160" s="20"/>
      <c r="AG160" s="99">
        <f t="shared" si="104"/>
        <v>0</v>
      </c>
    </row>
    <row r="161" spans="1:33" s="21" customFormat="1" ht="18.75" customHeight="1" x14ac:dyDescent="0.3">
      <c r="A161" s="28" t="s">
        <v>18</v>
      </c>
      <c r="B161" s="29">
        <f t="shared" si="111"/>
        <v>369.70000000000005</v>
      </c>
      <c r="C161" s="29">
        <f t="shared" si="111"/>
        <v>0</v>
      </c>
      <c r="D161" s="29">
        <f t="shared" si="111"/>
        <v>0</v>
      </c>
      <c r="E161" s="29">
        <f t="shared" si="111"/>
        <v>0</v>
      </c>
      <c r="F161" s="18">
        <f t="shared" si="112"/>
        <v>0</v>
      </c>
      <c r="G161" s="18">
        <f>IFERROR(E161/C161*100,0)</f>
        <v>0</v>
      </c>
      <c r="H161" s="29">
        <f>H167</f>
        <v>0</v>
      </c>
      <c r="I161" s="29">
        <f>I167</f>
        <v>0</v>
      </c>
      <c r="J161" s="126">
        <f>J167</f>
        <v>0</v>
      </c>
      <c r="K161" s="29">
        <f>K167</f>
        <v>0</v>
      </c>
      <c r="L161" s="29">
        <f>L167</f>
        <v>116.95</v>
      </c>
      <c r="M161" s="29">
        <f>M167</f>
        <v>0</v>
      </c>
      <c r="N161" s="29">
        <f>N167</f>
        <v>41.87</v>
      </c>
      <c r="O161" s="29">
        <f>O167</f>
        <v>0</v>
      </c>
      <c r="P161" s="29">
        <f>P167</f>
        <v>10.88</v>
      </c>
      <c r="Q161" s="29"/>
      <c r="R161" s="29">
        <f>R167</f>
        <v>0</v>
      </c>
      <c r="S161" s="29"/>
      <c r="T161" s="29">
        <f>T167</f>
        <v>0</v>
      </c>
      <c r="U161" s="29"/>
      <c r="V161" s="29">
        <f>V167</f>
        <v>60</v>
      </c>
      <c r="W161" s="29"/>
      <c r="X161" s="29">
        <f>X167</f>
        <v>140</v>
      </c>
      <c r="Y161" s="29"/>
      <c r="Z161" s="29">
        <f>Z167</f>
        <v>0</v>
      </c>
      <c r="AA161" s="29"/>
      <c r="AB161" s="29">
        <f>AB167</f>
        <v>0</v>
      </c>
      <c r="AC161" s="29"/>
      <c r="AD161" s="29">
        <f>AD167</f>
        <v>0</v>
      </c>
      <c r="AE161" s="29"/>
      <c r="AF161" s="20"/>
      <c r="AG161" s="99">
        <f t="shared" si="104"/>
        <v>369.7</v>
      </c>
    </row>
    <row r="162" spans="1:33" s="21" customFormat="1" ht="18.75" customHeight="1" x14ac:dyDescent="0.3">
      <c r="A162" s="28" t="s">
        <v>20</v>
      </c>
      <c r="B162" s="29">
        <f>B168+B193</f>
        <v>3022.55</v>
      </c>
      <c r="C162" s="29">
        <f>C168+C193</f>
        <v>0</v>
      </c>
      <c r="D162" s="29">
        <f t="shared" si="111"/>
        <v>0</v>
      </c>
      <c r="E162" s="29">
        <f t="shared" si="111"/>
        <v>0</v>
      </c>
      <c r="F162" s="18">
        <f t="shared" si="112"/>
        <v>0</v>
      </c>
      <c r="G162" s="18">
        <f>IFERROR(E162/C162*100,0)</f>
        <v>0</v>
      </c>
      <c r="H162" s="29">
        <f>H168</f>
        <v>0</v>
      </c>
      <c r="I162" s="29"/>
      <c r="J162" s="126">
        <f>J168</f>
        <v>0</v>
      </c>
      <c r="K162" s="29"/>
      <c r="L162" s="29">
        <f>L168</f>
        <v>0</v>
      </c>
      <c r="M162" s="29"/>
      <c r="N162" s="29">
        <f>N168</f>
        <v>0</v>
      </c>
      <c r="O162" s="29"/>
      <c r="P162" s="29">
        <f>P168</f>
        <v>0</v>
      </c>
      <c r="Q162" s="29"/>
      <c r="R162" s="29">
        <f>R168</f>
        <v>0</v>
      </c>
      <c r="S162" s="29"/>
      <c r="T162" s="29">
        <f>T168</f>
        <v>0</v>
      </c>
      <c r="U162" s="29"/>
      <c r="V162" s="29">
        <f>V168</f>
        <v>82.86</v>
      </c>
      <c r="W162" s="29"/>
      <c r="X162" s="29">
        <f>X168</f>
        <v>2939.69</v>
      </c>
      <c r="Y162" s="29"/>
      <c r="Z162" s="29">
        <f>Z168</f>
        <v>0</v>
      </c>
      <c r="AA162" s="29"/>
      <c r="AB162" s="29">
        <f>AB168</f>
        <v>0</v>
      </c>
      <c r="AC162" s="29"/>
      <c r="AD162" s="29">
        <f>AD168</f>
        <v>0</v>
      </c>
      <c r="AE162" s="29"/>
      <c r="AF162" s="20"/>
      <c r="AG162" s="99">
        <f t="shared" si="104"/>
        <v>3022.55</v>
      </c>
    </row>
    <row r="163" spans="1:33" s="21" customFormat="1" ht="56.25" customHeight="1" x14ac:dyDescent="0.25">
      <c r="A163" s="50" t="s">
        <v>61</v>
      </c>
      <c r="B163" s="64"/>
      <c r="C163" s="64"/>
      <c r="D163" s="64"/>
      <c r="E163" s="64"/>
      <c r="F163" s="64"/>
      <c r="G163" s="64"/>
      <c r="H163" s="38"/>
      <c r="I163" s="38"/>
      <c r="J163" s="12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20"/>
      <c r="AG163" s="99">
        <f t="shared" si="104"/>
        <v>0</v>
      </c>
    </row>
    <row r="164" spans="1:33" s="21" customFormat="1" ht="18.75" customHeight="1" x14ac:dyDescent="0.3">
      <c r="A164" s="66" t="s">
        <v>16</v>
      </c>
      <c r="B164" s="67">
        <f>B165+B166+B167</f>
        <v>369.70000000000005</v>
      </c>
      <c r="C164" s="34">
        <f>C165+C166+C167</f>
        <v>0</v>
      </c>
      <c r="D164" s="34">
        <f>D165+D166+D167</f>
        <v>0</v>
      </c>
      <c r="E164" s="34">
        <f>E165+E166+E167</f>
        <v>0</v>
      </c>
      <c r="F164" s="109">
        <f>IFERROR(E164/B164*100,0)</f>
        <v>0</v>
      </c>
      <c r="G164" s="109">
        <f>IFERROR(E164/C164*100,0)</f>
        <v>0</v>
      </c>
      <c r="H164" s="67">
        <f t="shared" ref="H164:AE164" si="113">H165+H166+H167</f>
        <v>0</v>
      </c>
      <c r="I164" s="67">
        <f t="shared" si="113"/>
        <v>0</v>
      </c>
      <c r="J164" s="135">
        <f t="shared" si="113"/>
        <v>0</v>
      </c>
      <c r="K164" s="67">
        <f t="shared" si="113"/>
        <v>0</v>
      </c>
      <c r="L164" s="67">
        <f>L165+L166+L167</f>
        <v>116.95</v>
      </c>
      <c r="M164" s="67">
        <f t="shared" si="113"/>
        <v>0</v>
      </c>
      <c r="N164" s="67">
        <f t="shared" si="113"/>
        <v>41.87</v>
      </c>
      <c r="O164" s="67">
        <f t="shared" si="113"/>
        <v>0</v>
      </c>
      <c r="P164" s="67">
        <f t="shared" si="113"/>
        <v>10.88</v>
      </c>
      <c r="Q164" s="67">
        <f t="shared" si="113"/>
        <v>0</v>
      </c>
      <c r="R164" s="67">
        <f t="shared" si="113"/>
        <v>0</v>
      </c>
      <c r="S164" s="67">
        <f t="shared" si="113"/>
        <v>0</v>
      </c>
      <c r="T164" s="67">
        <f t="shared" si="113"/>
        <v>0</v>
      </c>
      <c r="U164" s="67">
        <f t="shared" si="113"/>
        <v>0</v>
      </c>
      <c r="V164" s="67">
        <f t="shared" si="113"/>
        <v>60</v>
      </c>
      <c r="W164" s="67">
        <f t="shared" si="113"/>
        <v>0</v>
      </c>
      <c r="X164" s="67">
        <f t="shared" si="113"/>
        <v>140</v>
      </c>
      <c r="Y164" s="67">
        <f t="shared" si="113"/>
        <v>0</v>
      </c>
      <c r="Z164" s="67">
        <f t="shared" si="113"/>
        <v>0</v>
      </c>
      <c r="AA164" s="67">
        <f t="shared" si="113"/>
        <v>0</v>
      </c>
      <c r="AB164" s="67">
        <f t="shared" si="113"/>
        <v>0</v>
      </c>
      <c r="AC164" s="67">
        <f t="shared" si="113"/>
        <v>0</v>
      </c>
      <c r="AD164" s="67">
        <f t="shared" si="113"/>
        <v>0</v>
      </c>
      <c r="AE164" s="67">
        <f t="shared" si="113"/>
        <v>0</v>
      </c>
      <c r="AF164" s="20"/>
      <c r="AG164" s="99">
        <f t="shared" si="104"/>
        <v>369.7</v>
      </c>
    </row>
    <row r="165" spans="1:33" s="21" customFormat="1" ht="18.75" customHeight="1" x14ac:dyDescent="0.3">
      <c r="A165" s="36" t="s">
        <v>19</v>
      </c>
      <c r="B165" s="37">
        <f>B172+B178+B184</f>
        <v>0</v>
      </c>
      <c r="C165" s="37">
        <f>C172+C178+C184</f>
        <v>0</v>
      </c>
      <c r="D165" s="37">
        <f t="shared" ref="B165:E168" si="114">D172+D178+D184</f>
        <v>0</v>
      </c>
      <c r="E165" s="37">
        <f t="shared" si="114"/>
        <v>0</v>
      </c>
      <c r="F165" s="109">
        <f>IFERROR(E165/B165*100,0)</f>
        <v>0</v>
      </c>
      <c r="G165" s="109">
        <f>IFERROR(E165/C165*100,0)</f>
        <v>0</v>
      </c>
      <c r="H165" s="37">
        <f>H172+H178+H184</f>
        <v>0</v>
      </c>
      <c r="I165" s="37"/>
      <c r="J165" s="126">
        <f>J172+J178+J184</f>
        <v>0</v>
      </c>
      <c r="K165" s="37"/>
      <c r="L165" s="37">
        <f>L172+L178+L184</f>
        <v>0</v>
      </c>
      <c r="M165" s="37"/>
      <c r="N165" s="37">
        <f>N172+N178+N184</f>
        <v>0</v>
      </c>
      <c r="O165" s="37"/>
      <c r="P165" s="37">
        <f>P172+P178+P184</f>
        <v>0</v>
      </c>
      <c r="Q165" s="37"/>
      <c r="R165" s="37">
        <f>R172+R178+R184</f>
        <v>0</v>
      </c>
      <c r="S165" s="37"/>
      <c r="T165" s="37">
        <f>T172+T178+T184</f>
        <v>0</v>
      </c>
      <c r="U165" s="37"/>
      <c r="V165" s="37">
        <f>V172+V178+V184</f>
        <v>0</v>
      </c>
      <c r="W165" s="37"/>
      <c r="X165" s="37">
        <f>X172+X178+X184</f>
        <v>0</v>
      </c>
      <c r="Y165" s="37"/>
      <c r="Z165" s="37">
        <f>Z172+Z178+Z184</f>
        <v>0</v>
      </c>
      <c r="AA165" s="37"/>
      <c r="AB165" s="37">
        <f>AB172+AB178+AB184</f>
        <v>0</v>
      </c>
      <c r="AC165" s="37"/>
      <c r="AD165" s="37">
        <f>AD172+AD178+AD184</f>
        <v>0</v>
      </c>
      <c r="AE165" s="37"/>
      <c r="AF165" s="20"/>
      <c r="AG165" s="99">
        <f t="shared" si="104"/>
        <v>0</v>
      </c>
    </row>
    <row r="166" spans="1:33" s="21" customFormat="1" ht="18.75" customHeight="1" x14ac:dyDescent="0.3">
      <c r="A166" s="36" t="s">
        <v>17</v>
      </c>
      <c r="B166" s="37">
        <f t="shared" si="114"/>
        <v>0</v>
      </c>
      <c r="C166" s="37">
        <f t="shared" si="114"/>
        <v>0</v>
      </c>
      <c r="D166" s="37">
        <f t="shared" si="114"/>
        <v>0</v>
      </c>
      <c r="E166" s="37">
        <f t="shared" si="114"/>
        <v>0</v>
      </c>
      <c r="F166" s="109">
        <f t="shared" ref="F166" si="115">IFERROR(E166/B166*100,0)</f>
        <v>0</v>
      </c>
      <c r="G166" s="109">
        <f>IFERROR(E166/C166*100,0)</f>
        <v>0</v>
      </c>
      <c r="H166" s="37">
        <f>H173+H179+H185</f>
        <v>0</v>
      </c>
      <c r="I166" s="37"/>
      <c r="J166" s="126">
        <f>J173+J179+J185</f>
        <v>0</v>
      </c>
      <c r="K166" s="37"/>
      <c r="L166" s="37">
        <f>L173+L179+L185</f>
        <v>0</v>
      </c>
      <c r="M166" s="37"/>
      <c r="N166" s="37">
        <f>N173+N179+N185</f>
        <v>0</v>
      </c>
      <c r="O166" s="37"/>
      <c r="P166" s="37">
        <f>P173+P179+P185</f>
        <v>0</v>
      </c>
      <c r="Q166" s="37"/>
      <c r="R166" s="37">
        <f>R173+R179+R185</f>
        <v>0</v>
      </c>
      <c r="S166" s="37"/>
      <c r="T166" s="37">
        <f>T173+T179+T185</f>
        <v>0</v>
      </c>
      <c r="U166" s="37"/>
      <c r="V166" s="37">
        <f>V173+V179+V185</f>
        <v>0</v>
      </c>
      <c r="W166" s="37"/>
      <c r="X166" s="37">
        <f>X173+X179+X185</f>
        <v>0</v>
      </c>
      <c r="Y166" s="37"/>
      <c r="Z166" s="37">
        <f>Z173+Z179+Z185</f>
        <v>0</v>
      </c>
      <c r="AA166" s="37"/>
      <c r="AB166" s="37">
        <f>AB173+AB179+AB185</f>
        <v>0</v>
      </c>
      <c r="AC166" s="37"/>
      <c r="AD166" s="37">
        <f>AD173+AD179+AD185</f>
        <v>0</v>
      </c>
      <c r="AE166" s="37"/>
      <c r="AF166" s="20"/>
      <c r="AG166" s="99">
        <f t="shared" si="104"/>
        <v>0</v>
      </c>
    </row>
    <row r="167" spans="1:33" s="21" customFormat="1" ht="18.75" customHeight="1" x14ac:dyDescent="0.3">
      <c r="A167" s="36" t="s">
        <v>18</v>
      </c>
      <c r="B167" s="37">
        <f>B174+B180+B186</f>
        <v>369.70000000000005</v>
      </c>
      <c r="C167" s="37">
        <f t="shared" si="114"/>
        <v>0</v>
      </c>
      <c r="D167" s="37">
        <f t="shared" si="114"/>
        <v>0</v>
      </c>
      <c r="E167" s="37">
        <f t="shared" si="114"/>
        <v>0</v>
      </c>
      <c r="F167" s="109">
        <f>IFERROR(E167/B167*100,0)</f>
        <v>0</v>
      </c>
      <c r="G167" s="109">
        <f>IFERROR(E167/C167*100,0)</f>
        <v>0</v>
      </c>
      <c r="H167" s="37">
        <f>H174+H180+H186</f>
        <v>0</v>
      </c>
      <c r="I167" s="37">
        <f>I174+I180+I186</f>
        <v>0</v>
      </c>
      <c r="J167" s="126">
        <f>J174+J180+J186</f>
        <v>0</v>
      </c>
      <c r="K167" s="37">
        <f>K174+K180+K186</f>
        <v>0</v>
      </c>
      <c r="L167" s="37">
        <f>L174+L180+L186</f>
        <v>116.95</v>
      </c>
      <c r="M167" s="37">
        <v>0</v>
      </c>
      <c r="N167" s="37">
        <f>N174+N180+N186</f>
        <v>41.87</v>
      </c>
      <c r="O167" s="37">
        <v>0</v>
      </c>
      <c r="P167" s="37">
        <f>P174+P180+P186</f>
        <v>10.88</v>
      </c>
      <c r="Q167" s="37"/>
      <c r="R167" s="37">
        <f>R174+R180+R186</f>
        <v>0</v>
      </c>
      <c r="S167" s="37"/>
      <c r="T167" s="37">
        <f>T174+T180+T186</f>
        <v>0</v>
      </c>
      <c r="U167" s="37"/>
      <c r="V167" s="37">
        <f>V174+V180+V186</f>
        <v>60</v>
      </c>
      <c r="W167" s="37"/>
      <c r="X167" s="37">
        <f>X174+X180+X186</f>
        <v>140</v>
      </c>
      <c r="Y167" s="37"/>
      <c r="Z167" s="37">
        <f>Z174+Z180+Z186</f>
        <v>0</v>
      </c>
      <c r="AA167" s="37"/>
      <c r="AB167" s="37">
        <f>AB174+AB180+AB186</f>
        <v>0</v>
      </c>
      <c r="AC167" s="37"/>
      <c r="AD167" s="37">
        <f>AD174+AD180+AD186</f>
        <v>0</v>
      </c>
      <c r="AE167" s="37"/>
      <c r="AF167" s="20"/>
      <c r="AG167" s="99">
        <f t="shared" si="104"/>
        <v>369.7</v>
      </c>
    </row>
    <row r="168" spans="1:33" s="21" customFormat="1" ht="18.75" customHeight="1" x14ac:dyDescent="0.3">
      <c r="A168" s="36" t="s">
        <v>20</v>
      </c>
      <c r="B168" s="37">
        <f>B175+B181+B187</f>
        <v>3022.55</v>
      </c>
      <c r="C168" s="37">
        <f t="shared" si="114"/>
        <v>0</v>
      </c>
      <c r="D168" s="37">
        <f t="shared" si="114"/>
        <v>0</v>
      </c>
      <c r="E168" s="37">
        <f t="shared" si="114"/>
        <v>0</v>
      </c>
      <c r="F168" s="109">
        <f>IFERROR(E168/B168*100,0)</f>
        <v>0</v>
      </c>
      <c r="G168" s="109">
        <f>IFERROR(E168/C168*100,0)</f>
        <v>0</v>
      </c>
      <c r="H168" s="37">
        <f>H175+H181+H187</f>
        <v>0</v>
      </c>
      <c r="I168" s="37"/>
      <c r="J168" s="126">
        <f>J175+J181+J187</f>
        <v>0</v>
      </c>
      <c r="K168" s="37"/>
      <c r="L168" s="37">
        <f>L175+L181+L187</f>
        <v>0</v>
      </c>
      <c r="M168" s="37"/>
      <c r="N168" s="37">
        <f>N175+N181+N187</f>
        <v>0</v>
      </c>
      <c r="O168" s="37"/>
      <c r="P168" s="37">
        <f>P175+P181+P187</f>
        <v>0</v>
      </c>
      <c r="Q168" s="37"/>
      <c r="R168" s="37">
        <f>R175+R181+R187</f>
        <v>0</v>
      </c>
      <c r="S168" s="37"/>
      <c r="T168" s="37">
        <f>T175+T181+T187</f>
        <v>0</v>
      </c>
      <c r="U168" s="37"/>
      <c r="V168" s="37">
        <f>V175+V181+V187</f>
        <v>82.86</v>
      </c>
      <c r="W168" s="37"/>
      <c r="X168" s="37">
        <f>X175+X181+X187</f>
        <v>2939.69</v>
      </c>
      <c r="Y168" s="37"/>
      <c r="Z168" s="37">
        <f>Z175+Z181+Z187</f>
        <v>0</v>
      </c>
      <c r="AA168" s="37"/>
      <c r="AB168" s="37">
        <f>AB175+AB181+AB187</f>
        <v>0</v>
      </c>
      <c r="AC168" s="37"/>
      <c r="AD168" s="37">
        <f>AD175+AD181+AD187</f>
        <v>0</v>
      </c>
      <c r="AE168" s="37"/>
      <c r="AF168" s="20"/>
      <c r="AG168" s="99">
        <f t="shared" si="104"/>
        <v>3022.55</v>
      </c>
    </row>
    <row r="169" spans="1:33" s="21" customFormat="1" ht="18.75" customHeight="1" x14ac:dyDescent="0.3">
      <c r="A169" s="65" t="s">
        <v>51</v>
      </c>
      <c r="B169" s="37"/>
      <c r="C169" s="37"/>
      <c r="D169" s="37"/>
      <c r="E169" s="37"/>
      <c r="F169" s="37"/>
      <c r="G169" s="37"/>
      <c r="H169" s="38"/>
      <c r="I169" s="38"/>
      <c r="J169" s="12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20"/>
      <c r="AG169" s="99">
        <f t="shared" si="104"/>
        <v>0</v>
      </c>
    </row>
    <row r="170" spans="1:33" s="21" customFormat="1" ht="18.75" customHeight="1" x14ac:dyDescent="0.25">
      <c r="A170" s="50" t="s">
        <v>62</v>
      </c>
      <c r="B170" s="64"/>
      <c r="C170" s="64"/>
      <c r="D170" s="64"/>
      <c r="E170" s="64"/>
      <c r="F170" s="64"/>
      <c r="G170" s="64"/>
      <c r="H170" s="38"/>
      <c r="I170" s="38"/>
      <c r="J170" s="12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20"/>
      <c r="AG170" s="99">
        <f t="shared" si="104"/>
        <v>0</v>
      </c>
    </row>
    <row r="171" spans="1:33" s="21" customFormat="1" ht="18.75" customHeight="1" x14ac:dyDescent="0.3">
      <c r="A171" s="66" t="s">
        <v>16</v>
      </c>
      <c r="B171" s="67">
        <f>B172+B173+B174</f>
        <v>105.1</v>
      </c>
      <c r="C171" s="67">
        <f>C172+C173+C174</f>
        <v>0</v>
      </c>
      <c r="D171" s="67">
        <f>D172+D173+D174</f>
        <v>0</v>
      </c>
      <c r="E171" s="67">
        <f>E172+E173+E174</f>
        <v>0</v>
      </c>
      <c r="F171" s="109">
        <f>IFERROR(E171/B171*100,0)</f>
        <v>0</v>
      </c>
      <c r="G171" s="109">
        <f>IFERROR(E171/C171*100,0)</f>
        <v>0</v>
      </c>
      <c r="H171" s="35">
        <f>H172+H173+H174</f>
        <v>0</v>
      </c>
      <c r="I171" s="35">
        <f t="shared" ref="I171:AE171" si="116">I172+I173+I174</f>
        <v>0</v>
      </c>
      <c r="J171" s="125">
        <f t="shared" si="116"/>
        <v>0</v>
      </c>
      <c r="K171" s="35">
        <f t="shared" si="116"/>
        <v>0</v>
      </c>
      <c r="L171" s="35">
        <f t="shared" si="116"/>
        <v>90</v>
      </c>
      <c r="M171" s="35">
        <f t="shared" si="116"/>
        <v>0</v>
      </c>
      <c r="N171" s="35">
        <f t="shared" si="116"/>
        <v>15.1</v>
      </c>
      <c r="O171" s="35">
        <f t="shared" si="116"/>
        <v>0</v>
      </c>
      <c r="P171" s="35">
        <f t="shared" si="116"/>
        <v>0</v>
      </c>
      <c r="Q171" s="35">
        <f t="shared" si="116"/>
        <v>0</v>
      </c>
      <c r="R171" s="35">
        <f t="shared" si="116"/>
        <v>0</v>
      </c>
      <c r="S171" s="35">
        <f t="shared" si="116"/>
        <v>0</v>
      </c>
      <c r="T171" s="35">
        <f t="shared" si="116"/>
        <v>0</v>
      </c>
      <c r="U171" s="35">
        <f t="shared" si="116"/>
        <v>0</v>
      </c>
      <c r="V171" s="35">
        <f t="shared" si="116"/>
        <v>0</v>
      </c>
      <c r="W171" s="35">
        <f t="shared" si="116"/>
        <v>0</v>
      </c>
      <c r="X171" s="35">
        <f t="shared" si="116"/>
        <v>0</v>
      </c>
      <c r="Y171" s="35">
        <f t="shared" si="116"/>
        <v>0</v>
      </c>
      <c r="Z171" s="35">
        <f t="shared" si="116"/>
        <v>0</v>
      </c>
      <c r="AA171" s="35">
        <f t="shared" si="116"/>
        <v>0</v>
      </c>
      <c r="AB171" s="35">
        <f t="shared" si="116"/>
        <v>0</v>
      </c>
      <c r="AC171" s="35">
        <f t="shared" si="116"/>
        <v>0</v>
      </c>
      <c r="AD171" s="35">
        <f t="shared" si="116"/>
        <v>0</v>
      </c>
      <c r="AE171" s="35">
        <f t="shared" si="116"/>
        <v>0</v>
      </c>
      <c r="AF171" s="20"/>
      <c r="AG171" s="99">
        <f t="shared" si="104"/>
        <v>105.1</v>
      </c>
    </row>
    <row r="172" spans="1:33" s="21" customFormat="1" ht="18.75" customHeight="1" x14ac:dyDescent="0.3">
      <c r="A172" s="36" t="s">
        <v>19</v>
      </c>
      <c r="B172" s="37">
        <f>H172+J172+L172+N172+P172+R172+T172+V172+X172+Z172+AB172+AD172</f>
        <v>0</v>
      </c>
      <c r="C172" s="106">
        <f>SUM(H172,J172)</f>
        <v>0</v>
      </c>
      <c r="D172" s="106">
        <f>E172</f>
        <v>0</v>
      </c>
      <c r="E172" s="106">
        <f>SUM(I172,K172,M172,O172,Q172,S172,U172,W172,Y172,AA172,AC172,AE172)</f>
        <v>0</v>
      </c>
      <c r="F172" s="109">
        <f>IFERROR(E172/B172*100,0)</f>
        <v>0</v>
      </c>
      <c r="G172" s="109">
        <f>IFERROR(E172/C172*100,0)</f>
        <v>0</v>
      </c>
      <c r="H172" s="38"/>
      <c r="I172" s="38"/>
      <c r="J172" s="12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20"/>
      <c r="AG172" s="99">
        <f t="shared" si="104"/>
        <v>0</v>
      </c>
    </row>
    <row r="173" spans="1:33" s="21" customFormat="1" ht="18.75" customHeight="1" x14ac:dyDescent="0.3">
      <c r="A173" s="36" t="s">
        <v>17</v>
      </c>
      <c r="B173" s="37">
        <f>H173+J173+L173+N173+P173+R173+T173+V173+X173+Z173+AB173+AD173</f>
        <v>0</v>
      </c>
      <c r="C173" s="106">
        <f>SUM(H173,J173)</f>
        <v>0</v>
      </c>
      <c r="D173" s="106">
        <f t="shared" ref="D173:D175" si="117">E173</f>
        <v>0</v>
      </c>
      <c r="E173" s="106">
        <f t="shared" ref="E173:E174" si="118">SUM(I173,K173,M173,O173,Q173,S173,U173,W173,Y173,AA173,AC173,AE173)</f>
        <v>0</v>
      </c>
      <c r="F173" s="109">
        <f t="shared" ref="F173" si="119">IFERROR(E173/B173*100,0)</f>
        <v>0</v>
      </c>
      <c r="G173" s="109">
        <f>IFERROR(E173/C173*100,0)</f>
        <v>0</v>
      </c>
      <c r="H173" s="38"/>
      <c r="I173" s="38"/>
      <c r="J173" s="12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20"/>
      <c r="AG173" s="99">
        <f t="shared" si="104"/>
        <v>0</v>
      </c>
    </row>
    <row r="174" spans="1:33" s="21" customFormat="1" ht="18.75" customHeight="1" x14ac:dyDescent="0.3">
      <c r="A174" s="36" t="s">
        <v>18</v>
      </c>
      <c r="B174" s="37">
        <f>H174+J174+L174+N174+P174+R174+T174+V174+X174+Z174+AB174+AD174</f>
        <v>105.1</v>
      </c>
      <c r="C174" s="106">
        <f>SUM(H174,J174)</f>
        <v>0</v>
      </c>
      <c r="D174" s="106">
        <f t="shared" si="117"/>
        <v>0</v>
      </c>
      <c r="E174" s="106">
        <f t="shared" si="118"/>
        <v>0</v>
      </c>
      <c r="F174" s="109">
        <f>IFERROR(E174/B174*100,0)</f>
        <v>0</v>
      </c>
      <c r="G174" s="109">
        <f>IFERROR(E174/C174*100,0)</f>
        <v>0</v>
      </c>
      <c r="H174" s="38"/>
      <c r="I174" s="38"/>
      <c r="J174" s="128"/>
      <c r="K174" s="38"/>
      <c r="L174" s="38">
        <v>90</v>
      </c>
      <c r="M174" s="38">
        <v>0</v>
      </c>
      <c r="N174" s="38">
        <v>15.1</v>
      </c>
      <c r="O174" s="38">
        <v>0</v>
      </c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20"/>
      <c r="AG174" s="99">
        <f t="shared" si="104"/>
        <v>105.1</v>
      </c>
    </row>
    <row r="175" spans="1:33" s="21" customFormat="1" ht="18.75" customHeight="1" x14ac:dyDescent="0.3">
      <c r="A175" s="36" t="s">
        <v>20</v>
      </c>
      <c r="B175" s="37">
        <f>H175+J175+L175+N175+P175+R175+T175+V175+X175+Z175+AB175+AD175</f>
        <v>3022.55</v>
      </c>
      <c r="C175" s="106">
        <f>SUM(H175,J175)</f>
        <v>0</v>
      </c>
      <c r="D175" s="106">
        <f t="shared" si="117"/>
        <v>0</v>
      </c>
      <c r="E175" s="106">
        <f>SUM(I175,K175,M175,O175,Q175,S175,U175,W175,Y175,AA175,AC175,AE175)</f>
        <v>0</v>
      </c>
      <c r="F175" s="109">
        <f>IFERROR(E175/B175*100,0)</f>
        <v>0</v>
      </c>
      <c r="G175" s="109">
        <f>IFERROR(E175/C175*100,0)</f>
        <v>0</v>
      </c>
      <c r="H175" s="38"/>
      <c r="I175" s="38"/>
      <c r="J175" s="12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>
        <v>82.86</v>
      </c>
      <c r="W175" s="38"/>
      <c r="X175" s="38">
        <v>2939.69</v>
      </c>
      <c r="Y175" s="38"/>
      <c r="Z175" s="38"/>
      <c r="AA175" s="38"/>
      <c r="AB175" s="38"/>
      <c r="AC175" s="38"/>
      <c r="AD175" s="38"/>
      <c r="AE175" s="38"/>
      <c r="AF175" s="20"/>
      <c r="AG175" s="99">
        <f t="shared" si="104"/>
        <v>3022.55</v>
      </c>
    </row>
    <row r="176" spans="1:33" s="21" customFormat="1" ht="18.75" customHeight="1" x14ac:dyDescent="0.25">
      <c r="A176" s="50" t="s">
        <v>54</v>
      </c>
      <c r="B176" s="64"/>
      <c r="C176" s="64"/>
      <c r="D176" s="64"/>
      <c r="E176" s="64"/>
      <c r="F176" s="64"/>
      <c r="G176" s="64"/>
      <c r="H176" s="38"/>
      <c r="I176" s="38"/>
      <c r="J176" s="12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20"/>
      <c r="AG176" s="99">
        <f t="shared" si="104"/>
        <v>0</v>
      </c>
    </row>
    <row r="177" spans="1:33" s="21" customFormat="1" ht="18.75" customHeight="1" x14ac:dyDescent="0.3">
      <c r="A177" s="66" t="s">
        <v>16</v>
      </c>
      <c r="B177" s="67">
        <f>B178+B179+B180</f>
        <v>200</v>
      </c>
      <c r="C177" s="67">
        <f>C178+C179+C180</f>
        <v>0</v>
      </c>
      <c r="D177" s="67">
        <f>D178+D179+D180</f>
        <v>0</v>
      </c>
      <c r="E177" s="67">
        <f>E178+E179+E180</f>
        <v>0</v>
      </c>
      <c r="F177" s="109">
        <f>IFERROR(E177/B177*100,0)</f>
        <v>0</v>
      </c>
      <c r="G177" s="109">
        <f>IFERROR(E177/C177*100,0)</f>
        <v>0</v>
      </c>
      <c r="H177" s="35">
        <f>H178+H179+H180</f>
        <v>0</v>
      </c>
      <c r="I177" s="35">
        <f t="shared" ref="I177:AE177" si="120">I178+I179+I180</f>
        <v>0</v>
      </c>
      <c r="J177" s="125">
        <f t="shared" si="120"/>
        <v>0</v>
      </c>
      <c r="K177" s="35">
        <f t="shared" si="120"/>
        <v>0</v>
      </c>
      <c r="L177" s="35">
        <f t="shared" si="120"/>
        <v>0</v>
      </c>
      <c r="M177" s="35">
        <f t="shared" si="120"/>
        <v>0</v>
      </c>
      <c r="N177" s="35">
        <f t="shared" si="120"/>
        <v>0</v>
      </c>
      <c r="O177" s="35">
        <f t="shared" si="120"/>
        <v>0</v>
      </c>
      <c r="P177" s="35">
        <f t="shared" si="120"/>
        <v>0</v>
      </c>
      <c r="Q177" s="35">
        <f t="shared" si="120"/>
        <v>0</v>
      </c>
      <c r="R177" s="35">
        <f t="shared" si="120"/>
        <v>0</v>
      </c>
      <c r="S177" s="35">
        <f t="shared" si="120"/>
        <v>0</v>
      </c>
      <c r="T177" s="35">
        <f t="shared" si="120"/>
        <v>0</v>
      </c>
      <c r="U177" s="35">
        <f t="shared" si="120"/>
        <v>0</v>
      </c>
      <c r="V177" s="35">
        <f t="shared" si="120"/>
        <v>60</v>
      </c>
      <c r="W177" s="35">
        <f t="shared" si="120"/>
        <v>0</v>
      </c>
      <c r="X177" s="35">
        <f t="shared" si="120"/>
        <v>140</v>
      </c>
      <c r="Y177" s="35">
        <f t="shared" si="120"/>
        <v>0</v>
      </c>
      <c r="Z177" s="35">
        <f t="shared" si="120"/>
        <v>0</v>
      </c>
      <c r="AA177" s="35">
        <f t="shared" si="120"/>
        <v>0</v>
      </c>
      <c r="AB177" s="35">
        <f t="shared" si="120"/>
        <v>0</v>
      </c>
      <c r="AC177" s="35">
        <f t="shared" si="120"/>
        <v>0</v>
      </c>
      <c r="AD177" s="35">
        <f t="shared" si="120"/>
        <v>0</v>
      </c>
      <c r="AE177" s="35">
        <f t="shared" si="120"/>
        <v>0</v>
      </c>
      <c r="AF177" s="20"/>
      <c r="AG177" s="99">
        <f t="shared" si="104"/>
        <v>200</v>
      </c>
    </row>
    <row r="178" spans="1:33" s="21" customFormat="1" ht="18.75" customHeight="1" x14ac:dyDescent="0.3">
      <c r="A178" s="36" t="s">
        <v>19</v>
      </c>
      <c r="B178" s="37">
        <f>H178+J178+L178+N178+P178+R178+T178+V178+X178+Z178+AB178+AD178</f>
        <v>0</v>
      </c>
      <c r="C178" s="106">
        <f>SUM(H178,J178)</f>
        <v>0</v>
      </c>
      <c r="D178" s="106">
        <f>E178</f>
        <v>0</v>
      </c>
      <c r="E178" s="106">
        <f>SUM(I178,K178,M178,O178,Q178,S178,U178,W178,Y178,AA178,AC178,AE178)</f>
        <v>0</v>
      </c>
      <c r="F178" s="109">
        <f>IFERROR(E178/B178*100,0)</f>
        <v>0</v>
      </c>
      <c r="G178" s="109">
        <f>IFERROR(E178/C178*100,0)</f>
        <v>0</v>
      </c>
      <c r="H178" s="38">
        <v>0</v>
      </c>
      <c r="I178" s="38"/>
      <c r="J178" s="128">
        <v>0</v>
      </c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20"/>
      <c r="AG178" s="99">
        <f t="shared" si="104"/>
        <v>0</v>
      </c>
    </row>
    <row r="179" spans="1:33" s="21" customFormat="1" ht="18.75" customHeight="1" x14ac:dyDescent="0.3">
      <c r="A179" s="36" t="s">
        <v>17</v>
      </c>
      <c r="B179" s="37">
        <f>H179+J179+L179+N179+P179+R179+T179+V179+X179+Z179+AB179+AD179</f>
        <v>0</v>
      </c>
      <c r="C179" s="106">
        <f>SUM(H179,J179)</f>
        <v>0</v>
      </c>
      <c r="D179" s="106">
        <f t="shared" ref="D179:D181" si="121">E179</f>
        <v>0</v>
      </c>
      <c r="E179" s="106">
        <f t="shared" ref="E179:E180" si="122">SUM(I179,K179,M179,O179,Q179,S179,U179,W179,Y179,AA179,AC179,AE179)</f>
        <v>0</v>
      </c>
      <c r="F179" s="109">
        <f t="shared" ref="F179" si="123">IFERROR(E179/B179*100,0)</f>
        <v>0</v>
      </c>
      <c r="G179" s="109">
        <f>IFERROR(E179/C179*100,0)</f>
        <v>0</v>
      </c>
      <c r="H179" s="38">
        <v>0</v>
      </c>
      <c r="I179" s="38"/>
      <c r="J179" s="128">
        <v>0</v>
      </c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20"/>
      <c r="AG179" s="99">
        <f t="shared" si="104"/>
        <v>0</v>
      </c>
    </row>
    <row r="180" spans="1:33" s="21" customFormat="1" ht="18.75" customHeight="1" x14ac:dyDescent="0.3">
      <c r="A180" s="36" t="s">
        <v>18</v>
      </c>
      <c r="B180" s="37">
        <f>H180+J180+L180+N180+P180+R180+T180+V180+X180+Z180+AB180+AD180</f>
        <v>200</v>
      </c>
      <c r="C180" s="106">
        <f>SUM(H180,J180)</f>
        <v>0</v>
      </c>
      <c r="D180" s="106">
        <f t="shared" si="121"/>
        <v>0</v>
      </c>
      <c r="E180" s="106">
        <f t="shared" si="122"/>
        <v>0</v>
      </c>
      <c r="F180" s="109">
        <f>IFERROR(E180/B180*100,0)</f>
        <v>0</v>
      </c>
      <c r="G180" s="109">
        <f>IFERROR(E180/C180*100,0)</f>
        <v>0</v>
      </c>
      <c r="H180" s="38">
        <v>0</v>
      </c>
      <c r="I180" s="38">
        <v>0</v>
      </c>
      <c r="J180" s="128">
        <v>0</v>
      </c>
      <c r="K180" s="38">
        <v>0</v>
      </c>
      <c r="L180" s="38">
        <v>0</v>
      </c>
      <c r="M180" s="38">
        <v>0</v>
      </c>
      <c r="N180" s="38">
        <v>0</v>
      </c>
      <c r="O180" s="38">
        <v>0</v>
      </c>
      <c r="P180" s="38"/>
      <c r="Q180" s="38"/>
      <c r="R180" s="38"/>
      <c r="S180" s="38"/>
      <c r="T180" s="38"/>
      <c r="U180" s="38"/>
      <c r="V180" s="38">
        <v>60</v>
      </c>
      <c r="W180" s="38"/>
      <c r="X180" s="38">
        <v>140</v>
      </c>
      <c r="Y180" s="38"/>
      <c r="Z180" s="38"/>
      <c r="AA180" s="38"/>
      <c r="AB180" s="38"/>
      <c r="AC180" s="38"/>
      <c r="AD180" s="38"/>
      <c r="AE180" s="38"/>
      <c r="AF180" s="20"/>
      <c r="AG180" s="99">
        <f t="shared" si="104"/>
        <v>200</v>
      </c>
    </row>
    <row r="181" spans="1:33" s="21" customFormat="1" ht="18.75" customHeight="1" x14ac:dyDescent="0.3">
      <c r="A181" s="36" t="s">
        <v>20</v>
      </c>
      <c r="B181" s="37">
        <f>H181+J181+L181+N181+P181+R181+T181+V181+X181+Z181+AB181+AD181</f>
        <v>0</v>
      </c>
      <c r="C181" s="106">
        <f>SUM(H181,J181)</f>
        <v>0</v>
      </c>
      <c r="D181" s="106">
        <f t="shared" si="121"/>
        <v>0</v>
      </c>
      <c r="E181" s="106">
        <f>SUM(I181,K181,M181,O181,Q181,S181,U181,W181,Y181,AA181,AC181,AE181)</f>
        <v>0</v>
      </c>
      <c r="F181" s="109">
        <f>IFERROR(E181/B181*100,0)</f>
        <v>0</v>
      </c>
      <c r="G181" s="109">
        <f>IFERROR(E181/C181*100,0)</f>
        <v>0</v>
      </c>
      <c r="H181" s="38">
        <v>0</v>
      </c>
      <c r="I181" s="38"/>
      <c r="J181" s="128">
        <v>0</v>
      </c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20"/>
      <c r="AG181" s="99">
        <f t="shared" si="104"/>
        <v>0</v>
      </c>
    </row>
    <row r="182" spans="1:33" s="21" customFormat="1" ht="18.75" customHeight="1" x14ac:dyDescent="0.25">
      <c r="A182" s="50" t="s">
        <v>63</v>
      </c>
      <c r="B182" s="64"/>
      <c r="C182" s="64"/>
      <c r="D182" s="64"/>
      <c r="E182" s="64"/>
      <c r="F182" s="64"/>
      <c r="G182" s="64"/>
      <c r="H182" s="38"/>
      <c r="I182" s="38"/>
      <c r="J182" s="12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20"/>
      <c r="AG182" s="99">
        <f t="shared" si="104"/>
        <v>0</v>
      </c>
    </row>
    <row r="183" spans="1:33" s="21" customFormat="1" ht="18.75" customHeight="1" x14ac:dyDescent="0.3">
      <c r="A183" s="66" t="s">
        <v>16</v>
      </c>
      <c r="B183" s="67">
        <f>B184+B185+B186</f>
        <v>64.599999999999994</v>
      </c>
      <c r="C183" s="67">
        <f>C184+C185+C186</f>
        <v>0</v>
      </c>
      <c r="D183" s="67">
        <f>D184+D185+D186</f>
        <v>0</v>
      </c>
      <c r="E183" s="67">
        <f>E184+E185+E186</f>
        <v>0</v>
      </c>
      <c r="F183" s="109">
        <f>IFERROR(E183/B183*100,0)</f>
        <v>0</v>
      </c>
      <c r="G183" s="109">
        <f>IFERROR(E183/C183*100,0)</f>
        <v>0</v>
      </c>
      <c r="H183" s="35">
        <f t="shared" ref="H183:AE183" si="124">H184+H185+H186</f>
        <v>0</v>
      </c>
      <c r="I183" s="35">
        <f t="shared" si="124"/>
        <v>0</v>
      </c>
      <c r="J183" s="125">
        <f t="shared" si="124"/>
        <v>0</v>
      </c>
      <c r="K183" s="35">
        <f t="shared" si="124"/>
        <v>0</v>
      </c>
      <c r="L183" s="35">
        <f t="shared" si="124"/>
        <v>26.95</v>
      </c>
      <c r="M183" s="35">
        <f t="shared" si="124"/>
        <v>0</v>
      </c>
      <c r="N183" s="35">
        <f t="shared" si="124"/>
        <v>26.77</v>
      </c>
      <c r="O183" s="35">
        <f t="shared" si="124"/>
        <v>0</v>
      </c>
      <c r="P183" s="35">
        <f t="shared" si="124"/>
        <v>10.88</v>
      </c>
      <c r="Q183" s="35">
        <f t="shared" si="124"/>
        <v>0</v>
      </c>
      <c r="R183" s="35">
        <f t="shared" si="124"/>
        <v>0</v>
      </c>
      <c r="S183" s="35">
        <f t="shared" si="124"/>
        <v>0</v>
      </c>
      <c r="T183" s="35">
        <f t="shared" si="124"/>
        <v>0</v>
      </c>
      <c r="U183" s="35">
        <f t="shared" si="124"/>
        <v>0</v>
      </c>
      <c r="V183" s="35">
        <f t="shared" si="124"/>
        <v>0</v>
      </c>
      <c r="W183" s="35">
        <f t="shared" si="124"/>
        <v>0</v>
      </c>
      <c r="X183" s="35">
        <f t="shared" si="124"/>
        <v>0</v>
      </c>
      <c r="Y183" s="35">
        <f t="shared" si="124"/>
        <v>0</v>
      </c>
      <c r="Z183" s="35">
        <f t="shared" si="124"/>
        <v>0</v>
      </c>
      <c r="AA183" s="35">
        <f t="shared" si="124"/>
        <v>0</v>
      </c>
      <c r="AB183" s="35">
        <f t="shared" si="124"/>
        <v>0</v>
      </c>
      <c r="AC183" s="35">
        <f t="shared" si="124"/>
        <v>0</v>
      </c>
      <c r="AD183" s="35">
        <f t="shared" si="124"/>
        <v>0</v>
      </c>
      <c r="AE183" s="35">
        <f t="shared" si="124"/>
        <v>0</v>
      </c>
      <c r="AF183" s="20"/>
      <c r="AG183" s="99">
        <f t="shared" si="104"/>
        <v>64.599999999999994</v>
      </c>
    </row>
    <row r="184" spans="1:33" s="21" customFormat="1" ht="18.75" customHeight="1" x14ac:dyDescent="0.3">
      <c r="A184" s="36" t="s">
        <v>19</v>
      </c>
      <c r="B184" s="37">
        <f>H184+J184+L184+N184+P184+R184+T184+V184+X184+Z184+AB184+AD184</f>
        <v>0</v>
      </c>
      <c r="C184" s="106">
        <f>SUM(H184,J184)</f>
        <v>0</v>
      </c>
      <c r="D184" s="106">
        <f>E184</f>
        <v>0</v>
      </c>
      <c r="E184" s="106">
        <f>SUM(I184,K184,M184,O184,Q184,S184,U184,W184,Y184,AA184,AC184,AE184)</f>
        <v>0</v>
      </c>
      <c r="F184" s="109">
        <f>IFERROR(E184/B184*100,0)</f>
        <v>0</v>
      </c>
      <c r="G184" s="109">
        <f>IFERROR(E184/C184*100,0)</f>
        <v>0</v>
      </c>
      <c r="H184" s="38">
        <v>0</v>
      </c>
      <c r="I184" s="38"/>
      <c r="J184" s="128">
        <v>0</v>
      </c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20"/>
      <c r="AG184" s="99">
        <f t="shared" si="104"/>
        <v>0</v>
      </c>
    </row>
    <row r="185" spans="1:33" s="21" customFormat="1" ht="18.75" customHeight="1" x14ac:dyDescent="0.3">
      <c r="A185" s="36" t="s">
        <v>17</v>
      </c>
      <c r="B185" s="37">
        <f>H185+J185+L185+N185+P185+R185+T185+V185+X185+Z185+AB185+AD185</f>
        <v>0</v>
      </c>
      <c r="C185" s="106">
        <f>SUM(H185,J185)</f>
        <v>0</v>
      </c>
      <c r="D185" s="106">
        <f t="shared" ref="D185:D187" si="125">E185</f>
        <v>0</v>
      </c>
      <c r="E185" s="106">
        <f t="shared" ref="E185:E186" si="126">SUM(I185,K185,M185,O185,Q185,S185,U185,W185,Y185,AA185,AC185,AE185)</f>
        <v>0</v>
      </c>
      <c r="F185" s="109">
        <f t="shared" ref="F185" si="127">IFERROR(E185/B185*100,0)</f>
        <v>0</v>
      </c>
      <c r="G185" s="109">
        <f>IFERROR(E185/C185*100,0)</f>
        <v>0</v>
      </c>
      <c r="H185" s="38">
        <v>0</v>
      </c>
      <c r="I185" s="38"/>
      <c r="J185" s="128">
        <v>0</v>
      </c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20"/>
      <c r="AG185" s="99">
        <f t="shared" si="104"/>
        <v>0</v>
      </c>
    </row>
    <row r="186" spans="1:33" s="21" customFormat="1" ht="18.75" customHeight="1" x14ac:dyDescent="0.3">
      <c r="A186" s="36" t="s">
        <v>18</v>
      </c>
      <c r="B186" s="37">
        <f>H186+J186+L186+N186+P186+R186+T186+V186+X186+Z186+AB186+AD186</f>
        <v>64.599999999999994</v>
      </c>
      <c r="C186" s="106">
        <f>SUM(H186,J186)</f>
        <v>0</v>
      </c>
      <c r="D186" s="106">
        <f t="shared" si="125"/>
        <v>0</v>
      </c>
      <c r="E186" s="106">
        <f t="shared" si="126"/>
        <v>0</v>
      </c>
      <c r="F186" s="109">
        <f>IFERROR(E186/B186*100,0)</f>
        <v>0</v>
      </c>
      <c r="G186" s="109">
        <f>IFERROR(E186/C186*100,0)</f>
        <v>0</v>
      </c>
      <c r="H186" s="38">
        <v>0</v>
      </c>
      <c r="I186" s="38">
        <v>0</v>
      </c>
      <c r="J186" s="128">
        <v>0</v>
      </c>
      <c r="K186" s="38">
        <v>0</v>
      </c>
      <c r="L186" s="38">
        <v>26.95</v>
      </c>
      <c r="M186" s="38">
        <v>0</v>
      </c>
      <c r="N186" s="38">
        <v>26.77</v>
      </c>
      <c r="O186" s="38">
        <v>0</v>
      </c>
      <c r="P186" s="38">
        <v>10.88</v>
      </c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20"/>
      <c r="AG186" s="99">
        <f t="shared" si="104"/>
        <v>64.599999999999994</v>
      </c>
    </row>
    <row r="187" spans="1:33" s="21" customFormat="1" ht="18.75" customHeight="1" x14ac:dyDescent="0.3">
      <c r="A187" s="36" t="s">
        <v>20</v>
      </c>
      <c r="B187" s="37">
        <f>H187+J187+L187+N187+P187+R187+T187+V187+X187+Z187+AB187+AD187</f>
        <v>0</v>
      </c>
      <c r="C187" s="106">
        <f>SUM(H187,J187)</f>
        <v>0</v>
      </c>
      <c r="D187" s="106">
        <f t="shared" si="125"/>
        <v>0</v>
      </c>
      <c r="E187" s="106">
        <f>SUM(I187,K187,M187,O187,Q187,S187,U187,W187,Y187,AA187,AC187,AE187)</f>
        <v>0</v>
      </c>
      <c r="F187" s="109">
        <f>IFERROR(E187/B187*100,0)</f>
        <v>0</v>
      </c>
      <c r="G187" s="109">
        <f>IFERROR(E187/C187*100,0)</f>
        <v>0</v>
      </c>
      <c r="H187" s="38">
        <v>0</v>
      </c>
      <c r="I187" s="38"/>
      <c r="J187" s="128">
        <v>0</v>
      </c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20"/>
      <c r="AG187" s="99">
        <f t="shared" si="104"/>
        <v>0</v>
      </c>
    </row>
    <row r="188" spans="1:33" s="21" customFormat="1" ht="81" customHeight="1" x14ac:dyDescent="0.3">
      <c r="A188" s="50" t="s">
        <v>64</v>
      </c>
      <c r="B188" s="37"/>
      <c r="C188" s="37"/>
      <c r="D188" s="37"/>
      <c r="E188" s="37"/>
      <c r="F188" s="37"/>
      <c r="G188" s="37"/>
      <c r="H188" s="38"/>
      <c r="I188" s="38"/>
      <c r="J188" s="12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20"/>
      <c r="AG188" s="99">
        <f t="shared" si="104"/>
        <v>0</v>
      </c>
    </row>
    <row r="189" spans="1:33" s="21" customFormat="1" ht="18.75" customHeight="1" x14ac:dyDescent="0.3">
      <c r="A189" s="33" t="s">
        <v>16</v>
      </c>
      <c r="B189" s="34">
        <f>B190+B191+B192</f>
        <v>0</v>
      </c>
      <c r="C189" s="34">
        <f>C190+C191+C192</f>
        <v>0</v>
      </c>
      <c r="D189" s="34">
        <f>D190+D191+D192</f>
        <v>0</v>
      </c>
      <c r="E189" s="34">
        <f>E190+E191+E192</f>
        <v>0</v>
      </c>
      <c r="F189" s="109">
        <f>IFERROR(E189/B189*100,0)</f>
        <v>0</v>
      </c>
      <c r="G189" s="109">
        <f>IFERROR(E189/C189*100,0)</f>
        <v>0</v>
      </c>
      <c r="H189" s="35">
        <f t="shared" ref="H189:AD189" si="128">H190+H191+H192</f>
        <v>0</v>
      </c>
      <c r="I189" s="35">
        <f t="shared" si="128"/>
        <v>0</v>
      </c>
      <c r="J189" s="125">
        <f t="shared" si="128"/>
        <v>0</v>
      </c>
      <c r="K189" s="35">
        <f t="shared" si="128"/>
        <v>0</v>
      </c>
      <c r="L189" s="35">
        <f t="shared" si="128"/>
        <v>0</v>
      </c>
      <c r="M189" s="35">
        <f t="shared" si="128"/>
        <v>0</v>
      </c>
      <c r="N189" s="35">
        <f t="shared" si="128"/>
        <v>0</v>
      </c>
      <c r="O189" s="35">
        <f t="shared" si="128"/>
        <v>0</v>
      </c>
      <c r="P189" s="35">
        <f t="shared" si="128"/>
        <v>0</v>
      </c>
      <c r="Q189" s="35">
        <f t="shared" si="128"/>
        <v>0</v>
      </c>
      <c r="R189" s="35">
        <f t="shared" si="128"/>
        <v>0</v>
      </c>
      <c r="S189" s="35">
        <f t="shared" si="128"/>
        <v>0</v>
      </c>
      <c r="T189" s="35">
        <f t="shared" si="128"/>
        <v>0</v>
      </c>
      <c r="U189" s="35">
        <f t="shared" si="128"/>
        <v>0</v>
      </c>
      <c r="V189" s="35">
        <f t="shared" si="128"/>
        <v>0</v>
      </c>
      <c r="W189" s="35">
        <f t="shared" si="128"/>
        <v>0</v>
      </c>
      <c r="X189" s="35">
        <f t="shared" si="128"/>
        <v>0</v>
      </c>
      <c r="Y189" s="35">
        <f t="shared" si="128"/>
        <v>0</v>
      </c>
      <c r="Z189" s="35">
        <f t="shared" si="128"/>
        <v>0</v>
      </c>
      <c r="AA189" s="35">
        <f t="shared" si="128"/>
        <v>0</v>
      </c>
      <c r="AB189" s="35">
        <f t="shared" si="128"/>
        <v>0</v>
      </c>
      <c r="AC189" s="35">
        <f t="shared" si="128"/>
        <v>0</v>
      </c>
      <c r="AD189" s="35">
        <f t="shared" si="128"/>
        <v>0</v>
      </c>
      <c r="AE189" s="35">
        <f>AE190+AE191+AE192</f>
        <v>0</v>
      </c>
      <c r="AF189" s="20"/>
      <c r="AG189" s="99">
        <f t="shared" si="104"/>
        <v>0</v>
      </c>
    </row>
    <row r="190" spans="1:33" s="21" customFormat="1" ht="18.75" customHeight="1" x14ac:dyDescent="0.3">
      <c r="A190" s="36" t="s">
        <v>19</v>
      </c>
      <c r="B190" s="37">
        <f>H190+J190+L190+N190+P190+R190+T190+V190+X190+Z190+AB190+AD190</f>
        <v>0</v>
      </c>
      <c r="C190" s="106">
        <f>SUM(H190,J190)</f>
        <v>0</v>
      </c>
      <c r="D190" s="106">
        <f>E190</f>
        <v>0</v>
      </c>
      <c r="E190" s="106">
        <f>SUM(I190,K190,M190,O190,Q190,S190,U190,W190,Y190,AA190,AC190,AE190)</f>
        <v>0</v>
      </c>
      <c r="F190" s="109">
        <f>IFERROR(E190/B190*100,0)</f>
        <v>0</v>
      </c>
      <c r="G190" s="109">
        <f>IFERROR(E190/C190*100,0)</f>
        <v>0</v>
      </c>
      <c r="H190" s="38"/>
      <c r="I190" s="38"/>
      <c r="J190" s="12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20"/>
      <c r="AG190" s="99">
        <f t="shared" si="104"/>
        <v>0</v>
      </c>
    </row>
    <row r="191" spans="1:33" s="21" customFormat="1" ht="18.75" customHeight="1" x14ac:dyDescent="0.3">
      <c r="A191" s="36" t="s">
        <v>17</v>
      </c>
      <c r="B191" s="37">
        <f>H191+J191+L191+N191+P191+R191+T191+V191+X191+Z191+AB191+AD191</f>
        <v>0</v>
      </c>
      <c r="C191" s="106">
        <f>SUM(H191,J191)</f>
        <v>0</v>
      </c>
      <c r="D191" s="106">
        <f t="shared" ref="D191:D193" si="129">E191</f>
        <v>0</v>
      </c>
      <c r="E191" s="106">
        <f t="shared" ref="E191:E192" si="130">SUM(I191,K191,M191,O191,Q191,S191,U191,W191,Y191,AA191,AC191,AE191)</f>
        <v>0</v>
      </c>
      <c r="F191" s="109">
        <f t="shared" ref="F191" si="131">IFERROR(E191/B191*100,0)</f>
        <v>0</v>
      </c>
      <c r="G191" s="109">
        <f>IFERROR(E191/C191*100,0)</f>
        <v>0</v>
      </c>
      <c r="H191" s="38"/>
      <c r="I191" s="38"/>
      <c r="J191" s="12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20"/>
      <c r="AG191" s="99">
        <f t="shared" si="104"/>
        <v>0</v>
      </c>
    </row>
    <row r="192" spans="1:33" s="21" customFormat="1" ht="18.75" customHeight="1" x14ac:dyDescent="0.3">
      <c r="A192" s="36" t="s">
        <v>18</v>
      </c>
      <c r="B192" s="37">
        <f>H192+J192+L192+N192+P192+R192+T192+V192+X192+Z192+AB192+AD192</f>
        <v>0</v>
      </c>
      <c r="C192" s="106">
        <f>SUM(H192,J192)</f>
        <v>0</v>
      </c>
      <c r="D192" s="106">
        <f t="shared" si="129"/>
        <v>0</v>
      </c>
      <c r="E192" s="106">
        <f t="shared" si="130"/>
        <v>0</v>
      </c>
      <c r="F192" s="109">
        <f>IFERROR(E192/B192*100,0)</f>
        <v>0</v>
      </c>
      <c r="G192" s="109">
        <f>IFERROR(E192/C192*100,0)</f>
        <v>0</v>
      </c>
      <c r="H192" s="38"/>
      <c r="I192" s="38"/>
      <c r="J192" s="12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20"/>
      <c r="AG192" s="99">
        <f t="shared" si="104"/>
        <v>0</v>
      </c>
    </row>
    <row r="193" spans="1:205" s="21" customFormat="1" ht="18.75" customHeight="1" x14ac:dyDescent="0.3">
      <c r="A193" s="36" t="s">
        <v>20</v>
      </c>
      <c r="B193" s="37">
        <f>H193+J193+L193+N193+P193+R193+T193+V193+X193+Z193+AB193+AD193</f>
        <v>0</v>
      </c>
      <c r="C193" s="106">
        <f>SUM(H193,J193)</f>
        <v>0</v>
      </c>
      <c r="D193" s="106">
        <f t="shared" si="129"/>
        <v>0</v>
      </c>
      <c r="E193" s="106">
        <f>SUM(I193,K193,M193,O193,Q193,S193,U193,W193,Y193,AA193,AC193,AE193)</f>
        <v>0</v>
      </c>
      <c r="F193" s="109">
        <f>IFERROR(E193/B193*100,0)</f>
        <v>0</v>
      </c>
      <c r="G193" s="109">
        <f>IFERROR(E193/C193*100,0)</f>
        <v>0</v>
      </c>
      <c r="H193" s="38"/>
      <c r="I193" s="38"/>
      <c r="J193" s="12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20"/>
      <c r="AG193" s="99">
        <f t="shared" si="104"/>
        <v>0</v>
      </c>
    </row>
    <row r="194" spans="1:205" s="21" customFormat="1" ht="41.25" customHeight="1" x14ac:dyDescent="0.3">
      <c r="A194" s="56" t="s">
        <v>65</v>
      </c>
      <c r="B194" s="29"/>
      <c r="C194" s="29"/>
      <c r="D194" s="29"/>
      <c r="E194" s="29"/>
      <c r="F194" s="29"/>
      <c r="G194" s="29"/>
      <c r="H194" s="24"/>
      <c r="I194" s="24"/>
      <c r="J194" s="125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0"/>
      <c r="AG194" s="99">
        <f t="shared" si="104"/>
        <v>0</v>
      </c>
    </row>
    <row r="195" spans="1:205" s="27" customFormat="1" ht="18.75" x14ac:dyDescent="0.3">
      <c r="A195" s="22" t="s">
        <v>16</v>
      </c>
      <c r="B195" s="23">
        <f>B197+B198+B196</f>
        <v>149520.95000000001</v>
      </c>
      <c r="C195" s="23">
        <f>C197+C198+C196</f>
        <v>22622.23</v>
      </c>
      <c r="D195" s="23">
        <f>D197+D198+D196</f>
        <v>18833.28</v>
      </c>
      <c r="E195" s="23">
        <f>E197+E198+E196</f>
        <v>18833.28</v>
      </c>
      <c r="F195" s="23">
        <f>E195/B195*100</f>
        <v>12.595746616109645</v>
      </c>
      <c r="G195" s="113">
        <f>IFERROR(E195/C195*100,0)</f>
        <v>83.251209098307271</v>
      </c>
      <c r="H195" s="24">
        <f>H196+H197+H198</f>
        <v>12954.58</v>
      </c>
      <c r="I195" s="24">
        <f t="shared" ref="I195:AE195" si="132">I196+I197+I198</f>
        <v>9425.74</v>
      </c>
      <c r="J195" s="125">
        <f>J196+J197+J198</f>
        <v>9790.15</v>
      </c>
      <c r="K195" s="24">
        <f t="shared" si="132"/>
        <v>9407.5399999999991</v>
      </c>
      <c r="L195" s="24">
        <f t="shared" si="132"/>
        <v>12716.82</v>
      </c>
      <c r="M195" s="24">
        <f t="shared" si="132"/>
        <v>0</v>
      </c>
      <c r="N195" s="24">
        <f t="shared" si="132"/>
        <v>15996.730000000001</v>
      </c>
      <c r="O195" s="24">
        <f t="shared" si="132"/>
        <v>0</v>
      </c>
      <c r="P195" s="24">
        <f t="shared" si="132"/>
        <v>12848.64</v>
      </c>
      <c r="Q195" s="24">
        <f t="shared" si="132"/>
        <v>0</v>
      </c>
      <c r="R195" s="24">
        <f t="shared" si="132"/>
        <v>13476.83</v>
      </c>
      <c r="S195" s="24">
        <f t="shared" si="132"/>
        <v>0</v>
      </c>
      <c r="T195" s="24">
        <f t="shared" si="132"/>
        <v>15465.32</v>
      </c>
      <c r="U195" s="24">
        <f t="shared" si="132"/>
        <v>0</v>
      </c>
      <c r="V195" s="24">
        <f t="shared" si="132"/>
        <v>7283.53</v>
      </c>
      <c r="W195" s="24">
        <f t="shared" si="132"/>
        <v>0</v>
      </c>
      <c r="X195" s="24">
        <f t="shared" si="132"/>
        <v>13804.42</v>
      </c>
      <c r="Y195" s="24">
        <f t="shared" si="132"/>
        <v>0</v>
      </c>
      <c r="Z195" s="24">
        <f t="shared" si="132"/>
        <v>13437.349999999999</v>
      </c>
      <c r="AA195" s="24">
        <f t="shared" si="132"/>
        <v>0</v>
      </c>
      <c r="AB195" s="24">
        <f t="shared" si="132"/>
        <v>8340.0500000000011</v>
      </c>
      <c r="AC195" s="24">
        <f t="shared" si="132"/>
        <v>0</v>
      </c>
      <c r="AD195" s="24">
        <f t="shared" si="132"/>
        <v>13406.529999999999</v>
      </c>
      <c r="AE195" s="24">
        <f t="shared" si="132"/>
        <v>0</v>
      </c>
      <c r="AF195" s="20"/>
      <c r="AG195" s="99">
        <f t="shared" si="104"/>
        <v>149520.94999999998</v>
      </c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21"/>
      <c r="AZ195" s="21"/>
      <c r="BA195" s="21"/>
      <c r="BB195" s="21"/>
      <c r="BC195" s="21"/>
      <c r="BD195" s="21"/>
      <c r="BE195" s="21"/>
      <c r="BF195" s="21"/>
      <c r="BG195" s="21"/>
      <c r="BH195" s="21"/>
      <c r="BI195" s="21"/>
      <c r="BJ195" s="21"/>
      <c r="BK195" s="21"/>
      <c r="BL195" s="21"/>
      <c r="BM195" s="21"/>
      <c r="BN195" s="21"/>
      <c r="BO195" s="21"/>
      <c r="BP195" s="21"/>
      <c r="BQ195" s="21"/>
      <c r="BR195" s="21"/>
      <c r="BS195" s="21"/>
      <c r="BT195" s="21"/>
      <c r="BU195" s="21"/>
      <c r="BV195" s="21"/>
      <c r="BW195" s="21"/>
      <c r="BX195" s="21"/>
      <c r="BY195" s="21"/>
      <c r="BZ195" s="21"/>
      <c r="CA195" s="21"/>
      <c r="CB195" s="21"/>
      <c r="CC195" s="21"/>
      <c r="CD195" s="21"/>
      <c r="CE195" s="21"/>
      <c r="CF195" s="21"/>
      <c r="CG195" s="21"/>
      <c r="CH195" s="21"/>
      <c r="CI195" s="21"/>
      <c r="CJ195" s="21"/>
      <c r="CK195" s="21"/>
      <c r="CL195" s="21"/>
      <c r="CM195" s="21"/>
      <c r="CN195" s="21"/>
      <c r="CO195" s="21"/>
      <c r="CP195" s="21"/>
      <c r="CQ195" s="21"/>
      <c r="CR195" s="21"/>
      <c r="CS195" s="21"/>
      <c r="CT195" s="21"/>
      <c r="CU195" s="21"/>
      <c r="CV195" s="21"/>
      <c r="CW195" s="21"/>
      <c r="CX195" s="21"/>
      <c r="CY195" s="21"/>
      <c r="CZ195" s="21"/>
      <c r="DA195" s="21"/>
      <c r="DB195" s="21"/>
      <c r="DC195" s="21"/>
      <c r="DD195" s="21"/>
      <c r="DE195" s="21"/>
      <c r="DF195" s="21"/>
      <c r="DG195" s="21"/>
      <c r="DH195" s="21"/>
      <c r="DI195" s="21"/>
      <c r="DJ195" s="21"/>
      <c r="DK195" s="21"/>
      <c r="DL195" s="21"/>
      <c r="DM195" s="21"/>
      <c r="DN195" s="21"/>
      <c r="DO195" s="21"/>
      <c r="DP195" s="21"/>
      <c r="DQ195" s="21"/>
      <c r="DR195" s="21"/>
      <c r="DS195" s="21"/>
      <c r="DT195" s="21"/>
      <c r="DU195" s="21"/>
      <c r="DV195" s="21"/>
      <c r="DW195" s="21"/>
      <c r="DX195" s="21"/>
      <c r="DY195" s="21"/>
      <c r="DZ195" s="21"/>
      <c r="EA195" s="21"/>
      <c r="EB195" s="21"/>
      <c r="EC195" s="21"/>
      <c r="ED195" s="21"/>
      <c r="EE195" s="21"/>
      <c r="EF195" s="21"/>
      <c r="EG195" s="21"/>
      <c r="EH195" s="21"/>
      <c r="EI195" s="21"/>
      <c r="EJ195" s="21"/>
      <c r="EK195" s="21"/>
      <c r="EL195" s="21"/>
      <c r="EM195" s="21"/>
      <c r="EN195" s="21"/>
      <c r="EO195" s="21"/>
      <c r="EP195" s="21"/>
      <c r="EQ195" s="21"/>
      <c r="ER195" s="21"/>
      <c r="ES195" s="21"/>
      <c r="ET195" s="21"/>
      <c r="EU195" s="21"/>
      <c r="EV195" s="21"/>
      <c r="EW195" s="21"/>
      <c r="EX195" s="21"/>
      <c r="EY195" s="21"/>
      <c r="EZ195" s="21"/>
      <c r="FA195" s="21"/>
      <c r="FB195" s="21"/>
      <c r="FC195" s="21"/>
      <c r="FD195" s="21"/>
      <c r="FE195" s="21"/>
      <c r="FF195" s="21"/>
      <c r="FG195" s="21"/>
      <c r="FH195" s="21"/>
      <c r="FI195" s="21"/>
      <c r="FJ195" s="21"/>
      <c r="FK195" s="21"/>
      <c r="FL195" s="21"/>
      <c r="FM195" s="21"/>
      <c r="FN195" s="21"/>
      <c r="FO195" s="21"/>
      <c r="FP195" s="21"/>
      <c r="FQ195" s="21"/>
      <c r="FR195" s="21"/>
      <c r="FS195" s="21"/>
      <c r="FT195" s="21"/>
      <c r="FU195" s="21"/>
      <c r="FV195" s="21"/>
      <c r="FW195" s="21"/>
      <c r="FX195" s="21"/>
      <c r="FY195" s="21"/>
      <c r="FZ195" s="21"/>
      <c r="GA195" s="21"/>
      <c r="GB195" s="21"/>
      <c r="GC195" s="21"/>
      <c r="GD195" s="21"/>
      <c r="GE195" s="21"/>
      <c r="GF195" s="21"/>
      <c r="GG195" s="21"/>
      <c r="GH195" s="21"/>
      <c r="GI195" s="21"/>
      <c r="GJ195" s="21"/>
      <c r="GK195" s="21"/>
      <c r="GL195" s="21"/>
      <c r="GM195" s="21"/>
      <c r="GN195" s="21"/>
      <c r="GO195" s="21"/>
      <c r="GP195" s="21"/>
      <c r="GQ195" s="21"/>
      <c r="GR195" s="21"/>
      <c r="GS195" s="21"/>
      <c r="GT195" s="21"/>
      <c r="GU195" s="21"/>
      <c r="GV195" s="21"/>
      <c r="GW195" s="21"/>
    </row>
    <row r="196" spans="1:205" s="27" customFormat="1" ht="18.75" x14ac:dyDescent="0.3">
      <c r="A196" s="28" t="s">
        <v>19</v>
      </c>
      <c r="B196" s="29">
        <f>B202+B208+B214</f>
        <v>0</v>
      </c>
      <c r="C196" s="29">
        <f t="shared" ref="C196:E197" si="133">C202+C208+C214</f>
        <v>0</v>
      </c>
      <c r="D196" s="29">
        <f t="shared" si="133"/>
        <v>0</v>
      </c>
      <c r="E196" s="29">
        <f t="shared" si="133"/>
        <v>0</v>
      </c>
      <c r="F196" s="18">
        <f>IFERROR(E196/B196*100,0)</f>
        <v>0</v>
      </c>
      <c r="G196" s="18">
        <f>IFERROR(E196/C196*100,0)</f>
        <v>0</v>
      </c>
      <c r="H196" s="29">
        <f t="shared" ref="H196:AD199" si="134">H202+H208+H214+H220+H226</f>
        <v>0</v>
      </c>
      <c r="I196" s="29"/>
      <c r="J196" s="126">
        <f t="shared" si="134"/>
        <v>0</v>
      </c>
      <c r="K196" s="29"/>
      <c r="L196" s="29">
        <f t="shared" si="134"/>
        <v>0</v>
      </c>
      <c r="M196" s="29"/>
      <c r="N196" s="29">
        <f t="shared" si="134"/>
        <v>0</v>
      </c>
      <c r="O196" s="29"/>
      <c r="P196" s="29">
        <f t="shared" si="134"/>
        <v>0</v>
      </c>
      <c r="Q196" s="29"/>
      <c r="R196" s="29">
        <f t="shared" si="134"/>
        <v>0</v>
      </c>
      <c r="S196" s="29"/>
      <c r="T196" s="29">
        <f t="shared" si="134"/>
        <v>0</v>
      </c>
      <c r="U196" s="29"/>
      <c r="V196" s="29">
        <f t="shared" si="134"/>
        <v>0</v>
      </c>
      <c r="W196" s="29"/>
      <c r="X196" s="29">
        <f t="shared" si="134"/>
        <v>0</v>
      </c>
      <c r="Y196" s="29"/>
      <c r="Z196" s="29">
        <f t="shared" si="134"/>
        <v>0</v>
      </c>
      <c r="AA196" s="29"/>
      <c r="AB196" s="29">
        <f t="shared" si="134"/>
        <v>0</v>
      </c>
      <c r="AC196" s="29"/>
      <c r="AD196" s="29">
        <f t="shared" si="134"/>
        <v>0</v>
      </c>
      <c r="AE196" s="29"/>
      <c r="AF196" s="20"/>
      <c r="AG196" s="99">
        <f t="shared" si="104"/>
        <v>0</v>
      </c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21"/>
      <c r="AZ196" s="21"/>
      <c r="BA196" s="21"/>
      <c r="BB196" s="21"/>
      <c r="BC196" s="21"/>
      <c r="BD196" s="21"/>
      <c r="BE196" s="21"/>
      <c r="BF196" s="21"/>
      <c r="BG196" s="21"/>
      <c r="BH196" s="21"/>
      <c r="BI196" s="21"/>
      <c r="BJ196" s="21"/>
      <c r="BK196" s="21"/>
      <c r="BL196" s="21"/>
      <c r="BM196" s="21"/>
      <c r="BN196" s="21"/>
      <c r="BO196" s="21"/>
      <c r="BP196" s="21"/>
      <c r="BQ196" s="21"/>
      <c r="BR196" s="21"/>
      <c r="BS196" s="21"/>
      <c r="BT196" s="21"/>
      <c r="BU196" s="21"/>
      <c r="BV196" s="21"/>
      <c r="BW196" s="21"/>
      <c r="BX196" s="21"/>
      <c r="BY196" s="21"/>
      <c r="BZ196" s="21"/>
      <c r="CA196" s="21"/>
      <c r="CB196" s="21"/>
      <c r="CC196" s="21"/>
      <c r="CD196" s="21"/>
      <c r="CE196" s="21"/>
      <c r="CF196" s="21"/>
      <c r="CG196" s="21"/>
      <c r="CH196" s="21"/>
      <c r="CI196" s="21"/>
      <c r="CJ196" s="21"/>
      <c r="CK196" s="21"/>
      <c r="CL196" s="21"/>
      <c r="CM196" s="21"/>
      <c r="CN196" s="21"/>
      <c r="CO196" s="21"/>
      <c r="CP196" s="21"/>
      <c r="CQ196" s="21"/>
      <c r="CR196" s="21"/>
      <c r="CS196" s="21"/>
      <c r="CT196" s="21"/>
      <c r="CU196" s="21"/>
      <c r="CV196" s="21"/>
      <c r="CW196" s="21"/>
      <c r="CX196" s="21"/>
      <c r="CY196" s="21"/>
      <c r="CZ196" s="21"/>
      <c r="DA196" s="21"/>
      <c r="DB196" s="21"/>
      <c r="DC196" s="21"/>
      <c r="DD196" s="21"/>
      <c r="DE196" s="21"/>
      <c r="DF196" s="21"/>
      <c r="DG196" s="21"/>
      <c r="DH196" s="21"/>
      <c r="DI196" s="21"/>
      <c r="DJ196" s="21"/>
      <c r="DK196" s="21"/>
      <c r="DL196" s="21"/>
      <c r="DM196" s="21"/>
      <c r="DN196" s="21"/>
      <c r="DO196" s="21"/>
      <c r="DP196" s="21"/>
      <c r="DQ196" s="21"/>
      <c r="DR196" s="21"/>
      <c r="DS196" s="21"/>
      <c r="DT196" s="21"/>
      <c r="DU196" s="21"/>
      <c r="DV196" s="21"/>
      <c r="DW196" s="21"/>
      <c r="DX196" s="21"/>
      <c r="DY196" s="21"/>
      <c r="DZ196" s="21"/>
      <c r="EA196" s="21"/>
      <c r="EB196" s="21"/>
      <c r="EC196" s="21"/>
      <c r="ED196" s="21"/>
      <c r="EE196" s="21"/>
      <c r="EF196" s="21"/>
      <c r="EG196" s="21"/>
      <c r="EH196" s="21"/>
      <c r="EI196" s="21"/>
      <c r="EJ196" s="21"/>
      <c r="EK196" s="21"/>
      <c r="EL196" s="21"/>
      <c r="EM196" s="21"/>
      <c r="EN196" s="21"/>
      <c r="EO196" s="21"/>
      <c r="EP196" s="21"/>
      <c r="EQ196" s="21"/>
      <c r="ER196" s="21"/>
      <c r="ES196" s="21"/>
      <c r="ET196" s="21"/>
      <c r="EU196" s="21"/>
      <c r="EV196" s="21"/>
      <c r="EW196" s="21"/>
      <c r="EX196" s="21"/>
      <c r="EY196" s="21"/>
      <c r="EZ196" s="21"/>
      <c r="FA196" s="21"/>
      <c r="FB196" s="21"/>
      <c r="FC196" s="21"/>
      <c r="FD196" s="21"/>
      <c r="FE196" s="21"/>
      <c r="FF196" s="21"/>
      <c r="FG196" s="21"/>
      <c r="FH196" s="21"/>
      <c r="FI196" s="21"/>
      <c r="FJ196" s="21"/>
      <c r="FK196" s="21"/>
      <c r="FL196" s="21"/>
      <c r="FM196" s="21"/>
      <c r="FN196" s="21"/>
      <c r="FO196" s="21"/>
      <c r="FP196" s="21"/>
      <c r="FQ196" s="21"/>
      <c r="FR196" s="21"/>
      <c r="FS196" s="21"/>
      <c r="FT196" s="21"/>
      <c r="FU196" s="21"/>
      <c r="FV196" s="21"/>
      <c r="FW196" s="21"/>
      <c r="FX196" s="21"/>
      <c r="FY196" s="21"/>
      <c r="FZ196" s="21"/>
      <c r="GA196" s="21"/>
      <c r="GB196" s="21"/>
      <c r="GC196" s="21"/>
      <c r="GD196" s="21"/>
      <c r="GE196" s="21"/>
      <c r="GF196" s="21"/>
      <c r="GG196" s="21"/>
      <c r="GH196" s="21"/>
      <c r="GI196" s="21"/>
      <c r="GJ196" s="21"/>
      <c r="GK196" s="21"/>
      <c r="GL196" s="21"/>
      <c r="GM196" s="21"/>
      <c r="GN196" s="21"/>
      <c r="GO196" s="21"/>
      <c r="GP196" s="21"/>
      <c r="GQ196" s="21"/>
      <c r="GR196" s="21"/>
      <c r="GS196" s="21"/>
      <c r="GT196" s="21"/>
      <c r="GU196" s="21"/>
      <c r="GV196" s="21"/>
      <c r="GW196" s="21"/>
    </row>
    <row r="197" spans="1:205" s="27" customFormat="1" ht="18.75" x14ac:dyDescent="0.3">
      <c r="A197" s="28" t="s">
        <v>17</v>
      </c>
      <c r="B197" s="29">
        <f>B203+B209+B215</f>
        <v>0</v>
      </c>
      <c r="C197" s="29">
        <f t="shared" si="133"/>
        <v>0</v>
      </c>
      <c r="D197" s="29">
        <f t="shared" si="133"/>
        <v>0</v>
      </c>
      <c r="E197" s="29">
        <f t="shared" si="133"/>
        <v>0</v>
      </c>
      <c r="F197" s="18">
        <f t="shared" ref="F197:F199" si="135">IFERROR(E197/B197*100,0)</f>
        <v>0</v>
      </c>
      <c r="G197" s="18">
        <f>IFERROR(E197/C197*100,0)</f>
        <v>0</v>
      </c>
      <c r="H197" s="29">
        <f t="shared" si="134"/>
        <v>0</v>
      </c>
      <c r="I197" s="29"/>
      <c r="J197" s="126">
        <f t="shared" si="134"/>
        <v>0</v>
      </c>
      <c r="K197" s="29"/>
      <c r="L197" s="29">
        <f t="shared" si="134"/>
        <v>0</v>
      </c>
      <c r="M197" s="29"/>
      <c r="N197" s="29">
        <f t="shared" si="134"/>
        <v>0</v>
      </c>
      <c r="O197" s="29"/>
      <c r="P197" s="29">
        <f t="shared" si="134"/>
        <v>0</v>
      </c>
      <c r="Q197" s="29"/>
      <c r="R197" s="29">
        <f t="shared" si="134"/>
        <v>0</v>
      </c>
      <c r="S197" s="29"/>
      <c r="T197" s="29">
        <f t="shared" si="134"/>
        <v>0</v>
      </c>
      <c r="U197" s="29"/>
      <c r="V197" s="29">
        <f t="shared" si="134"/>
        <v>0</v>
      </c>
      <c r="W197" s="29"/>
      <c r="X197" s="29">
        <f t="shared" si="134"/>
        <v>0</v>
      </c>
      <c r="Y197" s="29"/>
      <c r="Z197" s="29">
        <f t="shared" si="134"/>
        <v>0</v>
      </c>
      <c r="AA197" s="29"/>
      <c r="AB197" s="29">
        <f t="shared" si="134"/>
        <v>0</v>
      </c>
      <c r="AC197" s="29"/>
      <c r="AD197" s="29">
        <f t="shared" si="134"/>
        <v>0</v>
      </c>
      <c r="AE197" s="29"/>
      <c r="AF197" s="20"/>
      <c r="AG197" s="99">
        <f t="shared" si="104"/>
        <v>0</v>
      </c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21"/>
      <c r="AZ197" s="21"/>
      <c r="BA197" s="21"/>
      <c r="BB197" s="21"/>
      <c r="BC197" s="21"/>
      <c r="BD197" s="21"/>
      <c r="BE197" s="21"/>
      <c r="BF197" s="21"/>
      <c r="BG197" s="21"/>
      <c r="BH197" s="21"/>
      <c r="BI197" s="21"/>
      <c r="BJ197" s="21"/>
      <c r="BK197" s="21"/>
      <c r="BL197" s="21"/>
      <c r="BM197" s="21"/>
      <c r="BN197" s="21"/>
      <c r="BO197" s="21"/>
      <c r="BP197" s="21"/>
      <c r="BQ197" s="21"/>
      <c r="BR197" s="21"/>
      <c r="BS197" s="21"/>
      <c r="BT197" s="21"/>
      <c r="BU197" s="21"/>
      <c r="BV197" s="21"/>
      <c r="BW197" s="21"/>
      <c r="BX197" s="21"/>
      <c r="BY197" s="21"/>
      <c r="BZ197" s="21"/>
      <c r="CA197" s="21"/>
      <c r="CB197" s="21"/>
      <c r="CC197" s="21"/>
      <c r="CD197" s="21"/>
      <c r="CE197" s="21"/>
      <c r="CF197" s="21"/>
      <c r="CG197" s="21"/>
      <c r="CH197" s="21"/>
      <c r="CI197" s="21"/>
      <c r="CJ197" s="21"/>
      <c r="CK197" s="21"/>
      <c r="CL197" s="21"/>
      <c r="CM197" s="21"/>
      <c r="CN197" s="21"/>
      <c r="CO197" s="21"/>
      <c r="CP197" s="21"/>
      <c r="CQ197" s="21"/>
      <c r="CR197" s="21"/>
      <c r="CS197" s="21"/>
      <c r="CT197" s="21"/>
      <c r="CU197" s="21"/>
      <c r="CV197" s="21"/>
      <c r="CW197" s="21"/>
      <c r="CX197" s="21"/>
      <c r="CY197" s="21"/>
      <c r="CZ197" s="21"/>
      <c r="DA197" s="21"/>
      <c r="DB197" s="21"/>
      <c r="DC197" s="21"/>
      <c r="DD197" s="21"/>
      <c r="DE197" s="21"/>
      <c r="DF197" s="21"/>
      <c r="DG197" s="21"/>
      <c r="DH197" s="21"/>
      <c r="DI197" s="21"/>
      <c r="DJ197" s="21"/>
      <c r="DK197" s="21"/>
      <c r="DL197" s="21"/>
      <c r="DM197" s="21"/>
      <c r="DN197" s="21"/>
      <c r="DO197" s="21"/>
      <c r="DP197" s="21"/>
      <c r="DQ197" s="21"/>
      <c r="DR197" s="21"/>
      <c r="DS197" s="21"/>
      <c r="DT197" s="21"/>
      <c r="DU197" s="21"/>
      <c r="DV197" s="21"/>
      <c r="DW197" s="21"/>
      <c r="DX197" s="21"/>
      <c r="DY197" s="21"/>
      <c r="DZ197" s="21"/>
      <c r="EA197" s="21"/>
      <c r="EB197" s="21"/>
      <c r="EC197" s="21"/>
      <c r="ED197" s="21"/>
      <c r="EE197" s="21"/>
      <c r="EF197" s="21"/>
      <c r="EG197" s="21"/>
      <c r="EH197" s="21"/>
      <c r="EI197" s="21"/>
      <c r="EJ197" s="21"/>
      <c r="EK197" s="21"/>
      <c r="EL197" s="21"/>
      <c r="EM197" s="21"/>
      <c r="EN197" s="21"/>
      <c r="EO197" s="21"/>
      <c r="EP197" s="21"/>
      <c r="EQ197" s="21"/>
      <c r="ER197" s="21"/>
      <c r="ES197" s="21"/>
      <c r="ET197" s="21"/>
      <c r="EU197" s="21"/>
      <c r="EV197" s="21"/>
      <c r="EW197" s="21"/>
      <c r="EX197" s="21"/>
      <c r="EY197" s="21"/>
      <c r="EZ197" s="21"/>
      <c r="FA197" s="21"/>
      <c r="FB197" s="21"/>
      <c r="FC197" s="21"/>
      <c r="FD197" s="21"/>
      <c r="FE197" s="21"/>
      <c r="FF197" s="21"/>
      <c r="FG197" s="21"/>
      <c r="FH197" s="21"/>
      <c r="FI197" s="21"/>
      <c r="FJ197" s="21"/>
      <c r="FK197" s="21"/>
      <c r="FL197" s="21"/>
      <c r="FM197" s="21"/>
      <c r="FN197" s="21"/>
      <c r="FO197" s="21"/>
      <c r="FP197" s="21"/>
      <c r="FQ197" s="21"/>
      <c r="FR197" s="21"/>
      <c r="FS197" s="21"/>
      <c r="FT197" s="21"/>
      <c r="FU197" s="21"/>
      <c r="FV197" s="21"/>
      <c r="FW197" s="21"/>
      <c r="FX197" s="21"/>
      <c r="FY197" s="21"/>
      <c r="FZ197" s="21"/>
      <c r="GA197" s="21"/>
      <c r="GB197" s="21"/>
      <c r="GC197" s="21"/>
      <c r="GD197" s="21"/>
      <c r="GE197" s="21"/>
      <c r="GF197" s="21"/>
      <c r="GG197" s="21"/>
      <c r="GH197" s="21"/>
      <c r="GI197" s="21"/>
      <c r="GJ197" s="21"/>
      <c r="GK197" s="21"/>
      <c r="GL197" s="21"/>
      <c r="GM197" s="21"/>
      <c r="GN197" s="21"/>
      <c r="GO197" s="21"/>
      <c r="GP197" s="21"/>
      <c r="GQ197" s="21"/>
      <c r="GR197" s="21"/>
      <c r="GS197" s="21"/>
      <c r="GT197" s="21"/>
      <c r="GU197" s="21"/>
      <c r="GV197" s="21"/>
      <c r="GW197" s="21"/>
    </row>
    <row r="198" spans="1:205" s="27" customFormat="1" ht="18.75" x14ac:dyDescent="0.3">
      <c r="A198" s="28" t="s">
        <v>18</v>
      </c>
      <c r="B198" s="29">
        <f>B204+B210+B216+B222+B228</f>
        <v>149520.95000000001</v>
      </c>
      <c r="C198" s="29">
        <f t="shared" ref="B198:E199" si="136">C204+C210+C216+C222</f>
        <v>22622.23</v>
      </c>
      <c r="D198" s="29">
        <f t="shared" si="136"/>
        <v>18833.28</v>
      </c>
      <c r="E198" s="29">
        <f t="shared" si="136"/>
        <v>18833.28</v>
      </c>
      <c r="F198" s="18">
        <f t="shared" si="135"/>
        <v>12.595746616109645</v>
      </c>
      <c r="G198" s="18">
        <f>IFERROR(E198/C198*100,0)</f>
        <v>83.251209098307271</v>
      </c>
      <c r="H198" s="29">
        <f t="shared" si="134"/>
        <v>12954.58</v>
      </c>
      <c r="I198" s="29">
        <f>I204+I210+I216+I222+I228</f>
        <v>9425.74</v>
      </c>
      <c r="J198" s="126">
        <f t="shared" si="134"/>
        <v>9790.15</v>
      </c>
      <c r="K198" s="29">
        <f>K204+K210+K216+K222+K228</f>
        <v>9407.5399999999991</v>
      </c>
      <c r="L198" s="29">
        <f t="shared" si="134"/>
        <v>12716.82</v>
      </c>
      <c r="M198" s="29">
        <f>M204+M216+M222+M228</f>
        <v>0</v>
      </c>
      <c r="N198" s="29">
        <f t="shared" si="134"/>
        <v>15996.730000000001</v>
      </c>
      <c r="O198" s="29">
        <f>O204+O210+O216+O222+O228</f>
        <v>0</v>
      </c>
      <c r="P198" s="29">
        <f t="shared" si="134"/>
        <v>12848.64</v>
      </c>
      <c r="Q198" s="29">
        <f>Q204+Q210+Q216+Q222+Q228</f>
        <v>0</v>
      </c>
      <c r="R198" s="29">
        <f t="shared" si="134"/>
        <v>13476.83</v>
      </c>
      <c r="S198" s="29"/>
      <c r="T198" s="29">
        <f t="shared" si="134"/>
        <v>15465.32</v>
      </c>
      <c r="U198" s="29"/>
      <c r="V198" s="29">
        <f t="shared" si="134"/>
        <v>7283.53</v>
      </c>
      <c r="W198" s="29"/>
      <c r="X198" s="29">
        <f t="shared" si="134"/>
        <v>13804.42</v>
      </c>
      <c r="Y198" s="29"/>
      <c r="Z198" s="29">
        <f t="shared" si="134"/>
        <v>13437.349999999999</v>
      </c>
      <c r="AA198" s="29"/>
      <c r="AB198" s="29">
        <f t="shared" si="134"/>
        <v>8340.0500000000011</v>
      </c>
      <c r="AC198" s="29"/>
      <c r="AD198" s="29">
        <f t="shared" si="134"/>
        <v>13406.529999999999</v>
      </c>
      <c r="AE198" s="29"/>
      <c r="AF198" s="20"/>
      <c r="AG198" s="99">
        <f t="shared" si="104"/>
        <v>149520.94999999998</v>
      </c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21"/>
      <c r="AZ198" s="21"/>
      <c r="BA198" s="21"/>
      <c r="BB198" s="21"/>
      <c r="BC198" s="21"/>
      <c r="BD198" s="21"/>
      <c r="BE198" s="21"/>
      <c r="BF198" s="21"/>
      <c r="BG198" s="21"/>
      <c r="BH198" s="21"/>
      <c r="BI198" s="21"/>
      <c r="BJ198" s="21"/>
      <c r="BK198" s="21"/>
      <c r="BL198" s="21"/>
      <c r="BM198" s="21"/>
      <c r="BN198" s="21"/>
      <c r="BO198" s="21"/>
      <c r="BP198" s="21"/>
      <c r="BQ198" s="21"/>
      <c r="BR198" s="21"/>
      <c r="BS198" s="21"/>
      <c r="BT198" s="21"/>
      <c r="BU198" s="21"/>
      <c r="BV198" s="21"/>
      <c r="BW198" s="21"/>
      <c r="BX198" s="21"/>
      <c r="BY198" s="21"/>
      <c r="BZ198" s="21"/>
      <c r="CA198" s="21"/>
      <c r="CB198" s="21"/>
      <c r="CC198" s="21"/>
      <c r="CD198" s="21"/>
      <c r="CE198" s="21"/>
      <c r="CF198" s="21"/>
      <c r="CG198" s="21"/>
      <c r="CH198" s="21"/>
      <c r="CI198" s="21"/>
      <c r="CJ198" s="21"/>
      <c r="CK198" s="21"/>
      <c r="CL198" s="21"/>
      <c r="CM198" s="21"/>
      <c r="CN198" s="21"/>
      <c r="CO198" s="21"/>
      <c r="CP198" s="21"/>
      <c r="CQ198" s="21"/>
      <c r="CR198" s="21"/>
      <c r="CS198" s="21"/>
      <c r="CT198" s="21"/>
      <c r="CU198" s="21"/>
      <c r="CV198" s="21"/>
      <c r="CW198" s="21"/>
      <c r="CX198" s="21"/>
      <c r="CY198" s="21"/>
      <c r="CZ198" s="21"/>
      <c r="DA198" s="21"/>
      <c r="DB198" s="21"/>
      <c r="DC198" s="21"/>
      <c r="DD198" s="21"/>
      <c r="DE198" s="21"/>
      <c r="DF198" s="21"/>
      <c r="DG198" s="21"/>
      <c r="DH198" s="21"/>
      <c r="DI198" s="21"/>
      <c r="DJ198" s="21"/>
      <c r="DK198" s="21"/>
      <c r="DL198" s="21"/>
      <c r="DM198" s="21"/>
      <c r="DN198" s="21"/>
      <c r="DO198" s="21"/>
      <c r="DP198" s="21"/>
      <c r="DQ198" s="21"/>
      <c r="DR198" s="21"/>
      <c r="DS198" s="21"/>
      <c r="DT198" s="21"/>
      <c r="DU198" s="21"/>
      <c r="DV198" s="21"/>
      <c r="DW198" s="21"/>
      <c r="DX198" s="21"/>
      <c r="DY198" s="21"/>
      <c r="DZ198" s="21"/>
      <c r="EA198" s="21"/>
      <c r="EB198" s="21"/>
      <c r="EC198" s="21"/>
      <c r="ED198" s="21"/>
      <c r="EE198" s="21"/>
      <c r="EF198" s="21"/>
      <c r="EG198" s="21"/>
      <c r="EH198" s="21"/>
      <c r="EI198" s="21"/>
      <c r="EJ198" s="21"/>
      <c r="EK198" s="21"/>
      <c r="EL198" s="21"/>
      <c r="EM198" s="21"/>
      <c r="EN198" s="21"/>
      <c r="EO198" s="21"/>
      <c r="EP198" s="21"/>
      <c r="EQ198" s="21"/>
      <c r="ER198" s="21"/>
      <c r="ES198" s="21"/>
      <c r="ET198" s="21"/>
      <c r="EU198" s="21"/>
      <c r="EV198" s="21"/>
      <c r="EW198" s="21"/>
      <c r="EX198" s="21"/>
      <c r="EY198" s="21"/>
      <c r="EZ198" s="21"/>
      <c r="FA198" s="21"/>
      <c r="FB198" s="21"/>
      <c r="FC198" s="21"/>
      <c r="FD198" s="21"/>
      <c r="FE198" s="21"/>
      <c r="FF198" s="21"/>
      <c r="FG198" s="21"/>
      <c r="FH198" s="21"/>
      <c r="FI198" s="21"/>
      <c r="FJ198" s="21"/>
      <c r="FK198" s="21"/>
      <c r="FL198" s="21"/>
      <c r="FM198" s="21"/>
      <c r="FN198" s="21"/>
      <c r="FO198" s="21"/>
      <c r="FP198" s="21"/>
      <c r="FQ198" s="21"/>
      <c r="FR198" s="21"/>
      <c r="FS198" s="21"/>
      <c r="FT198" s="21"/>
      <c r="FU198" s="21"/>
      <c r="FV198" s="21"/>
      <c r="FW198" s="21"/>
      <c r="FX198" s="21"/>
      <c r="FY198" s="21"/>
      <c r="FZ198" s="21"/>
      <c r="GA198" s="21"/>
      <c r="GB198" s="21"/>
      <c r="GC198" s="21"/>
      <c r="GD198" s="21"/>
      <c r="GE198" s="21"/>
      <c r="GF198" s="21"/>
      <c r="GG198" s="21"/>
      <c r="GH198" s="21"/>
      <c r="GI198" s="21"/>
      <c r="GJ198" s="21"/>
      <c r="GK198" s="21"/>
      <c r="GL198" s="21"/>
      <c r="GM198" s="21"/>
      <c r="GN198" s="21"/>
      <c r="GO198" s="21"/>
      <c r="GP198" s="21"/>
      <c r="GQ198" s="21"/>
      <c r="GR198" s="21"/>
      <c r="GS198" s="21"/>
      <c r="GT198" s="21"/>
      <c r="GU198" s="21"/>
      <c r="GV198" s="21"/>
      <c r="GW198" s="21"/>
    </row>
    <row r="199" spans="1:205" s="27" customFormat="1" ht="18.75" x14ac:dyDescent="0.3">
      <c r="A199" s="28" t="s">
        <v>20</v>
      </c>
      <c r="B199" s="29">
        <f t="shared" si="136"/>
        <v>0</v>
      </c>
      <c r="C199" s="29">
        <f t="shared" si="136"/>
        <v>0</v>
      </c>
      <c r="D199" s="29">
        <f t="shared" si="136"/>
        <v>0</v>
      </c>
      <c r="E199" s="29">
        <f t="shared" si="136"/>
        <v>0</v>
      </c>
      <c r="F199" s="18">
        <f t="shared" si="135"/>
        <v>0</v>
      </c>
      <c r="G199" s="18">
        <f>IFERROR(E199/C199*100,0)</f>
        <v>0</v>
      </c>
      <c r="H199" s="29">
        <f t="shared" si="134"/>
        <v>0</v>
      </c>
      <c r="I199" s="29"/>
      <c r="J199" s="126">
        <f t="shared" si="134"/>
        <v>0</v>
      </c>
      <c r="K199" s="29"/>
      <c r="L199" s="29">
        <f t="shared" si="134"/>
        <v>0</v>
      </c>
      <c r="M199" s="29"/>
      <c r="N199" s="29">
        <f t="shared" si="134"/>
        <v>0</v>
      </c>
      <c r="O199" s="29"/>
      <c r="P199" s="29">
        <f t="shared" si="134"/>
        <v>0</v>
      </c>
      <c r="Q199" s="29"/>
      <c r="R199" s="29">
        <f t="shared" si="134"/>
        <v>0</v>
      </c>
      <c r="S199" s="29"/>
      <c r="T199" s="29">
        <f t="shared" si="134"/>
        <v>0</v>
      </c>
      <c r="U199" s="29"/>
      <c r="V199" s="29">
        <f t="shared" si="134"/>
        <v>0</v>
      </c>
      <c r="W199" s="29"/>
      <c r="X199" s="29">
        <f t="shared" si="134"/>
        <v>0</v>
      </c>
      <c r="Y199" s="29"/>
      <c r="Z199" s="29">
        <f t="shared" si="134"/>
        <v>0</v>
      </c>
      <c r="AA199" s="29"/>
      <c r="AB199" s="29">
        <f t="shared" si="134"/>
        <v>0</v>
      </c>
      <c r="AC199" s="29"/>
      <c r="AD199" s="29">
        <f t="shared" si="134"/>
        <v>0</v>
      </c>
      <c r="AE199" s="29"/>
      <c r="AF199" s="20"/>
      <c r="AG199" s="99">
        <f t="shared" si="104"/>
        <v>0</v>
      </c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21"/>
      <c r="AZ199" s="21"/>
      <c r="BA199" s="21"/>
      <c r="BB199" s="21"/>
      <c r="BC199" s="21"/>
      <c r="BD199" s="21"/>
      <c r="BE199" s="21"/>
      <c r="BF199" s="21"/>
      <c r="BG199" s="21"/>
      <c r="BH199" s="21"/>
      <c r="BI199" s="21"/>
      <c r="BJ199" s="21"/>
      <c r="BK199" s="21"/>
      <c r="BL199" s="21"/>
      <c r="BM199" s="21"/>
      <c r="BN199" s="21"/>
      <c r="BO199" s="21"/>
      <c r="BP199" s="21"/>
      <c r="BQ199" s="21"/>
      <c r="BR199" s="21"/>
      <c r="BS199" s="21"/>
      <c r="BT199" s="21"/>
      <c r="BU199" s="21"/>
      <c r="BV199" s="21"/>
      <c r="BW199" s="21"/>
      <c r="BX199" s="21"/>
      <c r="BY199" s="21"/>
      <c r="BZ199" s="21"/>
      <c r="CA199" s="21"/>
      <c r="CB199" s="21"/>
      <c r="CC199" s="21"/>
      <c r="CD199" s="21"/>
      <c r="CE199" s="21"/>
      <c r="CF199" s="21"/>
      <c r="CG199" s="21"/>
      <c r="CH199" s="21"/>
      <c r="CI199" s="21"/>
      <c r="CJ199" s="21"/>
      <c r="CK199" s="21"/>
      <c r="CL199" s="21"/>
      <c r="CM199" s="21"/>
      <c r="CN199" s="21"/>
      <c r="CO199" s="21"/>
      <c r="CP199" s="21"/>
      <c r="CQ199" s="21"/>
      <c r="CR199" s="21"/>
      <c r="CS199" s="21"/>
      <c r="CT199" s="21"/>
      <c r="CU199" s="21"/>
      <c r="CV199" s="21"/>
      <c r="CW199" s="21"/>
      <c r="CX199" s="21"/>
      <c r="CY199" s="21"/>
      <c r="CZ199" s="21"/>
      <c r="DA199" s="21"/>
      <c r="DB199" s="21"/>
      <c r="DC199" s="21"/>
      <c r="DD199" s="21"/>
      <c r="DE199" s="21"/>
      <c r="DF199" s="21"/>
      <c r="DG199" s="21"/>
      <c r="DH199" s="21"/>
      <c r="DI199" s="21"/>
      <c r="DJ199" s="21"/>
      <c r="DK199" s="21"/>
      <c r="DL199" s="21"/>
      <c r="DM199" s="21"/>
      <c r="DN199" s="21"/>
      <c r="DO199" s="21"/>
      <c r="DP199" s="21"/>
      <c r="DQ199" s="21"/>
      <c r="DR199" s="21"/>
      <c r="DS199" s="21"/>
      <c r="DT199" s="21"/>
      <c r="DU199" s="21"/>
      <c r="DV199" s="21"/>
      <c r="DW199" s="21"/>
      <c r="DX199" s="21"/>
      <c r="DY199" s="21"/>
      <c r="DZ199" s="21"/>
      <c r="EA199" s="21"/>
      <c r="EB199" s="21"/>
      <c r="EC199" s="21"/>
      <c r="ED199" s="21"/>
      <c r="EE199" s="21"/>
      <c r="EF199" s="21"/>
      <c r="EG199" s="21"/>
      <c r="EH199" s="21"/>
      <c r="EI199" s="21"/>
      <c r="EJ199" s="21"/>
      <c r="EK199" s="21"/>
      <c r="EL199" s="21"/>
      <c r="EM199" s="21"/>
      <c r="EN199" s="21"/>
      <c r="EO199" s="21"/>
      <c r="EP199" s="21"/>
      <c r="EQ199" s="21"/>
      <c r="ER199" s="21"/>
      <c r="ES199" s="21"/>
      <c r="ET199" s="21"/>
      <c r="EU199" s="21"/>
      <c r="EV199" s="21"/>
      <c r="EW199" s="21"/>
      <c r="EX199" s="21"/>
      <c r="EY199" s="21"/>
      <c r="EZ199" s="21"/>
      <c r="FA199" s="21"/>
      <c r="FB199" s="21"/>
      <c r="FC199" s="21"/>
      <c r="FD199" s="21"/>
      <c r="FE199" s="21"/>
      <c r="FF199" s="21"/>
      <c r="FG199" s="21"/>
      <c r="FH199" s="21"/>
      <c r="FI199" s="21"/>
      <c r="FJ199" s="21"/>
      <c r="FK199" s="21"/>
      <c r="FL199" s="21"/>
      <c r="FM199" s="21"/>
      <c r="FN199" s="21"/>
      <c r="FO199" s="21"/>
      <c r="FP199" s="21"/>
      <c r="FQ199" s="21"/>
      <c r="FR199" s="21"/>
      <c r="FS199" s="21"/>
      <c r="FT199" s="21"/>
      <c r="FU199" s="21"/>
      <c r="FV199" s="21"/>
      <c r="FW199" s="21"/>
      <c r="FX199" s="21"/>
      <c r="FY199" s="21"/>
      <c r="FZ199" s="21"/>
      <c r="GA199" s="21"/>
      <c r="GB199" s="21"/>
      <c r="GC199" s="21"/>
      <c r="GD199" s="21"/>
      <c r="GE199" s="21"/>
      <c r="GF199" s="21"/>
      <c r="GG199" s="21"/>
      <c r="GH199" s="21"/>
      <c r="GI199" s="21"/>
      <c r="GJ199" s="21"/>
      <c r="GK199" s="21"/>
      <c r="GL199" s="21"/>
      <c r="GM199" s="21"/>
      <c r="GN199" s="21"/>
      <c r="GO199" s="21"/>
      <c r="GP199" s="21"/>
      <c r="GQ199" s="21"/>
      <c r="GR199" s="21"/>
      <c r="GS199" s="21"/>
      <c r="GT199" s="21"/>
      <c r="GU199" s="21"/>
      <c r="GV199" s="21"/>
      <c r="GW199" s="21"/>
    </row>
    <row r="200" spans="1:205" s="27" customFormat="1" ht="41.25" customHeight="1" x14ac:dyDescent="0.3">
      <c r="A200" s="30" t="s">
        <v>66</v>
      </c>
      <c r="B200" s="72"/>
      <c r="C200" s="72"/>
      <c r="D200" s="72"/>
      <c r="E200" s="72"/>
      <c r="F200" s="72"/>
      <c r="G200" s="72"/>
      <c r="H200" s="32"/>
      <c r="I200" s="32"/>
      <c r="J200" s="125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142" t="s">
        <v>91</v>
      </c>
      <c r="AG200" s="99">
        <f t="shared" si="104"/>
        <v>0</v>
      </c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21"/>
      <c r="AZ200" s="21"/>
      <c r="BA200" s="21"/>
      <c r="BB200" s="21"/>
      <c r="BC200" s="21"/>
      <c r="BD200" s="21"/>
      <c r="BE200" s="21"/>
      <c r="BF200" s="21"/>
      <c r="BG200" s="21"/>
      <c r="BH200" s="21"/>
      <c r="BI200" s="21"/>
      <c r="BJ200" s="21"/>
      <c r="BK200" s="21"/>
      <c r="BL200" s="21"/>
      <c r="BM200" s="21"/>
      <c r="BN200" s="21"/>
      <c r="BO200" s="21"/>
      <c r="BP200" s="21"/>
      <c r="BQ200" s="21"/>
      <c r="BR200" s="21"/>
      <c r="BS200" s="21"/>
      <c r="BT200" s="21"/>
      <c r="BU200" s="21"/>
      <c r="BV200" s="21"/>
      <c r="BW200" s="21"/>
      <c r="BX200" s="21"/>
      <c r="BY200" s="21"/>
      <c r="BZ200" s="21"/>
      <c r="CA200" s="21"/>
      <c r="CB200" s="21"/>
      <c r="CC200" s="21"/>
      <c r="CD200" s="21"/>
      <c r="CE200" s="21"/>
      <c r="CF200" s="21"/>
      <c r="CG200" s="21"/>
      <c r="CH200" s="21"/>
      <c r="CI200" s="21"/>
      <c r="CJ200" s="21"/>
      <c r="CK200" s="21"/>
      <c r="CL200" s="21"/>
      <c r="CM200" s="21"/>
      <c r="CN200" s="21"/>
      <c r="CO200" s="21"/>
      <c r="CP200" s="21"/>
      <c r="CQ200" s="21"/>
      <c r="CR200" s="21"/>
      <c r="CS200" s="21"/>
      <c r="CT200" s="21"/>
      <c r="CU200" s="21"/>
      <c r="CV200" s="21"/>
      <c r="CW200" s="21"/>
      <c r="CX200" s="21"/>
      <c r="CY200" s="21"/>
      <c r="CZ200" s="21"/>
      <c r="DA200" s="21"/>
      <c r="DB200" s="21"/>
      <c r="DC200" s="21"/>
      <c r="DD200" s="21"/>
      <c r="DE200" s="21"/>
      <c r="DF200" s="21"/>
      <c r="DG200" s="21"/>
      <c r="DH200" s="21"/>
      <c r="DI200" s="21"/>
      <c r="DJ200" s="21"/>
      <c r="DK200" s="21"/>
      <c r="DL200" s="21"/>
      <c r="DM200" s="21"/>
      <c r="DN200" s="21"/>
      <c r="DO200" s="21"/>
      <c r="DP200" s="21"/>
      <c r="DQ200" s="21"/>
      <c r="DR200" s="21"/>
      <c r="DS200" s="21"/>
      <c r="DT200" s="21"/>
      <c r="DU200" s="21"/>
      <c r="DV200" s="21"/>
      <c r="DW200" s="21"/>
      <c r="DX200" s="21"/>
      <c r="DY200" s="21"/>
      <c r="DZ200" s="21"/>
      <c r="EA200" s="21"/>
      <c r="EB200" s="21"/>
      <c r="EC200" s="21"/>
      <c r="ED200" s="21"/>
      <c r="EE200" s="21"/>
      <c r="EF200" s="21"/>
      <c r="EG200" s="21"/>
      <c r="EH200" s="21"/>
      <c r="EI200" s="21"/>
      <c r="EJ200" s="21"/>
      <c r="EK200" s="21"/>
      <c r="EL200" s="21"/>
      <c r="EM200" s="21"/>
      <c r="EN200" s="21"/>
      <c r="EO200" s="21"/>
      <c r="EP200" s="21"/>
      <c r="EQ200" s="21"/>
      <c r="ER200" s="21"/>
      <c r="ES200" s="21"/>
      <c r="ET200" s="21"/>
      <c r="EU200" s="21"/>
      <c r="EV200" s="21"/>
      <c r="EW200" s="21"/>
      <c r="EX200" s="21"/>
      <c r="EY200" s="21"/>
      <c r="EZ200" s="21"/>
      <c r="FA200" s="21"/>
      <c r="FB200" s="21"/>
      <c r="FC200" s="21"/>
      <c r="FD200" s="21"/>
      <c r="FE200" s="21"/>
      <c r="FF200" s="21"/>
      <c r="FG200" s="21"/>
      <c r="FH200" s="21"/>
      <c r="FI200" s="21"/>
      <c r="FJ200" s="21"/>
      <c r="FK200" s="21"/>
      <c r="FL200" s="21"/>
      <c r="FM200" s="21"/>
      <c r="FN200" s="21"/>
      <c r="FO200" s="21"/>
      <c r="FP200" s="21"/>
      <c r="FQ200" s="21"/>
      <c r="FR200" s="21"/>
      <c r="FS200" s="21"/>
      <c r="FT200" s="21"/>
      <c r="FU200" s="21"/>
      <c r="FV200" s="21"/>
      <c r="FW200" s="21"/>
      <c r="FX200" s="21"/>
      <c r="FY200" s="21"/>
      <c r="FZ200" s="21"/>
      <c r="GA200" s="21"/>
      <c r="GB200" s="21"/>
      <c r="GC200" s="21"/>
      <c r="GD200" s="21"/>
      <c r="GE200" s="21"/>
      <c r="GF200" s="21"/>
      <c r="GG200" s="21"/>
      <c r="GH200" s="21"/>
      <c r="GI200" s="21"/>
      <c r="GJ200" s="21"/>
      <c r="GK200" s="21"/>
      <c r="GL200" s="21"/>
      <c r="GM200" s="21"/>
      <c r="GN200" s="21"/>
      <c r="GO200" s="21"/>
      <c r="GP200" s="21"/>
      <c r="GQ200" s="21"/>
      <c r="GR200" s="21"/>
      <c r="GS200" s="21"/>
      <c r="GT200" s="21"/>
      <c r="GU200" s="21"/>
      <c r="GV200" s="21"/>
      <c r="GW200" s="21"/>
    </row>
    <row r="201" spans="1:205" s="21" customFormat="1" ht="18.75" x14ac:dyDescent="0.3">
      <c r="A201" s="33" t="s">
        <v>16</v>
      </c>
      <c r="B201" s="119">
        <f>B202+B203+B204</f>
        <v>13289.349999999999</v>
      </c>
      <c r="C201" s="34">
        <f>C202+C203+C204</f>
        <v>1452.5</v>
      </c>
      <c r="D201" s="34">
        <f>D202+D203+D204</f>
        <v>760.88</v>
      </c>
      <c r="E201" s="34">
        <f>E202+E203+E204</f>
        <v>760.88</v>
      </c>
      <c r="F201" s="55">
        <f>E201/B201*100</f>
        <v>5.7254869500765659</v>
      </c>
      <c r="G201" s="55">
        <f>E201/C201*100</f>
        <v>52.384165232358001</v>
      </c>
      <c r="H201" s="35">
        <f>H202+H203+H204</f>
        <v>576.59</v>
      </c>
      <c r="I201" s="35">
        <f t="shared" ref="I201:AE201" si="137">I202+I203+I204</f>
        <v>173.65</v>
      </c>
      <c r="J201" s="125">
        <f t="shared" si="137"/>
        <v>875.91</v>
      </c>
      <c r="K201" s="35">
        <f t="shared" si="137"/>
        <v>587.23</v>
      </c>
      <c r="L201" s="35">
        <f t="shared" si="137"/>
        <v>1155.8399999999999</v>
      </c>
      <c r="M201" s="35">
        <f t="shared" si="137"/>
        <v>0</v>
      </c>
      <c r="N201" s="35">
        <f t="shared" si="137"/>
        <v>587.36</v>
      </c>
      <c r="O201" s="35">
        <f t="shared" si="137"/>
        <v>0</v>
      </c>
      <c r="P201" s="35">
        <f>P202+P203+P204</f>
        <v>585.08000000000004</v>
      </c>
      <c r="Q201" s="35">
        <f t="shared" si="137"/>
        <v>0</v>
      </c>
      <c r="R201" s="35">
        <f t="shared" si="137"/>
        <v>177.32</v>
      </c>
      <c r="S201" s="35">
        <f t="shared" si="137"/>
        <v>0</v>
      </c>
      <c r="T201" s="35">
        <f>T202+T203+T204</f>
        <v>0</v>
      </c>
      <c r="U201" s="35">
        <f>U202+U203+U204</f>
        <v>0</v>
      </c>
      <c r="V201" s="35">
        <f>V202+V203+V204</f>
        <v>651.13</v>
      </c>
      <c r="W201" s="35">
        <f t="shared" si="137"/>
        <v>0</v>
      </c>
      <c r="X201" s="35">
        <f t="shared" si="137"/>
        <v>5215.9799999999996</v>
      </c>
      <c r="Y201" s="35">
        <f t="shared" si="137"/>
        <v>0</v>
      </c>
      <c r="Z201" s="35">
        <f t="shared" si="137"/>
        <v>2586.37</v>
      </c>
      <c r="AA201" s="35">
        <f t="shared" si="137"/>
        <v>0</v>
      </c>
      <c r="AB201" s="35">
        <f t="shared" si="137"/>
        <v>7.2</v>
      </c>
      <c r="AC201" s="35">
        <f t="shared" si="137"/>
        <v>0</v>
      </c>
      <c r="AD201" s="35">
        <f t="shared" si="137"/>
        <v>870.57</v>
      </c>
      <c r="AE201" s="35">
        <f t="shared" si="137"/>
        <v>0</v>
      </c>
      <c r="AF201" s="143"/>
      <c r="AG201" s="99">
        <f t="shared" si="104"/>
        <v>13289.349999999999</v>
      </c>
    </row>
    <row r="202" spans="1:205" s="21" customFormat="1" ht="18.75" x14ac:dyDescent="0.3">
      <c r="A202" s="36" t="s">
        <v>19</v>
      </c>
      <c r="B202" s="37">
        <f>H202+J202+L202+N202+P202+R202+T202+V202+X202+Z202+AB202+AD202</f>
        <v>0</v>
      </c>
      <c r="C202" s="106">
        <f>SUM(H202,J202)</f>
        <v>0</v>
      </c>
      <c r="D202" s="106">
        <f>E202</f>
        <v>0</v>
      </c>
      <c r="E202" s="106">
        <f>SUM(I202,K202,M202,O202,Q202,S202,U202,W202,Y202,AA202,AC202,AE202)</f>
        <v>0</v>
      </c>
      <c r="F202" s="109">
        <f>IFERROR(E202/B202*100,0)</f>
        <v>0</v>
      </c>
      <c r="G202" s="109">
        <f>IFERROR(E202/C202*100,0)</f>
        <v>0</v>
      </c>
      <c r="H202" s="38"/>
      <c r="I202" s="38"/>
      <c r="J202" s="12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143"/>
      <c r="AG202" s="99">
        <f t="shared" si="104"/>
        <v>0</v>
      </c>
    </row>
    <row r="203" spans="1:205" s="21" customFormat="1" ht="18.75" x14ac:dyDescent="0.3">
      <c r="A203" s="36" t="s">
        <v>17</v>
      </c>
      <c r="B203" s="37">
        <f>H203+J203+L203+N203+P203+R203+T203+V203+X203+Z203+AB203+AD203</f>
        <v>0</v>
      </c>
      <c r="C203" s="106">
        <f>SUM(H203,J203)</f>
        <v>0</v>
      </c>
      <c r="D203" s="106">
        <f t="shared" ref="D203:D205" si="138">E203</f>
        <v>0</v>
      </c>
      <c r="E203" s="106">
        <f t="shared" ref="E203:E204" si="139">SUM(I203,K203,M203,O203,Q203,S203,U203,W203,Y203,AA203,AC203,AE203)</f>
        <v>0</v>
      </c>
      <c r="F203" s="109">
        <f t="shared" ref="F203" si="140">IFERROR(E203/B203*100,0)</f>
        <v>0</v>
      </c>
      <c r="G203" s="109">
        <f>IFERROR(E203/C203*100,0)</f>
        <v>0</v>
      </c>
      <c r="H203" s="38"/>
      <c r="I203" s="38"/>
      <c r="J203" s="12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143"/>
      <c r="AG203" s="99">
        <f t="shared" si="104"/>
        <v>0</v>
      </c>
    </row>
    <row r="204" spans="1:205" s="21" customFormat="1" ht="18.75" x14ac:dyDescent="0.3">
      <c r="A204" s="36" t="s">
        <v>18</v>
      </c>
      <c r="B204" s="37">
        <f>H204+J204+L204+N204+P204+R204+T204+V204+X204+Z204+AB204+AD204</f>
        <v>13289.349999999999</v>
      </c>
      <c r="C204" s="106">
        <f>SUM(H204,J204)</f>
        <v>1452.5</v>
      </c>
      <c r="D204" s="106">
        <f t="shared" si="138"/>
        <v>760.88</v>
      </c>
      <c r="E204" s="106">
        <f t="shared" si="139"/>
        <v>760.88</v>
      </c>
      <c r="F204" s="109">
        <f>IFERROR(E204/B204*100,0)</f>
        <v>5.7254869500765659</v>
      </c>
      <c r="G204" s="109">
        <f>IFERROR(E204/C204*100,0)</f>
        <v>52.384165232358001</v>
      </c>
      <c r="H204" s="38">
        <v>576.59</v>
      </c>
      <c r="I204" s="38">
        <v>173.65</v>
      </c>
      <c r="J204" s="128">
        <v>875.91</v>
      </c>
      <c r="K204" s="38">
        <v>587.23</v>
      </c>
      <c r="L204" s="38">
        <v>1155.8399999999999</v>
      </c>
      <c r="M204" s="38">
        <v>0</v>
      </c>
      <c r="N204" s="38">
        <v>587.36</v>
      </c>
      <c r="O204" s="38">
        <v>0</v>
      </c>
      <c r="P204" s="38">
        <v>585.08000000000004</v>
      </c>
      <c r="Q204" s="38"/>
      <c r="R204" s="38">
        <v>177.32</v>
      </c>
      <c r="S204" s="38"/>
      <c r="T204" s="38">
        <v>0</v>
      </c>
      <c r="U204" s="38"/>
      <c r="V204" s="38">
        <v>651.13</v>
      </c>
      <c r="W204" s="38"/>
      <c r="X204" s="38">
        <v>5215.9799999999996</v>
      </c>
      <c r="Y204" s="38"/>
      <c r="Z204" s="38">
        <v>2586.37</v>
      </c>
      <c r="AA204" s="38"/>
      <c r="AB204" s="38">
        <v>7.2</v>
      </c>
      <c r="AC204" s="38"/>
      <c r="AD204" s="38">
        <v>870.57</v>
      </c>
      <c r="AE204" s="38"/>
      <c r="AF204" s="143"/>
      <c r="AG204" s="99">
        <f t="shared" si="104"/>
        <v>13289.349999999999</v>
      </c>
    </row>
    <row r="205" spans="1:205" s="21" customFormat="1" ht="19.5" customHeight="1" x14ac:dyDescent="0.3">
      <c r="A205" s="36" t="s">
        <v>20</v>
      </c>
      <c r="B205" s="37">
        <f>H205+J205+L205+N205+P205+R205+T205+V205+X205+Z205+AB205+AD205</f>
        <v>0</v>
      </c>
      <c r="C205" s="106">
        <f>SUM(H205,J205)</f>
        <v>0</v>
      </c>
      <c r="D205" s="106">
        <f t="shared" si="138"/>
        <v>0</v>
      </c>
      <c r="E205" s="106">
        <f>SUM(I205,K205,M205,O205,Q205,S205,U205,W205,Y205,AA205,AC205,AE205)</f>
        <v>0</v>
      </c>
      <c r="F205" s="109">
        <f>IFERROR(E205/B205*100,0)</f>
        <v>0</v>
      </c>
      <c r="G205" s="109">
        <f>IFERROR(E205/C205*100,0)</f>
        <v>0</v>
      </c>
      <c r="H205" s="38"/>
      <c r="I205" s="38"/>
      <c r="J205" s="12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144"/>
      <c r="AG205" s="99">
        <f t="shared" si="104"/>
        <v>0</v>
      </c>
    </row>
    <row r="206" spans="1:205" s="21" customFormat="1" ht="37.5" x14ac:dyDescent="0.3">
      <c r="A206" s="50" t="s">
        <v>67</v>
      </c>
      <c r="B206" s="34"/>
      <c r="C206" s="34"/>
      <c r="D206" s="34"/>
      <c r="E206" s="34"/>
      <c r="F206" s="34"/>
      <c r="G206" s="34"/>
      <c r="H206" s="35"/>
      <c r="I206" s="35"/>
      <c r="J206" s="12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20"/>
      <c r="AG206" s="99">
        <f t="shared" si="104"/>
        <v>0</v>
      </c>
    </row>
    <row r="207" spans="1:205" s="21" customFormat="1" ht="18.75" x14ac:dyDescent="0.3">
      <c r="A207" s="33" t="s">
        <v>16</v>
      </c>
      <c r="B207" s="34">
        <f>B208+B209+B210</f>
        <v>50</v>
      </c>
      <c r="C207" s="34">
        <f>C208+C209+C210</f>
        <v>50</v>
      </c>
      <c r="D207" s="34">
        <f>D208+D209+D210</f>
        <v>0</v>
      </c>
      <c r="E207" s="34">
        <f>E208+E209+E210</f>
        <v>0</v>
      </c>
      <c r="F207" s="109">
        <f>IFERROR(E207/B207*100,0)</f>
        <v>0</v>
      </c>
      <c r="G207" s="109">
        <f>IFERROR(E207/C207*100,0)</f>
        <v>0</v>
      </c>
      <c r="H207" s="35">
        <f>H208+H209+H210</f>
        <v>50</v>
      </c>
      <c r="I207" s="35">
        <f t="shared" ref="I207:AE207" si="141">I208+I209+I210</f>
        <v>0</v>
      </c>
      <c r="J207" s="125">
        <f t="shared" si="141"/>
        <v>0</v>
      </c>
      <c r="K207" s="35">
        <f t="shared" si="141"/>
        <v>0</v>
      </c>
      <c r="L207" s="35">
        <f t="shared" si="141"/>
        <v>0</v>
      </c>
      <c r="M207" s="35">
        <f t="shared" si="141"/>
        <v>0</v>
      </c>
      <c r="N207" s="35">
        <f t="shared" si="141"/>
        <v>0</v>
      </c>
      <c r="O207" s="35">
        <f t="shared" si="141"/>
        <v>0</v>
      </c>
      <c r="P207" s="35">
        <f t="shared" si="141"/>
        <v>0</v>
      </c>
      <c r="Q207" s="35">
        <f t="shared" si="141"/>
        <v>0</v>
      </c>
      <c r="R207" s="35">
        <f t="shared" si="141"/>
        <v>0</v>
      </c>
      <c r="S207" s="35">
        <f t="shared" si="141"/>
        <v>0</v>
      </c>
      <c r="T207" s="35">
        <f t="shared" si="141"/>
        <v>0</v>
      </c>
      <c r="U207" s="35">
        <f t="shared" si="141"/>
        <v>0</v>
      </c>
      <c r="V207" s="35">
        <f t="shared" si="141"/>
        <v>0</v>
      </c>
      <c r="W207" s="35">
        <f t="shared" si="141"/>
        <v>0</v>
      </c>
      <c r="X207" s="35">
        <f t="shared" si="141"/>
        <v>0</v>
      </c>
      <c r="Y207" s="35">
        <f t="shared" si="141"/>
        <v>0</v>
      </c>
      <c r="Z207" s="35">
        <f t="shared" si="141"/>
        <v>0</v>
      </c>
      <c r="AA207" s="35">
        <f t="shared" si="141"/>
        <v>0</v>
      </c>
      <c r="AB207" s="35">
        <f t="shared" si="141"/>
        <v>0</v>
      </c>
      <c r="AC207" s="35">
        <f t="shared" si="141"/>
        <v>0</v>
      </c>
      <c r="AD207" s="35">
        <f t="shared" si="141"/>
        <v>0</v>
      </c>
      <c r="AE207" s="35">
        <f t="shared" si="141"/>
        <v>0</v>
      </c>
      <c r="AF207" s="20"/>
      <c r="AG207" s="99">
        <f t="shared" si="104"/>
        <v>50</v>
      </c>
    </row>
    <row r="208" spans="1:205" s="21" customFormat="1" ht="18.75" x14ac:dyDescent="0.3">
      <c r="A208" s="36" t="s">
        <v>19</v>
      </c>
      <c r="B208" s="37">
        <f>H208+J208+L208+N208+P208+R208+T208+V208+X208+Z208+AB208+AD208</f>
        <v>0</v>
      </c>
      <c r="C208" s="106">
        <f>SUM(H208,J208)</f>
        <v>0</v>
      </c>
      <c r="D208" s="106">
        <f>E208</f>
        <v>0</v>
      </c>
      <c r="E208" s="106">
        <f>SUM(I208,K208,M208,O208,Q208,S208,U208,W208,Y208,AA208,AC208,AE208)</f>
        <v>0</v>
      </c>
      <c r="F208" s="109">
        <f>IFERROR(E208/B208*100,0)</f>
        <v>0</v>
      </c>
      <c r="G208" s="109">
        <f>IFERROR(E208/C208*100,0)</f>
        <v>0</v>
      </c>
      <c r="H208" s="38"/>
      <c r="I208" s="38"/>
      <c r="J208" s="12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20"/>
      <c r="AG208" s="99">
        <f t="shared" si="104"/>
        <v>0</v>
      </c>
    </row>
    <row r="209" spans="1:205" s="21" customFormat="1" ht="18.75" x14ac:dyDescent="0.3">
      <c r="A209" s="36" t="s">
        <v>17</v>
      </c>
      <c r="B209" s="37">
        <f>H209+J209+L209+N209+P209+R209+T209+V209+X209+Z209+AB209+AD209</f>
        <v>0</v>
      </c>
      <c r="C209" s="106">
        <f>SUM(H209,J209)</f>
        <v>0</v>
      </c>
      <c r="D209" s="106">
        <f t="shared" ref="D209:D211" si="142">E209</f>
        <v>0</v>
      </c>
      <c r="E209" s="106">
        <f t="shared" ref="E209:E210" si="143">SUM(I209,K209,M209,O209,Q209,S209,U209,W209,Y209,AA209,AC209,AE209)</f>
        <v>0</v>
      </c>
      <c r="F209" s="109">
        <f t="shared" ref="F209" si="144">IFERROR(E209/B209*100,0)</f>
        <v>0</v>
      </c>
      <c r="G209" s="109">
        <f>IFERROR(E209/C209*100,0)</f>
        <v>0</v>
      </c>
      <c r="H209" s="38"/>
      <c r="I209" s="38"/>
      <c r="J209" s="12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20"/>
      <c r="AG209" s="99">
        <f t="shared" si="104"/>
        <v>0</v>
      </c>
    </row>
    <row r="210" spans="1:205" s="21" customFormat="1" ht="18.75" x14ac:dyDescent="0.3">
      <c r="A210" s="36" t="s">
        <v>18</v>
      </c>
      <c r="B210" s="37">
        <f>H210+J210+L210+N210+P210+R210+T210+V210+X210+Z210+AB210+AD210</f>
        <v>50</v>
      </c>
      <c r="C210" s="106">
        <f>SUM(H210,J210)</f>
        <v>50</v>
      </c>
      <c r="D210" s="106">
        <f t="shared" si="142"/>
        <v>0</v>
      </c>
      <c r="E210" s="106">
        <f t="shared" si="143"/>
        <v>0</v>
      </c>
      <c r="F210" s="109">
        <f>IFERROR(E210/B210*100,0)</f>
        <v>0</v>
      </c>
      <c r="G210" s="109">
        <f>IFERROR(E210/C210*100,0)</f>
        <v>0</v>
      </c>
      <c r="H210" s="38">
        <v>50</v>
      </c>
      <c r="I210" s="38"/>
      <c r="J210" s="12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20"/>
      <c r="AG210" s="99">
        <f t="shared" si="104"/>
        <v>50</v>
      </c>
    </row>
    <row r="211" spans="1:205" s="21" customFormat="1" ht="18.75" x14ac:dyDescent="0.3">
      <c r="A211" s="36" t="s">
        <v>20</v>
      </c>
      <c r="B211" s="37">
        <f>H211+J211+L211+N211+P211+R211+T211+V211+X211+Z211+AB211+AD211</f>
        <v>0</v>
      </c>
      <c r="C211" s="106">
        <f>SUM(H211,J211)</f>
        <v>0</v>
      </c>
      <c r="D211" s="106">
        <f t="shared" si="142"/>
        <v>0</v>
      </c>
      <c r="E211" s="106">
        <f>SUM(I211,K211,M211,O211,Q211,S211,U211,W211,Y211,AA211,AC211,AE211)</f>
        <v>0</v>
      </c>
      <c r="F211" s="109">
        <f>IFERROR(E211/B211*100,0)</f>
        <v>0</v>
      </c>
      <c r="G211" s="109">
        <f>IFERROR(E211/C211*100,0)</f>
        <v>0</v>
      </c>
      <c r="H211" s="38"/>
      <c r="I211" s="38"/>
      <c r="J211" s="12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20"/>
      <c r="AG211" s="99">
        <f t="shared" si="104"/>
        <v>0</v>
      </c>
    </row>
    <row r="212" spans="1:205" s="21" customFormat="1" ht="102" customHeight="1" x14ac:dyDescent="0.3">
      <c r="A212" s="50" t="s">
        <v>68</v>
      </c>
      <c r="B212" s="34"/>
      <c r="C212" s="34"/>
      <c r="D212" s="34"/>
      <c r="E212" s="34"/>
      <c r="F212" s="34"/>
      <c r="G212" s="34"/>
      <c r="H212" s="35"/>
      <c r="I212" s="35"/>
      <c r="J212" s="12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142" t="s">
        <v>92</v>
      </c>
      <c r="AG212" s="99">
        <f t="shared" si="104"/>
        <v>0</v>
      </c>
    </row>
    <row r="213" spans="1:205" s="27" customFormat="1" ht="18.75" x14ac:dyDescent="0.3">
      <c r="A213" s="58" t="s">
        <v>16</v>
      </c>
      <c r="B213" s="34">
        <f>B214+B215+B216</f>
        <v>128464.4</v>
      </c>
      <c r="C213" s="34">
        <f>C214+C215+C216</f>
        <v>13525.029999999999</v>
      </c>
      <c r="D213" s="34">
        <f>D214+D215+D216</f>
        <v>11781.4</v>
      </c>
      <c r="E213" s="34">
        <f>E214+E215+E216</f>
        <v>11781.4</v>
      </c>
      <c r="F213" s="109">
        <f>IFERROR(E213/B213*100,0)</f>
        <v>9.1709454136710242</v>
      </c>
      <c r="G213" s="109">
        <f>IFERROR(E213/C213*100,0)</f>
        <v>87.108124713956286</v>
      </c>
      <c r="H213" s="32">
        <f t="shared" ref="H213:AE213" si="145">H214+H215+H216</f>
        <v>4610.79</v>
      </c>
      <c r="I213" s="32">
        <f t="shared" si="145"/>
        <v>2961.09</v>
      </c>
      <c r="J213" s="125">
        <f t="shared" si="145"/>
        <v>8914.24</v>
      </c>
      <c r="K213" s="32">
        <f t="shared" si="145"/>
        <v>8820.31</v>
      </c>
      <c r="L213" s="32">
        <f t="shared" si="145"/>
        <v>11560.98</v>
      </c>
      <c r="M213" s="32">
        <f t="shared" si="145"/>
        <v>0</v>
      </c>
      <c r="N213" s="32">
        <f t="shared" si="145"/>
        <v>15409.37</v>
      </c>
      <c r="O213" s="32">
        <f t="shared" si="145"/>
        <v>0</v>
      </c>
      <c r="P213" s="32">
        <f>P214+P215+P216</f>
        <v>12263.56</v>
      </c>
      <c r="Q213" s="32">
        <f t="shared" si="145"/>
        <v>0</v>
      </c>
      <c r="R213" s="32">
        <f t="shared" si="145"/>
        <v>13299.51</v>
      </c>
      <c r="S213" s="32">
        <f t="shared" si="145"/>
        <v>0</v>
      </c>
      <c r="T213" s="32">
        <f t="shared" si="145"/>
        <v>15465.32</v>
      </c>
      <c r="U213" s="32">
        <f t="shared" si="145"/>
        <v>0</v>
      </c>
      <c r="V213" s="32">
        <f t="shared" si="145"/>
        <v>6632.4</v>
      </c>
      <c r="W213" s="32">
        <f t="shared" si="145"/>
        <v>0</v>
      </c>
      <c r="X213" s="32">
        <f t="shared" si="145"/>
        <v>8588.44</v>
      </c>
      <c r="Y213" s="32">
        <f t="shared" si="145"/>
        <v>0</v>
      </c>
      <c r="Z213" s="32">
        <f t="shared" si="145"/>
        <v>10850.98</v>
      </c>
      <c r="AA213" s="32">
        <f t="shared" si="145"/>
        <v>0</v>
      </c>
      <c r="AB213" s="32">
        <f t="shared" si="145"/>
        <v>8332.85</v>
      </c>
      <c r="AC213" s="32">
        <f t="shared" si="145"/>
        <v>0</v>
      </c>
      <c r="AD213" s="32">
        <f t="shared" si="145"/>
        <v>12535.96</v>
      </c>
      <c r="AE213" s="32">
        <f t="shared" si="145"/>
        <v>0</v>
      </c>
      <c r="AF213" s="143"/>
      <c r="AG213" s="99">
        <f t="shared" si="104"/>
        <v>128464.4</v>
      </c>
      <c r="AH213" s="21"/>
      <c r="AI213" s="21"/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21"/>
      <c r="AZ213" s="21"/>
      <c r="BA213" s="21"/>
      <c r="BB213" s="21"/>
      <c r="BC213" s="21"/>
      <c r="BD213" s="21"/>
      <c r="BE213" s="21"/>
      <c r="BF213" s="21"/>
      <c r="BG213" s="21"/>
      <c r="BH213" s="21"/>
      <c r="BI213" s="21"/>
      <c r="BJ213" s="21"/>
      <c r="BK213" s="21"/>
      <c r="BL213" s="21"/>
      <c r="BM213" s="21"/>
      <c r="BN213" s="21"/>
      <c r="BO213" s="21"/>
      <c r="BP213" s="21"/>
      <c r="BQ213" s="21"/>
      <c r="BR213" s="21"/>
      <c r="BS213" s="21"/>
      <c r="BT213" s="21"/>
      <c r="BU213" s="21"/>
      <c r="BV213" s="21"/>
      <c r="BW213" s="21"/>
      <c r="BX213" s="21"/>
      <c r="BY213" s="21"/>
      <c r="BZ213" s="21"/>
      <c r="CA213" s="21"/>
      <c r="CB213" s="21"/>
      <c r="CC213" s="21"/>
      <c r="CD213" s="21"/>
      <c r="CE213" s="21"/>
      <c r="CF213" s="21"/>
      <c r="CG213" s="21"/>
      <c r="CH213" s="21"/>
      <c r="CI213" s="21"/>
      <c r="CJ213" s="21"/>
      <c r="CK213" s="21"/>
      <c r="CL213" s="21"/>
      <c r="CM213" s="21"/>
      <c r="CN213" s="21"/>
      <c r="CO213" s="21"/>
      <c r="CP213" s="21"/>
      <c r="CQ213" s="21"/>
      <c r="CR213" s="21"/>
      <c r="CS213" s="21"/>
      <c r="CT213" s="21"/>
      <c r="CU213" s="21"/>
      <c r="CV213" s="21"/>
      <c r="CW213" s="21"/>
      <c r="CX213" s="21"/>
      <c r="CY213" s="21"/>
      <c r="CZ213" s="21"/>
      <c r="DA213" s="21"/>
      <c r="DB213" s="21"/>
      <c r="DC213" s="21"/>
      <c r="DD213" s="21"/>
      <c r="DE213" s="21"/>
      <c r="DF213" s="21"/>
      <c r="DG213" s="21"/>
      <c r="DH213" s="21"/>
      <c r="DI213" s="21"/>
      <c r="DJ213" s="21"/>
      <c r="DK213" s="21"/>
      <c r="DL213" s="21"/>
      <c r="DM213" s="21"/>
      <c r="DN213" s="21"/>
      <c r="DO213" s="21"/>
      <c r="DP213" s="21"/>
      <c r="DQ213" s="21"/>
      <c r="DR213" s="21"/>
      <c r="DS213" s="21"/>
      <c r="DT213" s="21"/>
      <c r="DU213" s="21"/>
      <c r="DV213" s="21"/>
      <c r="DW213" s="21"/>
      <c r="DX213" s="21"/>
      <c r="DY213" s="21"/>
      <c r="DZ213" s="21"/>
      <c r="EA213" s="21"/>
      <c r="EB213" s="21"/>
      <c r="EC213" s="21"/>
      <c r="ED213" s="21"/>
      <c r="EE213" s="21"/>
      <c r="EF213" s="21"/>
      <c r="EG213" s="21"/>
      <c r="EH213" s="21"/>
      <c r="EI213" s="21"/>
      <c r="EJ213" s="21"/>
      <c r="EK213" s="21"/>
      <c r="EL213" s="21"/>
      <c r="EM213" s="21"/>
      <c r="EN213" s="21"/>
      <c r="EO213" s="21"/>
      <c r="EP213" s="21"/>
      <c r="EQ213" s="21"/>
      <c r="ER213" s="21"/>
      <c r="ES213" s="21"/>
      <c r="ET213" s="21"/>
      <c r="EU213" s="21"/>
      <c r="EV213" s="21"/>
      <c r="EW213" s="21"/>
      <c r="EX213" s="21"/>
      <c r="EY213" s="21"/>
      <c r="EZ213" s="21"/>
      <c r="FA213" s="21"/>
      <c r="FB213" s="21"/>
      <c r="FC213" s="21"/>
      <c r="FD213" s="21"/>
      <c r="FE213" s="21"/>
      <c r="FF213" s="21"/>
      <c r="FG213" s="21"/>
      <c r="FH213" s="21"/>
      <c r="FI213" s="21"/>
      <c r="FJ213" s="21"/>
      <c r="FK213" s="21"/>
      <c r="FL213" s="21"/>
      <c r="FM213" s="21"/>
      <c r="FN213" s="21"/>
      <c r="FO213" s="21"/>
      <c r="FP213" s="21"/>
      <c r="FQ213" s="21"/>
      <c r="FR213" s="21"/>
      <c r="FS213" s="21"/>
      <c r="FT213" s="21"/>
      <c r="FU213" s="21"/>
      <c r="FV213" s="21"/>
      <c r="FW213" s="21"/>
      <c r="FX213" s="21"/>
      <c r="FY213" s="21"/>
      <c r="FZ213" s="21"/>
      <c r="GA213" s="21"/>
      <c r="GB213" s="21"/>
      <c r="GC213" s="21"/>
      <c r="GD213" s="21"/>
      <c r="GE213" s="21"/>
      <c r="GF213" s="21"/>
      <c r="GG213" s="21"/>
      <c r="GH213" s="21"/>
      <c r="GI213" s="21"/>
      <c r="GJ213" s="21"/>
      <c r="GK213" s="21"/>
      <c r="GL213" s="21"/>
      <c r="GM213" s="21"/>
      <c r="GN213" s="21"/>
      <c r="GO213" s="21"/>
      <c r="GP213" s="21"/>
      <c r="GQ213" s="21"/>
      <c r="GR213" s="21"/>
      <c r="GS213" s="21"/>
      <c r="GT213" s="21"/>
      <c r="GU213" s="21"/>
      <c r="GV213" s="21"/>
      <c r="GW213" s="21"/>
    </row>
    <row r="214" spans="1:205" s="27" customFormat="1" ht="18.75" x14ac:dyDescent="0.3">
      <c r="A214" s="36" t="s">
        <v>19</v>
      </c>
      <c r="B214" s="37">
        <f>H214+J214+L214+N214+P214+R214+T214+V214+X214+Z214+AB214+AD214</f>
        <v>0</v>
      </c>
      <c r="C214" s="106">
        <f>SUM(H214,J214)</f>
        <v>0</v>
      </c>
      <c r="D214" s="106">
        <f>E214</f>
        <v>0</v>
      </c>
      <c r="E214" s="106">
        <f>SUM(I214,K214,M214,O214,Q214,S214,U214,W214,Y214,AA214,AC214,AE214)</f>
        <v>0</v>
      </c>
      <c r="F214" s="109">
        <f>IFERROR(E214/B214*100,0)</f>
        <v>0</v>
      </c>
      <c r="G214" s="109">
        <f>IFERROR(E214/C214*100,0)</f>
        <v>0</v>
      </c>
      <c r="H214" s="39"/>
      <c r="I214" s="39"/>
      <c r="J214" s="128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143"/>
      <c r="AG214" s="99">
        <f t="shared" si="104"/>
        <v>0</v>
      </c>
      <c r="AH214" s="21"/>
      <c r="AI214" s="21"/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21"/>
      <c r="AZ214" s="21"/>
      <c r="BA214" s="21"/>
      <c r="BB214" s="21"/>
      <c r="BC214" s="21"/>
      <c r="BD214" s="21"/>
      <c r="BE214" s="21"/>
      <c r="BF214" s="21"/>
      <c r="BG214" s="21"/>
      <c r="BH214" s="21"/>
      <c r="BI214" s="21"/>
      <c r="BJ214" s="21"/>
      <c r="BK214" s="21"/>
      <c r="BL214" s="21"/>
      <c r="BM214" s="21"/>
      <c r="BN214" s="21"/>
      <c r="BO214" s="21"/>
      <c r="BP214" s="21"/>
      <c r="BQ214" s="21"/>
      <c r="BR214" s="21"/>
      <c r="BS214" s="21"/>
      <c r="BT214" s="21"/>
      <c r="BU214" s="21"/>
      <c r="BV214" s="21"/>
      <c r="BW214" s="21"/>
      <c r="BX214" s="21"/>
      <c r="BY214" s="21"/>
      <c r="BZ214" s="21"/>
      <c r="CA214" s="21"/>
      <c r="CB214" s="21"/>
      <c r="CC214" s="21"/>
      <c r="CD214" s="21"/>
      <c r="CE214" s="21"/>
      <c r="CF214" s="21"/>
      <c r="CG214" s="21"/>
      <c r="CH214" s="21"/>
      <c r="CI214" s="21"/>
      <c r="CJ214" s="21"/>
      <c r="CK214" s="21"/>
      <c r="CL214" s="21"/>
      <c r="CM214" s="21"/>
      <c r="CN214" s="21"/>
      <c r="CO214" s="21"/>
      <c r="CP214" s="21"/>
      <c r="CQ214" s="21"/>
      <c r="CR214" s="21"/>
      <c r="CS214" s="21"/>
      <c r="CT214" s="21"/>
      <c r="CU214" s="21"/>
      <c r="CV214" s="21"/>
      <c r="CW214" s="21"/>
      <c r="CX214" s="21"/>
      <c r="CY214" s="21"/>
      <c r="CZ214" s="21"/>
      <c r="DA214" s="21"/>
      <c r="DB214" s="21"/>
      <c r="DC214" s="21"/>
      <c r="DD214" s="21"/>
      <c r="DE214" s="21"/>
      <c r="DF214" s="21"/>
      <c r="DG214" s="21"/>
      <c r="DH214" s="21"/>
      <c r="DI214" s="21"/>
      <c r="DJ214" s="21"/>
      <c r="DK214" s="21"/>
      <c r="DL214" s="21"/>
      <c r="DM214" s="21"/>
      <c r="DN214" s="21"/>
      <c r="DO214" s="21"/>
      <c r="DP214" s="21"/>
      <c r="DQ214" s="21"/>
      <c r="DR214" s="21"/>
      <c r="DS214" s="21"/>
      <c r="DT214" s="21"/>
      <c r="DU214" s="21"/>
      <c r="DV214" s="21"/>
      <c r="DW214" s="21"/>
      <c r="DX214" s="21"/>
      <c r="DY214" s="21"/>
      <c r="DZ214" s="21"/>
      <c r="EA214" s="21"/>
      <c r="EB214" s="21"/>
      <c r="EC214" s="21"/>
      <c r="ED214" s="21"/>
      <c r="EE214" s="21"/>
      <c r="EF214" s="21"/>
      <c r="EG214" s="21"/>
      <c r="EH214" s="21"/>
      <c r="EI214" s="21"/>
      <c r="EJ214" s="21"/>
      <c r="EK214" s="21"/>
      <c r="EL214" s="21"/>
      <c r="EM214" s="21"/>
      <c r="EN214" s="21"/>
      <c r="EO214" s="21"/>
      <c r="EP214" s="21"/>
      <c r="EQ214" s="21"/>
      <c r="ER214" s="21"/>
      <c r="ES214" s="21"/>
      <c r="ET214" s="21"/>
      <c r="EU214" s="21"/>
      <c r="EV214" s="21"/>
      <c r="EW214" s="21"/>
      <c r="EX214" s="21"/>
      <c r="EY214" s="21"/>
      <c r="EZ214" s="21"/>
      <c r="FA214" s="21"/>
      <c r="FB214" s="21"/>
      <c r="FC214" s="21"/>
      <c r="FD214" s="21"/>
      <c r="FE214" s="21"/>
      <c r="FF214" s="21"/>
      <c r="FG214" s="21"/>
      <c r="FH214" s="21"/>
      <c r="FI214" s="21"/>
      <c r="FJ214" s="21"/>
      <c r="FK214" s="21"/>
      <c r="FL214" s="21"/>
      <c r="FM214" s="21"/>
      <c r="FN214" s="21"/>
      <c r="FO214" s="21"/>
      <c r="FP214" s="21"/>
      <c r="FQ214" s="21"/>
      <c r="FR214" s="21"/>
      <c r="FS214" s="21"/>
      <c r="FT214" s="21"/>
      <c r="FU214" s="21"/>
      <c r="FV214" s="21"/>
      <c r="FW214" s="21"/>
      <c r="FX214" s="21"/>
      <c r="FY214" s="21"/>
      <c r="FZ214" s="21"/>
      <c r="GA214" s="21"/>
      <c r="GB214" s="21"/>
      <c r="GC214" s="21"/>
      <c r="GD214" s="21"/>
      <c r="GE214" s="21"/>
      <c r="GF214" s="21"/>
      <c r="GG214" s="21"/>
      <c r="GH214" s="21"/>
      <c r="GI214" s="21"/>
      <c r="GJ214" s="21"/>
      <c r="GK214" s="21"/>
      <c r="GL214" s="21"/>
      <c r="GM214" s="21"/>
      <c r="GN214" s="21"/>
      <c r="GO214" s="21"/>
      <c r="GP214" s="21"/>
      <c r="GQ214" s="21"/>
      <c r="GR214" s="21"/>
      <c r="GS214" s="21"/>
      <c r="GT214" s="21"/>
      <c r="GU214" s="21"/>
      <c r="GV214" s="21"/>
      <c r="GW214" s="21"/>
    </row>
    <row r="215" spans="1:205" s="27" customFormat="1" ht="18.75" x14ac:dyDescent="0.3">
      <c r="A215" s="59" t="s">
        <v>17</v>
      </c>
      <c r="B215" s="37">
        <f>H215+J215+L215+N215+P215+R215+T215+V215+X215+Z215+AB215+AD215</f>
        <v>0</v>
      </c>
      <c r="C215" s="106">
        <f>SUM(H215,J215)</f>
        <v>0</v>
      </c>
      <c r="D215" s="106">
        <f t="shared" ref="D215:D217" si="146">E215</f>
        <v>0</v>
      </c>
      <c r="E215" s="106">
        <f t="shared" ref="E215:E216" si="147">SUM(I215,K215,M215,O215,Q215,S215,U215,W215,Y215,AA215,AC215,AE215)</f>
        <v>0</v>
      </c>
      <c r="F215" s="109">
        <f t="shared" ref="F215" si="148">IFERROR(E215/B215*100,0)</f>
        <v>0</v>
      </c>
      <c r="G215" s="109">
        <f>IFERROR(E215/C215*100,0)</f>
        <v>0</v>
      </c>
      <c r="H215" s="39"/>
      <c r="I215" s="39"/>
      <c r="J215" s="128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143"/>
      <c r="AG215" s="99">
        <f t="shared" si="104"/>
        <v>0</v>
      </c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21"/>
      <c r="AZ215" s="21"/>
      <c r="BA215" s="21"/>
      <c r="BB215" s="21"/>
      <c r="BC215" s="21"/>
      <c r="BD215" s="21"/>
      <c r="BE215" s="21"/>
      <c r="BF215" s="21"/>
      <c r="BG215" s="21"/>
      <c r="BH215" s="21"/>
      <c r="BI215" s="21"/>
      <c r="BJ215" s="21"/>
      <c r="BK215" s="21"/>
      <c r="BL215" s="21"/>
      <c r="BM215" s="21"/>
      <c r="BN215" s="21"/>
      <c r="BO215" s="21"/>
      <c r="BP215" s="21"/>
      <c r="BQ215" s="21"/>
      <c r="BR215" s="21"/>
      <c r="BS215" s="21"/>
      <c r="BT215" s="21"/>
      <c r="BU215" s="21"/>
      <c r="BV215" s="21"/>
      <c r="BW215" s="21"/>
      <c r="BX215" s="21"/>
      <c r="BY215" s="21"/>
      <c r="BZ215" s="21"/>
      <c r="CA215" s="21"/>
      <c r="CB215" s="21"/>
      <c r="CC215" s="21"/>
      <c r="CD215" s="21"/>
      <c r="CE215" s="21"/>
      <c r="CF215" s="21"/>
      <c r="CG215" s="21"/>
      <c r="CH215" s="21"/>
      <c r="CI215" s="21"/>
      <c r="CJ215" s="21"/>
      <c r="CK215" s="21"/>
      <c r="CL215" s="21"/>
      <c r="CM215" s="21"/>
      <c r="CN215" s="21"/>
      <c r="CO215" s="21"/>
      <c r="CP215" s="21"/>
      <c r="CQ215" s="21"/>
      <c r="CR215" s="21"/>
      <c r="CS215" s="21"/>
      <c r="CT215" s="21"/>
      <c r="CU215" s="21"/>
      <c r="CV215" s="21"/>
      <c r="CW215" s="21"/>
      <c r="CX215" s="21"/>
      <c r="CY215" s="21"/>
      <c r="CZ215" s="21"/>
      <c r="DA215" s="21"/>
      <c r="DB215" s="21"/>
      <c r="DC215" s="21"/>
      <c r="DD215" s="21"/>
      <c r="DE215" s="21"/>
      <c r="DF215" s="21"/>
      <c r="DG215" s="21"/>
      <c r="DH215" s="21"/>
      <c r="DI215" s="21"/>
      <c r="DJ215" s="21"/>
      <c r="DK215" s="21"/>
      <c r="DL215" s="21"/>
      <c r="DM215" s="21"/>
      <c r="DN215" s="21"/>
      <c r="DO215" s="21"/>
      <c r="DP215" s="21"/>
      <c r="DQ215" s="21"/>
      <c r="DR215" s="21"/>
      <c r="DS215" s="21"/>
      <c r="DT215" s="21"/>
      <c r="DU215" s="21"/>
      <c r="DV215" s="21"/>
      <c r="DW215" s="21"/>
      <c r="DX215" s="21"/>
      <c r="DY215" s="21"/>
      <c r="DZ215" s="21"/>
      <c r="EA215" s="21"/>
      <c r="EB215" s="21"/>
      <c r="EC215" s="21"/>
      <c r="ED215" s="21"/>
      <c r="EE215" s="21"/>
      <c r="EF215" s="21"/>
      <c r="EG215" s="21"/>
      <c r="EH215" s="21"/>
      <c r="EI215" s="21"/>
      <c r="EJ215" s="21"/>
      <c r="EK215" s="21"/>
      <c r="EL215" s="21"/>
      <c r="EM215" s="21"/>
      <c r="EN215" s="21"/>
      <c r="EO215" s="21"/>
      <c r="EP215" s="21"/>
      <c r="EQ215" s="21"/>
      <c r="ER215" s="21"/>
      <c r="ES215" s="21"/>
      <c r="ET215" s="21"/>
      <c r="EU215" s="21"/>
      <c r="EV215" s="21"/>
      <c r="EW215" s="21"/>
      <c r="EX215" s="21"/>
      <c r="EY215" s="21"/>
      <c r="EZ215" s="21"/>
      <c r="FA215" s="21"/>
      <c r="FB215" s="21"/>
      <c r="FC215" s="21"/>
      <c r="FD215" s="21"/>
      <c r="FE215" s="21"/>
      <c r="FF215" s="21"/>
      <c r="FG215" s="21"/>
      <c r="FH215" s="21"/>
      <c r="FI215" s="21"/>
      <c r="FJ215" s="21"/>
      <c r="FK215" s="21"/>
      <c r="FL215" s="21"/>
      <c r="FM215" s="21"/>
      <c r="FN215" s="21"/>
      <c r="FO215" s="21"/>
      <c r="FP215" s="21"/>
      <c r="FQ215" s="21"/>
      <c r="FR215" s="21"/>
      <c r="FS215" s="21"/>
      <c r="FT215" s="21"/>
      <c r="FU215" s="21"/>
      <c r="FV215" s="21"/>
      <c r="FW215" s="21"/>
      <c r="FX215" s="21"/>
      <c r="FY215" s="21"/>
      <c r="FZ215" s="21"/>
      <c r="GA215" s="21"/>
      <c r="GB215" s="21"/>
      <c r="GC215" s="21"/>
      <c r="GD215" s="21"/>
      <c r="GE215" s="21"/>
      <c r="GF215" s="21"/>
      <c r="GG215" s="21"/>
      <c r="GH215" s="21"/>
      <c r="GI215" s="21"/>
      <c r="GJ215" s="21"/>
      <c r="GK215" s="21"/>
      <c r="GL215" s="21"/>
      <c r="GM215" s="21"/>
      <c r="GN215" s="21"/>
      <c r="GO215" s="21"/>
      <c r="GP215" s="21"/>
      <c r="GQ215" s="21"/>
      <c r="GR215" s="21"/>
      <c r="GS215" s="21"/>
      <c r="GT215" s="21"/>
      <c r="GU215" s="21"/>
      <c r="GV215" s="21"/>
      <c r="GW215" s="21"/>
    </row>
    <row r="216" spans="1:205" s="27" customFormat="1" ht="18.75" x14ac:dyDescent="0.3">
      <c r="A216" s="59" t="s">
        <v>18</v>
      </c>
      <c r="B216" s="37">
        <f>H216+J216+L216+N216+P216+R216+T216+V216+X216+Z216+AB216+AD216</f>
        <v>128464.4</v>
      </c>
      <c r="C216" s="106">
        <f>SUM(H216,J216)</f>
        <v>13525.029999999999</v>
      </c>
      <c r="D216" s="106">
        <f t="shared" si="146"/>
        <v>11781.4</v>
      </c>
      <c r="E216" s="106">
        <f t="shared" si="147"/>
        <v>11781.4</v>
      </c>
      <c r="F216" s="109">
        <f>IFERROR(E216/B216*100,0)</f>
        <v>9.1709454136710242</v>
      </c>
      <c r="G216" s="109">
        <f>IFERROR(E216/C216*100,0)</f>
        <v>87.108124713956286</v>
      </c>
      <c r="H216" s="39">
        <v>4610.79</v>
      </c>
      <c r="I216" s="39">
        <v>2961.09</v>
      </c>
      <c r="J216" s="128">
        <v>8914.24</v>
      </c>
      <c r="K216" s="39">
        <v>8820.31</v>
      </c>
      <c r="L216" s="39">
        <v>11560.98</v>
      </c>
      <c r="M216" s="39">
        <v>0</v>
      </c>
      <c r="N216" s="39">
        <v>15409.37</v>
      </c>
      <c r="O216" s="39">
        <v>0</v>
      </c>
      <c r="P216" s="39">
        <v>12263.56</v>
      </c>
      <c r="Q216" s="39"/>
      <c r="R216" s="39">
        <v>13299.51</v>
      </c>
      <c r="S216" s="39"/>
      <c r="T216" s="39">
        <v>15465.32</v>
      </c>
      <c r="U216" s="39"/>
      <c r="V216" s="39">
        <v>6632.4</v>
      </c>
      <c r="W216" s="39"/>
      <c r="X216" s="39">
        <v>8588.44</v>
      </c>
      <c r="Y216" s="39"/>
      <c r="Z216" s="39">
        <v>10850.98</v>
      </c>
      <c r="AA216" s="39"/>
      <c r="AB216" s="39">
        <v>8332.85</v>
      </c>
      <c r="AC216" s="39"/>
      <c r="AD216" s="39">
        <v>12535.96</v>
      </c>
      <c r="AE216" s="39"/>
      <c r="AF216" s="143"/>
      <c r="AG216" s="99">
        <f t="shared" ref="AG216:AG295" si="149">H216+J216+L216+N216+P216+R216+T216+V216+X216+Z216+AB216+AD216</f>
        <v>128464.4</v>
      </c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21"/>
      <c r="AZ216" s="21"/>
      <c r="BA216" s="21"/>
      <c r="BB216" s="21"/>
      <c r="BC216" s="21"/>
      <c r="BD216" s="21"/>
      <c r="BE216" s="21"/>
      <c r="BF216" s="21"/>
      <c r="BG216" s="21"/>
      <c r="BH216" s="21"/>
      <c r="BI216" s="21"/>
      <c r="BJ216" s="21"/>
      <c r="BK216" s="21"/>
      <c r="BL216" s="21"/>
      <c r="BM216" s="21"/>
      <c r="BN216" s="21"/>
      <c r="BO216" s="21"/>
      <c r="BP216" s="21"/>
      <c r="BQ216" s="21"/>
      <c r="BR216" s="21"/>
      <c r="BS216" s="21"/>
      <c r="BT216" s="21"/>
      <c r="BU216" s="21"/>
      <c r="BV216" s="21"/>
      <c r="BW216" s="21"/>
      <c r="BX216" s="21"/>
      <c r="BY216" s="21"/>
      <c r="BZ216" s="21"/>
      <c r="CA216" s="21"/>
      <c r="CB216" s="21"/>
      <c r="CC216" s="21"/>
      <c r="CD216" s="21"/>
      <c r="CE216" s="21"/>
      <c r="CF216" s="21"/>
      <c r="CG216" s="21"/>
      <c r="CH216" s="21"/>
      <c r="CI216" s="21"/>
      <c r="CJ216" s="21"/>
      <c r="CK216" s="21"/>
      <c r="CL216" s="21"/>
      <c r="CM216" s="21"/>
      <c r="CN216" s="21"/>
      <c r="CO216" s="21"/>
      <c r="CP216" s="21"/>
      <c r="CQ216" s="21"/>
      <c r="CR216" s="21"/>
      <c r="CS216" s="21"/>
      <c r="CT216" s="21"/>
      <c r="CU216" s="21"/>
      <c r="CV216" s="21"/>
      <c r="CW216" s="21"/>
      <c r="CX216" s="21"/>
      <c r="CY216" s="21"/>
      <c r="CZ216" s="21"/>
      <c r="DA216" s="21"/>
      <c r="DB216" s="21"/>
      <c r="DC216" s="21"/>
      <c r="DD216" s="21"/>
      <c r="DE216" s="21"/>
      <c r="DF216" s="21"/>
      <c r="DG216" s="21"/>
      <c r="DH216" s="21"/>
      <c r="DI216" s="21"/>
      <c r="DJ216" s="21"/>
      <c r="DK216" s="21"/>
      <c r="DL216" s="21"/>
      <c r="DM216" s="21"/>
      <c r="DN216" s="21"/>
      <c r="DO216" s="21"/>
      <c r="DP216" s="21"/>
      <c r="DQ216" s="21"/>
      <c r="DR216" s="21"/>
      <c r="DS216" s="21"/>
      <c r="DT216" s="21"/>
      <c r="DU216" s="21"/>
      <c r="DV216" s="21"/>
      <c r="DW216" s="21"/>
      <c r="DX216" s="21"/>
      <c r="DY216" s="21"/>
      <c r="DZ216" s="21"/>
      <c r="EA216" s="21"/>
      <c r="EB216" s="21"/>
      <c r="EC216" s="21"/>
      <c r="ED216" s="21"/>
      <c r="EE216" s="21"/>
      <c r="EF216" s="21"/>
      <c r="EG216" s="21"/>
      <c r="EH216" s="21"/>
      <c r="EI216" s="21"/>
      <c r="EJ216" s="21"/>
      <c r="EK216" s="21"/>
      <c r="EL216" s="21"/>
      <c r="EM216" s="21"/>
      <c r="EN216" s="21"/>
      <c r="EO216" s="21"/>
      <c r="EP216" s="21"/>
      <c r="EQ216" s="21"/>
      <c r="ER216" s="21"/>
      <c r="ES216" s="21"/>
      <c r="ET216" s="21"/>
      <c r="EU216" s="21"/>
      <c r="EV216" s="21"/>
      <c r="EW216" s="21"/>
      <c r="EX216" s="21"/>
      <c r="EY216" s="21"/>
      <c r="EZ216" s="21"/>
      <c r="FA216" s="21"/>
      <c r="FB216" s="21"/>
      <c r="FC216" s="21"/>
      <c r="FD216" s="21"/>
      <c r="FE216" s="21"/>
      <c r="FF216" s="21"/>
      <c r="FG216" s="21"/>
      <c r="FH216" s="21"/>
      <c r="FI216" s="21"/>
      <c r="FJ216" s="21"/>
      <c r="FK216" s="21"/>
      <c r="FL216" s="21"/>
      <c r="FM216" s="21"/>
      <c r="FN216" s="21"/>
      <c r="FO216" s="21"/>
      <c r="FP216" s="21"/>
      <c r="FQ216" s="21"/>
      <c r="FR216" s="21"/>
      <c r="FS216" s="21"/>
      <c r="FT216" s="21"/>
      <c r="FU216" s="21"/>
      <c r="FV216" s="21"/>
      <c r="FW216" s="21"/>
      <c r="FX216" s="21"/>
      <c r="FY216" s="21"/>
      <c r="FZ216" s="21"/>
      <c r="GA216" s="21"/>
      <c r="GB216" s="21"/>
      <c r="GC216" s="21"/>
      <c r="GD216" s="21"/>
      <c r="GE216" s="21"/>
      <c r="GF216" s="21"/>
      <c r="GG216" s="21"/>
      <c r="GH216" s="21"/>
      <c r="GI216" s="21"/>
      <c r="GJ216" s="21"/>
      <c r="GK216" s="21"/>
      <c r="GL216" s="21"/>
      <c r="GM216" s="21"/>
      <c r="GN216" s="21"/>
      <c r="GO216" s="21"/>
      <c r="GP216" s="21"/>
      <c r="GQ216" s="21"/>
      <c r="GR216" s="21"/>
      <c r="GS216" s="21"/>
      <c r="GT216" s="21"/>
      <c r="GU216" s="21"/>
      <c r="GV216" s="21"/>
      <c r="GW216" s="21"/>
    </row>
    <row r="217" spans="1:205" s="27" customFormat="1" ht="32.25" customHeight="1" x14ac:dyDescent="0.3">
      <c r="A217" s="59" t="s">
        <v>20</v>
      </c>
      <c r="B217" s="37">
        <f>H217+J217+L217+N217+P217+R217+T217+V217+X217+Z217+AB217+AD217</f>
        <v>0</v>
      </c>
      <c r="C217" s="106">
        <f>SUM(H217,J217)</f>
        <v>0</v>
      </c>
      <c r="D217" s="106">
        <f t="shared" si="146"/>
        <v>0</v>
      </c>
      <c r="E217" s="106">
        <f>SUM(I217,K217,M217,O217,Q217,S217,U217,W217,Y217,AA217,AC217,AE217)</f>
        <v>0</v>
      </c>
      <c r="F217" s="109">
        <f>IFERROR(E217/B217*100,0)</f>
        <v>0</v>
      </c>
      <c r="G217" s="109">
        <f>IFERROR(E217/C217*100,0)</f>
        <v>0</v>
      </c>
      <c r="H217" s="39"/>
      <c r="I217" s="39"/>
      <c r="J217" s="128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144"/>
      <c r="AG217" s="99">
        <f t="shared" si="149"/>
        <v>0</v>
      </c>
      <c r="AH217" s="21"/>
      <c r="AI217" s="21"/>
      <c r="AJ217" s="21"/>
      <c r="AK217" s="21"/>
      <c r="AL217" s="21"/>
      <c r="AM217" s="21"/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21"/>
      <c r="AZ217" s="21"/>
      <c r="BA217" s="21"/>
      <c r="BB217" s="21"/>
      <c r="BC217" s="21"/>
      <c r="BD217" s="21"/>
      <c r="BE217" s="21"/>
      <c r="BF217" s="21"/>
      <c r="BG217" s="21"/>
      <c r="BH217" s="21"/>
      <c r="BI217" s="21"/>
      <c r="BJ217" s="21"/>
      <c r="BK217" s="21"/>
      <c r="BL217" s="21"/>
      <c r="BM217" s="21"/>
      <c r="BN217" s="21"/>
      <c r="BO217" s="21"/>
      <c r="BP217" s="21"/>
      <c r="BQ217" s="21"/>
      <c r="BR217" s="21"/>
      <c r="BS217" s="21"/>
      <c r="BT217" s="21"/>
      <c r="BU217" s="21"/>
      <c r="BV217" s="21"/>
      <c r="BW217" s="21"/>
      <c r="BX217" s="21"/>
      <c r="BY217" s="21"/>
      <c r="BZ217" s="21"/>
      <c r="CA217" s="21"/>
      <c r="CB217" s="21"/>
      <c r="CC217" s="21"/>
      <c r="CD217" s="21"/>
      <c r="CE217" s="21"/>
      <c r="CF217" s="21"/>
      <c r="CG217" s="21"/>
      <c r="CH217" s="21"/>
      <c r="CI217" s="21"/>
      <c r="CJ217" s="21"/>
      <c r="CK217" s="21"/>
      <c r="CL217" s="21"/>
      <c r="CM217" s="21"/>
      <c r="CN217" s="21"/>
      <c r="CO217" s="21"/>
      <c r="CP217" s="21"/>
      <c r="CQ217" s="21"/>
      <c r="CR217" s="21"/>
      <c r="CS217" s="21"/>
      <c r="CT217" s="21"/>
      <c r="CU217" s="21"/>
      <c r="CV217" s="21"/>
      <c r="CW217" s="21"/>
      <c r="CX217" s="21"/>
      <c r="CY217" s="21"/>
      <c r="CZ217" s="21"/>
      <c r="DA217" s="21"/>
      <c r="DB217" s="21"/>
      <c r="DC217" s="21"/>
      <c r="DD217" s="21"/>
      <c r="DE217" s="21"/>
      <c r="DF217" s="21"/>
      <c r="DG217" s="21"/>
      <c r="DH217" s="21"/>
      <c r="DI217" s="21"/>
      <c r="DJ217" s="21"/>
      <c r="DK217" s="21"/>
      <c r="DL217" s="21"/>
      <c r="DM217" s="21"/>
      <c r="DN217" s="21"/>
      <c r="DO217" s="21"/>
      <c r="DP217" s="21"/>
      <c r="DQ217" s="21"/>
      <c r="DR217" s="21"/>
      <c r="DS217" s="21"/>
      <c r="DT217" s="21"/>
      <c r="DU217" s="21"/>
      <c r="DV217" s="21"/>
      <c r="DW217" s="21"/>
      <c r="DX217" s="21"/>
      <c r="DY217" s="21"/>
      <c r="DZ217" s="21"/>
      <c r="EA217" s="21"/>
      <c r="EB217" s="21"/>
      <c r="EC217" s="21"/>
      <c r="ED217" s="21"/>
      <c r="EE217" s="21"/>
      <c r="EF217" s="21"/>
      <c r="EG217" s="21"/>
      <c r="EH217" s="21"/>
      <c r="EI217" s="21"/>
      <c r="EJ217" s="21"/>
      <c r="EK217" s="21"/>
      <c r="EL217" s="21"/>
      <c r="EM217" s="21"/>
      <c r="EN217" s="21"/>
      <c r="EO217" s="21"/>
      <c r="EP217" s="21"/>
      <c r="EQ217" s="21"/>
      <c r="ER217" s="21"/>
      <c r="ES217" s="21"/>
      <c r="ET217" s="21"/>
      <c r="EU217" s="21"/>
      <c r="EV217" s="21"/>
      <c r="EW217" s="21"/>
      <c r="EX217" s="21"/>
      <c r="EY217" s="21"/>
      <c r="EZ217" s="21"/>
      <c r="FA217" s="21"/>
      <c r="FB217" s="21"/>
      <c r="FC217" s="21"/>
      <c r="FD217" s="21"/>
      <c r="FE217" s="21"/>
      <c r="FF217" s="21"/>
      <c r="FG217" s="21"/>
      <c r="FH217" s="21"/>
      <c r="FI217" s="21"/>
      <c r="FJ217" s="21"/>
      <c r="FK217" s="21"/>
      <c r="FL217" s="21"/>
      <c r="FM217" s="21"/>
      <c r="FN217" s="21"/>
      <c r="FO217" s="21"/>
      <c r="FP217" s="21"/>
      <c r="FQ217" s="21"/>
      <c r="FR217" s="21"/>
      <c r="FS217" s="21"/>
      <c r="FT217" s="21"/>
      <c r="FU217" s="21"/>
      <c r="FV217" s="21"/>
      <c r="FW217" s="21"/>
      <c r="FX217" s="21"/>
      <c r="FY217" s="21"/>
      <c r="FZ217" s="21"/>
      <c r="GA217" s="21"/>
      <c r="GB217" s="21"/>
      <c r="GC217" s="21"/>
      <c r="GD217" s="21"/>
      <c r="GE217" s="21"/>
      <c r="GF217" s="21"/>
      <c r="GG217" s="21"/>
      <c r="GH217" s="21"/>
      <c r="GI217" s="21"/>
      <c r="GJ217" s="21"/>
      <c r="GK217" s="21"/>
      <c r="GL217" s="21"/>
      <c r="GM217" s="21"/>
      <c r="GN217" s="21"/>
      <c r="GO217" s="21"/>
      <c r="GP217" s="21"/>
      <c r="GQ217" s="21"/>
      <c r="GR217" s="21"/>
      <c r="GS217" s="21"/>
      <c r="GT217" s="21"/>
      <c r="GU217" s="21"/>
      <c r="GV217" s="21"/>
      <c r="GW217" s="21"/>
    </row>
    <row r="218" spans="1:205" s="27" customFormat="1" ht="82.5" customHeight="1" x14ac:dyDescent="0.3">
      <c r="A218" s="30" t="s">
        <v>69</v>
      </c>
      <c r="B218" s="31"/>
      <c r="C218" s="31"/>
      <c r="D218" s="31"/>
      <c r="E218" s="31"/>
      <c r="F218" s="31"/>
      <c r="G218" s="31"/>
      <c r="H218" s="39"/>
      <c r="I218" s="39"/>
      <c r="J218" s="128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20"/>
      <c r="AG218" s="99">
        <f t="shared" si="149"/>
        <v>0</v>
      </c>
      <c r="AH218" s="21"/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21"/>
      <c r="AZ218" s="21"/>
      <c r="BA218" s="21"/>
      <c r="BB218" s="21"/>
      <c r="BC218" s="21"/>
      <c r="BD218" s="21"/>
      <c r="BE218" s="21"/>
      <c r="BF218" s="21"/>
      <c r="BG218" s="21"/>
      <c r="BH218" s="21"/>
      <c r="BI218" s="21"/>
      <c r="BJ218" s="21"/>
      <c r="BK218" s="21"/>
      <c r="BL218" s="21"/>
      <c r="BM218" s="21"/>
      <c r="BN218" s="21"/>
      <c r="BO218" s="21"/>
      <c r="BP218" s="21"/>
      <c r="BQ218" s="21"/>
      <c r="BR218" s="21"/>
      <c r="BS218" s="21"/>
      <c r="BT218" s="21"/>
      <c r="BU218" s="21"/>
      <c r="BV218" s="21"/>
      <c r="BW218" s="21"/>
      <c r="BX218" s="21"/>
      <c r="BY218" s="21"/>
      <c r="BZ218" s="21"/>
      <c r="CA218" s="21"/>
      <c r="CB218" s="21"/>
      <c r="CC218" s="21"/>
      <c r="CD218" s="21"/>
      <c r="CE218" s="21"/>
      <c r="CF218" s="21"/>
      <c r="CG218" s="21"/>
      <c r="CH218" s="21"/>
      <c r="CI218" s="21"/>
      <c r="CJ218" s="21"/>
      <c r="CK218" s="21"/>
      <c r="CL218" s="21"/>
      <c r="CM218" s="21"/>
      <c r="CN218" s="21"/>
      <c r="CO218" s="21"/>
      <c r="CP218" s="21"/>
      <c r="CQ218" s="21"/>
      <c r="CR218" s="21"/>
      <c r="CS218" s="21"/>
      <c r="CT218" s="21"/>
      <c r="CU218" s="21"/>
      <c r="CV218" s="21"/>
      <c r="CW218" s="21"/>
      <c r="CX218" s="21"/>
      <c r="CY218" s="21"/>
      <c r="CZ218" s="21"/>
      <c r="DA218" s="21"/>
      <c r="DB218" s="21"/>
      <c r="DC218" s="21"/>
      <c r="DD218" s="21"/>
      <c r="DE218" s="21"/>
      <c r="DF218" s="21"/>
      <c r="DG218" s="21"/>
      <c r="DH218" s="21"/>
      <c r="DI218" s="21"/>
      <c r="DJ218" s="21"/>
      <c r="DK218" s="21"/>
      <c r="DL218" s="21"/>
      <c r="DM218" s="21"/>
      <c r="DN218" s="21"/>
      <c r="DO218" s="21"/>
      <c r="DP218" s="21"/>
      <c r="DQ218" s="21"/>
      <c r="DR218" s="21"/>
      <c r="DS218" s="21"/>
      <c r="DT218" s="21"/>
      <c r="DU218" s="21"/>
      <c r="DV218" s="21"/>
      <c r="DW218" s="21"/>
      <c r="DX218" s="21"/>
      <c r="DY218" s="21"/>
      <c r="DZ218" s="21"/>
      <c r="EA218" s="21"/>
      <c r="EB218" s="21"/>
      <c r="EC218" s="21"/>
      <c r="ED218" s="21"/>
      <c r="EE218" s="21"/>
      <c r="EF218" s="21"/>
      <c r="EG218" s="21"/>
      <c r="EH218" s="21"/>
      <c r="EI218" s="21"/>
      <c r="EJ218" s="21"/>
      <c r="EK218" s="21"/>
      <c r="EL218" s="21"/>
      <c r="EM218" s="21"/>
      <c r="EN218" s="21"/>
      <c r="EO218" s="21"/>
      <c r="EP218" s="21"/>
      <c r="EQ218" s="21"/>
      <c r="ER218" s="21"/>
      <c r="ES218" s="21"/>
      <c r="ET218" s="21"/>
      <c r="EU218" s="21"/>
      <c r="EV218" s="21"/>
      <c r="EW218" s="21"/>
      <c r="EX218" s="21"/>
      <c r="EY218" s="21"/>
      <c r="EZ218" s="21"/>
      <c r="FA218" s="21"/>
      <c r="FB218" s="21"/>
      <c r="FC218" s="21"/>
      <c r="FD218" s="21"/>
      <c r="FE218" s="21"/>
      <c r="FF218" s="21"/>
      <c r="FG218" s="21"/>
      <c r="FH218" s="21"/>
      <c r="FI218" s="21"/>
      <c r="FJ218" s="21"/>
      <c r="FK218" s="21"/>
      <c r="FL218" s="21"/>
      <c r="FM218" s="21"/>
      <c r="FN218" s="21"/>
      <c r="FO218" s="21"/>
      <c r="FP218" s="21"/>
      <c r="FQ218" s="21"/>
      <c r="FR218" s="21"/>
      <c r="FS218" s="21"/>
      <c r="FT218" s="21"/>
      <c r="FU218" s="21"/>
      <c r="FV218" s="21"/>
      <c r="FW218" s="21"/>
      <c r="FX218" s="21"/>
      <c r="FY218" s="21"/>
      <c r="FZ218" s="21"/>
      <c r="GA218" s="21"/>
      <c r="GB218" s="21"/>
      <c r="GC218" s="21"/>
      <c r="GD218" s="21"/>
      <c r="GE218" s="21"/>
      <c r="GF218" s="21"/>
      <c r="GG218" s="21"/>
      <c r="GH218" s="21"/>
      <c r="GI218" s="21"/>
      <c r="GJ218" s="21"/>
      <c r="GK218" s="21"/>
      <c r="GL218" s="21"/>
      <c r="GM218" s="21"/>
      <c r="GN218" s="21"/>
      <c r="GO218" s="21"/>
      <c r="GP218" s="21"/>
      <c r="GQ218" s="21"/>
      <c r="GR218" s="21"/>
      <c r="GS218" s="21"/>
      <c r="GT218" s="21"/>
      <c r="GU218" s="21"/>
      <c r="GV218" s="21"/>
      <c r="GW218" s="21"/>
    </row>
    <row r="219" spans="1:205" s="27" customFormat="1" ht="18.75" x14ac:dyDescent="0.3">
      <c r="A219" s="33" t="s">
        <v>16</v>
      </c>
      <c r="B219" s="34">
        <f>B220+B221+B222</f>
        <v>7594.7</v>
      </c>
      <c r="C219" s="34">
        <f>C220+C221+C222</f>
        <v>7594.7</v>
      </c>
      <c r="D219" s="34">
        <f>D220+D221+D222</f>
        <v>6291</v>
      </c>
      <c r="E219" s="34">
        <f>E220+E221+E222</f>
        <v>6291</v>
      </c>
      <c r="F219" s="109">
        <f>IFERROR(E219/B219*100,0)</f>
        <v>82.834081662211815</v>
      </c>
      <c r="G219" s="109">
        <f>IFERROR(E219/C219*100,0)</f>
        <v>82.834081662211815</v>
      </c>
      <c r="H219" s="35">
        <f t="shared" ref="H219:AE219" si="150">H220+H221+H222</f>
        <v>7594.7</v>
      </c>
      <c r="I219" s="35">
        <f t="shared" si="150"/>
        <v>6291</v>
      </c>
      <c r="J219" s="125">
        <f t="shared" si="150"/>
        <v>0</v>
      </c>
      <c r="K219" s="35">
        <f>K220+K221+K222</f>
        <v>0</v>
      </c>
      <c r="L219" s="35">
        <f t="shared" si="150"/>
        <v>0</v>
      </c>
      <c r="M219" s="35">
        <f t="shared" si="150"/>
        <v>0</v>
      </c>
      <c r="N219" s="35">
        <f t="shared" si="150"/>
        <v>0</v>
      </c>
      <c r="O219" s="35">
        <f t="shared" si="150"/>
        <v>0</v>
      </c>
      <c r="P219" s="35">
        <f t="shared" si="150"/>
        <v>0</v>
      </c>
      <c r="Q219" s="35">
        <f t="shared" si="150"/>
        <v>0</v>
      </c>
      <c r="R219" s="35">
        <f t="shared" si="150"/>
        <v>0</v>
      </c>
      <c r="S219" s="35">
        <f t="shared" si="150"/>
        <v>0</v>
      </c>
      <c r="T219" s="35">
        <f t="shared" si="150"/>
        <v>0</v>
      </c>
      <c r="U219" s="35">
        <f t="shared" si="150"/>
        <v>0</v>
      </c>
      <c r="V219" s="35">
        <f t="shared" si="150"/>
        <v>0</v>
      </c>
      <c r="W219" s="35">
        <f t="shared" si="150"/>
        <v>0</v>
      </c>
      <c r="X219" s="35">
        <f t="shared" si="150"/>
        <v>0</v>
      </c>
      <c r="Y219" s="35">
        <f t="shared" si="150"/>
        <v>0</v>
      </c>
      <c r="Z219" s="35">
        <f t="shared" si="150"/>
        <v>0</v>
      </c>
      <c r="AA219" s="35">
        <f t="shared" si="150"/>
        <v>0</v>
      </c>
      <c r="AB219" s="35">
        <f t="shared" si="150"/>
        <v>0</v>
      </c>
      <c r="AC219" s="35">
        <f t="shared" si="150"/>
        <v>0</v>
      </c>
      <c r="AD219" s="35">
        <f t="shared" si="150"/>
        <v>0</v>
      </c>
      <c r="AE219" s="35">
        <f t="shared" si="150"/>
        <v>0</v>
      </c>
      <c r="AF219" s="20"/>
      <c r="AG219" s="99">
        <f t="shared" si="149"/>
        <v>7594.7</v>
      </c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21"/>
      <c r="AZ219" s="21"/>
      <c r="BA219" s="21"/>
      <c r="BB219" s="21"/>
      <c r="BC219" s="21"/>
      <c r="BD219" s="21"/>
      <c r="BE219" s="21"/>
      <c r="BF219" s="21"/>
      <c r="BG219" s="21"/>
      <c r="BH219" s="21"/>
      <c r="BI219" s="21"/>
      <c r="BJ219" s="21"/>
      <c r="BK219" s="21"/>
      <c r="BL219" s="21"/>
      <c r="BM219" s="21"/>
      <c r="BN219" s="21"/>
      <c r="BO219" s="21"/>
      <c r="BP219" s="21"/>
      <c r="BQ219" s="21"/>
      <c r="BR219" s="21"/>
      <c r="BS219" s="21"/>
      <c r="BT219" s="21"/>
      <c r="BU219" s="21"/>
      <c r="BV219" s="21"/>
      <c r="BW219" s="21"/>
      <c r="BX219" s="21"/>
      <c r="BY219" s="21"/>
      <c r="BZ219" s="21"/>
      <c r="CA219" s="21"/>
      <c r="CB219" s="21"/>
      <c r="CC219" s="21"/>
      <c r="CD219" s="21"/>
      <c r="CE219" s="21"/>
      <c r="CF219" s="21"/>
      <c r="CG219" s="21"/>
      <c r="CH219" s="21"/>
      <c r="CI219" s="21"/>
      <c r="CJ219" s="21"/>
      <c r="CK219" s="21"/>
      <c r="CL219" s="21"/>
      <c r="CM219" s="21"/>
      <c r="CN219" s="21"/>
      <c r="CO219" s="21"/>
      <c r="CP219" s="21"/>
      <c r="CQ219" s="21"/>
      <c r="CR219" s="21"/>
      <c r="CS219" s="21"/>
      <c r="CT219" s="21"/>
      <c r="CU219" s="21"/>
      <c r="CV219" s="21"/>
      <c r="CW219" s="21"/>
      <c r="CX219" s="21"/>
      <c r="CY219" s="21"/>
      <c r="CZ219" s="21"/>
      <c r="DA219" s="21"/>
      <c r="DB219" s="21"/>
      <c r="DC219" s="21"/>
      <c r="DD219" s="21"/>
      <c r="DE219" s="21"/>
      <c r="DF219" s="21"/>
      <c r="DG219" s="21"/>
      <c r="DH219" s="21"/>
      <c r="DI219" s="21"/>
      <c r="DJ219" s="21"/>
      <c r="DK219" s="21"/>
      <c r="DL219" s="21"/>
      <c r="DM219" s="21"/>
      <c r="DN219" s="21"/>
      <c r="DO219" s="21"/>
      <c r="DP219" s="21"/>
      <c r="DQ219" s="21"/>
      <c r="DR219" s="21"/>
      <c r="DS219" s="21"/>
      <c r="DT219" s="21"/>
      <c r="DU219" s="21"/>
      <c r="DV219" s="21"/>
      <c r="DW219" s="21"/>
      <c r="DX219" s="21"/>
      <c r="DY219" s="21"/>
      <c r="DZ219" s="21"/>
      <c r="EA219" s="21"/>
      <c r="EB219" s="21"/>
      <c r="EC219" s="21"/>
      <c r="ED219" s="21"/>
      <c r="EE219" s="21"/>
      <c r="EF219" s="21"/>
      <c r="EG219" s="21"/>
      <c r="EH219" s="21"/>
      <c r="EI219" s="21"/>
      <c r="EJ219" s="21"/>
      <c r="EK219" s="21"/>
      <c r="EL219" s="21"/>
      <c r="EM219" s="21"/>
      <c r="EN219" s="21"/>
      <c r="EO219" s="21"/>
      <c r="EP219" s="21"/>
      <c r="EQ219" s="21"/>
      <c r="ER219" s="21"/>
      <c r="ES219" s="21"/>
      <c r="ET219" s="21"/>
      <c r="EU219" s="21"/>
      <c r="EV219" s="21"/>
      <c r="EW219" s="21"/>
      <c r="EX219" s="21"/>
      <c r="EY219" s="21"/>
      <c r="EZ219" s="21"/>
      <c r="FA219" s="21"/>
      <c r="FB219" s="21"/>
      <c r="FC219" s="21"/>
      <c r="FD219" s="21"/>
      <c r="FE219" s="21"/>
      <c r="FF219" s="21"/>
      <c r="FG219" s="21"/>
      <c r="FH219" s="21"/>
      <c r="FI219" s="21"/>
      <c r="FJ219" s="21"/>
      <c r="FK219" s="21"/>
      <c r="FL219" s="21"/>
      <c r="FM219" s="21"/>
      <c r="FN219" s="21"/>
      <c r="FO219" s="21"/>
      <c r="FP219" s="21"/>
      <c r="FQ219" s="21"/>
      <c r="FR219" s="21"/>
      <c r="FS219" s="21"/>
      <c r="FT219" s="21"/>
      <c r="FU219" s="21"/>
      <c r="FV219" s="21"/>
      <c r="FW219" s="21"/>
      <c r="FX219" s="21"/>
      <c r="FY219" s="21"/>
      <c r="FZ219" s="21"/>
      <c r="GA219" s="21"/>
      <c r="GB219" s="21"/>
      <c r="GC219" s="21"/>
      <c r="GD219" s="21"/>
      <c r="GE219" s="21"/>
      <c r="GF219" s="21"/>
      <c r="GG219" s="21"/>
      <c r="GH219" s="21"/>
      <c r="GI219" s="21"/>
      <c r="GJ219" s="21"/>
      <c r="GK219" s="21"/>
      <c r="GL219" s="21"/>
      <c r="GM219" s="21"/>
      <c r="GN219" s="21"/>
      <c r="GO219" s="21"/>
      <c r="GP219" s="21"/>
      <c r="GQ219" s="21"/>
      <c r="GR219" s="21"/>
      <c r="GS219" s="21"/>
      <c r="GT219" s="21"/>
      <c r="GU219" s="21"/>
      <c r="GV219" s="21"/>
      <c r="GW219" s="21"/>
    </row>
    <row r="220" spans="1:205" s="27" customFormat="1" ht="18.75" x14ac:dyDescent="0.3">
      <c r="A220" s="36" t="s">
        <v>19</v>
      </c>
      <c r="B220" s="37">
        <f>H220+J220+L220+N220+P220+R220+T220+V220+X220+Z220+AB220+AD220</f>
        <v>0</v>
      </c>
      <c r="C220" s="106">
        <f>SUM(H220,J220)</f>
        <v>0</v>
      </c>
      <c r="D220" s="106">
        <f>E220</f>
        <v>0</v>
      </c>
      <c r="E220" s="106">
        <f>SUM(I220,K220,M220,O220,Q220,S220,U220,W220,Y220,AA220,AC220,AE220)</f>
        <v>0</v>
      </c>
      <c r="F220" s="109">
        <f>IFERROR(E220/B220*100,0)</f>
        <v>0</v>
      </c>
      <c r="G220" s="109">
        <f>IFERROR(E220/C220*100,0)</f>
        <v>0</v>
      </c>
      <c r="H220" s="38"/>
      <c r="I220" s="38"/>
      <c r="J220" s="12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20"/>
      <c r="AG220" s="99">
        <f t="shared" si="149"/>
        <v>0</v>
      </c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21"/>
      <c r="AZ220" s="21"/>
      <c r="BA220" s="21"/>
      <c r="BB220" s="21"/>
      <c r="BC220" s="21"/>
      <c r="BD220" s="21"/>
      <c r="BE220" s="21"/>
      <c r="BF220" s="21"/>
      <c r="BG220" s="21"/>
      <c r="BH220" s="21"/>
      <c r="BI220" s="21"/>
      <c r="BJ220" s="21"/>
      <c r="BK220" s="21"/>
      <c r="BL220" s="21"/>
      <c r="BM220" s="21"/>
      <c r="BN220" s="21"/>
      <c r="BO220" s="21"/>
      <c r="BP220" s="21"/>
      <c r="BQ220" s="21"/>
      <c r="BR220" s="21"/>
      <c r="BS220" s="21"/>
      <c r="BT220" s="21"/>
      <c r="BU220" s="21"/>
      <c r="BV220" s="21"/>
      <c r="BW220" s="21"/>
      <c r="BX220" s="21"/>
      <c r="BY220" s="21"/>
      <c r="BZ220" s="21"/>
      <c r="CA220" s="21"/>
      <c r="CB220" s="21"/>
      <c r="CC220" s="21"/>
      <c r="CD220" s="21"/>
      <c r="CE220" s="21"/>
      <c r="CF220" s="21"/>
      <c r="CG220" s="21"/>
      <c r="CH220" s="21"/>
      <c r="CI220" s="21"/>
      <c r="CJ220" s="21"/>
      <c r="CK220" s="21"/>
      <c r="CL220" s="21"/>
      <c r="CM220" s="21"/>
      <c r="CN220" s="21"/>
      <c r="CO220" s="21"/>
      <c r="CP220" s="21"/>
      <c r="CQ220" s="21"/>
      <c r="CR220" s="21"/>
      <c r="CS220" s="21"/>
      <c r="CT220" s="21"/>
      <c r="CU220" s="21"/>
      <c r="CV220" s="21"/>
      <c r="CW220" s="21"/>
      <c r="CX220" s="21"/>
      <c r="CY220" s="21"/>
      <c r="CZ220" s="21"/>
      <c r="DA220" s="21"/>
      <c r="DB220" s="21"/>
      <c r="DC220" s="21"/>
      <c r="DD220" s="21"/>
      <c r="DE220" s="21"/>
      <c r="DF220" s="21"/>
      <c r="DG220" s="21"/>
      <c r="DH220" s="21"/>
      <c r="DI220" s="21"/>
      <c r="DJ220" s="21"/>
      <c r="DK220" s="21"/>
      <c r="DL220" s="21"/>
      <c r="DM220" s="21"/>
      <c r="DN220" s="21"/>
      <c r="DO220" s="21"/>
      <c r="DP220" s="21"/>
      <c r="DQ220" s="21"/>
      <c r="DR220" s="21"/>
      <c r="DS220" s="21"/>
      <c r="DT220" s="21"/>
      <c r="DU220" s="21"/>
      <c r="DV220" s="21"/>
      <c r="DW220" s="21"/>
      <c r="DX220" s="21"/>
      <c r="DY220" s="21"/>
      <c r="DZ220" s="21"/>
      <c r="EA220" s="21"/>
      <c r="EB220" s="21"/>
      <c r="EC220" s="21"/>
      <c r="ED220" s="21"/>
      <c r="EE220" s="21"/>
      <c r="EF220" s="21"/>
      <c r="EG220" s="21"/>
      <c r="EH220" s="21"/>
      <c r="EI220" s="21"/>
      <c r="EJ220" s="21"/>
      <c r="EK220" s="21"/>
      <c r="EL220" s="21"/>
      <c r="EM220" s="21"/>
      <c r="EN220" s="21"/>
      <c r="EO220" s="21"/>
      <c r="EP220" s="21"/>
      <c r="EQ220" s="21"/>
      <c r="ER220" s="21"/>
      <c r="ES220" s="21"/>
      <c r="ET220" s="21"/>
      <c r="EU220" s="21"/>
      <c r="EV220" s="21"/>
      <c r="EW220" s="21"/>
      <c r="EX220" s="21"/>
      <c r="EY220" s="21"/>
      <c r="EZ220" s="21"/>
      <c r="FA220" s="21"/>
      <c r="FB220" s="21"/>
      <c r="FC220" s="21"/>
      <c r="FD220" s="21"/>
      <c r="FE220" s="21"/>
      <c r="FF220" s="21"/>
      <c r="FG220" s="21"/>
      <c r="FH220" s="21"/>
      <c r="FI220" s="21"/>
      <c r="FJ220" s="21"/>
      <c r="FK220" s="21"/>
      <c r="FL220" s="21"/>
      <c r="FM220" s="21"/>
      <c r="FN220" s="21"/>
      <c r="FO220" s="21"/>
      <c r="FP220" s="21"/>
      <c r="FQ220" s="21"/>
      <c r="FR220" s="21"/>
      <c r="FS220" s="21"/>
      <c r="FT220" s="21"/>
      <c r="FU220" s="21"/>
      <c r="FV220" s="21"/>
      <c r="FW220" s="21"/>
      <c r="FX220" s="21"/>
      <c r="FY220" s="21"/>
      <c r="FZ220" s="21"/>
      <c r="GA220" s="21"/>
      <c r="GB220" s="21"/>
      <c r="GC220" s="21"/>
      <c r="GD220" s="21"/>
      <c r="GE220" s="21"/>
      <c r="GF220" s="21"/>
      <c r="GG220" s="21"/>
      <c r="GH220" s="21"/>
      <c r="GI220" s="21"/>
      <c r="GJ220" s="21"/>
      <c r="GK220" s="21"/>
      <c r="GL220" s="21"/>
      <c r="GM220" s="21"/>
      <c r="GN220" s="21"/>
      <c r="GO220" s="21"/>
      <c r="GP220" s="21"/>
      <c r="GQ220" s="21"/>
      <c r="GR220" s="21"/>
      <c r="GS220" s="21"/>
      <c r="GT220" s="21"/>
      <c r="GU220" s="21"/>
      <c r="GV220" s="21"/>
      <c r="GW220" s="21"/>
    </row>
    <row r="221" spans="1:205" s="27" customFormat="1" ht="18.75" x14ac:dyDescent="0.3">
      <c r="A221" s="36" t="s">
        <v>17</v>
      </c>
      <c r="B221" s="37">
        <f>H221+J221+L221+N221+P221+R221+T221+V221+X221+Z221+AB221+AD221</f>
        <v>0</v>
      </c>
      <c r="C221" s="106">
        <f>SUM(H221,J221)</f>
        <v>0</v>
      </c>
      <c r="D221" s="106">
        <f t="shared" ref="D221:D223" si="151">E221</f>
        <v>0</v>
      </c>
      <c r="E221" s="106">
        <f t="shared" ref="E221:E222" si="152">SUM(I221,K221,M221,O221,Q221,S221,U221,W221,Y221,AA221,AC221,AE221)</f>
        <v>0</v>
      </c>
      <c r="F221" s="109">
        <f t="shared" ref="F221" si="153">IFERROR(E221/B221*100,0)</f>
        <v>0</v>
      </c>
      <c r="G221" s="109">
        <f>IFERROR(E221/C221*100,0)</f>
        <v>0</v>
      </c>
      <c r="H221" s="38"/>
      <c r="I221" s="38"/>
      <c r="J221" s="12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20"/>
      <c r="AG221" s="99">
        <f t="shared" si="149"/>
        <v>0</v>
      </c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21"/>
      <c r="AZ221" s="21"/>
      <c r="BA221" s="21"/>
      <c r="BB221" s="21"/>
      <c r="BC221" s="21"/>
      <c r="BD221" s="21"/>
      <c r="BE221" s="21"/>
      <c r="BF221" s="21"/>
      <c r="BG221" s="21"/>
      <c r="BH221" s="21"/>
      <c r="BI221" s="21"/>
      <c r="BJ221" s="21"/>
      <c r="BK221" s="21"/>
      <c r="BL221" s="21"/>
      <c r="BM221" s="21"/>
      <c r="BN221" s="21"/>
      <c r="BO221" s="21"/>
      <c r="BP221" s="21"/>
      <c r="BQ221" s="21"/>
      <c r="BR221" s="21"/>
      <c r="BS221" s="21"/>
      <c r="BT221" s="21"/>
      <c r="BU221" s="21"/>
      <c r="BV221" s="21"/>
      <c r="BW221" s="21"/>
      <c r="BX221" s="21"/>
      <c r="BY221" s="21"/>
      <c r="BZ221" s="21"/>
      <c r="CA221" s="21"/>
      <c r="CB221" s="21"/>
      <c r="CC221" s="21"/>
      <c r="CD221" s="21"/>
      <c r="CE221" s="21"/>
      <c r="CF221" s="21"/>
      <c r="CG221" s="21"/>
      <c r="CH221" s="21"/>
      <c r="CI221" s="21"/>
      <c r="CJ221" s="21"/>
      <c r="CK221" s="21"/>
      <c r="CL221" s="21"/>
      <c r="CM221" s="21"/>
      <c r="CN221" s="21"/>
      <c r="CO221" s="21"/>
      <c r="CP221" s="21"/>
      <c r="CQ221" s="21"/>
      <c r="CR221" s="21"/>
      <c r="CS221" s="21"/>
      <c r="CT221" s="21"/>
      <c r="CU221" s="21"/>
      <c r="CV221" s="21"/>
      <c r="CW221" s="21"/>
      <c r="CX221" s="21"/>
      <c r="CY221" s="21"/>
      <c r="CZ221" s="21"/>
      <c r="DA221" s="21"/>
      <c r="DB221" s="21"/>
      <c r="DC221" s="21"/>
      <c r="DD221" s="21"/>
      <c r="DE221" s="21"/>
      <c r="DF221" s="21"/>
      <c r="DG221" s="21"/>
      <c r="DH221" s="21"/>
      <c r="DI221" s="21"/>
      <c r="DJ221" s="21"/>
      <c r="DK221" s="21"/>
      <c r="DL221" s="21"/>
      <c r="DM221" s="21"/>
      <c r="DN221" s="21"/>
      <c r="DO221" s="21"/>
      <c r="DP221" s="21"/>
      <c r="DQ221" s="21"/>
      <c r="DR221" s="21"/>
      <c r="DS221" s="21"/>
      <c r="DT221" s="21"/>
      <c r="DU221" s="21"/>
      <c r="DV221" s="21"/>
      <c r="DW221" s="21"/>
      <c r="DX221" s="21"/>
      <c r="DY221" s="21"/>
      <c r="DZ221" s="21"/>
      <c r="EA221" s="21"/>
      <c r="EB221" s="21"/>
      <c r="EC221" s="21"/>
      <c r="ED221" s="21"/>
      <c r="EE221" s="21"/>
      <c r="EF221" s="21"/>
      <c r="EG221" s="21"/>
      <c r="EH221" s="21"/>
      <c r="EI221" s="21"/>
      <c r="EJ221" s="21"/>
      <c r="EK221" s="21"/>
      <c r="EL221" s="21"/>
      <c r="EM221" s="21"/>
      <c r="EN221" s="21"/>
      <c r="EO221" s="21"/>
      <c r="EP221" s="21"/>
      <c r="EQ221" s="21"/>
      <c r="ER221" s="21"/>
      <c r="ES221" s="21"/>
      <c r="ET221" s="21"/>
      <c r="EU221" s="21"/>
      <c r="EV221" s="21"/>
      <c r="EW221" s="21"/>
      <c r="EX221" s="21"/>
      <c r="EY221" s="21"/>
      <c r="EZ221" s="21"/>
      <c r="FA221" s="21"/>
      <c r="FB221" s="21"/>
      <c r="FC221" s="21"/>
      <c r="FD221" s="21"/>
      <c r="FE221" s="21"/>
      <c r="FF221" s="21"/>
      <c r="FG221" s="21"/>
      <c r="FH221" s="21"/>
      <c r="FI221" s="21"/>
      <c r="FJ221" s="21"/>
      <c r="FK221" s="21"/>
      <c r="FL221" s="21"/>
      <c r="FM221" s="21"/>
      <c r="FN221" s="21"/>
      <c r="FO221" s="21"/>
      <c r="FP221" s="21"/>
      <c r="FQ221" s="21"/>
      <c r="FR221" s="21"/>
      <c r="FS221" s="21"/>
      <c r="FT221" s="21"/>
      <c r="FU221" s="21"/>
      <c r="FV221" s="21"/>
      <c r="FW221" s="21"/>
      <c r="FX221" s="21"/>
      <c r="FY221" s="21"/>
      <c r="FZ221" s="21"/>
      <c r="GA221" s="21"/>
      <c r="GB221" s="21"/>
      <c r="GC221" s="21"/>
      <c r="GD221" s="21"/>
      <c r="GE221" s="21"/>
      <c r="GF221" s="21"/>
      <c r="GG221" s="21"/>
      <c r="GH221" s="21"/>
      <c r="GI221" s="21"/>
      <c r="GJ221" s="21"/>
      <c r="GK221" s="21"/>
      <c r="GL221" s="21"/>
      <c r="GM221" s="21"/>
      <c r="GN221" s="21"/>
      <c r="GO221" s="21"/>
      <c r="GP221" s="21"/>
      <c r="GQ221" s="21"/>
      <c r="GR221" s="21"/>
      <c r="GS221" s="21"/>
      <c r="GT221" s="21"/>
      <c r="GU221" s="21"/>
      <c r="GV221" s="21"/>
      <c r="GW221" s="21"/>
    </row>
    <row r="222" spans="1:205" s="27" customFormat="1" ht="18.75" x14ac:dyDescent="0.3">
      <c r="A222" s="36" t="s">
        <v>18</v>
      </c>
      <c r="B222" s="37">
        <f>H222+J222+L222+N222+P222+R222+T222+V222+X222+Z222+AB222+AD222</f>
        <v>7594.7</v>
      </c>
      <c r="C222" s="106">
        <f>SUM(H222,J222)</f>
        <v>7594.7</v>
      </c>
      <c r="D222" s="106">
        <f t="shared" si="151"/>
        <v>6291</v>
      </c>
      <c r="E222" s="106">
        <f t="shared" si="152"/>
        <v>6291</v>
      </c>
      <c r="F222" s="109">
        <f>IFERROR(E222/B222*100,0)</f>
        <v>82.834081662211815</v>
      </c>
      <c r="G222" s="109">
        <f>IFERROR(E222/C222*100,0)</f>
        <v>82.834081662211815</v>
      </c>
      <c r="H222" s="38">
        <v>7594.7</v>
      </c>
      <c r="I222" s="38">
        <v>6291</v>
      </c>
      <c r="J222" s="12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20"/>
      <c r="AG222" s="99">
        <f t="shared" si="149"/>
        <v>7594.7</v>
      </c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21"/>
      <c r="AZ222" s="21"/>
      <c r="BA222" s="21"/>
      <c r="BB222" s="21"/>
      <c r="BC222" s="21"/>
      <c r="BD222" s="21"/>
      <c r="BE222" s="21"/>
      <c r="BF222" s="21"/>
      <c r="BG222" s="21"/>
      <c r="BH222" s="21"/>
      <c r="BI222" s="21"/>
      <c r="BJ222" s="21"/>
      <c r="BK222" s="21"/>
      <c r="BL222" s="21"/>
      <c r="BM222" s="21"/>
      <c r="BN222" s="21"/>
      <c r="BO222" s="21"/>
      <c r="BP222" s="21"/>
      <c r="BQ222" s="21"/>
      <c r="BR222" s="21"/>
      <c r="BS222" s="21"/>
      <c r="BT222" s="21"/>
      <c r="BU222" s="21"/>
      <c r="BV222" s="21"/>
      <c r="BW222" s="21"/>
      <c r="BX222" s="21"/>
      <c r="BY222" s="21"/>
      <c r="BZ222" s="21"/>
      <c r="CA222" s="21"/>
      <c r="CB222" s="21"/>
      <c r="CC222" s="21"/>
      <c r="CD222" s="21"/>
      <c r="CE222" s="21"/>
      <c r="CF222" s="21"/>
      <c r="CG222" s="21"/>
      <c r="CH222" s="21"/>
      <c r="CI222" s="21"/>
      <c r="CJ222" s="21"/>
      <c r="CK222" s="21"/>
      <c r="CL222" s="21"/>
      <c r="CM222" s="21"/>
      <c r="CN222" s="21"/>
      <c r="CO222" s="21"/>
      <c r="CP222" s="21"/>
      <c r="CQ222" s="21"/>
      <c r="CR222" s="21"/>
      <c r="CS222" s="21"/>
      <c r="CT222" s="21"/>
      <c r="CU222" s="21"/>
      <c r="CV222" s="21"/>
      <c r="CW222" s="21"/>
      <c r="CX222" s="21"/>
      <c r="CY222" s="21"/>
      <c r="CZ222" s="21"/>
      <c r="DA222" s="21"/>
      <c r="DB222" s="21"/>
      <c r="DC222" s="21"/>
      <c r="DD222" s="21"/>
      <c r="DE222" s="21"/>
      <c r="DF222" s="21"/>
      <c r="DG222" s="21"/>
      <c r="DH222" s="21"/>
      <c r="DI222" s="21"/>
      <c r="DJ222" s="21"/>
      <c r="DK222" s="21"/>
      <c r="DL222" s="21"/>
      <c r="DM222" s="21"/>
      <c r="DN222" s="21"/>
      <c r="DO222" s="21"/>
      <c r="DP222" s="21"/>
      <c r="DQ222" s="21"/>
      <c r="DR222" s="21"/>
      <c r="DS222" s="21"/>
      <c r="DT222" s="21"/>
      <c r="DU222" s="21"/>
      <c r="DV222" s="21"/>
      <c r="DW222" s="21"/>
      <c r="DX222" s="21"/>
      <c r="DY222" s="21"/>
      <c r="DZ222" s="21"/>
      <c r="EA222" s="21"/>
      <c r="EB222" s="21"/>
      <c r="EC222" s="21"/>
      <c r="ED222" s="21"/>
      <c r="EE222" s="21"/>
      <c r="EF222" s="21"/>
      <c r="EG222" s="21"/>
      <c r="EH222" s="21"/>
      <c r="EI222" s="21"/>
      <c r="EJ222" s="21"/>
      <c r="EK222" s="21"/>
      <c r="EL222" s="21"/>
      <c r="EM222" s="21"/>
      <c r="EN222" s="21"/>
      <c r="EO222" s="21"/>
      <c r="EP222" s="21"/>
      <c r="EQ222" s="21"/>
      <c r="ER222" s="21"/>
      <c r="ES222" s="21"/>
      <c r="ET222" s="21"/>
      <c r="EU222" s="21"/>
      <c r="EV222" s="21"/>
      <c r="EW222" s="21"/>
      <c r="EX222" s="21"/>
      <c r="EY222" s="21"/>
      <c r="EZ222" s="21"/>
      <c r="FA222" s="21"/>
      <c r="FB222" s="21"/>
      <c r="FC222" s="21"/>
      <c r="FD222" s="21"/>
      <c r="FE222" s="21"/>
      <c r="FF222" s="21"/>
      <c r="FG222" s="21"/>
      <c r="FH222" s="21"/>
      <c r="FI222" s="21"/>
      <c r="FJ222" s="21"/>
      <c r="FK222" s="21"/>
      <c r="FL222" s="21"/>
      <c r="FM222" s="21"/>
      <c r="FN222" s="21"/>
      <c r="FO222" s="21"/>
      <c r="FP222" s="21"/>
      <c r="FQ222" s="21"/>
      <c r="FR222" s="21"/>
      <c r="FS222" s="21"/>
      <c r="FT222" s="21"/>
      <c r="FU222" s="21"/>
      <c r="FV222" s="21"/>
      <c r="FW222" s="21"/>
      <c r="FX222" s="21"/>
      <c r="FY222" s="21"/>
      <c r="FZ222" s="21"/>
      <c r="GA222" s="21"/>
      <c r="GB222" s="21"/>
      <c r="GC222" s="21"/>
      <c r="GD222" s="21"/>
      <c r="GE222" s="21"/>
      <c r="GF222" s="21"/>
      <c r="GG222" s="21"/>
      <c r="GH222" s="21"/>
      <c r="GI222" s="21"/>
      <c r="GJ222" s="21"/>
      <c r="GK222" s="21"/>
      <c r="GL222" s="21"/>
      <c r="GM222" s="21"/>
      <c r="GN222" s="21"/>
      <c r="GO222" s="21"/>
      <c r="GP222" s="21"/>
      <c r="GQ222" s="21"/>
      <c r="GR222" s="21"/>
      <c r="GS222" s="21"/>
      <c r="GT222" s="21"/>
      <c r="GU222" s="21"/>
      <c r="GV222" s="21"/>
      <c r="GW222" s="21"/>
    </row>
    <row r="223" spans="1:205" s="27" customFormat="1" ht="18.75" x14ac:dyDescent="0.3">
      <c r="A223" s="36" t="s">
        <v>20</v>
      </c>
      <c r="B223" s="37">
        <f>H223+J223+L223+N223+P223+R223+T223+V223+X223+Z223+AB223+AD223</f>
        <v>0</v>
      </c>
      <c r="C223" s="106">
        <f>SUM(H223,J223)</f>
        <v>0</v>
      </c>
      <c r="D223" s="106">
        <f t="shared" si="151"/>
        <v>0</v>
      </c>
      <c r="E223" s="106">
        <f>SUM(I223,K223,M223,O223,Q223,S223,U223,W223,Y223,AA223,AC223,AE223)</f>
        <v>0</v>
      </c>
      <c r="F223" s="109">
        <f>IFERROR(E223/B223*100,0)</f>
        <v>0</v>
      </c>
      <c r="G223" s="109">
        <f>IFERROR(E223/C223*100,0)</f>
        <v>0</v>
      </c>
      <c r="H223" s="38"/>
      <c r="I223" s="38"/>
      <c r="J223" s="12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20"/>
      <c r="AG223" s="99">
        <f t="shared" si="149"/>
        <v>0</v>
      </c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21"/>
      <c r="AZ223" s="21"/>
      <c r="BA223" s="21"/>
      <c r="BB223" s="21"/>
      <c r="BC223" s="21"/>
      <c r="BD223" s="21"/>
      <c r="BE223" s="21"/>
      <c r="BF223" s="21"/>
      <c r="BG223" s="21"/>
      <c r="BH223" s="21"/>
      <c r="BI223" s="21"/>
      <c r="BJ223" s="21"/>
      <c r="BK223" s="21"/>
      <c r="BL223" s="21"/>
      <c r="BM223" s="21"/>
      <c r="BN223" s="21"/>
      <c r="BO223" s="21"/>
      <c r="BP223" s="21"/>
      <c r="BQ223" s="21"/>
      <c r="BR223" s="21"/>
      <c r="BS223" s="21"/>
      <c r="BT223" s="21"/>
      <c r="BU223" s="21"/>
      <c r="BV223" s="21"/>
      <c r="BW223" s="21"/>
      <c r="BX223" s="21"/>
      <c r="BY223" s="21"/>
      <c r="BZ223" s="21"/>
      <c r="CA223" s="21"/>
      <c r="CB223" s="21"/>
      <c r="CC223" s="21"/>
      <c r="CD223" s="21"/>
      <c r="CE223" s="21"/>
      <c r="CF223" s="21"/>
      <c r="CG223" s="21"/>
      <c r="CH223" s="21"/>
      <c r="CI223" s="21"/>
      <c r="CJ223" s="21"/>
      <c r="CK223" s="21"/>
      <c r="CL223" s="21"/>
      <c r="CM223" s="21"/>
      <c r="CN223" s="21"/>
      <c r="CO223" s="21"/>
      <c r="CP223" s="21"/>
      <c r="CQ223" s="21"/>
      <c r="CR223" s="21"/>
      <c r="CS223" s="21"/>
      <c r="CT223" s="21"/>
      <c r="CU223" s="21"/>
      <c r="CV223" s="21"/>
      <c r="CW223" s="21"/>
      <c r="CX223" s="21"/>
      <c r="CY223" s="21"/>
      <c r="CZ223" s="21"/>
      <c r="DA223" s="21"/>
      <c r="DB223" s="21"/>
      <c r="DC223" s="21"/>
      <c r="DD223" s="21"/>
      <c r="DE223" s="21"/>
      <c r="DF223" s="21"/>
      <c r="DG223" s="21"/>
      <c r="DH223" s="21"/>
      <c r="DI223" s="21"/>
      <c r="DJ223" s="21"/>
      <c r="DK223" s="21"/>
      <c r="DL223" s="21"/>
      <c r="DM223" s="21"/>
      <c r="DN223" s="21"/>
      <c r="DO223" s="21"/>
      <c r="DP223" s="21"/>
      <c r="DQ223" s="21"/>
      <c r="DR223" s="21"/>
      <c r="DS223" s="21"/>
      <c r="DT223" s="21"/>
      <c r="DU223" s="21"/>
      <c r="DV223" s="21"/>
      <c r="DW223" s="21"/>
      <c r="DX223" s="21"/>
      <c r="DY223" s="21"/>
      <c r="DZ223" s="21"/>
      <c r="EA223" s="21"/>
      <c r="EB223" s="21"/>
      <c r="EC223" s="21"/>
      <c r="ED223" s="21"/>
      <c r="EE223" s="21"/>
      <c r="EF223" s="21"/>
      <c r="EG223" s="21"/>
      <c r="EH223" s="21"/>
      <c r="EI223" s="21"/>
      <c r="EJ223" s="21"/>
      <c r="EK223" s="21"/>
      <c r="EL223" s="21"/>
      <c r="EM223" s="21"/>
      <c r="EN223" s="21"/>
      <c r="EO223" s="21"/>
      <c r="EP223" s="21"/>
      <c r="EQ223" s="21"/>
      <c r="ER223" s="21"/>
      <c r="ES223" s="21"/>
      <c r="ET223" s="21"/>
      <c r="EU223" s="21"/>
      <c r="EV223" s="21"/>
      <c r="EW223" s="21"/>
      <c r="EX223" s="21"/>
      <c r="EY223" s="21"/>
      <c r="EZ223" s="21"/>
      <c r="FA223" s="21"/>
      <c r="FB223" s="21"/>
      <c r="FC223" s="21"/>
      <c r="FD223" s="21"/>
      <c r="FE223" s="21"/>
      <c r="FF223" s="21"/>
      <c r="FG223" s="21"/>
      <c r="FH223" s="21"/>
      <c r="FI223" s="21"/>
      <c r="FJ223" s="21"/>
      <c r="FK223" s="21"/>
      <c r="FL223" s="21"/>
      <c r="FM223" s="21"/>
      <c r="FN223" s="21"/>
      <c r="FO223" s="21"/>
      <c r="FP223" s="21"/>
      <c r="FQ223" s="21"/>
      <c r="FR223" s="21"/>
      <c r="FS223" s="21"/>
      <c r="FT223" s="21"/>
      <c r="FU223" s="21"/>
      <c r="FV223" s="21"/>
      <c r="FW223" s="21"/>
      <c r="FX223" s="21"/>
      <c r="FY223" s="21"/>
      <c r="FZ223" s="21"/>
      <c r="GA223" s="21"/>
      <c r="GB223" s="21"/>
      <c r="GC223" s="21"/>
      <c r="GD223" s="21"/>
      <c r="GE223" s="21"/>
      <c r="GF223" s="21"/>
      <c r="GG223" s="21"/>
      <c r="GH223" s="21"/>
      <c r="GI223" s="21"/>
      <c r="GJ223" s="21"/>
      <c r="GK223" s="21"/>
      <c r="GL223" s="21"/>
      <c r="GM223" s="21"/>
      <c r="GN223" s="21"/>
      <c r="GO223" s="21"/>
      <c r="GP223" s="21"/>
      <c r="GQ223" s="21"/>
      <c r="GR223" s="21"/>
      <c r="GS223" s="21"/>
      <c r="GT223" s="21"/>
      <c r="GU223" s="21"/>
      <c r="GV223" s="21"/>
      <c r="GW223" s="21"/>
    </row>
    <row r="224" spans="1:205" s="27" customFormat="1" ht="101.25" customHeight="1" x14ac:dyDescent="0.3">
      <c r="A224" s="30" t="s">
        <v>70</v>
      </c>
      <c r="B224" s="31"/>
      <c r="C224" s="31"/>
      <c r="D224" s="31"/>
      <c r="E224" s="31"/>
      <c r="F224" s="31"/>
      <c r="G224" s="31"/>
      <c r="H224" s="39"/>
      <c r="I224" s="39"/>
      <c r="J224" s="128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20"/>
      <c r="AG224" s="99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21"/>
      <c r="AZ224" s="21"/>
      <c r="BA224" s="21"/>
      <c r="BB224" s="21"/>
      <c r="BC224" s="21"/>
      <c r="BD224" s="21"/>
      <c r="BE224" s="21"/>
      <c r="BF224" s="21"/>
      <c r="BG224" s="21"/>
      <c r="BH224" s="21"/>
      <c r="BI224" s="21"/>
      <c r="BJ224" s="21"/>
      <c r="BK224" s="21"/>
      <c r="BL224" s="21"/>
      <c r="BM224" s="21"/>
      <c r="BN224" s="21"/>
      <c r="BO224" s="21"/>
      <c r="BP224" s="21"/>
      <c r="BQ224" s="21"/>
      <c r="BR224" s="21"/>
      <c r="BS224" s="21"/>
      <c r="BT224" s="21"/>
      <c r="BU224" s="21"/>
      <c r="BV224" s="21"/>
      <c r="BW224" s="21"/>
      <c r="BX224" s="21"/>
      <c r="BY224" s="21"/>
      <c r="BZ224" s="21"/>
      <c r="CA224" s="21"/>
      <c r="CB224" s="21"/>
      <c r="CC224" s="21"/>
      <c r="CD224" s="21"/>
      <c r="CE224" s="21"/>
      <c r="CF224" s="21"/>
      <c r="CG224" s="21"/>
      <c r="CH224" s="21"/>
      <c r="CI224" s="21"/>
      <c r="CJ224" s="21"/>
      <c r="CK224" s="21"/>
      <c r="CL224" s="21"/>
      <c r="CM224" s="21"/>
      <c r="CN224" s="21"/>
      <c r="CO224" s="21"/>
      <c r="CP224" s="21"/>
      <c r="CQ224" s="21"/>
      <c r="CR224" s="21"/>
      <c r="CS224" s="21"/>
      <c r="CT224" s="21"/>
      <c r="CU224" s="21"/>
      <c r="CV224" s="21"/>
      <c r="CW224" s="21"/>
      <c r="CX224" s="21"/>
      <c r="CY224" s="21"/>
      <c r="CZ224" s="21"/>
      <c r="DA224" s="21"/>
      <c r="DB224" s="21"/>
      <c r="DC224" s="21"/>
      <c r="DD224" s="21"/>
      <c r="DE224" s="21"/>
      <c r="DF224" s="21"/>
      <c r="DG224" s="21"/>
      <c r="DH224" s="21"/>
      <c r="DI224" s="21"/>
      <c r="DJ224" s="21"/>
      <c r="DK224" s="21"/>
      <c r="DL224" s="21"/>
      <c r="DM224" s="21"/>
      <c r="DN224" s="21"/>
      <c r="DO224" s="21"/>
      <c r="DP224" s="21"/>
      <c r="DQ224" s="21"/>
      <c r="DR224" s="21"/>
      <c r="DS224" s="21"/>
      <c r="DT224" s="21"/>
      <c r="DU224" s="21"/>
      <c r="DV224" s="21"/>
      <c r="DW224" s="21"/>
      <c r="DX224" s="21"/>
      <c r="DY224" s="21"/>
      <c r="DZ224" s="21"/>
      <c r="EA224" s="21"/>
      <c r="EB224" s="21"/>
      <c r="EC224" s="21"/>
      <c r="ED224" s="21"/>
      <c r="EE224" s="21"/>
      <c r="EF224" s="21"/>
      <c r="EG224" s="21"/>
      <c r="EH224" s="21"/>
      <c r="EI224" s="21"/>
      <c r="EJ224" s="21"/>
      <c r="EK224" s="21"/>
      <c r="EL224" s="21"/>
      <c r="EM224" s="21"/>
      <c r="EN224" s="21"/>
      <c r="EO224" s="21"/>
      <c r="EP224" s="21"/>
      <c r="EQ224" s="21"/>
      <c r="ER224" s="21"/>
      <c r="ES224" s="21"/>
      <c r="ET224" s="21"/>
      <c r="EU224" s="21"/>
      <c r="EV224" s="21"/>
      <c r="EW224" s="21"/>
      <c r="EX224" s="21"/>
      <c r="EY224" s="21"/>
      <c r="EZ224" s="21"/>
      <c r="FA224" s="21"/>
      <c r="FB224" s="21"/>
      <c r="FC224" s="21"/>
      <c r="FD224" s="21"/>
      <c r="FE224" s="21"/>
      <c r="FF224" s="21"/>
      <c r="FG224" s="21"/>
      <c r="FH224" s="21"/>
      <c r="FI224" s="21"/>
      <c r="FJ224" s="21"/>
      <c r="FK224" s="21"/>
      <c r="FL224" s="21"/>
      <c r="FM224" s="21"/>
      <c r="FN224" s="21"/>
      <c r="FO224" s="21"/>
      <c r="FP224" s="21"/>
      <c r="FQ224" s="21"/>
      <c r="FR224" s="21"/>
      <c r="FS224" s="21"/>
      <c r="FT224" s="21"/>
      <c r="FU224" s="21"/>
      <c r="FV224" s="21"/>
      <c r="FW224" s="21"/>
      <c r="FX224" s="21"/>
      <c r="FY224" s="21"/>
      <c r="FZ224" s="21"/>
      <c r="GA224" s="21"/>
      <c r="GB224" s="21"/>
      <c r="GC224" s="21"/>
      <c r="GD224" s="21"/>
      <c r="GE224" s="21"/>
      <c r="GF224" s="21"/>
      <c r="GG224" s="21"/>
      <c r="GH224" s="21"/>
      <c r="GI224" s="21"/>
      <c r="GJ224" s="21"/>
      <c r="GK224" s="21"/>
      <c r="GL224" s="21"/>
      <c r="GM224" s="21"/>
      <c r="GN224" s="21"/>
      <c r="GO224" s="21"/>
      <c r="GP224" s="21"/>
      <c r="GQ224" s="21"/>
      <c r="GR224" s="21"/>
      <c r="GS224" s="21"/>
      <c r="GT224" s="21"/>
      <c r="GU224" s="21"/>
      <c r="GV224" s="21"/>
      <c r="GW224" s="21"/>
    </row>
    <row r="225" spans="1:205" s="27" customFormat="1" ht="18.75" x14ac:dyDescent="0.3">
      <c r="A225" s="33" t="s">
        <v>16</v>
      </c>
      <c r="B225" s="34">
        <f>B226+B227+B228</f>
        <v>122.5</v>
      </c>
      <c r="C225" s="34">
        <f>C226+C227+C228</f>
        <v>122.5</v>
      </c>
      <c r="D225" s="34">
        <f>D226+D227+D228</f>
        <v>0</v>
      </c>
      <c r="E225" s="34">
        <f>E226+E227+E228</f>
        <v>0</v>
      </c>
      <c r="F225" s="109">
        <f>IFERROR(E225/B225*100,0)</f>
        <v>0</v>
      </c>
      <c r="G225" s="109">
        <f>IFERROR(E225/C225*100,0)</f>
        <v>0</v>
      </c>
      <c r="H225" s="35">
        <f>H226+H227+H228</f>
        <v>122.5</v>
      </c>
      <c r="I225" s="35">
        <f t="shared" ref="I225:AE225" si="154">I226+I227+I228</f>
        <v>0</v>
      </c>
      <c r="J225" s="125">
        <f t="shared" si="154"/>
        <v>0</v>
      </c>
      <c r="K225" s="35">
        <f t="shared" si="154"/>
        <v>0</v>
      </c>
      <c r="L225" s="35">
        <f t="shared" si="154"/>
        <v>0</v>
      </c>
      <c r="M225" s="35">
        <f t="shared" si="154"/>
        <v>0</v>
      </c>
      <c r="N225" s="35">
        <f t="shared" si="154"/>
        <v>0</v>
      </c>
      <c r="O225" s="35">
        <f t="shared" si="154"/>
        <v>0</v>
      </c>
      <c r="P225" s="35">
        <f t="shared" si="154"/>
        <v>0</v>
      </c>
      <c r="Q225" s="35">
        <f t="shared" si="154"/>
        <v>0</v>
      </c>
      <c r="R225" s="35">
        <f t="shared" si="154"/>
        <v>0</v>
      </c>
      <c r="S225" s="35">
        <f t="shared" si="154"/>
        <v>0</v>
      </c>
      <c r="T225" s="35">
        <f t="shared" si="154"/>
        <v>0</v>
      </c>
      <c r="U225" s="35">
        <f t="shared" si="154"/>
        <v>0</v>
      </c>
      <c r="V225" s="35">
        <f t="shared" si="154"/>
        <v>0</v>
      </c>
      <c r="W225" s="35">
        <f t="shared" si="154"/>
        <v>0</v>
      </c>
      <c r="X225" s="35">
        <f t="shared" si="154"/>
        <v>0</v>
      </c>
      <c r="Y225" s="35">
        <f t="shared" si="154"/>
        <v>0</v>
      </c>
      <c r="Z225" s="35">
        <f t="shared" si="154"/>
        <v>0</v>
      </c>
      <c r="AA225" s="35">
        <f t="shared" si="154"/>
        <v>0</v>
      </c>
      <c r="AB225" s="35">
        <f t="shared" si="154"/>
        <v>0</v>
      </c>
      <c r="AC225" s="35">
        <f t="shared" si="154"/>
        <v>0</v>
      </c>
      <c r="AD225" s="35">
        <f t="shared" si="154"/>
        <v>0</v>
      </c>
      <c r="AE225" s="35">
        <f t="shared" si="154"/>
        <v>0</v>
      </c>
      <c r="AF225" s="20"/>
      <c r="AG225" s="99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21"/>
      <c r="AZ225" s="21"/>
      <c r="BA225" s="21"/>
      <c r="BB225" s="21"/>
      <c r="BC225" s="21"/>
      <c r="BD225" s="21"/>
      <c r="BE225" s="21"/>
      <c r="BF225" s="21"/>
      <c r="BG225" s="21"/>
      <c r="BH225" s="21"/>
      <c r="BI225" s="21"/>
      <c r="BJ225" s="21"/>
      <c r="BK225" s="21"/>
      <c r="BL225" s="21"/>
      <c r="BM225" s="21"/>
      <c r="BN225" s="21"/>
      <c r="BO225" s="21"/>
      <c r="BP225" s="21"/>
      <c r="BQ225" s="21"/>
      <c r="BR225" s="21"/>
      <c r="BS225" s="21"/>
      <c r="BT225" s="21"/>
      <c r="BU225" s="21"/>
      <c r="BV225" s="21"/>
      <c r="BW225" s="21"/>
      <c r="BX225" s="21"/>
      <c r="BY225" s="21"/>
      <c r="BZ225" s="21"/>
      <c r="CA225" s="21"/>
      <c r="CB225" s="21"/>
      <c r="CC225" s="21"/>
      <c r="CD225" s="21"/>
      <c r="CE225" s="21"/>
      <c r="CF225" s="21"/>
      <c r="CG225" s="21"/>
      <c r="CH225" s="21"/>
      <c r="CI225" s="21"/>
      <c r="CJ225" s="21"/>
      <c r="CK225" s="21"/>
      <c r="CL225" s="21"/>
      <c r="CM225" s="21"/>
      <c r="CN225" s="21"/>
      <c r="CO225" s="21"/>
      <c r="CP225" s="21"/>
      <c r="CQ225" s="21"/>
      <c r="CR225" s="21"/>
      <c r="CS225" s="21"/>
      <c r="CT225" s="21"/>
      <c r="CU225" s="21"/>
      <c r="CV225" s="21"/>
      <c r="CW225" s="21"/>
      <c r="CX225" s="21"/>
      <c r="CY225" s="21"/>
      <c r="CZ225" s="21"/>
      <c r="DA225" s="21"/>
      <c r="DB225" s="21"/>
      <c r="DC225" s="21"/>
      <c r="DD225" s="21"/>
      <c r="DE225" s="21"/>
      <c r="DF225" s="21"/>
      <c r="DG225" s="21"/>
      <c r="DH225" s="21"/>
      <c r="DI225" s="21"/>
      <c r="DJ225" s="21"/>
      <c r="DK225" s="21"/>
      <c r="DL225" s="21"/>
      <c r="DM225" s="21"/>
      <c r="DN225" s="21"/>
      <c r="DO225" s="21"/>
      <c r="DP225" s="21"/>
      <c r="DQ225" s="21"/>
      <c r="DR225" s="21"/>
      <c r="DS225" s="21"/>
      <c r="DT225" s="21"/>
      <c r="DU225" s="21"/>
      <c r="DV225" s="21"/>
      <c r="DW225" s="21"/>
      <c r="DX225" s="21"/>
      <c r="DY225" s="21"/>
      <c r="DZ225" s="21"/>
      <c r="EA225" s="21"/>
      <c r="EB225" s="21"/>
      <c r="EC225" s="21"/>
      <c r="ED225" s="21"/>
      <c r="EE225" s="21"/>
      <c r="EF225" s="21"/>
      <c r="EG225" s="21"/>
      <c r="EH225" s="21"/>
      <c r="EI225" s="21"/>
      <c r="EJ225" s="21"/>
      <c r="EK225" s="21"/>
      <c r="EL225" s="21"/>
      <c r="EM225" s="21"/>
      <c r="EN225" s="21"/>
      <c r="EO225" s="21"/>
      <c r="EP225" s="21"/>
      <c r="EQ225" s="21"/>
      <c r="ER225" s="21"/>
      <c r="ES225" s="21"/>
      <c r="ET225" s="21"/>
      <c r="EU225" s="21"/>
      <c r="EV225" s="21"/>
      <c r="EW225" s="21"/>
      <c r="EX225" s="21"/>
      <c r="EY225" s="21"/>
      <c r="EZ225" s="21"/>
      <c r="FA225" s="21"/>
      <c r="FB225" s="21"/>
      <c r="FC225" s="21"/>
      <c r="FD225" s="21"/>
      <c r="FE225" s="21"/>
      <c r="FF225" s="21"/>
      <c r="FG225" s="21"/>
      <c r="FH225" s="21"/>
      <c r="FI225" s="21"/>
      <c r="FJ225" s="21"/>
      <c r="FK225" s="21"/>
      <c r="FL225" s="21"/>
      <c r="FM225" s="21"/>
      <c r="FN225" s="21"/>
      <c r="FO225" s="21"/>
      <c r="FP225" s="21"/>
      <c r="FQ225" s="21"/>
      <c r="FR225" s="21"/>
      <c r="FS225" s="21"/>
      <c r="FT225" s="21"/>
      <c r="FU225" s="21"/>
      <c r="FV225" s="21"/>
      <c r="FW225" s="21"/>
      <c r="FX225" s="21"/>
      <c r="FY225" s="21"/>
      <c r="FZ225" s="21"/>
      <c r="GA225" s="21"/>
      <c r="GB225" s="21"/>
      <c r="GC225" s="21"/>
      <c r="GD225" s="21"/>
      <c r="GE225" s="21"/>
      <c r="GF225" s="21"/>
      <c r="GG225" s="21"/>
      <c r="GH225" s="21"/>
      <c r="GI225" s="21"/>
      <c r="GJ225" s="21"/>
      <c r="GK225" s="21"/>
      <c r="GL225" s="21"/>
      <c r="GM225" s="21"/>
      <c r="GN225" s="21"/>
      <c r="GO225" s="21"/>
      <c r="GP225" s="21"/>
      <c r="GQ225" s="21"/>
      <c r="GR225" s="21"/>
      <c r="GS225" s="21"/>
      <c r="GT225" s="21"/>
      <c r="GU225" s="21"/>
      <c r="GV225" s="21"/>
      <c r="GW225" s="21"/>
    </row>
    <row r="226" spans="1:205" s="27" customFormat="1" ht="18.75" x14ac:dyDescent="0.3">
      <c r="A226" s="36" t="s">
        <v>19</v>
      </c>
      <c r="B226" s="37">
        <f>H226+J226+L226+N226+P226+R226+T226+V226+X226+Z226+AB226+AD226</f>
        <v>0</v>
      </c>
      <c r="C226" s="106">
        <f>SUM(H226,J226)</f>
        <v>0</v>
      </c>
      <c r="D226" s="106">
        <f>E226</f>
        <v>0</v>
      </c>
      <c r="E226" s="106">
        <f>SUM(I226,K226,M226,O226,Q226,S226,U226,W226,Y226,AA226,AC226,AE226)</f>
        <v>0</v>
      </c>
      <c r="F226" s="109">
        <f>IFERROR(E226/B226*100,0)</f>
        <v>0</v>
      </c>
      <c r="G226" s="109">
        <f>IFERROR(E226/C226*100,0)</f>
        <v>0</v>
      </c>
      <c r="H226" s="38"/>
      <c r="I226" s="38"/>
      <c r="J226" s="12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20"/>
      <c r="AG226" s="99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21"/>
      <c r="AZ226" s="21"/>
      <c r="BA226" s="21"/>
      <c r="BB226" s="21"/>
      <c r="BC226" s="21"/>
      <c r="BD226" s="21"/>
      <c r="BE226" s="21"/>
      <c r="BF226" s="21"/>
      <c r="BG226" s="21"/>
      <c r="BH226" s="21"/>
      <c r="BI226" s="21"/>
      <c r="BJ226" s="21"/>
      <c r="BK226" s="21"/>
      <c r="BL226" s="21"/>
      <c r="BM226" s="21"/>
      <c r="BN226" s="21"/>
      <c r="BO226" s="21"/>
      <c r="BP226" s="21"/>
      <c r="BQ226" s="21"/>
      <c r="BR226" s="21"/>
      <c r="BS226" s="21"/>
      <c r="BT226" s="21"/>
      <c r="BU226" s="21"/>
      <c r="BV226" s="21"/>
      <c r="BW226" s="21"/>
      <c r="BX226" s="21"/>
      <c r="BY226" s="21"/>
      <c r="BZ226" s="21"/>
      <c r="CA226" s="21"/>
      <c r="CB226" s="21"/>
      <c r="CC226" s="21"/>
      <c r="CD226" s="21"/>
      <c r="CE226" s="21"/>
      <c r="CF226" s="21"/>
      <c r="CG226" s="21"/>
      <c r="CH226" s="21"/>
      <c r="CI226" s="21"/>
      <c r="CJ226" s="21"/>
      <c r="CK226" s="21"/>
      <c r="CL226" s="21"/>
      <c r="CM226" s="21"/>
      <c r="CN226" s="21"/>
      <c r="CO226" s="21"/>
      <c r="CP226" s="21"/>
      <c r="CQ226" s="21"/>
      <c r="CR226" s="21"/>
      <c r="CS226" s="21"/>
      <c r="CT226" s="21"/>
      <c r="CU226" s="21"/>
      <c r="CV226" s="21"/>
      <c r="CW226" s="21"/>
      <c r="CX226" s="21"/>
      <c r="CY226" s="21"/>
      <c r="CZ226" s="21"/>
      <c r="DA226" s="21"/>
      <c r="DB226" s="21"/>
      <c r="DC226" s="21"/>
      <c r="DD226" s="21"/>
      <c r="DE226" s="21"/>
      <c r="DF226" s="21"/>
      <c r="DG226" s="21"/>
      <c r="DH226" s="21"/>
      <c r="DI226" s="21"/>
      <c r="DJ226" s="21"/>
      <c r="DK226" s="21"/>
      <c r="DL226" s="21"/>
      <c r="DM226" s="21"/>
      <c r="DN226" s="21"/>
      <c r="DO226" s="21"/>
      <c r="DP226" s="21"/>
      <c r="DQ226" s="21"/>
      <c r="DR226" s="21"/>
      <c r="DS226" s="21"/>
      <c r="DT226" s="21"/>
      <c r="DU226" s="21"/>
      <c r="DV226" s="21"/>
      <c r="DW226" s="21"/>
      <c r="DX226" s="21"/>
      <c r="DY226" s="21"/>
      <c r="DZ226" s="21"/>
      <c r="EA226" s="21"/>
      <c r="EB226" s="21"/>
      <c r="EC226" s="21"/>
      <c r="ED226" s="21"/>
      <c r="EE226" s="21"/>
      <c r="EF226" s="21"/>
      <c r="EG226" s="21"/>
      <c r="EH226" s="21"/>
      <c r="EI226" s="21"/>
      <c r="EJ226" s="21"/>
      <c r="EK226" s="21"/>
      <c r="EL226" s="21"/>
      <c r="EM226" s="21"/>
      <c r="EN226" s="21"/>
      <c r="EO226" s="21"/>
      <c r="EP226" s="21"/>
      <c r="EQ226" s="21"/>
      <c r="ER226" s="21"/>
      <c r="ES226" s="21"/>
      <c r="ET226" s="21"/>
      <c r="EU226" s="21"/>
      <c r="EV226" s="21"/>
      <c r="EW226" s="21"/>
      <c r="EX226" s="21"/>
      <c r="EY226" s="21"/>
      <c r="EZ226" s="21"/>
      <c r="FA226" s="21"/>
      <c r="FB226" s="21"/>
      <c r="FC226" s="21"/>
      <c r="FD226" s="21"/>
      <c r="FE226" s="21"/>
      <c r="FF226" s="21"/>
      <c r="FG226" s="21"/>
      <c r="FH226" s="21"/>
      <c r="FI226" s="21"/>
      <c r="FJ226" s="21"/>
      <c r="FK226" s="21"/>
      <c r="FL226" s="21"/>
      <c r="FM226" s="21"/>
      <c r="FN226" s="21"/>
      <c r="FO226" s="21"/>
      <c r="FP226" s="21"/>
      <c r="FQ226" s="21"/>
      <c r="FR226" s="21"/>
      <c r="FS226" s="21"/>
      <c r="FT226" s="21"/>
      <c r="FU226" s="21"/>
      <c r="FV226" s="21"/>
      <c r="FW226" s="21"/>
      <c r="FX226" s="21"/>
      <c r="FY226" s="21"/>
      <c r="FZ226" s="21"/>
      <c r="GA226" s="21"/>
      <c r="GB226" s="21"/>
      <c r="GC226" s="21"/>
      <c r="GD226" s="21"/>
      <c r="GE226" s="21"/>
      <c r="GF226" s="21"/>
      <c r="GG226" s="21"/>
      <c r="GH226" s="21"/>
      <c r="GI226" s="21"/>
      <c r="GJ226" s="21"/>
      <c r="GK226" s="21"/>
      <c r="GL226" s="21"/>
      <c r="GM226" s="21"/>
      <c r="GN226" s="21"/>
      <c r="GO226" s="21"/>
      <c r="GP226" s="21"/>
      <c r="GQ226" s="21"/>
      <c r="GR226" s="21"/>
      <c r="GS226" s="21"/>
      <c r="GT226" s="21"/>
      <c r="GU226" s="21"/>
      <c r="GV226" s="21"/>
      <c r="GW226" s="21"/>
    </row>
    <row r="227" spans="1:205" s="27" customFormat="1" ht="18.75" x14ac:dyDescent="0.3">
      <c r="A227" s="36" t="s">
        <v>17</v>
      </c>
      <c r="B227" s="37">
        <f>H227+J227+L227+N227+P227+R227+T227+V227+X227+Z227+AB227+AD227</f>
        <v>0</v>
      </c>
      <c r="C227" s="106">
        <f>SUM(H227,J227)</f>
        <v>0</v>
      </c>
      <c r="D227" s="106">
        <f t="shared" ref="D227:D229" si="155">E227</f>
        <v>0</v>
      </c>
      <c r="E227" s="106">
        <f t="shared" ref="E227:E228" si="156">SUM(I227,K227,M227,O227,Q227,S227,U227,W227,Y227,AA227,AC227,AE227)</f>
        <v>0</v>
      </c>
      <c r="F227" s="109">
        <f t="shared" ref="F227" si="157">IFERROR(E227/B227*100,0)</f>
        <v>0</v>
      </c>
      <c r="G227" s="109">
        <f>IFERROR(E227/C227*100,0)</f>
        <v>0</v>
      </c>
      <c r="H227" s="38"/>
      <c r="I227" s="38"/>
      <c r="J227" s="12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20"/>
      <c r="AG227" s="99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21"/>
      <c r="AZ227" s="21"/>
      <c r="BA227" s="21"/>
      <c r="BB227" s="21"/>
      <c r="BC227" s="21"/>
      <c r="BD227" s="21"/>
      <c r="BE227" s="21"/>
      <c r="BF227" s="21"/>
      <c r="BG227" s="21"/>
      <c r="BH227" s="21"/>
      <c r="BI227" s="21"/>
      <c r="BJ227" s="21"/>
      <c r="BK227" s="21"/>
      <c r="BL227" s="21"/>
      <c r="BM227" s="21"/>
      <c r="BN227" s="21"/>
      <c r="BO227" s="21"/>
      <c r="BP227" s="21"/>
      <c r="BQ227" s="21"/>
      <c r="BR227" s="21"/>
      <c r="BS227" s="21"/>
      <c r="BT227" s="21"/>
      <c r="BU227" s="21"/>
      <c r="BV227" s="21"/>
      <c r="BW227" s="21"/>
      <c r="BX227" s="21"/>
      <c r="BY227" s="21"/>
      <c r="BZ227" s="21"/>
      <c r="CA227" s="21"/>
      <c r="CB227" s="21"/>
      <c r="CC227" s="21"/>
      <c r="CD227" s="21"/>
      <c r="CE227" s="21"/>
      <c r="CF227" s="21"/>
      <c r="CG227" s="21"/>
      <c r="CH227" s="21"/>
      <c r="CI227" s="21"/>
      <c r="CJ227" s="21"/>
      <c r="CK227" s="21"/>
      <c r="CL227" s="21"/>
      <c r="CM227" s="21"/>
      <c r="CN227" s="21"/>
      <c r="CO227" s="21"/>
      <c r="CP227" s="21"/>
      <c r="CQ227" s="21"/>
      <c r="CR227" s="21"/>
      <c r="CS227" s="21"/>
      <c r="CT227" s="21"/>
      <c r="CU227" s="21"/>
      <c r="CV227" s="21"/>
      <c r="CW227" s="21"/>
      <c r="CX227" s="21"/>
      <c r="CY227" s="21"/>
      <c r="CZ227" s="21"/>
      <c r="DA227" s="21"/>
      <c r="DB227" s="21"/>
      <c r="DC227" s="21"/>
      <c r="DD227" s="21"/>
      <c r="DE227" s="21"/>
      <c r="DF227" s="21"/>
      <c r="DG227" s="21"/>
      <c r="DH227" s="21"/>
      <c r="DI227" s="21"/>
      <c r="DJ227" s="21"/>
      <c r="DK227" s="21"/>
      <c r="DL227" s="21"/>
      <c r="DM227" s="21"/>
      <c r="DN227" s="21"/>
      <c r="DO227" s="21"/>
      <c r="DP227" s="21"/>
      <c r="DQ227" s="21"/>
      <c r="DR227" s="21"/>
      <c r="DS227" s="21"/>
      <c r="DT227" s="21"/>
      <c r="DU227" s="21"/>
      <c r="DV227" s="21"/>
      <c r="DW227" s="21"/>
      <c r="DX227" s="21"/>
      <c r="DY227" s="21"/>
      <c r="DZ227" s="21"/>
      <c r="EA227" s="21"/>
      <c r="EB227" s="21"/>
      <c r="EC227" s="21"/>
      <c r="ED227" s="21"/>
      <c r="EE227" s="21"/>
      <c r="EF227" s="21"/>
      <c r="EG227" s="21"/>
      <c r="EH227" s="21"/>
      <c r="EI227" s="21"/>
      <c r="EJ227" s="21"/>
      <c r="EK227" s="21"/>
      <c r="EL227" s="21"/>
      <c r="EM227" s="21"/>
      <c r="EN227" s="21"/>
      <c r="EO227" s="21"/>
      <c r="EP227" s="21"/>
      <c r="EQ227" s="21"/>
      <c r="ER227" s="21"/>
      <c r="ES227" s="21"/>
      <c r="ET227" s="21"/>
      <c r="EU227" s="21"/>
      <c r="EV227" s="21"/>
      <c r="EW227" s="21"/>
      <c r="EX227" s="21"/>
      <c r="EY227" s="21"/>
      <c r="EZ227" s="21"/>
      <c r="FA227" s="21"/>
      <c r="FB227" s="21"/>
      <c r="FC227" s="21"/>
      <c r="FD227" s="21"/>
      <c r="FE227" s="21"/>
      <c r="FF227" s="21"/>
      <c r="FG227" s="21"/>
      <c r="FH227" s="21"/>
      <c r="FI227" s="21"/>
      <c r="FJ227" s="21"/>
      <c r="FK227" s="21"/>
      <c r="FL227" s="21"/>
      <c r="FM227" s="21"/>
      <c r="FN227" s="21"/>
      <c r="FO227" s="21"/>
      <c r="FP227" s="21"/>
      <c r="FQ227" s="21"/>
      <c r="FR227" s="21"/>
      <c r="FS227" s="21"/>
      <c r="FT227" s="21"/>
      <c r="FU227" s="21"/>
      <c r="FV227" s="21"/>
      <c r="FW227" s="21"/>
      <c r="FX227" s="21"/>
      <c r="FY227" s="21"/>
      <c r="FZ227" s="21"/>
      <c r="GA227" s="21"/>
      <c r="GB227" s="21"/>
      <c r="GC227" s="21"/>
      <c r="GD227" s="21"/>
      <c r="GE227" s="21"/>
      <c r="GF227" s="21"/>
      <c r="GG227" s="21"/>
      <c r="GH227" s="21"/>
      <c r="GI227" s="21"/>
      <c r="GJ227" s="21"/>
      <c r="GK227" s="21"/>
      <c r="GL227" s="21"/>
      <c r="GM227" s="21"/>
      <c r="GN227" s="21"/>
      <c r="GO227" s="21"/>
      <c r="GP227" s="21"/>
      <c r="GQ227" s="21"/>
      <c r="GR227" s="21"/>
      <c r="GS227" s="21"/>
      <c r="GT227" s="21"/>
      <c r="GU227" s="21"/>
      <c r="GV227" s="21"/>
      <c r="GW227" s="21"/>
    </row>
    <row r="228" spans="1:205" s="27" customFormat="1" ht="18.75" x14ac:dyDescent="0.3">
      <c r="A228" s="36" t="s">
        <v>18</v>
      </c>
      <c r="B228" s="37">
        <f>H228+J228+L228+N228+P228+R228+T228+V228+X228+Z228+AB228+AD228</f>
        <v>122.5</v>
      </c>
      <c r="C228" s="106">
        <f>SUM(H228,J228)</f>
        <v>122.5</v>
      </c>
      <c r="D228" s="106">
        <f t="shared" si="155"/>
        <v>0</v>
      </c>
      <c r="E228" s="106">
        <f t="shared" si="156"/>
        <v>0</v>
      </c>
      <c r="F228" s="109">
        <f>IFERROR(E228/B228*100,0)</f>
        <v>0</v>
      </c>
      <c r="G228" s="109">
        <f>IFERROR(E228/C228*100,0)</f>
        <v>0</v>
      </c>
      <c r="H228" s="38">
        <v>122.5</v>
      </c>
      <c r="I228" s="38">
        <v>0</v>
      </c>
      <c r="J228" s="128">
        <v>0</v>
      </c>
      <c r="K228" s="38">
        <v>0</v>
      </c>
      <c r="L228" s="38">
        <v>0</v>
      </c>
      <c r="M228" s="38">
        <v>0</v>
      </c>
      <c r="N228" s="38">
        <v>0</v>
      </c>
      <c r="O228" s="38">
        <v>0</v>
      </c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20"/>
      <c r="AG228" s="99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21"/>
      <c r="AZ228" s="21"/>
      <c r="BA228" s="21"/>
      <c r="BB228" s="21"/>
      <c r="BC228" s="21"/>
      <c r="BD228" s="21"/>
      <c r="BE228" s="21"/>
      <c r="BF228" s="21"/>
      <c r="BG228" s="21"/>
      <c r="BH228" s="21"/>
      <c r="BI228" s="21"/>
      <c r="BJ228" s="21"/>
      <c r="BK228" s="21"/>
      <c r="BL228" s="21"/>
      <c r="BM228" s="21"/>
      <c r="BN228" s="21"/>
      <c r="BO228" s="21"/>
      <c r="BP228" s="21"/>
      <c r="BQ228" s="21"/>
      <c r="BR228" s="21"/>
      <c r="BS228" s="21"/>
      <c r="BT228" s="21"/>
      <c r="BU228" s="21"/>
      <c r="BV228" s="21"/>
      <c r="BW228" s="21"/>
      <c r="BX228" s="21"/>
      <c r="BY228" s="21"/>
      <c r="BZ228" s="21"/>
      <c r="CA228" s="21"/>
      <c r="CB228" s="21"/>
      <c r="CC228" s="21"/>
      <c r="CD228" s="21"/>
      <c r="CE228" s="21"/>
      <c r="CF228" s="21"/>
      <c r="CG228" s="21"/>
      <c r="CH228" s="21"/>
      <c r="CI228" s="21"/>
      <c r="CJ228" s="21"/>
      <c r="CK228" s="21"/>
      <c r="CL228" s="21"/>
      <c r="CM228" s="21"/>
      <c r="CN228" s="21"/>
      <c r="CO228" s="21"/>
      <c r="CP228" s="21"/>
      <c r="CQ228" s="21"/>
      <c r="CR228" s="21"/>
      <c r="CS228" s="21"/>
      <c r="CT228" s="21"/>
      <c r="CU228" s="21"/>
      <c r="CV228" s="21"/>
      <c r="CW228" s="21"/>
      <c r="CX228" s="21"/>
      <c r="CY228" s="21"/>
      <c r="CZ228" s="21"/>
      <c r="DA228" s="21"/>
      <c r="DB228" s="21"/>
      <c r="DC228" s="21"/>
      <c r="DD228" s="21"/>
      <c r="DE228" s="21"/>
      <c r="DF228" s="21"/>
      <c r="DG228" s="21"/>
      <c r="DH228" s="21"/>
      <c r="DI228" s="21"/>
      <c r="DJ228" s="21"/>
      <c r="DK228" s="21"/>
      <c r="DL228" s="21"/>
      <c r="DM228" s="21"/>
      <c r="DN228" s="21"/>
      <c r="DO228" s="21"/>
      <c r="DP228" s="21"/>
      <c r="DQ228" s="21"/>
      <c r="DR228" s="21"/>
      <c r="DS228" s="21"/>
      <c r="DT228" s="21"/>
      <c r="DU228" s="21"/>
      <c r="DV228" s="21"/>
      <c r="DW228" s="21"/>
      <c r="DX228" s="21"/>
      <c r="DY228" s="21"/>
      <c r="DZ228" s="21"/>
      <c r="EA228" s="21"/>
      <c r="EB228" s="21"/>
      <c r="EC228" s="21"/>
      <c r="ED228" s="21"/>
      <c r="EE228" s="21"/>
      <c r="EF228" s="21"/>
      <c r="EG228" s="21"/>
      <c r="EH228" s="21"/>
      <c r="EI228" s="21"/>
      <c r="EJ228" s="21"/>
      <c r="EK228" s="21"/>
      <c r="EL228" s="21"/>
      <c r="EM228" s="21"/>
      <c r="EN228" s="21"/>
      <c r="EO228" s="21"/>
      <c r="EP228" s="21"/>
      <c r="EQ228" s="21"/>
      <c r="ER228" s="21"/>
      <c r="ES228" s="21"/>
      <c r="ET228" s="21"/>
      <c r="EU228" s="21"/>
      <c r="EV228" s="21"/>
      <c r="EW228" s="21"/>
      <c r="EX228" s="21"/>
      <c r="EY228" s="21"/>
      <c r="EZ228" s="21"/>
      <c r="FA228" s="21"/>
      <c r="FB228" s="21"/>
      <c r="FC228" s="21"/>
      <c r="FD228" s="21"/>
      <c r="FE228" s="21"/>
      <c r="FF228" s="21"/>
      <c r="FG228" s="21"/>
      <c r="FH228" s="21"/>
      <c r="FI228" s="21"/>
      <c r="FJ228" s="21"/>
      <c r="FK228" s="21"/>
      <c r="FL228" s="21"/>
      <c r="FM228" s="21"/>
      <c r="FN228" s="21"/>
      <c r="FO228" s="21"/>
      <c r="FP228" s="21"/>
      <c r="FQ228" s="21"/>
      <c r="FR228" s="21"/>
      <c r="FS228" s="21"/>
      <c r="FT228" s="21"/>
      <c r="FU228" s="21"/>
      <c r="FV228" s="21"/>
      <c r="FW228" s="21"/>
      <c r="FX228" s="21"/>
      <c r="FY228" s="21"/>
      <c r="FZ228" s="21"/>
      <c r="GA228" s="21"/>
      <c r="GB228" s="21"/>
      <c r="GC228" s="21"/>
      <c r="GD228" s="21"/>
      <c r="GE228" s="21"/>
      <c r="GF228" s="21"/>
      <c r="GG228" s="21"/>
      <c r="GH228" s="21"/>
      <c r="GI228" s="21"/>
      <c r="GJ228" s="21"/>
      <c r="GK228" s="21"/>
      <c r="GL228" s="21"/>
      <c r="GM228" s="21"/>
      <c r="GN228" s="21"/>
      <c r="GO228" s="21"/>
      <c r="GP228" s="21"/>
      <c r="GQ228" s="21"/>
      <c r="GR228" s="21"/>
      <c r="GS228" s="21"/>
      <c r="GT228" s="21"/>
      <c r="GU228" s="21"/>
      <c r="GV228" s="21"/>
      <c r="GW228" s="21"/>
    </row>
    <row r="229" spans="1:205" s="27" customFormat="1" ht="18.75" x14ac:dyDescent="0.3">
      <c r="A229" s="36" t="s">
        <v>20</v>
      </c>
      <c r="B229" s="37">
        <f>H229+J229+L229+N229+P229+R229+T229+V229+X229+Z229+AB229+AD229</f>
        <v>0</v>
      </c>
      <c r="C229" s="106">
        <f>SUM(H229,J229)</f>
        <v>0</v>
      </c>
      <c r="D229" s="106">
        <f t="shared" si="155"/>
        <v>0</v>
      </c>
      <c r="E229" s="106">
        <f>SUM(I229,K229,M229,O229,Q229,S229,U229,W229,Y229,AA229,AC229,AE229)</f>
        <v>0</v>
      </c>
      <c r="F229" s="109">
        <f>IFERROR(E229/B229*100,0)</f>
        <v>0</v>
      </c>
      <c r="G229" s="109">
        <f>IFERROR(E229/C229*100,0)</f>
        <v>0</v>
      </c>
      <c r="H229" s="38"/>
      <c r="I229" s="38"/>
      <c r="J229" s="12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20"/>
      <c r="AG229" s="99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21"/>
      <c r="AZ229" s="21"/>
      <c r="BA229" s="21"/>
      <c r="BB229" s="21"/>
      <c r="BC229" s="21"/>
      <c r="BD229" s="21"/>
      <c r="BE229" s="21"/>
      <c r="BF229" s="21"/>
      <c r="BG229" s="21"/>
      <c r="BH229" s="21"/>
      <c r="BI229" s="21"/>
      <c r="BJ229" s="21"/>
      <c r="BK229" s="21"/>
      <c r="BL229" s="21"/>
      <c r="BM229" s="21"/>
      <c r="BN229" s="21"/>
      <c r="BO229" s="21"/>
      <c r="BP229" s="21"/>
      <c r="BQ229" s="21"/>
      <c r="BR229" s="21"/>
      <c r="BS229" s="21"/>
      <c r="BT229" s="21"/>
      <c r="BU229" s="21"/>
      <c r="BV229" s="21"/>
      <c r="BW229" s="21"/>
      <c r="BX229" s="21"/>
      <c r="BY229" s="21"/>
      <c r="BZ229" s="21"/>
      <c r="CA229" s="21"/>
      <c r="CB229" s="21"/>
      <c r="CC229" s="21"/>
      <c r="CD229" s="21"/>
      <c r="CE229" s="21"/>
      <c r="CF229" s="21"/>
      <c r="CG229" s="21"/>
      <c r="CH229" s="21"/>
      <c r="CI229" s="21"/>
      <c r="CJ229" s="21"/>
      <c r="CK229" s="21"/>
      <c r="CL229" s="21"/>
      <c r="CM229" s="21"/>
      <c r="CN229" s="21"/>
      <c r="CO229" s="21"/>
      <c r="CP229" s="21"/>
      <c r="CQ229" s="21"/>
      <c r="CR229" s="21"/>
      <c r="CS229" s="21"/>
      <c r="CT229" s="21"/>
      <c r="CU229" s="21"/>
      <c r="CV229" s="21"/>
      <c r="CW229" s="21"/>
      <c r="CX229" s="21"/>
      <c r="CY229" s="21"/>
      <c r="CZ229" s="21"/>
      <c r="DA229" s="21"/>
      <c r="DB229" s="21"/>
      <c r="DC229" s="21"/>
      <c r="DD229" s="21"/>
      <c r="DE229" s="21"/>
      <c r="DF229" s="21"/>
      <c r="DG229" s="21"/>
      <c r="DH229" s="21"/>
      <c r="DI229" s="21"/>
      <c r="DJ229" s="21"/>
      <c r="DK229" s="21"/>
      <c r="DL229" s="21"/>
      <c r="DM229" s="21"/>
      <c r="DN229" s="21"/>
      <c r="DO229" s="21"/>
      <c r="DP229" s="21"/>
      <c r="DQ229" s="21"/>
      <c r="DR229" s="21"/>
      <c r="DS229" s="21"/>
      <c r="DT229" s="21"/>
      <c r="DU229" s="21"/>
      <c r="DV229" s="21"/>
      <c r="DW229" s="21"/>
      <c r="DX229" s="21"/>
      <c r="DY229" s="21"/>
      <c r="DZ229" s="21"/>
      <c r="EA229" s="21"/>
      <c r="EB229" s="21"/>
      <c r="EC229" s="21"/>
      <c r="ED229" s="21"/>
      <c r="EE229" s="21"/>
      <c r="EF229" s="21"/>
      <c r="EG229" s="21"/>
      <c r="EH229" s="21"/>
      <c r="EI229" s="21"/>
      <c r="EJ229" s="21"/>
      <c r="EK229" s="21"/>
      <c r="EL229" s="21"/>
      <c r="EM229" s="21"/>
      <c r="EN229" s="21"/>
      <c r="EO229" s="21"/>
      <c r="EP229" s="21"/>
      <c r="EQ229" s="21"/>
      <c r="ER229" s="21"/>
      <c r="ES229" s="21"/>
      <c r="ET229" s="21"/>
      <c r="EU229" s="21"/>
      <c r="EV229" s="21"/>
      <c r="EW229" s="21"/>
      <c r="EX229" s="21"/>
      <c r="EY229" s="21"/>
      <c r="EZ229" s="21"/>
      <c r="FA229" s="21"/>
      <c r="FB229" s="21"/>
      <c r="FC229" s="21"/>
      <c r="FD229" s="21"/>
      <c r="FE229" s="21"/>
      <c r="FF229" s="21"/>
      <c r="FG229" s="21"/>
      <c r="FH229" s="21"/>
      <c r="FI229" s="21"/>
      <c r="FJ229" s="21"/>
      <c r="FK229" s="21"/>
      <c r="FL229" s="21"/>
      <c r="FM229" s="21"/>
      <c r="FN229" s="21"/>
      <c r="FO229" s="21"/>
      <c r="FP229" s="21"/>
      <c r="FQ229" s="21"/>
      <c r="FR229" s="21"/>
      <c r="FS229" s="21"/>
      <c r="FT229" s="21"/>
      <c r="FU229" s="21"/>
      <c r="FV229" s="21"/>
      <c r="FW229" s="21"/>
      <c r="FX229" s="21"/>
      <c r="FY229" s="21"/>
      <c r="FZ229" s="21"/>
      <c r="GA229" s="21"/>
      <c r="GB229" s="21"/>
      <c r="GC229" s="21"/>
      <c r="GD229" s="21"/>
      <c r="GE229" s="21"/>
      <c r="GF229" s="21"/>
      <c r="GG229" s="21"/>
      <c r="GH229" s="21"/>
      <c r="GI229" s="21"/>
      <c r="GJ229" s="21"/>
      <c r="GK229" s="21"/>
      <c r="GL229" s="21"/>
      <c r="GM229" s="21"/>
      <c r="GN229" s="21"/>
      <c r="GO229" s="21"/>
      <c r="GP229" s="21"/>
      <c r="GQ229" s="21"/>
      <c r="GR229" s="21"/>
      <c r="GS229" s="21"/>
      <c r="GT229" s="21"/>
      <c r="GU229" s="21"/>
      <c r="GV229" s="21"/>
      <c r="GW229" s="21"/>
    </row>
    <row r="230" spans="1:205" s="16" customFormat="1" ht="18.75" customHeight="1" x14ac:dyDescent="0.25">
      <c r="A230" s="145" t="s">
        <v>71</v>
      </c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69"/>
      <c r="AF230" s="20"/>
      <c r="AG230" s="99">
        <f t="shared" si="149"/>
        <v>0</v>
      </c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21"/>
      <c r="AZ230" s="21"/>
      <c r="BA230" s="21"/>
      <c r="BB230" s="21"/>
      <c r="BC230" s="21"/>
      <c r="BD230" s="21"/>
      <c r="BE230" s="21"/>
      <c r="BF230" s="21"/>
      <c r="BG230" s="21"/>
      <c r="BH230" s="21"/>
      <c r="BI230" s="21"/>
      <c r="BJ230" s="21"/>
      <c r="BK230" s="21"/>
      <c r="BL230" s="21"/>
      <c r="BM230" s="21"/>
      <c r="BN230" s="21"/>
      <c r="BO230" s="21"/>
      <c r="BP230" s="21"/>
      <c r="BQ230" s="21"/>
      <c r="BR230" s="21"/>
      <c r="BS230" s="21"/>
      <c r="BT230" s="21"/>
      <c r="BU230" s="21"/>
      <c r="BV230" s="21"/>
      <c r="BW230" s="21"/>
      <c r="BX230" s="21"/>
      <c r="BY230" s="21"/>
      <c r="BZ230" s="21"/>
      <c r="CA230" s="21"/>
      <c r="CB230" s="21"/>
      <c r="CC230" s="21"/>
      <c r="CD230" s="21"/>
      <c r="CE230" s="21"/>
      <c r="CF230" s="21"/>
      <c r="CG230" s="21"/>
      <c r="CH230" s="21"/>
      <c r="CI230" s="21"/>
      <c r="CJ230" s="21"/>
      <c r="CK230" s="21"/>
      <c r="CL230" s="21"/>
      <c r="CM230" s="21"/>
      <c r="CN230" s="21"/>
      <c r="CO230" s="21"/>
      <c r="CP230" s="21"/>
      <c r="CQ230" s="21"/>
      <c r="CR230" s="21"/>
      <c r="CS230" s="21"/>
      <c r="CT230" s="21"/>
      <c r="CU230" s="21"/>
      <c r="CV230" s="21"/>
      <c r="CW230" s="21"/>
      <c r="CX230" s="21"/>
      <c r="CY230" s="21"/>
      <c r="CZ230" s="21"/>
      <c r="DA230" s="21"/>
      <c r="DB230" s="21"/>
      <c r="DC230" s="21"/>
      <c r="DD230" s="21"/>
      <c r="DE230" s="21"/>
      <c r="DF230" s="21"/>
      <c r="DG230" s="21"/>
      <c r="DH230" s="21"/>
      <c r="DI230" s="21"/>
      <c r="DJ230" s="21"/>
      <c r="DK230" s="21"/>
      <c r="DL230" s="21"/>
      <c r="DM230" s="21"/>
      <c r="DN230" s="21"/>
      <c r="DO230" s="21"/>
      <c r="DP230" s="21"/>
      <c r="DQ230" s="21"/>
      <c r="DR230" s="21"/>
      <c r="DS230" s="21"/>
      <c r="DT230" s="21"/>
      <c r="DU230" s="21"/>
      <c r="DV230" s="21"/>
      <c r="DW230" s="21"/>
      <c r="DX230" s="21"/>
      <c r="DY230" s="21"/>
      <c r="DZ230" s="21"/>
      <c r="EA230" s="21"/>
      <c r="EB230" s="21"/>
      <c r="EC230" s="21"/>
      <c r="ED230" s="21"/>
      <c r="EE230" s="21"/>
      <c r="EF230" s="21"/>
      <c r="EG230" s="21"/>
      <c r="EH230" s="21"/>
      <c r="EI230" s="21"/>
      <c r="EJ230" s="21"/>
      <c r="EK230" s="21"/>
      <c r="EL230" s="21"/>
      <c r="EM230" s="21"/>
      <c r="EN230" s="21"/>
      <c r="EO230" s="21"/>
      <c r="EP230" s="21"/>
      <c r="EQ230" s="21"/>
      <c r="ER230" s="21"/>
      <c r="ES230" s="21"/>
      <c r="ET230" s="21"/>
      <c r="EU230" s="21"/>
      <c r="EV230" s="21"/>
      <c r="EW230" s="21"/>
      <c r="EX230" s="21"/>
      <c r="EY230" s="21"/>
      <c r="EZ230" s="21"/>
      <c r="FA230" s="21"/>
      <c r="FB230" s="21"/>
      <c r="FC230" s="21"/>
      <c r="FD230" s="21"/>
      <c r="FE230" s="21"/>
      <c r="FF230" s="21"/>
      <c r="FG230" s="21"/>
      <c r="FH230" s="21"/>
      <c r="FI230" s="21"/>
      <c r="FJ230" s="21"/>
      <c r="FK230" s="21"/>
      <c r="FL230" s="21"/>
      <c r="FM230" s="21"/>
      <c r="FN230" s="21"/>
      <c r="FO230" s="21"/>
      <c r="FP230" s="21"/>
      <c r="FQ230" s="21"/>
      <c r="FR230" s="21"/>
      <c r="FS230" s="21"/>
      <c r="FT230" s="21"/>
      <c r="FU230" s="21"/>
      <c r="FV230" s="21"/>
      <c r="FW230" s="21"/>
      <c r="FX230" s="21"/>
      <c r="FY230" s="21"/>
      <c r="FZ230" s="21"/>
      <c r="GA230" s="21"/>
      <c r="GB230" s="21"/>
      <c r="GC230" s="21"/>
      <c r="GD230" s="21"/>
      <c r="GE230" s="21"/>
      <c r="GF230" s="21"/>
      <c r="GG230" s="21"/>
      <c r="GH230" s="21"/>
      <c r="GI230" s="21"/>
      <c r="GJ230" s="21"/>
      <c r="GK230" s="21"/>
      <c r="GL230" s="21"/>
      <c r="GM230" s="21"/>
      <c r="GN230" s="21"/>
      <c r="GO230" s="21"/>
      <c r="GP230" s="21"/>
      <c r="GQ230" s="21"/>
      <c r="GR230" s="21"/>
      <c r="GS230" s="21"/>
      <c r="GT230" s="21"/>
      <c r="GU230" s="21"/>
      <c r="GV230" s="21"/>
      <c r="GW230" s="21"/>
    </row>
    <row r="231" spans="1:205" s="16" customFormat="1" ht="39" customHeight="1" x14ac:dyDescent="0.25">
      <c r="A231" s="139" t="s">
        <v>23</v>
      </c>
      <c r="B231" s="140"/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  <c r="AA231" s="140"/>
      <c r="AB231" s="140"/>
      <c r="AC231" s="140"/>
      <c r="AD231" s="140"/>
      <c r="AE231" s="141"/>
      <c r="AF231" s="20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21"/>
      <c r="AZ231" s="21"/>
      <c r="BA231" s="21"/>
      <c r="BB231" s="21"/>
      <c r="BC231" s="21"/>
      <c r="BD231" s="21"/>
      <c r="BE231" s="21"/>
      <c r="BF231" s="21"/>
      <c r="BG231" s="21"/>
      <c r="BH231" s="21"/>
      <c r="BI231" s="21"/>
      <c r="BJ231" s="21"/>
      <c r="BK231" s="21"/>
      <c r="BL231" s="21"/>
      <c r="BM231" s="21"/>
      <c r="BN231" s="21"/>
      <c r="BO231" s="21"/>
      <c r="BP231" s="21"/>
      <c r="BQ231" s="21"/>
      <c r="BR231" s="21"/>
      <c r="BS231" s="21"/>
      <c r="BT231" s="21"/>
      <c r="BU231" s="21"/>
      <c r="BV231" s="21"/>
      <c r="BW231" s="21"/>
      <c r="BX231" s="21"/>
      <c r="BY231" s="21"/>
      <c r="BZ231" s="21"/>
      <c r="CA231" s="21"/>
      <c r="CB231" s="21"/>
      <c r="CC231" s="21"/>
      <c r="CD231" s="21"/>
      <c r="CE231" s="21"/>
      <c r="CF231" s="21"/>
      <c r="CG231" s="21"/>
      <c r="CH231" s="21"/>
      <c r="CI231" s="21"/>
      <c r="CJ231" s="21"/>
      <c r="CK231" s="21"/>
      <c r="CL231" s="21"/>
      <c r="CM231" s="21"/>
      <c r="CN231" s="21"/>
      <c r="CO231" s="21"/>
      <c r="CP231" s="21"/>
      <c r="CQ231" s="21"/>
      <c r="CR231" s="21"/>
      <c r="CS231" s="21"/>
      <c r="CT231" s="21"/>
      <c r="CU231" s="21"/>
      <c r="CV231" s="21"/>
      <c r="CW231" s="21"/>
      <c r="CX231" s="21"/>
      <c r="CY231" s="21"/>
      <c r="CZ231" s="21"/>
      <c r="DA231" s="21"/>
      <c r="DB231" s="21"/>
      <c r="DC231" s="21"/>
      <c r="DD231" s="21"/>
      <c r="DE231" s="21"/>
      <c r="DF231" s="21"/>
      <c r="DG231" s="21"/>
      <c r="DH231" s="21"/>
      <c r="DI231" s="21"/>
      <c r="DJ231" s="21"/>
      <c r="DK231" s="21"/>
      <c r="DL231" s="21"/>
      <c r="DM231" s="21"/>
      <c r="DN231" s="21"/>
      <c r="DO231" s="21"/>
      <c r="DP231" s="21"/>
      <c r="DQ231" s="21"/>
      <c r="DR231" s="21"/>
      <c r="DS231" s="21"/>
      <c r="DT231" s="21"/>
      <c r="DU231" s="21"/>
      <c r="DV231" s="21"/>
      <c r="DW231" s="21"/>
      <c r="DX231" s="21"/>
      <c r="DY231" s="21"/>
      <c r="DZ231" s="21"/>
      <c r="EA231" s="21"/>
      <c r="EB231" s="21"/>
      <c r="EC231" s="21"/>
      <c r="ED231" s="21"/>
      <c r="EE231" s="21"/>
      <c r="EF231" s="21"/>
      <c r="EG231" s="21"/>
      <c r="EH231" s="21"/>
      <c r="EI231" s="21"/>
      <c r="EJ231" s="21"/>
      <c r="EK231" s="21"/>
      <c r="EL231" s="21"/>
      <c r="EM231" s="21"/>
      <c r="EN231" s="21"/>
      <c r="EO231" s="21"/>
      <c r="EP231" s="21"/>
      <c r="EQ231" s="21"/>
      <c r="ER231" s="21"/>
      <c r="ES231" s="21"/>
      <c r="ET231" s="21"/>
      <c r="EU231" s="21"/>
      <c r="EV231" s="21"/>
      <c r="EW231" s="21"/>
      <c r="EX231" s="21"/>
      <c r="EY231" s="21"/>
      <c r="EZ231" s="21"/>
      <c r="FA231" s="21"/>
      <c r="FB231" s="21"/>
      <c r="FC231" s="21"/>
      <c r="FD231" s="21"/>
      <c r="FE231" s="21"/>
      <c r="FF231" s="21"/>
      <c r="FG231" s="21"/>
      <c r="FH231" s="21"/>
      <c r="FI231" s="21"/>
      <c r="FJ231" s="21"/>
      <c r="FK231" s="21"/>
      <c r="FL231" s="21"/>
      <c r="FM231" s="21"/>
      <c r="FN231" s="21"/>
      <c r="FO231" s="21"/>
      <c r="FP231" s="21"/>
      <c r="FQ231" s="21"/>
      <c r="FR231" s="21"/>
      <c r="FS231" s="21"/>
      <c r="FT231" s="21"/>
      <c r="FU231" s="21"/>
      <c r="FV231" s="21"/>
      <c r="FW231" s="21"/>
      <c r="FX231" s="21"/>
      <c r="FY231" s="21"/>
      <c r="FZ231" s="21"/>
      <c r="GA231" s="21"/>
      <c r="GB231" s="21"/>
      <c r="GC231" s="21"/>
      <c r="GD231" s="21"/>
      <c r="GE231" s="21"/>
      <c r="GF231" s="21"/>
      <c r="GG231" s="21"/>
      <c r="GH231" s="21"/>
      <c r="GI231" s="21"/>
      <c r="GJ231" s="21"/>
      <c r="GK231" s="21"/>
      <c r="GL231" s="21"/>
    </row>
    <row r="232" spans="1:205" s="27" customFormat="1" ht="18.75" x14ac:dyDescent="0.3">
      <c r="A232" s="101" t="s">
        <v>16</v>
      </c>
      <c r="B232" s="102">
        <f>B233+B234+B235</f>
        <v>62775.686000000002</v>
      </c>
      <c r="C232" s="102">
        <f>C233+C234+C235</f>
        <v>6378.6100000000006</v>
      </c>
      <c r="D232" s="102">
        <f>D233+D234+D235</f>
        <v>4771.9799999999996</v>
      </c>
      <c r="E232" s="102">
        <f>E233+E234+E235</f>
        <v>4771.9799999999996</v>
      </c>
      <c r="F232" s="102">
        <f>E232/B232*100</f>
        <v>7.6016373600441414</v>
      </c>
      <c r="G232" s="102">
        <f>E232/C232*100</f>
        <v>74.812223979832581</v>
      </c>
      <c r="H232" s="104">
        <f>H233+H234+H235</f>
        <v>4568.16</v>
      </c>
      <c r="I232" s="104">
        <f t="shared" ref="I232:AE232" si="158">I233+I234+I235</f>
        <v>3053.8999999999996</v>
      </c>
      <c r="J232" s="125">
        <f t="shared" si="158"/>
        <v>4971.6899999999996</v>
      </c>
      <c r="K232" s="104">
        <f t="shared" si="158"/>
        <v>4535.51</v>
      </c>
      <c r="L232" s="104">
        <f t="shared" si="158"/>
        <v>4423.799</v>
      </c>
      <c r="M232" s="104">
        <f t="shared" si="158"/>
        <v>0</v>
      </c>
      <c r="N232" s="104">
        <f t="shared" si="158"/>
        <v>6546.0969999999998</v>
      </c>
      <c r="O232" s="104">
        <f t="shared" si="158"/>
        <v>0</v>
      </c>
      <c r="P232" s="104">
        <f t="shared" si="158"/>
        <v>5083.3100000000004</v>
      </c>
      <c r="Q232" s="104">
        <f t="shared" si="158"/>
        <v>0</v>
      </c>
      <c r="R232" s="104">
        <f t="shared" si="158"/>
        <v>4474.33</v>
      </c>
      <c r="S232" s="104">
        <f t="shared" si="158"/>
        <v>0</v>
      </c>
      <c r="T232" s="104">
        <f t="shared" si="158"/>
        <v>6437.8600000000006</v>
      </c>
      <c r="U232" s="104">
        <f t="shared" si="158"/>
        <v>0</v>
      </c>
      <c r="V232" s="104">
        <f t="shared" si="158"/>
        <v>5065.1899999999996</v>
      </c>
      <c r="W232" s="104">
        <f t="shared" si="158"/>
        <v>0</v>
      </c>
      <c r="X232" s="104">
        <f t="shared" si="158"/>
        <v>4356.21</v>
      </c>
      <c r="Y232" s="104">
        <f t="shared" si="158"/>
        <v>0</v>
      </c>
      <c r="Z232" s="104">
        <f t="shared" si="158"/>
        <v>5325.98</v>
      </c>
      <c r="AA232" s="104">
        <f t="shared" si="158"/>
        <v>0</v>
      </c>
      <c r="AB232" s="104">
        <f t="shared" si="158"/>
        <v>4909</v>
      </c>
      <c r="AC232" s="104">
        <f t="shared" si="158"/>
        <v>0</v>
      </c>
      <c r="AD232" s="104">
        <f t="shared" si="158"/>
        <v>6614.0599999999995</v>
      </c>
      <c r="AE232" s="104">
        <f t="shared" si="158"/>
        <v>0</v>
      </c>
      <c r="AF232" s="20"/>
      <c r="AG232" s="99">
        <f t="shared" ref="AG232:AG236" si="159">H232+J232+L232+N232+P232+R232+T232+V232+X232+Z232+AB232+AD232</f>
        <v>62775.686000000002</v>
      </c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21"/>
      <c r="AZ232" s="21"/>
      <c r="BA232" s="21"/>
      <c r="BB232" s="21"/>
      <c r="BC232" s="21"/>
      <c r="BD232" s="21"/>
      <c r="BE232" s="21"/>
      <c r="BF232" s="21"/>
      <c r="BG232" s="21"/>
      <c r="BH232" s="21"/>
      <c r="BI232" s="21"/>
      <c r="BJ232" s="21"/>
      <c r="BK232" s="21"/>
      <c r="BL232" s="21"/>
      <c r="BM232" s="21"/>
      <c r="BN232" s="21"/>
      <c r="BO232" s="21"/>
      <c r="BP232" s="21"/>
      <c r="BQ232" s="21"/>
      <c r="BR232" s="21"/>
      <c r="BS232" s="21"/>
      <c r="BT232" s="21"/>
      <c r="BU232" s="21"/>
      <c r="BV232" s="21"/>
      <c r="BW232" s="21"/>
      <c r="BX232" s="21"/>
      <c r="BY232" s="21"/>
      <c r="BZ232" s="21"/>
      <c r="CA232" s="21"/>
      <c r="CB232" s="21"/>
      <c r="CC232" s="21"/>
      <c r="CD232" s="21"/>
      <c r="CE232" s="21"/>
      <c r="CF232" s="21"/>
      <c r="CG232" s="21"/>
      <c r="CH232" s="21"/>
      <c r="CI232" s="21"/>
      <c r="CJ232" s="21"/>
      <c r="CK232" s="21"/>
      <c r="CL232" s="21"/>
      <c r="CM232" s="21"/>
      <c r="CN232" s="21"/>
      <c r="CO232" s="21"/>
      <c r="CP232" s="21"/>
      <c r="CQ232" s="21"/>
      <c r="CR232" s="21"/>
      <c r="CS232" s="21"/>
      <c r="CT232" s="21"/>
      <c r="CU232" s="21"/>
      <c r="CV232" s="21"/>
      <c r="CW232" s="21"/>
      <c r="CX232" s="21"/>
      <c r="CY232" s="21"/>
      <c r="CZ232" s="21"/>
      <c r="DA232" s="21"/>
      <c r="DB232" s="21"/>
      <c r="DC232" s="21"/>
      <c r="DD232" s="21"/>
      <c r="DE232" s="21"/>
      <c r="DF232" s="21"/>
      <c r="DG232" s="21"/>
      <c r="DH232" s="21"/>
      <c r="DI232" s="21"/>
      <c r="DJ232" s="21"/>
      <c r="DK232" s="21"/>
      <c r="DL232" s="21"/>
      <c r="DM232" s="21"/>
      <c r="DN232" s="21"/>
      <c r="DO232" s="21"/>
      <c r="DP232" s="21"/>
      <c r="DQ232" s="21"/>
      <c r="DR232" s="21"/>
      <c r="DS232" s="21"/>
      <c r="DT232" s="21"/>
      <c r="DU232" s="21"/>
      <c r="DV232" s="21"/>
      <c r="DW232" s="21"/>
      <c r="DX232" s="21"/>
      <c r="DY232" s="21"/>
      <c r="DZ232" s="21"/>
      <c r="EA232" s="21"/>
      <c r="EB232" s="21"/>
      <c r="EC232" s="21"/>
      <c r="ED232" s="21"/>
      <c r="EE232" s="21"/>
      <c r="EF232" s="21"/>
      <c r="EG232" s="21"/>
      <c r="EH232" s="21"/>
      <c r="EI232" s="21"/>
      <c r="EJ232" s="21"/>
      <c r="EK232" s="21"/>
      <c r="EL232" s="21"/>
      <c r="EM232" s="21"/>
      <c r="EN232" s="21"/>
      <c r="EO232" s="21"/>
      <c r="EP232" s="21"/>
      <c r="EQ232" s="21"/>
      <c r="ER232" s="21"/>
      <c r="ES232" s="21"/>
      <c r="ET232" s="21"/>
      <c r="EU232" s="21"/>
      <c r="EV232" s="21"/>
      <c r="EW232" s="21"/>
      <c r="EX232" s="21"/>
      <c r="EY232" s="21"/>
      <c r="EZ232" s="21"/>
      <c r="FA232" s="21"/>
      <c r="FB232" s="21"/>
      <c r="FC232" s="21"/>
      <c r="FD232" s="21"/>
      <c r="FE232" s="21"/>
      <c r="FF232" s="21"/>
      <c r="FG232" s="21"/>
      <c r="FH232" s="21"/>
      <c r="FI232" s="21"/>
      <c r="FJ232" s="21"/>
      <c r="FK232" s="21"/>
      <c r="FL232" s="21"/>
      <c r="FM232" s="21"/>
      <c r="FN232" s="21"/>
      <c r="FO232" s="21"/>
      <c r="FP232" s="21"/>
      <c r="FQ232" s="21"/>
      <c r="FR232" s="21"/>
      <c r="FS232" s="21"/>
      <c r="FT232" s="21"/>
      <c r="FU232" s="21"/>
      <c r="FV232" s="21"/>
      <c r="FW232" s="21"/>
      <c r="FX232" s="21"/>
      <c r="FY232" s="21"/>
      <c r="FZ232" s="21"/>
      <c r="GA232" s="21"/>
      <c r="GB232" s="21"/>
      <c r="GC232" s="21"/>
      <c r="GD232" s="21"/>
      <c r="GE232" s="21"/>
      <c r="GF232" s="21"/>
      <c r="GG232" s="21"/>
      <c r="GH232" s="21"/>
      <c r="GI232" s="21"/>
      <c r="GJ232" s="21"/>
      <c r="GK232" s="21"/>
      <c r="GL232" s="21"/>
    </row>
    <row r="233" spans="1:205" s="27" customFormat="1" ht="18.75" x14ac:dyDescent="0.3">
      <c r="A233" s="36" t="s">
        <v>19</v>
      </c>
      <c r="B233" s="37">
        <f t="shared" ref="B233:E236" si="160">SUM(B239,B257,B269)</f>
        <v>0</v>
      </c>
      <c r="C233" s="37">
        <f t="shared" si="160"/>
        <v>0</v>
      </c>
      <c r="D233" s="37">
        <f t="shared" si="160"/>
        <v>0</v>
      </c>
      <c r="E233" s="37">
        <f t="shared" si="160"/>
        <v>0</v>
      </c>
      <c r="F233" s="105">
        <f>IFERROR(E233/B233*100,0)</f>
        <v>0</v>
      </c>
      <c r="G233" s="103">
        <f>IFERROR(E233/C233*100,0)</f>
        <v>0</v>
      </c>
      <c r="H233" s="37">
        <f t="shared" ref="H233:J236" si="161">SUM(H239,H257,H269)</f>
        <v>0</v>
      </c>
      <c r="I233" s="37">
        <f t="shared" si="161"/>
        <v>0</v>
      </c>
      <c r="J233" s="126">
        <f t="shared" si="161"/>
        <v>0</v>
      </c>
      <c r="K233" s="37"/>
      <c r="L233" s="37">
        <f>SUM(L239,L257,L269)</f>
        <v>0</v>
      </c>
      <c r="M233" s="37"/>
      <c r="N233" s="37">
        <f>SUM(N239,N257,N269)</f>
        <v>0</v>
      </c>
      <c r="O233" s="37"/>
      <c r="P233" s="37">
        <f>SUM(P239,P257,P269)</f>
        <v>0</v>
      </c>
      <c r="Q233" s="37"/>
      <c r="R233" s="37">
        <f>SUM(R239,R257,R269)</f>
        <v>0</v>
      </c>
      <c r="S233" s="37"/>
      <c r="T233" s="37">
        <f>SUM(T239,T257,T269)</f>
        <v>0</v>
      </c>
      <c r="U233" s="37"/>
      <c r="V233" s="37">
        <f>SUM(V239,V257,V269)</f>
        <v>0</v>
      </c>
      <c r="W233" s="37"/>
      <c r="X233" s="37">
        <f>SUM(X239,X257,X269)</f>
        <v>0</v>
      </c>
      <c r="Y233" s="37"/>
      <c r="Z233" s="37">
        <f>SUM(Z239,Z257,Z269)</f>
        <v>0</v>
      </c>
      <c r="AA233" s="37"/>
      <c r="AB233" s="37">
        <f>SUM(AB239,AB257,AB269)</f>
        <v>0</v>
      </c>
      <c r="AC233" s="37"/>
      <c r="AD233" s="37">
        <f>SUM(AD239,AD257,AD269)</f>
        <v>0</v>
      </c>
      <c r="AE233" s="37"/>
      <c r="AF233" s="20"/>
      <c r="AG233" s="99">
        <f t="shared" si="159"/>
        <v>0</v>
      </c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21"/>
      <c r="AZ233" s="21"/>
      <c r="BA233" s="21"/>
      <c r="BB233" s="21"/>
      <c r="BC233" s="21"/>
      <c r="BD233" s="21"/>
      <c r="BE233" s="21"/>
      <c r="BF233" s="21"/>
      <c r="BG233" s="21"/>
      <c r="BH233" s="21"/>
      <c r="BI233" s="21"/>
      <c r="BJ233" s="21"/>
      <c r="BK233" s="21"/>
      <c r="BL233" s="21"/>
      <c r="BM233" s="21"/>
      <c r="BN233" s="21"/>
      <c r="BO233" s="21"/>
      <c r="BP233" s="21"/>
      <c r="BQ233" s="21"/>
      <c r="BR233" s="21"/>
      <c r="BS233" s="21"/>
      <c r="BT233" s="21"/>
      <c r="BU233" s="21"/>
      <c r="BV233" s="21"/>
      <c r="BW233" s="21"/>
      <c r="BX233" s="21"/>
      <c r="BY233" s="21"/>
      <c r="BZ233" s="21"/>
      <c r="CA233" s="21"/>
      <c r="CB233" s="21"/>
      <c r="CC233" s="21"/>
      <c r="CD233" s="21"/>
      <c r="CE233" s="21"/>
      <c r="CF233" s="21"/>
      <c r="CG233" s="21"/>
      <c r="CH233" s="21"/>
      <c r="CI233" s="21"/>
      <c r="CJ233" s="21"/>
      <c r="CK233" s="21"/>
      <c r="CL233" s="21"/>
      <c r="CM233" s="21"/>
      <c r="CN233" s="21"/>
      <c r="CO233" s="21"/>
      <c r="CP233" s="21"/>
      <c r="CQ233" s="21"/>
      <c r="CR233" s="21"/>
      <c r="CS233" s="21"/>
      <c r="CT233" s="21"/>
      <c r="CU233" s="21"/>
      <c r="CV233" s="21"/>
      <c r="CW233" s="21"/>
      <c r="CX233" s="21"/>
      <c r="CY233" s="21"/>
      <c r="CZ233" s="21"/>
      <c r="DA233" s="21"/>
      <c r="DB233" s="21"/>
      <c r="DC233" s="21"/>
      <c r="DD233" s="21"/>
      <c r="DE233" s="21"/>
      <c r="DF233" s="21"/>
      <c r="DG233" s="21"/>
      <c r="DH233" s="21"/>
      <c r="DI233" s="21"/>
      <c r="DJ233" s="21"/>
      <c r="DK233" s="21"/>
      <c r="DL233" s="21"/>
      <c r="DM233" s="21"/>
      <c r="DN233" s="21"/>
      <c r="DO233" s="21"/>
      <c r="DP233" s="21"/>
      <c r="DQ233" s="21"/>
      <c r="DR233" s="21"/>
      <c r="DS233" s="21"/>
      <c r="DT233" s="21"/>
      <c r="DU233" s="21"/>
      <c r="DV233" s="21"/>
      <c r="DW233" s="21"/>
      <c r="DX233" s="21"/>
      <c r="DY233" s="21"/>
      <c r="DZ233" s="21"/>
      <c r="EA233" s="21"/>
      <c r="EB233" s="21"/>
      <c r="EC233" s="21"/>
      <c r="ED233" s="21"/>
      <c r="EE233" s="21"/>
      <c r="EF233" s="21"/>
      <c r="EG233" s="21"/>
      <c r="EH233" s="21"/>
      <c r="EI233" s="21"/>
      <c r="EJ233" s="21"/>
      <c r="EK233" s="21"/>
      <c r="EL233" s="21"/>
      <c r="EM233" s="21"/>
      <c r="EN233" s="21"/>
      <c r="EO233" s="21"/>
      <c r="EP233" s="21"/>
      <c r="EQ233" s="21"/>
      <c r="ER233" s="21"/>
      <c r="ES233" s="21"/>
      <c r="ET233" s="21"/>
      <c r="EU233" s="21"/>
      <c r="EV233" s="21"/>
      <c r="EW233" s="21"/>
      <c r="EX233" s="21"/>
      <c r="EY233" s="21"/>
      <c r="EZ233" s="21"/>
      <c r="FA233" s="21"/>
      <c r="FB233" s="21"/>
      <c r="FC233" s="21"/>
      <c r="FD233" s="21"/>
      <c r="FE233" s="21"/>
      <c r="FF233" s="21"/>
      <c r="FG233" s="21"/>
      <c r="FH233" s="21"/>
      <c r="FI233" s="21"/>
      <c r="FJ233" s="21"/>
      <c r="FK233" s="21"/>
      <c r="FL233" s="21"/>
      <c r="FM233" s="21"/>
      <c r="FN233" s="21"/>
      <c r="FO233" s="21"/>
      <c r="FP233" s="21"/>
      <c r="FQ233" s="21"/>
      <c r="FR233" s="21"/>
      <c r="FS233" s="21"/>
      <c r="FT233" s="21"/>
      <c r="FU233" s="21"/>
      <c r="FV233" s="21"/>
      <c r="FW233" s="21"/>
      <c r="FX233" s="21"/>
      <c r="FY233" s="21"/>
      <c r="FZ233" s="21"/>
      <c r="GA233" s="21"/>
      <c r="GB233" s="21"/>
      <c r="GC233" s="21"/>
      <c r="GD233" s="21"/>
      <c r="GE233" s="21"/>
      <c r="GF233" s="21"/>
      <c r="GG233" s="21"/>
      <c r="GH233" s="21"/>
      <c r="GI233" s="21"/>
      <c r="GJ233" s="21"/>
      <c r="GK233" s="21"/>
      <c r="GL233" s="21"/>
    </row>
    <row r="234" spans="1:205" s="27" customFormat="1" ht="18.75" x14ac:dyDescent="0.3">
      <c r="A234" s="36" t="s">
        <v>17</v>
      </c>
      <c r="B234" s="37">
        <f t="shared" si="160"/>
        <v>74</v>
      </c>
      <c r="C234" s="37">
        <f t="shared" si="160"/>
        <v>0</v>
      </c>
      <c r="D234" s="37">
        <f t="shared" si="160"/>
        <v>0</v>
      </c>
      <c r="E234" s="37">
        <f t="shared" si="160"/>
        <v>0</v>
      </c>
      <c r="F234" s="105">
        <f t="shared" ref="F234:F236" si="162">IFERROR(E234/B234*100,0)</f>
        <v>0</v>
      </c>
      <c r="G234" s="103">
        <f>IFERROR(E234/C234*100,0)</f>
        <v>0</v>
      </c>
      <c r="H234" s="37">
        <f t="shared" si="161"/>
        <v>0</v>
      </c>
      <c r="I234" s="37">
        <f t="shared" si="161"/>
        <v>0</v>
      </c>
      <c r="J234" s="126">
        <f t="shared" si="161"/>
        <v>0</v>
      </c>
      <c r="K234" s="37"/>
      <c r="L234" s="37">
        <f>SUM(L240,L258,L270)</f>
        <v>0</v>
      </c>
      <c r="M234" s="37"/>
      <c r="N234" s="37">
        <f>SUM(N240,N258,N270)</f>
        <v>74</v>
      </c>
      <c r="O234" s="37">
        <f>O240+O258+O270</f>
        <v>0</v>
      </c>
      <c r="P234" s="37">
        <f>SUM(P240,P258,P270)</f>
        <v>0</v>
      </c>
      <c r="Q234" s="37"/>
      <c r="R234" s="37">
        <f>SUM(R240,R258,R270)</f>
        <v>0</v>
      </c>
      <c r="S234" s="37"/>
      <c r="T234" s="37">
        <f>SUM(T240,T258,T270)</f>
        <v>0</v>
      </c>
      <c r="U234" s="37"/>
      <c r="V234" s="37">
        <f>SUM(V240,V258,V270)</f>
        <v>0</v>
      </c>
      <c r="W234" s="37"/>
      <c r="X234" s="37">
        <f>SUM(X240,X258,X270)</f>
        <v>0</v>
      </c>
      <c r="Y234" s="37"/>
      <c r="Z234" s="37">
        <f>SUM(Z240,Z258,Z270)</f>
        <v>0</v>
      </c>
      <c r="AA234" s="37"/>
      <c r="AB234" s="37">
        <f>SUM(AB240,AB258,AB270)</f>
        <v>0</v>
      </c>
      <c r="AC234" s="37"/>
      <c r="AD234" s="37">
        <f>SUM(AD240,AD258,AD270)</f>
        <v>0</v>
      </c>
      <c r="AE234" s="37"/>
      <c r="AF234" s="20"/>
      <c r="AG234" s="99">
        <f t="shared" si="159"/>
        <v>74</v>
      </c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21"/>
      <c r="AZ234" s="21"/>
      <c r="BA234" s="21"/>
      <c r="BB234" s="21"/>
      <c r="BC234" s="21"/>
      <c r="BD234" s="21"/>
      <c r="BE234" s="21"/>
      <c r="BF234" s="21"/>
      <c r="BG234" s="21"/>
      <c r="BH234" s="21"/>
      <c r="BI234" s="21"/>
      <c r="BJ234" s="21"/>
      <c r="BK234" s="21"/>
      <c r="BL234" s="21"/>
      <c r="BM234" s="21"/>
      <c r="BN234" s="21"/>
      <c r="BO234" s="21"/>
      <c r="BP234" s="21"/>
      <c r="BQ234" s="21"/>
      <c r="BR234" s="21"/>
      <c r="BS234" s="21"/>
      <c r="BT234" s="21"/>
      <c r="BU234" s="21"/>
      <c r="BV234" s="21"/>
      <c r="BW234" s="21"/>
      <c r="BX234" s="21"/>
      <c r="BY234" s="21"/>
      <c r="BZ234" s="21"/>
      <c r="CA234" s="21"/>
      <c r="CB234" s="21"/>
      <c r="CC234" s="21"/>
      <c r="CD234" s="21"/>
      <c r="CE234" s="21"/>
      <c r="CF234" s="21"/>
      <c r="CG234" s="21"/>
      <c r="CH234" s="21"/>
      <c r="CI234" s="21"/>
      <c r="CJ234" s="21"/>
      <c r="CK234" s="21"/>
      <c r="CL234" s="21"/>
      <c r="CM234" s="21"/>
      <c r="CN234" s="21"/>
      <c r="CO234" s="21"/>
      <c r="CP234" s="21"/>
      <c r="CQ234" s="21"/>
      <c r="CR234" s="21"/>
      <c r="CS234" s="21"/>
      <c r="CT234" s="21"/>
      <c r="CU234" s="21"/>
      <c r="CV234" s="21"/>
      <c r="CW234" s="21"/>
      <c r="CX234" s="21"/>
      <c r="CY234" s="21"/>
      <c r="CZ234" s="21"/>
      <c r="DA234" s="21"/>
      <c r="DB234" s="21"/>
      <c r="DC234" s="21"/>
      <c r="DD234" s="21"/>
      <c r="DE234" s="21"/>
      <c r="DF234" s="21"/>
      <c r="DG234" s="21"/>
      <c r="DH234" s="21"/>
      <c r="DI234" s="21"/>
      <c r="DJ234" s="21"/>
      <c r="DK234" s="21"/>
      <c r="DL234" s="21"/>
      <c r="DM234" s="21"/>
      <c r="DN234" s="21"/>
      <c r="DO234" s="21"/>
      <c r="DP234" s="21"/>
      <c r="DQ234" s="21"/>
      <c r="DR234" s="21"/>
      <c r="DS234" s="21"/>
      <c r="DT234" s="21"/>
      <c r="DU234" s="21"/>
      <c r="DV234" s="21"/>
      <c r="DW234" s="21"/>
      <c r="DX234" s="21"/>
      <c r="DY234" s="21"/>
      <c r="DZ234" s="21"/>
      <c r="EA234" s="21"/>
      <c r="EB234" s="21"/>
      <c r="EC234" s="21"/>
      <c r="ED234" s="21"/>
      <c r="EE234" s="21"/>
      <c r="EF234" s="21"/>
      <c r="EG234" s="21"/>
      <c r="EH234" s="21"/>
      <c r="EI234" s="21"/>
      <c r="EJ234" s="21"/>
      <c r="EK234" s="21"/>
      <c r="EL234" s="21"/>
      <c r="EM234" s="21"/>
      <c r="EN234" s="21"/>
      <c r="EO234" s="21"/>
      <c r="EP234" s="21"/>
      <c r="EQ234" s="21"/>
      <c r="ER234" s="21"/>
      <c r="ES234" s="21"/>
      <c r="ET234" s="21"/>
      <c r="EU234" s="21"/>
      <c r="EV234" s="21"/>
      <c r="EW234" s="21"/>
      <c r="EX234" s="21"/>
      <c r="EY234" s="21"/>
      <c r="EZ234" s="21"/>
      <c r="FA234" s="21"/>
      <c r="FB234" s="21"/>
      <c r="FC234" s="21"/>
      <c r="FD234" s="21"/>
      <c r="FE234" s="21"/>
      <c r="FF234" s="21"/>
      <c r="FG234" s="21"/>
      <c r="FH234" s="21"/>
      <c r="FI234" s="21"/>
      <c r="FJ234" s="21"/>
      <c r="FK234" s="21"/>
      <c r="FL234" s="21"/>
      <c r="FM234" s="21"/>
      <c r="FN234" s="21"/>
      <c r="FO234" s="21"/>
      <c r="FP234" s="21"/>
      <c r="FQ234" s="21"/>
      <c r="FR234" s="21"/>
      <c r="FS234" s="21"/>
      <c r="FT234" s="21"/>
      <c r="FU234" s="21"/>
      <c r="FV234" s="21"/>
      <c r="FW234" s="21"/>
      <c r="FX234" s="21"/>
      <c r="FY234" s="21"/>
      <c r="FZ234" s="21"/>
      <c r="GA234" s="21"/>
      <c r="GB234" s="21"/>
      <c r="GC234" s="21"/>
      <c r="GD234" s="21"/>
      <c r="GE234" s="21"/>
      <c r="GF234" s="21"/>
      <c r="GG234" s="21"/>
      <c r="GH234" s="21"/>
      <c r="GI234" s="21"/>
      <c r="GJ234" s="21"/>
      <c r="GK234" s="21"/>
      <c r="GL234" s="21"/>
    </row>
    <row r="235" spans="1:205" s="27" customFormat="1" ht="18.75" x14ac:dyDescent="0.3">
      <c r="A235" s="36" t="s">
        <v>18</v>
      </c>
      <c r="B235" s="37">
        <f t="shared" si="160"/>
        <v>62701.686000000002</v>
      </c>
      <c r="C235" s="37">
        <f t="shared" si="160"/>
        <v>6378.6100000000006</v>
      </c>
      <c r="D235" s="37">
        <f t="shared" si="160"/>
        <v>4771.9799999999996</v>
      </c>
      <c r="E235" s="37">
        <f t="shared" si="160"/>
        <v>4771.9799999999996</v>
      </c>
      <c r="F235" s="105">
        <f t="shared" si="162"/>
        <v>7.6106087482240898</v>
      </c>
      <c r="G235" s="103">
        <f>IFERROR(E235/C235*100,0)</f>
        <v>74.812223979832581</v>
      </c>
      <c r="H235" s="37">
        <f t="shared" si="161"/>
        <v>4568.16</v>
      </c>
      <c r="I235" s="37">
        <f t="shared" si="161"/>
        <v>3053.8999999999996</v>
      </c>
      <c r="J235" s="126">
        <f t="shared" si="161"/>
        <v>4971.6899999999996</v>
      </c>
      <c r="K235" s="37">
        <f>K241+K259+K271</f>
        <v>4535.51</v>
      </c>
      <c r="L235" s="37">
        <f>SUM(L241,L259,L271)</f>
        <v>4423.799</v>
      </c>
      <c r="M235" s="37">
        <f>M241+M259+M271</f>
        <v>0</v>
      </c>
      <c r="N235" s="37">
        <f>SUM(N241,N259,N271)</f>
        <v>6472.0969999999998</v>
      </c>
      <c r="O235" s="37">
        <f>O241+O259+O271</f>
        <v>0</v>
      </c>
      <c r="P235" s="37">
        <f>SUM(P241,P259,P271)</f>
        <v>5083.3100000000004</v>
      </c>
      <c r="Q235" s="37"/>
      <c r="R235" s="37">
        <f>SUM(R241,R259,R271)</f>
        <v>4474.33</v>
      </c>
      <c r="S235" s="37"/>
      <c r="T235" s="37">
        <f>SUM(T241,T259,T271)</f>
        <v>6437.8600000000006</v>
      </c>
      <c r="U235" s="37"/>
      <c r="V235" s="37">
        <f>SUM(V241,V259,V271)</f>
        <v>5065.1899999999996</v>
      </c>
      <c r="W235" s="37"/>
      <c r="X235" s="37">
        <f>SUM(X241,X259,X271)</f>
        <v>4356.21</v>
      </c>
      <c r="Y235" s="37"/>
      <c r="Z235" s="37">
        <f>SUM(Z241,Z259,Z271)</f>
        <v>5325.98</v>
      </c>
      <c r="AA235" s="37"/>
      <c r="AB235" s="37">
        <f>SUM(AB241,AB259,AB271)</f>
        <v>4909</v>
      </c>
      <c r="AC235" s="37"/>
      <c r="AD235" s="37">
        <f>SUM(AD241,AD259,AD271)</f>
        <v>6614.0599999999995</v>
      </c>
      <c r="AE235" s="37"/>
      <c r="AF235" s="20"/>
      <c r="AG235" s="99">
        <f t="shared" si="159"/>
        <v>62701.686000000002</v>
      </c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21"/>
      <c r="AZ235" s="21"/>
      <c r="BA235" s="21"/>
      <c r="BB235" s="21"/>
      <c r="BC235" s="21"/>
      <c r="BD235" s="21"/>
      <c r="BE235" s="21"/>
      <c r="BF235" s="21"/>
      <c r="BG235" s="21"/>
      <c r="BH235" s="21"/>
      <c r="BI235" s="21"/>
      <c r="BJ235" s="21"/>
      <c r="BK235" s="21"/>
      <c r="BL235" s="21"/>
      <c r="BM235" s="21"/>
      <c r="BN235" s="21"/>
      <c r="BO235" s="21"/>
      <c r="BP235" s="21"/>
      <c r="BQ235" s="21"/>
      <c r="BR235" s="21"/>
      <c r="BS235" s="21"/>
      <c r="BT235" s="21"/>
      <c r="BU235" s="21"/>
      <c r="BV235" s="21"/>
      <c r="BW235" s="21"/>
      <c r="BX235" s="21"/>
      <c r="BY235" s="21"/>
      <c r="BZ235" s="21"/>
      <c r="CA235" s="21"/>
      <c r="CB235" s="21"/>
      <c r="CC235" s="21"/>
      <c r="CD235" s="21"/>
      <c r="CE235" s="21"/>
      <c r="CF235" s="21"/>
      <c r="CG235" s="21"/>
      <c r="CH235" s="21"/>
      <c r="CI235" s="21"/>
      <c r="CJ235" s="21"/>
      <c r="CK235" s="21"/>
      <c r="CL235" s="21"/>
      <c r="CM235" s="21"/>
      <c r="CN235" s="21"/>
      <c r="CO235" s="21"/>
      <c r="CP235" s="21"/>
      <c r="CQ235" s="21"/>
      <c r="CR235" s="21"/>
      <c r="CS235" s="21"/>
      <c r="CT235" s="21"/>
      <c r="CU235" s="21"/>
      <c r="CV235" s="21"/>
      <c r="CW235" s="21"/>
      <c r="CX235" s="21"/>
      <c r="CY235" s="21"/>
      <c r="CZ235" s="21"/>
      <c r="DA235" s="21"/>
      <c r="DB235" s="21"/>
      <c r="DC235" s="21"/>
      <c r="DD235" s="21"/>
      <c r="DE235" s="21"/>
      <c r="DF235" s="21"/>
      <c r="DG235" s="21"/>
      <c r="DH235" s="21"/>
      <c r="DI235" s="21"/>
      <c r="DJ235" s="21"/>
      <c r="DK235" s="21"/>
      <c r="DL235" s="21"/>
      <c r="DM235" s="21"/>
      <c r="DN235" s="21"/>
      <c r="DO235" s="21"/>
      <c r="DP235" s="21"/>
      <c r="DQ235" s="21"/>
      <c r="DR235" s="21"/>
      <c r="DS235" s="21"/>
      <c r="DT235" s="21"/>
      <c r="DU235" s="21"/>
      <c r="DV235" s="21"/>
      <c r="DW235" s="21"/>
      <c r="DX235" s="21"/>
      <c r="DY235" s="21"/>
      <c r="DZ235" s="21"/>
      <c r="EA235" s="21"/>
      <c r="EB235" s="21"/>
      <c r="EC235" s="21"/>
      <c r="ED235" s="21"/>
      <c r="EE235" s="21"/>
      <c r="EF235" s="21"/>
      <c r="EG235" s="21"/>
      <c r="EH235" s="21"/>
      <c r="EI235" s="21"/>
      <c r="EJ235" s="21"/>
      <c r="EK235" s="21"/>
      <c r="EL235" s="21"/>
      <c r="EM235" s="21"/>
      <c r="EN235" s="21"/>
      <c r="EO235" s="21"/>
      <c r="EP235" s="21"/>
      <c r="EQ235" s="21"/>
      <c r="ER235" s="21"/>
      <c r="ES235" s="21"/>
      <c r="ET235" s="21"/>
      <c r="EU235" s="21"/>
      <c r="EV235" s="21"/>
      <c r="EW235" s="21"/>
      <c r="EX235" s="21"/>
      <c r="EY235" s="21"/>
      <c r="EZ235" s="21"/>
      <c r="FA235" s="21"/>
      <c r="FB235" s="21"/>
      <c r="FC235" s="21"/>
      <c r="FD235" s="21"/>
      <c r="FE235" s="21"/>
      <c r="FF235" s="21"/>
      <c r="FG235" s="21"/>
      <c r="FH235" s="21"/>
      <c r="FI235" s="21"/>
      <c r="FJ235" s="21"/>
      <c r="FK235" s="21"/>
      <c r="FL235" s="21"/>
      <c r="FM235" s="21"/>
      <c r="FN235" s="21"/>
      <c r="FO235" s="21"/>
      <c r="FP235" s="21"/>
      <c r="FQ235" s="21"/>
      <c r="FR235" s="21"/>
      <c r="FS235" s="21"/>
      <c r="FT235" s="21"/>
      <c r="FU235" s="21"/>
      <c r="FV235" s="21"/>
      <c r="FW235" s="21"/>
      <c r="FX235" s="21"/>
      <c r="FY235" s="21"/>
      <c r="FZ235" s="21"/>
      <c r="GA235" s="21"/>
      <c r="GB235" s="21"/>
      <c r="GC235" s="21"/>
      <c r="GD235" s="21"/>
      <c r="GE235" s="21"/>
      <c r="GF235" s="21"/>
      <c r="GG235" s="21"/>
      <c r="GH235" s="21"/>
      <c r="GI235" s="21"/>
      <c r="GJ235" s="21"/>
      <c r="GK235" s="21"/>
      <c r="GL235" s="21"/>
    </row>
    <row r="236" spans="1:205" s="27" customFormat="1" ht="18.75" x14ac:dyDescent="0.3">
      <c r="A236" s="36" t="s">
        <v>20</v>
      </c>
      <c r="B236" s="37">
        <f t="shared" si="160"/>
        <v>0</v>
      </c>
      <c r="C236" s="37">
        <f t="shared" si="160"/>
        <v>0</v>
      </c>
      <c r="D236" s="37">
        <f t="shared" si="160"/>
        <v>0</v>
      </c>
      <c r="E236" s="37">
        <f t="shared" si="160"/>
        <v>0</v>
      </c>
      <c r="F236" s="105">
        <f t="shared" si="162"/>
        <v>0</v>
      </c>
      <c r="G236" s="103">
        <f>IFERROR(E236/C236*100,0)</f>
        <v>0</v>
      </c>
      <c r="H236" s="37">
        <f t="shared" si="161"/>
        <v>0</v>
      </c>
      <c r="I236" s="37">
        <f t="shared" si="161"/>
        <v>0</v>
      </c>
      <c r="J236" s="126">
        <f t="shared" si="161"/>
        <v>0</v>
      </c>
      <c r="K236" s="37"/>
      <c r="L236" s="37">
        <f>SUM(L242,L260,L272)</f>
        <v>0</v>
      </c>
      <c r="M236" s="37"/>
      <c r="N236" s="37">
        <f>SUM(N242,N260,N272)</f>
        <v>0</v>
      </c>
      <c r="O236" s="37"/>
      <c r="P236" s="37">
        <f>SUM(P242,P260,P272)</f>
        <v>0</v>
      </c>
      <c r="Q236" s="37"/>
      <c r="R236" s="37">
        <f>SUM(R242,R260,R272)</f>
        <v>0</v>
      </c>
      <c r="S236" s="37"/>
      <c r="T236" s="37">
        <f>SUM(T242,T260,T272)</f>
        <v>0</v>
      </c>
      <c r="U236" s="37"/>
      <c r="V236" s="37">
        <f>SUM(V242,V260,V272)</f>
        <v>0</v>
      </c>
      <c r="W236" s="37"/>
      <c r="X236" s="37">
        <f>SUM(X242,X260,X272)</f>
        <v>0</v>
      </c>
      <c r="Y236" s="37"/>
      <c r="Z236" s="37">
        <f>SUM(Z242,Z260,Z272)</f>
        <v>0</v>
      </c>
      <c r="AA236" s="37"/>
      <c r="AB236" s="37">
        <f>SUM(AB242,AB260,AB272)</f>
        <v>0</v>
      </c>
      <c r="AC236" s="37"/>
      <c r="AD236" s="37">
        <f>SUM(AD242,AD260,AD272)</f>
        <v>0</v>
      </c>
      <c r="AE236" s="37"/>
      <c r="AF236" s="20"/>
      <c r="AG236" s="99">
        <f t="shared" si="159"/>
        <v>0</v>
      </c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21"/>
      <c r="AZ236" s="21"/>
      <c r="BA236" s="21"/>
      <c r="BB236" s="21"/>
      <c r="BC236" s="21"/>
      <c r="BD236" s="21"/>
      <c r="BE236" s="21"/>
      <c r="BF236" s="21"/>
      <c r="BG236" s="21"/>
      <c r="BH236" s="21"/>
      <c r="BI236" s="21"/>
      <c r="BJ236" s="21"/>
      <c r="BK236" s="21"/>
      <c r="BL236" s="21"/>
      <c r="BM236" s="21"/>
      <c r="BN236" s="21"/>
      <c r="BO236" s="21"/>
      <c r="BP236" s="21"/>
      <c r="BQ236" s="21"/>
      <c r="BR236" s="21"/>
      <c r="BS236" s="21"/>
      <c r="BT236" s="21"/>
      <c r="BU236" s="21"/>
      <c r="BV236" s="21"/>
      <c r="BW236" s="21"/>
      <c r="BX236" s="21"/>
      <c r="BY236" s="21"/>
      <c r="BZ236" s="21"/>
      <c r="CA236" s="21"/>
      <c r="CB236" s="21"/>
      <c r="CC236" s="21"/>
      <c r="CD236" s="21"/>
      <c r="CE236" s="21"/>
      <c r="CF236" s="21"/>
      <c r="CG236" s="21"/>
      <c r="CH236" s="21"/>
      <c r="CI236" s="21"/>
      <c r="CJ236" s="21"/>
      <c r="CK236" s="21"/>
      <c r="CL236" s="21"/>
      <c r="CM236" s="21"/>
      <c r="CN236" s="21"/>
      <c r="CO236" s="21"/>
      <c r="CP236" s="21"/>
      <c r="CQ236" s="21"/>
      <c r="CR236" s="21"/>
      <c r="CS236" s="21"/>
      <c r="CT236" s="21"/>
      <c r="CU236" s="21"/>
      <c r="CV236" s="21"/>
      <c r="CW236" s="21"/>
      <c r="CX236" s="21"/>
      <c r="CY236" s="21"/>
      <c r="CZ236" s="21"/>
      <c r="DA236" s="21"/>
      <c r="DB236" s="21"/>
      <c r="DC236" s="21"/>
      <c r="DD236" s="21"/>
      <c r="DE236" s="21"/>
      <c r="DF236" s="21"/>
      <c r="DG236" s="21"/>
      <c r="DH236" s="21"/>
      <c r="DI236" s="21"/>
      <c r="DJ236" s="21"/>
      <c r="DK236" s="21"/>
      <c r="DL236" s="21"/>
      <c r="DM236" s="21"/>
      <c r="DN236" s="21"/>
      <c r="DO236" s="21"/>
      <c r="DP236" s="21"/>
      <c r="DQ236" s="21"/>
      <c r="DR236" s="21"/>
      <c r="DS236" s="21"/>
      <c r="DT236" s="21"/>
      <c r="DU236" s="21"/>
      <c r="DV236" s="21"/>
      <c r="DW236" s="21"/>
      <c r="DX236" s="21"/>
      <c r="DY236" s="21"/>
      <c r="DZ236" s="21"/>
      <c r="EA236" s="21"/>
      <c r="EB236" s="21"/>
      <c r="EC236" s="21"/>
      <c r="ED236" s="21"/>
      <c r="EE236" s="21"/>
      <c r="EF236" s="21"/>
      <c r="EG236" s="21"/>
      <c r="EH236" s="21"/>
      <c r="EI236" s="21"/>
      <c r="EJ236" s="21"/>
      <c r="EK236" s="21"/>
      <c r="EL236" s="21"/>
      <c r="EM236" s="21"/>
      <c r="EN236" s="21"/>
      <c r="EO236" s="21"/>
      <c r="EP236" s="21"/>
      <c r="EQ236" s="21"/>
      <c r="ER236" s="21"/>
      <c r="ES236" s="21"/>
      <c r="ET236" s="21"/>
      <c r="EU236" s="21"/>
      <c r="EV236" s="21"/>
      <c r="EW236" s="21"/>
      <c r="EX236" s="21"/>
      <c r="EY236" s="21"/>
      <c r="EZ236" s="21"/>
      <c r="FA236" s="21"/>
      <c r="FB236" s="21"/>
      <c r="FC236" s="21"/>
      <c r="FD236" s="21"/>
      <c r="FE236" s="21"/>
      <c r="FF236" s="21"/>
      <c r="FG236" s="21"/>
      <c r="FH236" s="21"/>
      <c r="FI236" s="21"/>
      <c r="FJ236" s="21"/>
      <c r="FK236" s="21"/>
      <c r="FL236" s="21"/>
      <c r="FM236" s="21"/>
      <c r="FN236" s="21"/>
      <c r="FO236" s="21"/>
      <c r="FP236" s="21"/>
      <c r="FQ236" s="21"/>
      <c r="FR236" s="21"/>
      <c r="FS236" s="21"/>
      <c r="FT236" s="21"/>
      <c r="FU236" s="21"/>
      <c r="FV236" s="21"/>
      <c r="FW236" s="21"/>
      <c r="FX236" s="21"/>
      <c r="FY236" s="21"/>
      <c r="FZ236" s="21"/>
      <c r="GA236" s="21"/>
      <c r="GB236" s="21"/>
      <c r="GC236" s="21"/>
      <c r="GD236" s="21"/>
      <c r="GE236" s="21"/>
      <c r="GF236" s="21"/>
      <c r="GG236" s="21"/>
      <c r="GH236" s="21"/>
      <c r="GI236" s="21"/>
      <c r="GJ236" s="21"/>
      <c r="GK236" s="21"/>
      <c r="GL236" s="21"/>
    </row>
    <row r="237" spans="1:205" s="21" customFormat="1" ht="69" customHeight="1" x14ac:dyDescent="0.3">
      <c r="A237" s="73" t="s">
        <v>72</v>
      </c>
      <c r="B237" s="74"/>
      <c r="C237" s="74"/>
      <c r="D237" s="74"/>
      <c r="E237" s="74"/>
      <c r="F237" s="74"/>
      <c r="G237" s="74"/>
      <c r="H237" s="75"/>
      <c r="I237" s="75"/>
      <c r="J237" s="136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20"/>
      <c r="AG237" s="99">
        <f t="shared" si="149"/>
        <v>0</v>
      </c>
    </row>
    <row r="238" spans="1:205" s="27" customFormat="1" ht="18.75" x14ac:dyDescent="0.3">
      <c r="A238" s="22" t="s">
        <v>16</v>
      </c>
      <c r="B238" s="24">
        <f>B239+B240+B241</f>
        <v>23101.7</v>
      </c>
      <c r="C238" s="24">
        <f>C239+C240+C241</f>
        <v>4691.1000000000004</v>
      </c>
      <c r="D238" s="24">
        <f>D239+D240+D241</f>
        <v>3778.5499999999997</v>
      </c>
      <c r="E238" s="24">
        <f>E239+E240+E241</f>
        <v>3778.5499999999997</v>
      </c>
      <c r="F238" s="23">
        <f>E238/B238*100</f>
        <v>16.356155607595976</v>
      </c>
      <c r="G238" s="113">
        <f>IFERROR(E238/C238*100,0)</f>
        <v>80.547206412142131</v>
      </c>
      <c r="H238" s="24">
        <f>H239+H240+H241</f>
        <v>2880.6499999999996</v>
      </c>
      <c r="I238" s="24">
        <f t="shared" ref="I238:AE238" si="163">I239+I240+I241</f>
        <v>2060.4699999999998</v>
      </c>
      <c r="J238" s="125">
        <f t="shared" si="163"/>
        <v>1810.45</v>
      </c>
      <c r="K238" s="24">
        <f t="shared" si="163"/>
        <v>1718.08</v>
      </c>
      <c r="L238" s="24">
        <f t="shared" si="163"/>
        <v>1097.5899999999999</v>
      </c>
      <c r="M238" s="24">
        <f t="shared" si="163"/>
        <v>0</v>
      </c>
      <c r="N238" s="24">
        <f t="shared" si="163"/>
        <v>3047.64</v>
      </c>
      <c r="O238" s="24">
        <f t="shared" si="163"/>
        <v>0</v>
      </c>
      <c r="P238" s="24">
        <f t="shared" si="163"/>
        <v>1682.45</v>
      </c>
      <c r="Q238" s="24">
        <f t="shared" si="163"/>
        <v>0</v>
      </c>
      <c r="R238" s="24">
        <f t="shared" si="163"/>
        <v>1097.5899999999999</v>
      </c>
      <c r="S238" s="24">
        <f t="shared" si="163"/>
        <v>0</v>
      </c>
      <c r="T238" s="24">
        <f t="shared" si="163"/>
        <v>3034.23</v>
      </c>
      <c r="U238" s="24">
        <f t="shared" si="163"/>
        <v>0</v>
      </c>
      <c r="V238" s="24">
        <f t="shared" si="163"/>
        <v>1682.45</v>
      </c>
      <c r="W238" s="24">
        <f t="shared" si="163"/>
        <v>0</v>
      </c>
      <c r="X238" s="24">
        <f t="shared" si="163"/>
        <v>1097.5899999999999</v>
      </c>
      <c r="Y238" s="24">
        <f t="shared" si="163"/>
        <v>0</v>
      </c>
      <c r="Z238" s="24">
        <f t="shared" si="163"/>
        <v>2191.2399999999998</v>
      </c>
      <c r="AA238" s="24">
        <f t="shared" si="163"/>
        <v>0</v>
      </c>
      <c r="AB238" s="24">
        <f t="shared" si="163"/>
        <v>1427.87</v>
      </c>
      <c r="AC238" s="24">
        <f t="shared" si="163"/>
        <v>0</v>
      </c>
      <c r="AD238" s="24">
        <f t="shared" si="163"/>
        <v>2051.9499999999998</v>
      </c>
      <c r="AE238" s="24">
        <f t="shared" si="163"/>
        <v>0</v>
      </c>
      <c r="AF238" s="20"/>
      <c r="AG238" s="99">
        <f t="shared" si="149"/>
        <v>23101.699999999997</v>
      </c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21"/>
      <c r="AZ238" s="21"/>
      <c r="BA238" s="21"/>
      <c r="BB238" s="21"/>
      <c r="BC238" s="21"/>
      <c r="BD238" s="21"/>
      <c r="BE238" s="21"/>
      <c r="BF238" s="21"/>
      <c r="BG238" s="21"/>
      <c r="BH238" s="21"/>
      <c r="BI238" s="21"/>
      <c r="BJ238" s="21"/>
      <c r="BK238" s="21"/>
      <c r="BL238" s="21"/>
      <c r="BM238" s="21"/>
      <c r="BN238" s="21"/>
      <c r="BO238" s="21"/>
      <c r="BP238" s="21"/>
      <c r="BQ238" s="21"/>
      <c r="BR238" s="21"/>
      <c r="BS238" s="21"/>
      <c r="BT238" s="21"/>
      <c r="BU238" s="21"/>
      <c r="BV238" s="21"/>
      <c r="BW238" s="21"/>
      <c r="BX238" s="21"/>
      <c r="BY238" s="21"/>
      <c r="BZ238" s="21"/>
      <c r="CA238" s="21"/>
      <c r="CB238" s="21"/>
      <c r="CC238" s="21"/>
      <c r="CD238" s="21"/>
      <c r="CE238" s="21"/>
      <c r="CF238" s="21"/>
      <c r="CG238" s="21"/>
      <c r="CH238" s="21"/>
      <c r="CI238" s="21"/>
      <c r="CJ238" s="21"/>
      <c r="CK238" s="21"/>
      <c r="CL238" s="21"/>
      <c r="CM238" s="21"/>
      <c r="CN238" s="21"/>
      <c r="CO238" s="21"/>
      <c r="CP238" s="21"/>
      <c r="CQ238" s="21"/>
      <c r="CR238" s="21"/>
      <c r="CS238" s="21"/>
      <c r="CT238" s="21"/>
      <c r="CU238" s="21"/>
      <c r="CV238" s="21"/>
      <c r="CW238" s="21"/>
      <c r="CX238" s="21"/>
      <c r="CY238" s="21"/>
      <c r="CZ238" s="21"/>
      <c r="DA238" s="21"/>
      <c r="DB238" s="21"/>
      <c r="DC238" s="21"/>
      <c r="DD238" s="21"/>
      <c r="DE238" s="21"/>
      <c r="DF238" s="21"/>
      <c r="DG238" s="21"/>
      <c r="DH238" s="21"/>
      <c r="DI238" s="21"/>
      <c r="DJ238" s="21"/>
      <c r="DK238" s="21"/>
      <c r="DL238" s="21"/>
      <c r="DM238" s="21"/>
      <c r="DN238" s="21"/>
      <c r="DO238" s="21"/>
      <c r="DP238" s="21"/>
      <c r="DQ238" s="21"/>
      <c r="DR238" s="21"/>
      <c r="DS238" s="21"/>
      <c r="DT238" s="21"/>
      <c r="DU238" s="21"/>
      <c r="DV238" s="21"/>
      <c r="DW238" s="21"/>
      <c r="DX238" s="21"/>
      <c r="DY238" s="21"/>
      <c r="DZ238" s="21"/>
      <c r="EA238" s="21"/>
      <c r="EB238" s="21"/>
      <c r="EC238" s="21"/>
      <c r="ED238" s="21"/>
      <c r="EE238" s="21"/>
      <c r="EF238" s="21"/>
      <c r="EG238" s="21"/>
      <c r="EH238" s="21"/>
      <c r="EI238" s="21"/>
      <c r="EJ238" s="21"/>
      <c r="EK238" s="21"/>
      <c r="EL238" s="21"/>
      <c r="EM238" s="21"/>
      <c r="EN238" s="21"/>
      <c r="EO238" s="21"/>
      <c r="EP238" s="21"/>
      <c r="EQ238" s="21"/>
      <c r="ER238" s="21"/>
      <c r="ES238" s="21"/>
      <c r="ET238" s="21"/>
      <c r="EU238" s="21"/>
      <c r="EV238" s="21"/>
      <c r="EW238" s="21"/>
      <c r="EX238" s="21"/>
      <c r="EY238" s="21"/>
      <c r="EZ238" s="21"/>
      <c r="FA238" s="21"/>
      <c r="FB238" s="21"/>
      <c r="FC238" s="21"/>
      <c r="FD238" s="21"/>
      <c r="FE238" s="21"/>
      <c r="FF238" s="21"/>
      <c r="FG238" s="21"/>
      <c r="FH238" s="21"/>
      <c r="FI238" s="21"/>
      <c r="FJ238" s="21"/>
      <c r="FK238" s="21"/>
      <c r="FL238" s="21"/>
      <c r="FM238" s="21"/>
      <c r="FN238" s="21"/>
      <c r="FO238" s="21"/>
      <c r="FP238" s="21"/>
      <c r="FQ238" s="21"/>
      <c r="FR238" s="21"/>
      <c r="FS238" s="21"/>
      <c r="FT238" s="21"/>
      <c r="FU238" s="21"/>
      <c r="FV238" s="21"/>
      <c r="FW238" s="21"/>
      <c r="FX238" s="21"/>
      <c r="FY238" s="21"/>
      <c r="FZ238" s="21"/>
      <c r="GA238" s="21"/>
      <c r="GB238" s="21"/>
      <c r="GC238" s="21"/>
      <c r="GD238" s="21"/>
      <c r="GE238" s="21"/>
      <c r="GF238" s="21"/>
      <c r="GG238" s="21"/>
      <c r="GH238" s="21"/>
      <c r="GI238" s="21"/>
      <c r="GJ238" s="21"/>
      <c r="GK238" s="21"/>
      <c r="GL238" s="21"/>
      <c r="GM238" s="21"/>
      <c r="GN238" s="21"/>
      <c r="GO238" s="21"/>
      <c r="GP238" s="21"/>
      <c r="GQ238" s="21"/>
      <c r="GR238" s="21"/>
      <c r="GS238" s="21"/>
      <c r="GT238" s="21"/>
      <c r="GU238" s="21"/>
      <c r="GV238" s="21"/>
      <c r="GW238" s="21"/>
    </row>
    <row r="239" spans="1:205" s="27" customFormat="1" ht="18.75" x14ac:dyDescent="0.3">
      <c r="A239" s="28" t="s">
        <v>19</v>
      </c>
      <c r="B239" s="29">
        <f t="shared" ref="B239:E242" si="164">B245+B251</f>
        <v>0</v>
      </c>
      <c r="C239" s="29">
        <f t="shared" si="164"/>
        <v>0</v>
      </c>
      <c r="D239" s="29">
        <f t="shared" si="164"/>
        <v>0</v>
      </c>
      <c r="E239" s="29">
        <f t="shared" si="164"/>
        <v>0</v>
      </c>
      <c r="F239" s="113">
        <f>IFERROR(E239/B239*100,0)</f>
        <v>0</v>
      </c>
      <c r="G239" s="113">
        <f>IFERROR(E239/C239*100,0)</f>
        <v>0</v>
      </c>
      <c r="H239" s="29">
        <f>H245+H251</f>
        <v>0</v>
      </c>
      <c r="I239" s="29"/>
      <c r="J239" s="126">
        <f>J245+J251</f>
        <v>0</v>
      </c>
      <c r="K239" s="29"/>
      <c r="L239" s="29">
        <f>L245+L251</f>
        <v>0</v>
      </c>
      <c r="M239" s="29"/>
      <c r="N239" s="29">
        <f>N245+N251</f>
        <v>0</v>
      </c>
      <c r="O239" s="29"/>
      <c r="P239" s="29">
        <f>P245+P251</f>
        <v>0</v>
      </c>
      <c r="Q239" s="29"/>
      <c r="R239" s="29">
        <f>R245+R251</f>
        <v>0</v>
      </c>
      <c r="S239" s="29"/>
      <c r="T239" s="29">
        <f>T245+T251</f>
        <v>0</v>
      </c>
      <c r="U239" s="29"/>
      <c r="V239" s="29">
        <f>V245+V251</f>
        <v>0</v>
      </c>
      <c r="W239" s="29"/>
      <c r="X239" s="29">
        <f>X245+X251</f>
        <v>0</v>
      </c>
      <c r="Y239" s="29"/>
      <c r="Z239" s="29">
        <f>Z245+Z251</f>
        <v>0</v>
      </c>
      <c r="AA239" s="29"/>
      <c r="AB239" s="29">
        <f>AB245+AB251</f>
        <v>0</v>
      </c>
      <c r="AC239" s="29"/>
      <c r="AD239" s="29">
        <f>AD245+AD251</f>
        <v>0</v>
      </c>
      <c r="AE239" s="29"/>
      <c r="AF239" s="20"/>
      <c r="AG239" s="99">
        <f t="shared" si="149"/>
        <v>0</v>
      </c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21"/>
      <c r="AZ239" s="21"/>
      <c r="BA239" s="21"/>
      <c r="BB239" s="21"/>
      <c r="BC239" s="21"/>
      <c r="BD239" s="21"/>
      <c r="BE239" s="21"/>
      <c r="BF239" s="21"/>
      <c r="BG239" s="21"/>
      <c r="BH239" s="21"/>
      <c r="BI239" s="21"/>
      <c r="BJ239" s="21"/>
      <c r="BK239" s="21"/>
      <c r="BL239" s="21"/>
      <c r="BM239" s="21"/>
      <c r="BN239" s="21"/>
      <c r="BO239" s="21"/>
      <c r="BP239" s="21"/>
      <c r="BQ239" s="21"/>
      <c r="BR239" s="21"/>
      <c r="BS239" s="21"/>
      <c r="BT239" s="21"/>
      <c r="BU239" s="21"/>
      <c r="BV239" s="21"/>
      <c r="BW239" s="21"/>
      <c r="BX239" s="21"/>
      <c r="BY239" s="21"/>
      <c r="BZ239" s="21"/>
      <c r="CA239" s="21"/>
      <c r="CB239" s="21"/>
      <c r="CC239" s="21"/>
      <c r="CD239" s="21"/>
      <c r="CE239" s="21"/>
      <c r="CF239" s="21"/>
      <c r="CG239" s="21"/>
      <c r="CH239" s="21"/>
      <c r="CI239" s="21"/>
      <c r="CJ239" s="21"/>
      <c r="CK239" s="21"/>
      <c r="CL239" s="21"/>
      <c r="CM239" s="21"/>
      <c r="CN239" s="21"/>
      <c r="CO239" s="21"/>
      <c r="CP239" s="21"/>
      <c r="CQ239" s="21"/>
      <c r="CR239" s="21"/>
      <c r="CS239" s="21"/>
      <c r="CT239" s="21"/>
      <c r="CU239" s="21"/>
      <c r="CV239" s="21"/>
      <c r="CW239" s="21"/>
      <c r="CX239" s="21"/>
      <c r="CY239" s="21"/>
      <c r="CZ239" s="21"/>
      <c r="DA239" s="21"/>
      <c r="DB239" s="21"/>
      <c r="DC239" s="21"/>
      <c r="DD239" s="21"/>
      <c r="DE239" s="21"/>
      <c r="DF239" s="21"/>
      <c r="DG239" s="21"/>
      <c r="DH239" s="21"/>
      <c r="DI239" s="21"/>
      <c r="DJ239" s="21"/>
      <c r="DK239" s="21"/>
      <c r="DL239" s="21"/>
      <c r="DM239" s="21"/>
      <c r="DN239" s="21"/>
      <c r="DO239" s="21"/>
      <c r="DP239" s="21"/>
      <c r="DQ239" s="21"/>
      <c r="DR239" s="21"/>
      <c r="DS239" s="21"/>
      <c r="DT239" s="21"/>
      <c r="DU239" s="21"/>
      <c r="DV239" s="21"/>
      <c r="DW239" s="21"/>
      <c r="DX239" s="21"/>
      <c r="DY239" s="21"/>
      <c r="DZ239" s="21"/>
      <c r="EA239" s="21"/>
      <c r="EB239" s="21"/>
      <c r="EC239" s="21"/>
      <c r="ED239" s="21"/>
      <c r="EE239" s="21"/>
      <c r="EF239" s="21"/>
      <c r="EG239" s="21"/>
      <c r="EH239" s="21"/>
      <c r="EI239" s="21"/>
      <c r="EJ239" s="21"/>
      <c r="EK239" s="21"/>
      <c r="EL239" s="21"/>
      <c r="EM239" s="21"/>
      <c r="EN239" s="21"/>
      <c r="EO239" s="21"/>
      <c r="EP239" s="21"/>
      <c r="EQ239" s="21"/>
      <c r="ER239" s="21"/>
      <c r="ES239" s="21"/>
      <c r="ET239" s="21"/>
      <c r="EU239" s="21"/>
      <c r="EV239" s="21"/>
      <c r="EW239" s="21"/>
      <c r="EX239" s="21"/>
      <c r="EY239" s="21"/>
      <c r="EZ239" s="21"/>
      <c r="FA239" s="21"/>
      <c r="FB239" s="21"/>
      <c r="FC239" s="21"/>
      <c r="FD239" s="21"/>
      <c r="FE239" s="21"/>
      <c r="FF239" s="21"/>
      <c r="FG239" s="21"/>
      <c r="FH239" s="21"/>
      <c r="FI239" s="21"/>
      <c r="FJ239" s="21"/>
      <c r="FK239" s="21"/>
      <c r="FL239" s="21"/>
      <c r="FM239" s="21"/>
      <c r="FN239" s="21"/>
      <c r="FO239" s="21"/>
      <c r="FP239" s="21"/>
      <c r="FQ239" s="21"/>
      <c r="FR239" s="21"/>
      <c r="FS239" s="21"/>
      <c r="FT239" s="21"/>
      <c r="FU239" s="21"/>
      <c r="FV239" s="21"/>
      <c r="FW239" s="21"/>
      <c r="FX239" s="21"/>
      <c r="FY239" s="21"/>
      <c r="FZ239" s="21"/>
      <c r="GA239" s="21"/>
      <c r="GB239" s="21"/>
      <c r="GC239" s="21"/>
      <c r="GD239" s="21"/>
      <c r="GE239" s="21"/>
      <c r="GF239" s="21"/>
      <c r="GG239" s="21"/>
      <c r="GH239" s="21"/>
      <c r="GI239" s="21"/>
      <c r="GJ239" s="21"/>
      <c r="GK239" s="21"/>
      <c r="GL239" s="21"/>
      <c r="GM239" s="21"/>
      <c r="GN239" s="21"/>
      <c r="GO239" s="21"/>
      <c r="GP239" s="21"/>
      <c r="GQ239" s="21"/>
      <c r="GR239" s="21"/>
      <c r="GS239" s="21"/>
      <c r="GT239" s="21"/>
      <c r="GU239" s="21"/>
      <c r="GV239" s="21"/>
      <c r="GW239" s="21"/>
    </row>
    <row r="240" spans="1:205" s="27" customFormat="1" ht="18.75" x14ac:dyDescent="0.3">
      <c r="A240" s="28" t="s">
        <v>17</v>
      </c>
      <c r="B240" s="29">
        <f t="shared" si="164"/>
        <v>0</v>
      </c>
      <c r="C240" s="29">
        <f t="shared" si="164"/>
        <v>0</v>
      </c>
      <c r="D240" s="29">
        <f t="shared" si="164"/>
        <v>0</v>
      </c>
      <c r="E240" s="29">
        <f t="shared" si="164"/>
        <v>0</v>
      </c>
      <c r="F240" s="113">
        <f t="shared" ref="F240:F242" si="165">IFERROR(E240/B240*100,0)</f>
        <v>0</v>
      </c>
      <c r="G240" s="113">
        <f>IFERROR(E240/C240*100,0)</f>
        <v>0</v>
      </c>
      <c r="H240" s="29">
        <f>H246+H252</f>
        <v>0</v>
      </c>
      <c r="I240" s="29"/>
      <c r="J240" s="126">
        <f>J246+J252</f>
        <v>0</v>
      </c>
      <c r="K240" s="29"/>
      <c r="L240" s="29">
        <f>L246+L252</f>
        <v>0</v>
      </c>
      <c r="M240" s="29"/>
      <c r="N240" s="29">
        <f>N246+N252</f>
        <v>0</v>
      </c>
      <c r="O240" s="29"/>
      <c r="P240" s="29">
        <f>P246+P252</f>
        <v>0</v>
      </c>
      <c r="Q240" s="29"/>
      <c r="R240" s="29">
        <f>R246+R252</f>
        <v>0</v>
      </c>
      <c r="S240" s="29"/>
      <c r="T240" s="29">
        <f>T246+T252</f>
        <v>0</v>
      </c>
      <c r="U240" s="29"/>
      <c r="V240" s="29">
        <f>V246+V252</f>
        <v>0</v>
      </c>
      <c r="W240" s="29"/>
      <c r="X240" s="29">
        <f>X246+X252</f>
        <v>0</v>
      </c>
      <c r="Y240" s="29"/>
      <c r="Z240" s="29">
        <f>Z246+Z252</f>
        <v>0</v>
      </c>
      <c r="AA240" s="29"/>
      <c r="AB240" s="29">
        <f>AB246+AB252</f>
        <v>0</v>
      </c>
      <c r="AC240" s="29"/>
      <c r="AD240" s="29">
        <f>AD246+AD252</f>
        <v>0</v>
      </c>
      <c r="AE240" s="29"/>
      <c r="AF240" s="20"/>
      <c r="AG240" s="99">
        <f t="shared" si="149"/>
        <v>0</v>
      </c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  <c r="BA240" s="21"/>
      <c r="BB240" s="21"/>
      <c r="BC240" s="21"/>
      <c r="BD240" s="21"/>
      <c r="BE240" s="21"/>
      <c r="BF240" s="21"/>
      <c r="BG240" s="21"/>
      <c r="BH240" s="21"/>
      <c r="BI240" s="21"/>
      <c r="BJ240" s="21"/>
      <c r="BK240" s="21"/>
      <c r="BL240" s="21"/>
      <c r="BM240" s="21"/>
      <c r="BN240" s="21"/>
      <c r="BO240" s="21"/>
      <c r="BP240" s="21"/>
      <c r="BQ240" s="21"/>
      <c r="BR240" s="21"/>
      <c r="BS240" s="21"/>
      <c r="BT240" s="21"/>
      <c r="BU240" s="21"/>
      <c r="BV240" s="21"/>
      <c r="BW240" s="21"/>
      <c r="BX240" s="21"/>
      <c r="BY240" s="21"/>
      <c r="BZ240" s="21"/>
      <c r="CA240" s="21"/>
      <c r="CB240" s="21"/>
      <c r="CC240" s="21"/>
      <c r="CD240" s="21"/>
      <c r="CE240" s="21"/>
      <c r="CF240" s="21"/>
      <c r="CG240" s="21"/>
      <c r="CH240" s="21"/>
      <c r="CI240" s="21"/>
      <c r="CJ240" s="21"/>
      <c r="CK240" s="21"/>
      <c r="CL240" s="21"/>
      <c r="CM240" s="21"/>
      <c r="CN240" s="21"/>
      <c r="CO240" s="21"/>
      <c r="CP240" s="21"/>
      <c r="CQ240" s="21"/>
      <c r="CR240" s="21"/>
      <c r="CS240" s="21"/>
      <c r="CT240" s="21"/>
      <c r="CU240" s="21"/>
      <c r="CV240" s="21"/>
      <c r="CW240" s="21"/>
      <c r="CX240" s="21"/>
      <c r="CY240" s="21"/>
      <c r="CZ240" s="21"/>
      <c r="DA240" s="21"/>
      <c r="DB240" s="21"/>
      <c r="DC240" s="21"/>
      <c r="DD240" s="21"/>
      <c r="DE240" s="21"/>
      <c r="DF240" s="21"/>
      <c r="DG240" s="21"/>
      <c r="DH240" s="21"/>
      <c r="DI240" s="21"/>
      <c r="DJ240" s="21"/>
      <c r="DK240" s="21"/>
      <c r="DL240" s="21"/>
      <c r="DM240" s="21"/>
      <c r="DN240" s="21"/>
      <c r="DO240" s="21"/>
      <c r="DP240" s="21"/>
      <c r="DQ240" s="21"/>
      <c r="DR240" s="21"/>
      <c r="DS240" s="21"/>
      <c r="DT240" s="21"/>
      <c r="DU240" s="21"/>
      <c r="DV240" s="21"/>
      <c r="DW240" s="21"/>
      <c r="DX240" s="21"/>
      <c r="DY240" s="21"/>
      <c r="DZ240" s="21"/>
      <c r="EA240" s="21"/>
      <c r="EB240" s="21"/>
      <c r="EC240" s="21"/>
      <c r="ED240" s="21"/>
      <c r="EE240" s="21"/>
      <c r="EF240" s="21"/>
      <c r="EG240" s="21"/>
      <c r="EH240" s="21"/>
      <c r="EI240" s="21"/>
      <c r="EJ240" s="21"/>
      <c r="EK240" s="21"/>
      <c r="EL240" s="21"/>
      <c r="EM240" s="21"/>
      <c r="EN240" s="21"/>
      <c r="EO240" s="21"/>
      <c r="EP240" s="21"/>
      <c r="EQ240" s="21"/>
      <c r="ER240" s="21"/>
      <c r="ES240" s="21"/>
      <c r="ET240" s="21"/>
      <c r="EU240" s="21"/>
      <c r="EV240" s="21"/>
      <c r="EW240" s="21"/>
      <c r="EX240" s="21"/>
      <c r="EY240" s="21"/>
      <c r="EZ240" s="21"/>
      <c r="FA240" s="21"/>
      <c r="FB240" s="21"/>
      <c r="FC240" s="21"/>
      <c r="FD240" s="21"/>
      <c r="FE240" s="21"/>
      <c r="FF240" s="21"/>
      <c r="FG240" s="21"/>
      <c r="FH240" s="21"/>
      <c r="FI240" s="21"/>
      <c r="FJ240" s="21"/>
      <c r="FK240" s="21"/>
      <c r="FL240" s="21"/>
      <c r="FM240" s="21"/>
      <c r="FN240" s="21"/>
      <c r="FO240" s="21"/>
      <c r="FP240" s="21"/>
      <c r="FQ240" s="21"/>
      <c r="FR240" s="21"/>
      <c r="FS240" s="21"/>
      <c r="FT240" s="21"/>
      <c r="FU240" s="21"/>
      <c r="FV240" s="21"/>
      <c r="FW240" s="21"/>
      <c r="FX240" s="21"/>
      <c r="FY240" s="21"/>
      <c r="FZ240" s="21"/>
      <c r="GA240" s="21"/>
      <c r="GB240" s="21"/>
      <c r="GC240" s="21"/>
      <c r="GD240" s="21"/>
      <c r="GE240" s="21"/>
      <c r="GF240" s="21"/>
      <c r="GG240" s="21"/>
      <c r="GH240" s="21"/>
      <c r="GI240" s="21"/>
      <c r="GJ240" s="21"/>
      <c r="GK240" s="21"/>
      <c r="GL240" s="21"/>
      <c r="GM240" s="21"/>
      <c r="GN240" s="21"/>
      <c r="GO240" s="21"/>
      <c r="GP240" s="21"/>
      <c r="GQ240" s="21"/>
      <c r="GR240" s="21"/>
      <c r="GS240" s="21"/>
      <c r="GT240" s="21"/>
      <c r="GU240" s="21"/>
      <c r="GV240" s="21"/>
      <c r="GW240" s="21"/>
    </row>
    <row r="241" spans="1:205" s="27" customFormat="1" ht="18.75" x14ac:dyDescent="0.3">
      <c r="A241" s="28" t="s">
        <v>18</v>
      </c>
      <c r="B241" s="29">
        <f t="shared" si="164"/>
        <v>23101.7</v>
      </c>
      <c r="C241" s="29">
        <f t="shared" si="164"/>
        <v>4691.1000000000004</v>
      </c>
      <c r="D241" s="29">
        <f t="shared" si="164"/>
        <v>3778.5499999999997</v>
      </c>
      <c r="E241" s="29">
        <f t="shared" si="164"/>
        <v>3778.5499999999997</v>
      </c>
      <c r="F241" s="113">
        <f t="shared" si="165"/>
        <v>16.356155607595976</v>
      </c>
      <c r="G241" s="113">
        <f>IFERROR(E241/C241*100,0)</f>
        <v>80.547206412142131</v>
      </c>
      <c r="H241" s="29">
        <f>H247+H253</f>
        <v>2880.6499999999996</v>
      </c>
      <c r="I241" s="29">
        <f>I247+I253</f>
        <v>2060.4699999999998</v>
      </c>
      <c r="J241" s="126">
        <f>J247+J253</f>
        <v>1810.45</v>
      </c>
      <c r="K241" s="29">
        <f>K247+K253</f>
        <v>1718.08</v>
      </c>
      <c r="L241" s="29">
        <f>L247+L253</f>
        <v>1097.5899999999999</v>
      </c>
      <c r="M241" s="29">
        <f>M247+M253</f>
        <v>0</v>
      </c>
      <c r="N241" s="29">
        <f>N247+N253</f>
        <v>3047.64</v>
      </c>
      <c r="O241" s="29">
        <f>O247+O253</f>
        <v>0</v>
      </c>
      <c r="P241" s="29">
        <f>P247+P253</f>
        <v>1682.45</v>
      </c>
      <c r="Q241" s="29"/>
      <c r="R241" s="29">
        <f>R247+R253</f>
        <v>1097.5899999999999</v>
      </c>
      <c r="S241" s="29"/>
      <c r="T241" s="29">
        <f>T247+T253</f>
        <v>3034.23</v>
      </c>
      <c r="U241" s="29"/>
      <c r="V241" s="29">
        <f>V247+V253</f>
        <v>1682.45</v>
      </c>
      <c r="W241" s="29"/>
      <c r="X241" s="29">
        <f>X247+X253</f>
        <v>1097.5899999999999</v>
      </c>
      <c r="Y241" s="29"/>
      <c r="Z241" s="29">
        <f>Z247+Z253</f>
        <v>2191.2399999999998</v>
      </c>
      <c r="AA241" s="29"/>
      <c r="AB241" s="29">
        <f>AB247+AB253</f>
        <v>1427.87</v>
      </c>
      <c r="AC241" s="29"/>
      <c r="AD241" s="29">
        <f>AD247+AD253</f>
        <v>2051.9499999999998</v>
      </c>
      <c r="AE241" s="29"/>
      <c r="AF241" s="20"/>
      <c r="AG241" s="99">
        <f t="shared" si="149"/>
        <v>23101.699999999997</v>
      </c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21"/>
      <c r="AZ241" s="21"/>
      <c r="BA241" s="21"/>
      <c r="BB241" s="21"/>
      <c r="BC241" s="21"/>
      <c r="BD241" s="21"/>
      <c r="BE241" s="21"/>
      <c r="BF241" s="21"/>
      <c r="BG241" s="21"/>
      <c r="BH241" s="21"/>
      <c r="BI241" s="21"/>
      <c r="BJ241" s="21"/>
      <c r="BK241" s="21"/>
      <c r="BL241" s="21"/>
      <c r="BM241" s="21"/>
      <c r="BN241" s="21"/>
      <c r="BO241" s="21"/>
      <c r="BP241" s="21"/>
      <c r="BQ241" s="21"/>
      <c r="BR241" s="21"/>
      <c r="BS241" s="21"/>
      <c r="BT241" s="21"/>
      <c r="BU241" s="21"/>
      <c r="BV241" s="21"/>
      <c r="BW241" s="21"/>
      <c r="BX241" s="21"/>
      <c r="BY241" s="21"/>
      <c r="BZ241" s="21"/>
      <c r="CA241" s="21"/>
      <c r="CB241" s="21"/>
      <c r="CC241" s="21"/>
      <c r="CD241" s="21"/>
      <c r="CE241" s="21"/>
      <c r="CF241" s="21"/>
      <c r="CG241" s="21"/>
      <c r="CH241" s="21"/>
      <c r="CI241" s="21"/>
      <c r="CJ241" s="21"/>
      <c r="CK241" s="21"/>
      <c r="CL241" s="21"/>
      <c r="CM241" s="21"/>
      <c r="CN241" s="21"/>
      <c r="CO241" s="21"/>
      <c r="CP241" s="21"/>
      <c r="CQ241" s="21"/>
      <c r="CR241" s="21"/>
      <c r="CS241" s="21"/>
      <c r="CT241" s="21"/>
      <c r="CU241" s="21"/>
      <c r="CV241" s="21"/>
      <c r="CW241" s="21"/>
      <c r="CX241" s="21"/>
      <c r="CY241" s="21"/>
      <c r="CZ241" s="21"/>
      <c r="DA241" s="21"/>
      <c r="DB241" s="21"/>
      <c r="DC241" s="21"/>
      <c r="DD241" s="21"/>
      <c r="DE241" s="21"/>
      <c r="DF241" s="21"/>
      <c r="DG241" s="21"/>
      <c r="DH241" s="21"/>
      <c r="DI241" s="21"/>
      <c r="DJ241" s="21"/>
      <c r="DK241" s="21"/>
      <c r="DL241" s="21"/>
      <c r="DM241" s="21"/>
      <c r="DN241" s="21"/>
      <c r="DO241" s="21"/>
      <c r="DP241" s="21"/>
      <c r="DQ241" s="21"/>
      <c r="DR241" s="21"/>
      <c r="DS241" s="21"/>
      <c r="DT241" s="21"/>
      <c r="DU241" s="21"/>
      <c r="DV241" s="21"/>
      <c r="DW241" s="21"/>
      <c r="DX241" s="21"/>
      <c r="DY241" s="21"/>
      <c r="DZ241" s="21"/>
      <c r="EA241" s="21"/>
      <c r="EB241" s="21"/>
      <c r="EC241" s="21"/>
      <c r="ED241" s="21"/>
      <c r="EE241" s="21"/>
      <c r="EF241" s="21"/>
      <c r="EG241" s="21"/>
      <c r="EH241" s="21"/>
      <c r="EI241" s="21"/>
      <c r="EJ241" s="21"/>
      <c r="EK241" s="21"/>
      <c r="EL241" s="21"/>
      <c r="EM241" s="21"/>
      <c r="EN241" s="21"/>
      <c r="EO241" s="21"/>
      <c r="EP241" s="21"/>
      <c r="EQ241" s="21"/>
      <c r="ER241" s="21"/>
      <c r="ES241" s="21"/>
      <c r="ET241" s="21"/>
      <c r="EU241" s="21"/>
      <c r="EV241" s="21"/>
      <c r="EW241" s="21"/>
      <c r="EX241" s="21"/>
      <c r="EY241" s="21"/>
      <c r="EZ241" s="21"/>
      <c r="FA241" s="21"/>
      <c r="FB241" s="21"/>
      <c r="FC241" s="21"/>
      <c r="FD241" s="21"/>
      <c r="FE241" s="21"/>
      <c r="FF241" s="21"/>
      <c r="FG241" s="21"/>
      <c r="FH241" s="21"/>
      <c r="FI241" s="21"/>
      <c r="FJ241" s="21"/>
      <c r="FK241" s="21"/>
      <c r="FL241" s="21"/>
      <c r="FM241" s="21"/>
      <c r="FN241" s="21"/>
      <c r="FO241" s="21"/>
      <c r="FP241" s="21"/>
      <c r="FQ241" s="21"/>
      <c r="FR241" s="21"/>
      <c r="FS241" s="21"/>
      <c r="FT241" s="21"/>
      <c r="FU241" s="21"/>
      <c r="FV241" s="21"/>
      <c r="FW241" s="21"/>
      <c r="FX241" s="21"/>
      <c r="FY241" s="21"/>
      <c r="FZ241" s="21"/>
      <c r="GA241" s="21"/>
      <c r="GB241" s="21"/>
      <c r="GC241" s="21"/>
      <c r="GD241" s="21"/>
      <c r="GE241" s="21"/>
      <c r="GF241" s="21"/>
      <c r="GG241" s="21"/>
      <c r="GH241" s="21"/>
      <c r="GI241" s="21"/>
      <c r="GJ241" s="21"/>
      <c r="GK241" s="21"/>
      <c r="GL241" s="21"/>
      <c r="GM241" s="21"/>
      <c r="GN241" s="21"/>
      <c r="GO241" s="21"/>
      <c r="GP241" s="21"/>
      <c r="GQ241" s="21"/>
      <c r="GR241" s="21"/>
      <c r="GS241" s="21"/>
      <c r="GT241" s="21"/>
      <c r="GU241" s="21"/>
      <c r="GV241" s="21"/>
      <c r="GW241" s="21"/>
    </row>
    <row r="242" spans="1:205" s="27" customFormat="1" ht="18.75" x14ac:dyDescent="0.3">
      <c r="A242" s="28" t="s">
        <v>20</v>
      </c>
      <c r="B242" s="29">
        <f t="shared" si="164"/>
        <v>0</v>
      </c>
      <c r="C242" s="29">
        <f t="shared" si="164"/>
        <v>0</v>
      </c>
      <c r="D242" s="29">
        <f t="shared" si="164"/>
        <v>0</v>
      </c>
      <c r="E242" s="29">
        <f t="shared" si="164"/>
        <v>0</v>
      </c>
      <c r="F242" s="113">
        <f t="shared" si="165"/>
        <v>0</v>
      </c>
      <c r="G242" s="113">
        <f>IFERROR(E242/C242*100,0)</f>
        <v>0</v>
      </c>
      <c r="H242" s="29">
        <f>H248+H254</f>
        <v>0</v>
      </c>
      <c r="I242" s="29"/>
      <c r="J242" s="126">
        <f>J248+J254</f>
        <v>0</v>
      </c>
      <c r="K242" s="29"/>
      <c r="L242" s="29">
        <f>L248+L254</f>
        <v>0</v>
      </c>
      <c r="M242" s="29"/>
      <c r="N242" s="29">
        <f>N248+N254</f>
        <v>0</v>
      </c>
      <c r="O242" s="29"/>
      <c r="P242" s="29">
        <f>P248+P254</f>
        <v>0</v>
      </c>
      <c r="Q242" s="29"/>
      <c r="R242" s="29">
        <f>R248+R254</f>
        <v>0</v>
      </c>
      <c r="S242" s="29"/>
      <c r="T242" s="29">
        <f>T248+T254</f>
        <v>0</v>
      </c>
      <c r="U242" s="29"/>
      <c r="V242" s="29">
        <f>V248+V254</f>
        <v>0</v>
      </c>
      <c r="W242" s="29"/>
      <c r="X242" s="29">
        <f>X248+X254</f>
        <v>0</v>
      </c>
      <c r="Y242" s="29"/>
      <c r="Z242" s="29">
        <f>Z248+Z254</f>
        <v>0</v>
      </c>
      <c r="AA242" s="29"/>
      <c r="AB242" s="29">
        <f>AB248+AB254</f>
        <v>0</v>
      </c>
      <c r="AC242" s="29"/>
      <c r="AD242" s="29">
        <f>AD248+AD254</f>
        <v>0</v>
      </c>
      <c r="AE242" s="29"/>
      <c r="AF242" s="20"/>
      <c r="AG242" s="99">
        <f t="shared" si="149"/>
        <v>0</v>
      </c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21"/>
      <c r="AZ242" s="21"/>
      <c r="BA242" s="21"/>
      <c r="BB242" s="21"/>
      <c r="BC242" s="21"/>
      <c r="BD242" s="21"/>
      <c r="BE242" s="21"/>
      <c r="BF242" s="21"/>
      <c r="BG242" s="21"/>
      <c r="BH242" s="21"/>
      <c r="BI242" s="21"/>
      <c r="BJ242" s="21"/>
      <c r="BK242" s="21"/>
      <c r="BL242" s="21"/>
      <c r="BM242" s="21"/>
      <c r="BN242" s="21"/>
      <c r="BO242" s="21"/>
      <c r="BP242" s="21"/>
      <c r="BQ242" s="21"/>
      <c r="BR242" s="21"/>
      <c r="BS242" s="21"/>
      <c r="BT242" s="21"/>
      <c r="BU242" s="21"/>
      <c r="BV242" s="21"/>
      <c r="BW242" s="21"/>
      <c r="BX242" s="21"/>
      <c r="BY242" s="21"/>
      <c r="BZ242" s="21"/>
      <c r="CA242" s="21"/>
      <c r="CB242" s="21"/>
      <c r="CC242" s="21"/>
      <c r="CD242" s="21"/>
      <c r="CE242" s="21"/>
      <c r="CF242" s="21"/>
      <c r="CG242" s="21"/>
      <c r="CH242" s="21"/>
      <c r="CI242" s="21"/>
      <c r="CJ242" s="21"/>
      <c r="CK242" s="21"/>
      <c r="CL242" s="21"/>
      <c r="CM242" s="21"/>
      <c r="CN242" s="21"/>
      <c r="CO242" s="21"/>
      <c r="CP242" s="21"/>
      <c r="CQ242" s="21"/>
      <c r="CR242" s="21"/>
      <c r="CS242" s="21"/>
      <c r="CT242" s="21"/>
      <c r="CU242" s="21"/>
      <c r="CV242" s="21"/>
      <c r="CW242" s="21"/>
      <c r="CX242" s="21"/>
      <c r="CY242" s="21"/>
      <c r="CZ242" s="21"/>
      <c r="DA242" s="21"/>
      <c r="DB242" s="21"/>
      <c r="DC242" s="21"/>
      <c r="DD242" s="21"/>
      <c r="DE242" s="21"/>
      <c r="DF242" s="21"/>
      <c r="DG242" s="21"/>
      <c r="DH242" s="21"/>
      <c r="DI242" s="21"/>
      <c r="DJ242" s="21"/>
      <c r="DK242" s="21"/>
      <c r="DL242" s="21"/>
      <c r="DM242" s="21"/>
      <c r="DN242" s="21"/>
      <c r="DO242" s="21"/>
      <c r="DP242" s="21"/>
      <c r="DQ242" s="21"/>
      <c r="DR242" s="21"/>
      <c r="DS242" s="21"/>
      <c r="DT242" s="21"/>
      <c r="DU242" s="21"/>
      <c r="DV242" s="21"/>
      <c r="DW242" s="21"/>
      <c r="DX242" s="21"/>
      <c r="DY242" s="21"/>
      <c r="DZ242" s="21"/>
      <c r="EA242" s="21"/>
      <c r="EB242" s="21"/>
      <c r="EC242" s="21"/>
      <c r="ED242" s="21"/>
      <c r="EE242" s="21"/>
      <c r="EF242" s="21"/>
      <c r="EG242" s="21"/>
      <c r="EH242" s="21"/>
      <c r="EI242" s="21"/>
      <c r="EJ242" s="21"/>
      <c r="EK242" s="21"/>
      <c r="EL242" s="21"/>
      <c r="EM242" s="21"/>
      <c r="EN242" s="21"/>
      <c r="EO242" s="21"/>
      <c r="EP242" s="21"/>
      <c r="EQ242" s="21"/>
      <c r="ER242" s="21"/>
      <c r="ES242" s="21"/>
      <c r="ET242" s="21"/>
      <c r="EU242" s="21"/>
      <c r="EV242" s="21"/>
      <c r="EW242" s="21"/>
      <c r="EX242" s="21"/>
      <c r="EY242" s="21"/>
      <c r="EZ242" s="21"/>
      <c r="FA242" s="21"/>
      <c r="FB242" s="21"/>
      <c r="FC242" s="21"/>
      <c r="FD242" s="21"/>
      <c r="FE242" s="21"/>
      <c r="FF242" s="21"/>
      <c r="FG242" s="21"/>
      <c r="FH242" s="21"/>
      <c r="FI242" s="21"/>
      <c r="FJ242" s="21"/>
      <c r="FK242" s="21"/>
      <c r="FL242" s="21"/>
      <c r="FM242" s="21"/>
      <c r="FN242" s="21"/>
      <c r="FO242" s="21"/>
      <c r="FP242" s="21"/>
      <c r="FQ242" s="21"/>
      <c r="FR242" s="21"/>
      <c r="FS242" s="21"/>
      <c r="FT242" s="21"/>
      <c r="FU242" s="21"/>
      <c r="FV242" s="21"/>
      <c r="FW242" s="21"/>
      <c r="FX242" s="21"/>
      <c r="FY242" s="21"/>
      <c r="FZ242" s="21"/>
      <c r="GA242" s="21"/>
      <c r="GB242" s="21"/>
      <c r="GC242" s="21"/>
      <c r="GD242" s="21"/>
      <c r="GE242" s="21"/>
      <c r="GF242" s="21"/>
      <c r="GG242" s="21"/>
      <c r="GH242" s="21"/>
      <c r="GI242" s="21"/>
      <c r="GJ242" s="21"/>
      <c r="GK242" s="21"/>
      <c r="GL242" s="21"/>
      <c r="GM242" s="21"/>
      <c r="GN242" s="21"/>
      <c r="GO242" s="21"/>
      <c r="GP242" s="21"/>
      <c r="GQ242" s="21"/>
      <c r="GR242" s="21"/>
      <c r="GS242" s="21"/>
      <c r="GT242" s="21"/>
      <c r="GU242" s="21"/>
      <c r="GV242" s="21"/>
      <c r="GW242" s="21"/>
    </row>
    <row r="243" spans="1:205" s="27" customFormat="1" ht="78.75" customHeight="1" x14ac:dyDescent="0.3">
      <c r="A243" s="50" t="s">
        <v>73</v>
      </c>
      <c r="B243" s="34"/>
      <c r="C243" s="34"/>
      <c r="D243" s="34"/>
      <c r="E243" s="34"/>
      <c r="F243" s="34"/>
      <c r="G243" s="34"/>
      <c r="H243" s="35"/>
      <c r="I243" s="35"/>
      <c r="J243" s="12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20"/>
      <c r="AG243" s="99">
        <f t="shared" si="149"/>
        <v>0</v>
      </c>
      <c r="AH243" s="21"/>
      <c r="AI243" s="21"/>
      <c r="AJ243" s="21"/>
      <c r="AK243" s="21"/>
      <c r="AL243" s="21"/>
      <c r="AM243" s="21"/>
      <c r="AN243" s="21"/>
      <c r="AO243" s="21"/>
      <c r="AP243" s="21"/>
      <c r="AQ243" s="21"/>
      <c r="AR243" s="21"/>
      <c r="AS243" s="21"/>
      <c r="AT243" s="21"/>
      <c r="AU243" s="21"/>
      <c r="AV243" s="21"/>
      <c r="AW243" s="21"/>
      <c r="AX243" s="21"/>
      <c r="AY243" s="21"/>
      <c r="AZ243" s="21"/>
      <c r="BA243" s="21"/>
      <c r="BB243" s="21"/>
      <c r="BC243" s="21"/>
      <c r="BD243" s="21"/>
      <c r="BE243" s="21"/>
      <c r="BF243" s="21"/>
      <c r="BG243" s="21"/>
      <c r="BH243" s="21"/>
      <c r="BI243" s="21"/>
      <c r="BJ243" s="21"/>
      <c r="BK243" s="21"/>
      <c r="BL243" s="21"/>
      <c r="BM243" s="21"/>
      <c r="BN243" s="21"/>
      <c r="BO243" s="21"/>
      <c r="BP243" s="21"/>
      <c r="BQ243" s="21"/>
      <c r="BR243" s="21"/>
      <c r="BS243" s="21"/>
      <c r="BT243" s="21"/>
      <c r="BU243" s="21"/>
      <c r="BV243" s="21"/>
      <c r="BW243" s="21"/>
      <c r="BX243" s="21"/>
      <c r="BY243" s="21"/>
      <c r="BZ243" s="21"/>
      <c r="CA243" s="21"/>
      <c r="CB243" s="21"/>
      <c r="CC243" s="21"/>
      <c r="CD243" s="21"/>
      <c r="CE243" s="21"/>
      <c r="CF243" s="21"/>
      <c r="CG243" s="21"/>
      <c r="CH243" s="21"/>
      <c r="CI243" s="21"/>
      <c r="CJ243" s="21"/>
      <c r="CK243" s="21"/>
      <c r="CL243" s="21"/>
      <c r="CM243" s="21"/>
      <c r="CN243" s="21"/>
      <c r="CO243" s="21"/>
      <c r="CP243" s="21"/>
      <c r="CQ243" s="21"/>
      <c r="CR243" s="21"/>
      <c r="CS243" s="21"/>
      <c r="CT243" s="21"/>
      <c r="CU243" s="21"/>
      <c r="CV243" s="21"/>
      <c r="CW243" s="21"/>
      <c r="CX243" s="21"/>
      <c r="CY243" s="21"/>
      <c r="CZ243" s="21"/>
      <c r="DA243" s="21"/>
      <c r="DB243" s="21"/>
      <c r="DC243" s="21"/>
      <c r="DD243" s="21"/>
      <c r="DE243" s="21"/>
      <c r="DF243" s="21"/>
      <c r="DG243" s="21"/>
      <c r="DH243" s="21"/>
      <c r="DI243" s="21"/>
      <c r="DJ243" s="21"/>
      <c r="DK243" s="21"/>
      <c r="DL243" s="21"/>
      <c r="DM243" s="21"/>
      <c r="DN243" s="21"/>
      <c r="DO243" s="21"/>
      <c r="DP243" s="21"/>
      <c r="DQ243" s="21"/>
      <c r="DR243" s="21"/>
      <c r="DS243" s="21"/>
      <c r="DT243" s="21"/>
      <c r="DU243" s="21"/>
      <c r="DV243" s="21"/>
      <c r="DW243" s="21"/>
      <c r="DX243" s="21"/>
      <c r="DY243" s="21"/>
      <c r="DZ243" s="21"/>
      <c r="EA243" s="21"/>
      <c r="EB243" s="21"/>
      <c r="EC243" s="21"/>
      <c r="ED243" s="21"/>
      <c r="EE243" s="21"/>
      <c r="EF243" s="21"/>
      <c r="EG243" s="21"/>
      <c r="EH243" s="21"/>
      <c r="EI243" s="21"/>
      <c r="EJ243" s="21"/>
      <c r="EK243" s="21"/>
      <c r="EL243" s="21"/>
      <c r="EM243" s="21"/>
      <c r="EN243" s="21"/>
      <c r="EO243" s="21"/>
      <c r="EP243" s="21"/>
      <c r="EQ243" s="21"/>
      <c r="ER243" s="21"/>
      <c r="ES243" s="21"/>
      <c r="ET243" s="21"/>
      <c r="EU243" s="21"/>
      <c r="EV243" s="21"/>
      <c r="EW243" s="21"/>
      <c r="EX243" s="21"/>
      <c r="EY243" s="21"/>
      <c r="EZ243" s="21"/>
      <c r="FA243" s="21"/>
      <c r="FB243" s="21"/>
      <c r="FC243" s="21"/>
      <c r="FD243" s="21"/>
      <c r="FE243" s="21"/>
      <c r="FF243" s="21"/>
      <c r="FG243" s="21"/>
      <c r="FH243" s="21"/>
      <c r="FI243" s="21"/>
      <c r="FJ243" s="21"/>
      <c r="FK243" s="21"/>
      <c r="FL243" s="21"/>
      <c r="FM243" s="21"/>
      <c r="FN243" s="21"/>
      <c r="FO243" s="21"/>
      <c r="FP243" s="21"/>
      <c r="FQ243" s="21"/>
      <c r="FR243" s="21"/>
      <c r="FS243" s="21"/>
      <c r="FT243" s="21"/>
      <c r="FU243" s="21"/>
      <c r="FV243" s="21"/>
      <c r="FW243" s="21"/>
      <c r="FX243" s="21"/>
      <c r="FY243" s="21"/>
      <c r="FZ243" s="21"/>
      <c r="GA243" s="21"/>
      <c r="GB243" s="21"/>
      <c r="GC243" s="21"/>
      <c r="GD243" s="21"/>
      <c r="GE243" s="21"/>
      <c r="GF243" s="21"/>
      <c r="GG243" s="21"/>
      <c r="GH243" s="21"/>
      <c r="GI243" s="21"/>
      <c r="GJ243" s="21"/>
      <c r="GK243" s="21"/>
      <c r="GL243" s="21"/>
      <c r="GM243" s="21"/>
      <c r="GN243" s="21"/>
      <c r="GO243" s="21"/>
      <c r="GP243" s="21"/>
      <c r="GQ243" s="21"/>
      <c r="GR243" s="21"/>
      <c r="GS243" s="21"/>
      <c r="GT243" s="21"/>
      <c r="GU243" s="21"/>
      <c r="GV243" s="21"/>
      <c r="GW243" s="21"/>
    </row>
    <row r="244" spans="1:205" s="21" customFormat="1" ht="18.75" x14ac:dyDescent="0.3">
      <c r="A244" s="33" t="s">
        <v>16</v>
      </c>
      <c r="B244" s="34">
        <f>B245+B246+B247</f>
        <v>17193.400000000001</v>
      </c>
      <c r="C244" s="34">
        <f>C245+C246+C247</f>
        <v>3493.6</v>
      </c>
      <c r="D244" s="34">
        <f>D245+D246+D247</f>
        <v>2675.37</v>
      </c>
      <c r="E244" s="34">
        <f>E245+E246+E247</f>
        <v>2675.37</v>
      </c>
      <c r="F244" s="109">
        <f>IFERROR(E244/B244*100,0)</f>
        <v>15.560447613619177</v>
      </c>
      <c r="G244" s="109">
        <f>IFERROR(E244/C244*100,0)</f>
        <v>76.579173345546138</v>
      </c>
      <c r="H244" s="35">
        <f>H245+H246+H247</f>
        <v>2144.4299999999998</v>
      </c>
      <c r="I244" s="35">
        <f t="shared" ref="I244:AE244" si="166">I245+I246+I247</f>
        <v>1470.04</v>
      </c>
      <c r="J244" s="125">
        <f t="shared" si="166"/>
        <v>1349.17</v>
      </c>
      <c r="K244" s="35">
        <f t="shared" si="166"/>
        <v>1205.33</v>
      </c>
      <c r="L244" s="35">
        <f t="shared" si="166"/>
        <v>817.66</v>
      </c>
      <c r="M244" s="35">
        <f t="shared" si="166"/>
        <v>0</v>
      </c>
      <c r="N244" s="35">
        <f t="shared" si="166"/>
        <v>2276.48</v>
      </c>
      <c r="O244" s="35">
        <f t="shared" si="166"/>
        <v>0</v>
      </c>
      <c r="P244" s="35">
        <f t="shared" si="166"/>
        <v>1254.17</v>
      </c>
      <c r="Q244" s="35">
        <f t="shared" si="166"/>
        <v>0</v>
      </c>
      <c r="R244" s="35">
        <f t="shared" si="166"/>
        <v>817.66</v>
      </c>
      <c r="S244" s="35">
        <f t="shared" si="166"/>
        <v>0</v>
      </c>
      <c r="T244" s="35">
        <f t="shared" si="166"/>
        <v>2263.08</v>
      </c>
      <c r="U244" s="35">
        <f t="shared" si="166"/>
        <v>0</v>
      </c>
      <c r="V244" s="35">
        <f t="shared" si="166"/>
        <v>1254.17</v>
      </c>
      <c r="W244" s="35">
        <f t="shared" si="166"/>
        <v>0</v>
      </c>
      <c r="X244" s="35">
        <f t="shared" si="166"/>
        <v>817.66</v>
      </c>
      <c r="Y244" s="35">
        <f t="shared" si="166"/>
        <v>0</v>
      </c>
      <c r="Z244" s="35">
        <f t="shared" si="166"/>
        <v>1635.08</v>
      </c>
      <c r="AA244" s="35">
        <f t="shared" si="166"/>
        <v>0</v>
      </c>
      <c r="AB244" s="35">
        <f t="shared" si="166"/>
        <v>1064.52</v>
      </c>
      <c r="AC244" s="35">
        <f t="shared" si="166"/>
        <v>0</v>
      </c>
      <c r="AD244" s="35">
        <f t="shared" si="166"/>
        <v>1499.32</v>
      </c>
      <c r="AE244" s="35">
        <f t="shared" si="166"/>
        <v>0</v>
      </c>
      <c r="AF244" s="20"/>
      <c r="AG244" s="99">
        <f t="shared" si="149"/>
        <v>17193.400000000001</v>
      </c>
    </row>
    <row r="245" spans="1:205" s="21" customFormat="1" ht="18.75" x14ac:dyDescent="0.3">
      <c r="A245" s="36" t="s">
        <v>19</v>
      </c>
      <c r="B245" s="37">
        <f>H245+J245+L245+N245+P245+R245+T245+V245+X245+Z245+AB245+AD245</f>
        <v>0</v>
      </c>
      <c r="C245" s="106">
        <f>SUM(H245,J245)</f>
        <v>0</v>
      </c>
      <c r="D245" s="106">
        <f>E245</f>
        <v>0</v>
      </c>
      <c r="E245" s="106">
        <f>SUM(I245,K245,M245,O245,Q245,S245,U245,W245,Y245,AA245,AC245,AE245)</f>
        <v>0</v>
      </c>
      <c r="F245" s="109">
        <f>IFERROR(E245/B245*100,0)</f>
        <v>0</v>
      </c>
      <c r="G245" s="109">
        <f>IFERROR(E245/C245*100,0)</f>
        <v>0</v>
      </c>
      <c r="H245" s="38"/>
      <c r="I245" s="38"/>
      <c r="J245" s="12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20"/>
      <c r="AG245" s="99">
        <f t="shared" si="149"/>
        <v>0</v>
      </c>
    </row>
    <row r="246" spans="1:205" s="21" customFormat="1" ht="18.75" x14ac:dyDescent="0.3">
      <c r="A246" s="59" t="s">
        <v>17</v>
      </c>
      <c r="B246" s="37">
        <f>H246+J246+L246+N246+P246+R246+T246+V246+X246+Z246+AB246+AD246</f>
        <v>0</v>
      </c>
      <c r="C246" s="106">
        <f>SUM(H246,J246)</f>
        <v>0</v>
      </c>
      <c r="D246" s="106">
        <f t="shared" ref="D246:D248" si="167">E246</f>
        <v>0</v>
      </c>
      <c r="E246" s="106">
        <f t="shared" ref="E246:E247" si="168">SUM(I246,K246,M246,O246,Q246,S246,U246,W246,Y246,AA246,AC246,AE246)</f>
        <v>0</v>
      </c>
      <c r="F246" s="109">
        <f t="shared" ref="F246" si="169">IFERROR(E246/B246*100,0)</f>
        <v>0</v>
      </c>
      <c r="G246" s="109">
        <f>IFERROR(E246/C246*100,0)</f>
        <v>0</v>
      </c>
      <c r="H246" s="38"/>
      <c r="I246" s="38"/>
      <c r="J246" s="12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20"/>
      <c r="AG246" s="99">
        <f t="shared" si="149"/>
        <v>0</v>
      </c>
    </row>
    <row r="247" spans="1:205" s="21" customFormat="1" ht="18.75" x14ac:dyDescent="0.3">
      <c r="A247" s="36" t="s">
        <v>18</v>
      </c>
      <c r="B247" s="37">
        <f>H247+J247+L247+N247+P247+R247+T247+V247+X247+Z247+AB247+AD247</f>
        <v>17193.400000000001</v>
      </c>
      <c r="C247" s="106">
        <f>SUM(H247,J247)</f>
        <v>3493.6</v>
      </c>
      <c r="D247" s="106">
        <f t="shared" si="167"/>
        <v>2675.37</v>
      </c>
      <c r="E247" s="106">
        <f t="shared" si="168"/>
        <v>2675.37</v>
      </c>
      <c r="F247" s="109">
        <f>IFERROR(E247/B247*100,0)</f>
        <v>15.560447613619177</v>
      </c>
      <c r="G247" s="109">
        <f>IFERROR(E247/C247*100,0)</f>
        <v>76.579173345546138</v>
      </c>
      <c r="H247" s="38">
        <v>2144.4299999999998</v>
      </c>
      <c r="I247" s="38">
        <v>1470.04</v>
      </c>
      <c r="J247" s="128">
        <v>1349.17</v>
      </c>
      <c r="K247" s="38">
        <v>1205.33</v>
      </c>
      <c r="L247" s="38">
        <v>817.66</v>
      </c>
      <c r="M247" s="38">
        <v>0</v>
      </c>
      <c r="N247" s="38">
        <v>2276.48</v>
      </c>
      <c r="O247" s="38">
        <v>0</v>
      </c>
      <c r="P247" s="38">
        <v>1254.17</v>
      </c>
      <c r="Q247" s="38"/>
      <c r="R247" s="38">
        <v>817.66</v>
      </c>
      <c r="S247" s="38"/>
      <c r="T247" s="38">
        <v>2263.08</v>
      </c>
      <c r="U247" s="38"/>
      <c r="V247" s="38">
        <v>1254.17</v>
      </c>
      <c r="W247" s="38"/>
      <c r="X247" s="38">
        <v>817.66</v>
      </c>
      <c r="Y247" s="38"/>
      <c r="Z247" s="38">
        <v>1635.08</v>
      </c>
      <c r="AA247" s="38"/>
      <c r="AB247" s="38">
        <v>1064.52</v>
      </c>
      <c r="AC247" s="38"/>
      <c r="AD247" s="38">
        <v>1499.32</v>
      </c>
      <c r="AE247" s="38"/>
      <c r="AF247" s="20"/>
      <c r="AG247" s="99">
        <f t="shared" si="149"/>
        <v>17193.400000000001</v>
      </c>
    </row>
    <row r="248" spans="1:205" s="21" customFormat="1" ht="18.75" x14ac:dyDescent="0.3">
      <c r="A248" s="36" t="s">
        <v>20</v>
      </c>
      <c r="B248" s="37">
        <f>H248+J248+L248+N248+P248+R248+T248+V248+X248+Z248+AB248+AD248</f>
        <v>0</v>
      </c>
      <c r="C248" s="106">
        <f>SUM(H248,J248)</f>
        <v>0</v>
      </c>
      <c r="D248" s="106">
        <f t="shared" si="167"/>
        <v>0</v>
      </c>
      <c r="E248" s="106">
        <f>SUM(I248,K248,M248,O248,Q248,S248,U248,W248,Y248,AA248,AC248,AE248)</f>
        <v>0</v>
      </c>
      <c r="F248" s="109">
        <f>IFERROR(E248/B248*100,0)</f>
        <v>0</v>
      </c>
      <c r="G248" s="109">
        <f>IFERROR(E248/C248*100,0)</f>
        <v>0</v>
      </c>
      <c r="H248" s="38"/>
      <c r="I248" s="38"/>
      <c r="J248" s="12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20"/>
      <c r="AG248" s="99">
        <f t="shared" si="149"/>
        <v>0</v>
      </c>
    </row>
    <row r="249" spans="1:205" s="21" customFormat="1" ht="57.75" customHeight="1" x14ac:dyDescent="0.3">
      <c r="A249" s="50" t="s">
        <v>74</v>
      </c>
      <c r="B249" s="34"/>
      <c r="C249" s="34"/>
      <c r="D249" s="34"/>
      <c r="E249" s="34"/>
      <c r="F249" s="34"/>
      <c r="G249" s="34"/>
      <c r="H249" s="35"/>
      <c r="I249" s="35"/>
      <c r="J249" s="12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20"/>
      <c r="AG249" s="99">
        <f t="shared" si="149"/>
        <v>0</v>
      </c>
    </row>
    <row r="250" spans="1:205" s="21" customFormat="1" ht="18.75" x14ac:dyDescent="0.3">
      <c r="A250" s="33" t="s">
        <v>16</v>
      </c>
      <c r="B250" s="34">
        <f>B251+B252+B253</f>
        <v>5908.3</v>
      </c>
      <c r="C250" s="34">
        <f>C251+C252+C253</f>
        <v>1197.5</v>
      </c>
      <c r="D250" s="34">
        <f>D251+D252+D253</f>
        <v>1103.1799999999998</v>
      </c>
      <c r="E250" s="34">
        <f>E251+E252+E253</f>
        <v>1103.1799999999998</v>
      </c>
      <c r="F250" s="109">
        <f>IFERROR(E250/B250*100,0)</f>
        <v>18.671699135115006</v>
      </c>
      <c r="G250" s="109">
        <f>IFERROR(E250/C250*100,0)</f>
        <v>92.123590814196234</v>
      </c>
      <c r="H250" s="35">
        <f>H251+H252+H253</f>
        <v>736.22</v>
      </c>
      <c r="I250" s="35">
        <f t="shared" ref="I250:AE250" si="170">I251+I252+I253</f>
        <v>590.42999999999995</v>
      </c>
      <c r="J250" s="125">
        <f t="shared" si="170"/>
        <v>461.28</v>
      </c>
      <c r="K250" s="35">
        <f t="shared" si="170"/>
        <v>512.75</v>
      </c>
      <c r="L250" s="35">
        <f t="shared" si="170"/>
        <v>279.93</v>
      </c>
      <c r="M250" s="35">
        <f t="shared" si="170"/>
        <v>0</v>
      </c>
      <c r="N250" s="35">
        <f t="shared" si="170"/>
        <v>771.16</v>
      </c>
      <c r="O250" s="35">
        <f t="shared" si="170"/>
        <v>0</v>
      </c>
      <c r="P250" s="35">
        <f t="shared" si="170"/>
        <v>428.28</v>
      </c>
      <c r="Q250" s="35">
        <f t="shared" si="170"/>
        <v>0</v>
      </c>
      <c r="R250" s="35">
        <f t="shared" si="170"/>
        <v>279.93</v>
      </c>
      <c r="S250" s="35">
        <f t="shared" si="170"/>
        <v>0</v>
      </c>
      <c r="T250" s="35">
        <f t="shared" si="170"/>
        <v>771.15</v>
      </c>
      <c r="U250" s="35">
        <f t="shared" si="170"/>
        <v>0</v>
      </c>
      <c r="V250" s="35">
        <f t="shared" si="170"/>
        <v>428.28</v>
      </c>
      <c r="W250" s="35">
        <f t="shared" si="170"/>
        <v>0</v>
      </c>
      <c r="X250" s="35">
        <f t="shared" si="170"/>
        <v>279.93</v>
      </c>
      <c r="Y250" s="35">
        <f t="shared" si="170"/>
        <v>0</v>
      </c>
      <c r="Z250" s="35">
        <f t="shared" si="170"/>
        <v>556.16</v>
      </c>
      <c r="AA250" s="35">
        <f t="shared" si="170"/>
        <v>0</v>
      </c>
      <c r="AB250" s="35">
        <f t="shared" si="170"/>
        <v>363.35</v>
      </c>
      <c r="AC250" s="35">
        <f t="shared" si="170"/>
        <v>0</v>
      </c>
      <c r="AD250" s="35">
        <f t="shared" si="170"/>
        <v>552.63</v>
      </c>
      <c r="AE250" s="35">
        <f t="shared" si="170"/>
        <v>0</v>
      </c>
      <c r="AF250" s="20"/>
      <c r="AG250" s="99">
        <f t="shared" si="149"/>
        <v>5908.3</v>
      </c>
    </row>
    <row r="251" spans="1:205" s="21" customFormat="1" ht="18.75" x14ac:dyDescent="0.3">
      <c r="A251" s="36" t="s">
        <v>19</v>
      </c>
      <c r="B251" s="37">
        <f>H251+J251+L251+N251+P251+R251+T251+V251+X251+Z251+AB251+AD251</f>
        <v>0</v>
      </c>
      <c r="C251" s="106">
        <f>SUM(H251,J251)</f>
        <v>0</v>
      </c>
      <c r="D251" s="106">
        <f>E251</f>
        <v>0</v>
      </c>
      <c r="E251" s="106">
        <f>SUM(I251,K251,M251,O251,Q251,S251,U251,W251,Y251,AA251,AC251,AE251)</f>
        <v>0</v>
      </c>
      <c r="F251" s="109">
        <f>IFERROR(E251/B251*100,0)</f>
        <v>0</v>
      </c>
      <c r="G251" s="109">
        <f>IFERROR(E251/C251*100,0)</f>
        <v>0</v>
      </c>
      <c r="H251" s="38"/>
      <c r="I251" s="38"/>
      <c r="J251" s="12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20"/>
      <c r="AG251" s="99">
        <f t="shared" si="149"/>
        <v>0</v>
      </c>
    </row>
    <row r="252" spans="1:205" s="21" customFormat="1" ht="18.75" x14ac:dyDescent="0.3">
      <c r="A252" s="59" t="s">
        <v>17</v>
      </c>
      <c r="B252" s="37">
        <f>H252+J252+L252+N252+P252+R252+T252+V252+X252+Z252+AB252+AD252</f>
        <v>0</v>
      </c>
      <c r="C252" s="106">
        <f>SUM(H252,J252)</f>
        <v>0</v>
      </c>
      <c r="D252" s="106">
        <f t="shared" ref="D252:D254" si="171">E252</f>
        <v>0</v>
      </c>
      <c r="E252" s="106">
        <f t="shared" ref="E252:E253" si="172">SUM(I252,K252,M252,O252,Q252,S252,U252,W252,Y252,AA252,AC252,AE252)</f>
        <v>0</v>
      </c>
      <c r="F252" s="109">
        <f t="shared" ref="F252" si="173">IFERROR(E252/B252*100,0)</f>
        <v>0</v>
      </c>
      <c r="G252" s="109">
        <f>IFERROR(E252/C252*100,0)</f>
        <v>0</v>
      </c>
      <c r="H252" s="38"/>
      <c r="I252" s="38"/>
      <c r="J252" s="12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20"/>
      <c r="AG252" s="99">
        <f t="shared" si="149"/>
        <v>0</v>
      </c>
    </row>
    <row r="253" spans="1:205" s="21" customFormat="1" ht="18.75" x14ac:dyDescent="0.3">
      <c r="A253" s="36" t="s">
        <v>18</v>
      </c>
      <c r="B253" s="37">
        <f>H253+J253+L253+N253+P253+R253+T253+V253+X253+Z253+AB253+AD253</f>
        <v>5908.3</v>
      </c>
      <c r="C253" s="106">
        <f>SUM(H253,J253)</f>
        <v>1197.5</v>
      </c>
      <c r="D253" s="106">
        <f t="shared" si="171"/>
        <v>1103.1799999999998</v>
      </c>
      <c r="E253" s="106">
        <f t="shared" si="172"/>
        <v>1103.1799999999998</v>
      </c>
      <c r="F253" s="109">
        <f>IFERROR(E253/B253*100,0)</f>
        <v>18.671699135115006</v>
      </c>
      <c r="G253" s="109">
        <f>IFERROR(E253/C253*100,0)</f>
        <v>92.123590814196234</v>
      </c>
      <c r="H253" s="38">
        <v>736.22</v>
      </c>
      <c r="I253" s="38">
        <v>590.42999999999995</v>
      </c>
      <c r="J253" s="128">
        <v>461.28</v>
      </c>
      <c r="K253" s="38">
        <v>512.75</v>
      </c>
      <c r="L253" s="38">
        <v>279.93</v>
      </c>
      <c r="M253" s="38">
        <v>0</v>
      </c>
      <c r="N253" s="38">
        <v>771.16</v>
      </c>
      <c r="O253" s="38">
        <v>0</v>
      </c>
      <c r="P253" s="38">
        <v>428.28</v>
      </c>
      <c r="Q253" s="38"/>
      <c r="R253" s="38">
        <v>279.93</v>
      </c>
      <c r="S253" s="38"/>
      <c r="T253" s="38">
        <v>771.15</v>
      </c>
      <c r="U253" s="38"/>
      <c r="V253" s="38">
        <v>428.28</v>
      </c>
      <c r="W253" s="38"/>
      <c r="X253" s="38">
        <v>279.93</v>
      </c>
      <c r="Y253" s="38"/>
      <c r="Z253" s="38">
        <v>556.16</v>
      </c>
      <c r="AA253" s="38"/>
      <c r="AB253" s="38">
        <v>363.35</v>
      </c>
      <c r="AC253" s="38"/>
      <c r="AD253" s="38">
        <v>552.63</v>
      </c>
      <c r="AE253" s="38"/>
      <c r="AF253" s="20"/>
      <c r="AG253" s="99">
        <f t="shared" si="149"/>
        <v>5908.3</v>
      </c>
    </row>
    <row r="254" spans="1:205" s="21" customFormat="1" ht="18.75" x14ac:dyDescent="0.3">
      <c r="A254" s="36" t="s">
        <v>20</v>
      </c>
      <c r="B254" s="37">
        <f>H254+J254+L254+N254+P254+R254+T254+V254+X254+Z254+AB254+AD254</f>
        <v>0</v>
      </c>
      <c r="C254" s="106">
        <f>SUM(H254,J254)</f>
        <v>0</v>
      </c>
      <c r="D254" s="106">
        <f t="shared" si="171"/>
        <v>0</v>
      </c>
      <c r="E254" s="106">
        <f>SUM(I254,K254,M254,O254,Q254,S254,U254,W254,Y254,AA254,AC254,AE254)</f>
        <v>0</v>
      </c>
      <c r="F254" s="109">
        <f>IFERROR(E254/B254*100,0)</f>
        <v>0</v>
      </c>
      <c r="G254" s="109">
        <f>IFERROR(E254/C254*100,0)</f>
        <v>0</v>
      </c>
      <c r="H254" s="38"/>
      <c r="I254" s="38"/>
      <c r="J254" s="12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20"/>
      <c r="AG254" s="99">
        <f t="shared" si="149"/>
        <v>0</v>
      </c>
    </row>
    <row r="255" spans="1:205" s="21" customFormat="1" ht="18.75" x14ac:dyDescent="0.3">
      <c r="A255" s="56" t="s">
        <v>75</v>
      </c>
      <c r="B255" s="23"/>
      <c r="C255" s="23"/>
      <c r="D255" s="23"/>
      <c r="E255" s="23"/>
      <c r="F255" s="23"/>
      <c r="G255" s="23"/>
      <c r="H255" s="24"/>
      <c r="I255" s="24"/>
      <c r="J255" s="125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0"/>
      <c r="AG255" s="99">
        <f t="shared" si="149"/>
        <v>0</v>
      </c>
    </row>
    <row r="256" spans="1:205" s="27" customFormat="1" ht="18.75" x14ac:dyDescent="0.3">
      <c r="A256" s="22" t="s">
        <v>16</v>
      </c>
      <c r="B256" s="23">
        <f>B257+B258+B259</f>
        <v>74</v>
      </c>
      <c r="C256" s="23">
        <f>C257+C258+C259</f>
        <v>0</v>
      </c>
      <c r="D256" s="23">
        <f>D257+D258+D259</f>
        <v>0</v>
      </c>
      <c r="E256" s="23">
        <f>E257+E258+E259</f>
        <v>0</v>
      </c>
      <c r="F256" s="23">
        <f>E256/B256*100</f>
        <v>0</v>
      </c>
      <c r="G256" s="113">
        <f>IFERROR(E256/C256*100,0)</f>
        <v>0</v>
      </c>
      <c r="H256" s="24">
        <f>H257+H258+H259</f>
        <v>0</v>
      </c>
      <c r="I256" s="24">
        <f t="shared" ref="I256:AE256" si="174">I257+I258+I259</f>
        <v>0</v>
      </c>
      <c r="J256" s="125">
        <f t="shared" si="174"/>
        <v>0</v>
      </c>
      <c r="K256" s="24">
        <f t="shared" si="174"/>
        <v>0</v>
      </c>
      <c r="L256" s="24">
        <f t="shared" si="174"/>
        <v>0</v>
      </c>
      <c r="M256" s="24">
        <f t="shared" si="174"/>
        <v>0</v>
      </c>
      <c r="N256" s="24">
        <f t="shared" si="174"/>
        <v>74</v>
      </c>
      <c r="O256" s="24">
        <f t="shared" si="174"/>
        <v>0</v>
      </c>
      <c r="P256" s="24">
        <f t="shared" si="174"/>
        <v>0</v>
      </c>
      <c r="Q256" s="24">
        <f t="shared" si="174"/>
        <v>0</v>
      </c>
      <c r="R256" s="24">
        <f t="shared" si="174"/>
        <v>0</v>
      </c>
      <c r="S256" s="24">
        <f t="shared" si="174"/>
        <v>0</v>
      </c>
      <c r="T256" s="24">
        <f t="shared" si="174"/>
        <v>0</v>
      </c>
      <c r="U256" s="24">
        <f t="shared" si="174"/>
        <v>0</v>
      </c>
      <c r="V256" s="24">
        <f t="shared" si="174"/>
        <v>0</v>
      </c>
      <c r="W256" s="24">
        <f t="shared" si="174"/>
        <v>0</v>
      </c>
      <c r="X256" s="24">
        <f t="shared" si="174"/>
        <v>0</v>
      </c>
      <c r="Y256" s="24">
        <f t="shared" si="174"/>
        <v>0</v>
      </c>
      <c r="Z256" s="24">
        <f t="shared" si="174"/>
        <v>0</v>
      </c>
      <c r="AA256" s="24">
        <f t="shared" si="174"/>
        <v>0</v>
      </c>
      <c r="AB256" s="24">
        <f t="shared" si="174"/>
        <v>0</v>
      </c>
      <c r="AC256" s="24">
        <f t="shared" si="174"/>
        <v>0</v>
      </c>
      <c r="AD256" s="24">
        <f t="shared" si="174"/>
        <v>0</v>
      </c>
      <c r="AE256" s="24">
        <f t="shared" si="174"/>
        <v>0</v>
      </c>
      <c r="AF256" s="20"/>
      <c r="AG256" s="99">
        <f t="shared" si="149"/>
        <v>74</v>
      </c>
      <c r="AH256" s="21"/>
      <c r="AI256" s="21"/>
      <c r="AJ256" s="21"/>
      <c r="AK256" s="21"/>
      <c r="AL256" s="21"/>
      <c r="AM256" s="21"/>
      <c r="AN256" s="21"/>
      <c r="AO256" s="21"/>
      <c r="AP256" s="21"/>
      <c r="AQ256" s="21"/>
      <c r="AR256" s="21"/>
      <c r="AS256" s="21"/>
      <c r="AT256" s="21"/>
      <c r="AU256" s="21"/>
      <c r="AV256" s="21"/>
      <c r="AW256" s="21"/>
      <c r="AX256" s="21"/>
      <c r="AY256" s="21"/>
      <c r="AZ256" s="21"/>
      <c r="BA256" s="21"/>
      <c r="BB256" s="21"/>
      <c r="BC256" s="21"/>
      <c r="BD256" s="21"/>
      <c r="BE256" s="21"/>
      <c r="BF256" s="21"/>
      <c r="BG256" s="21"/>
      <c r="BH256" s="21"/>
      <c r="BI256" s="21"/>
      <c r="BJ256" s="21"/>
      <c r="BK256" s="21"/>
      <c r="BL256" s="21"/>
      <c r="BM256" s="21"/>
      <c r="BN256" s="21"/>
      <c r="BO256" s="21"/>
      <c r="BP256" s="21"/>
      <c r="BQ256" s="21"/>
      <c r="BR256" s="21"/>
      <c r="BS256" s="21"/>
      <c r="BT256" s="21"/>
      <c r="BU256" s="21"/>
      <c r="BV256" s="21"/>
      <c r="BW256" s="21"/>
      <c r="BX256" s="21"/>
      <c r="BY256" s="21"/>
      <c r="BZ256" s="21"/>
      <c r="CA256" s="21"/>
      <c r="CB256" s="21"/>
      <c r="CC256" s="21"/>
      <c r="CD256" s="21"/>
      <c r="CE256" s="21"/>
      <c r="CF256" s="21"/>
      <c r="CG256" s="21"/>
      <c r="CH256" s="21"/>
      <c r="CI256" s="21"/>
      <c r="CJ256" s="21"/>
      <c r="CK256" s="21"/>
      <c r="CL256" s="21"/>
      <c r="CM256" s="21"/>
      <c r="CN256" s="21"/>
      <c r="CO256" s="21"/>
      <c r="CP256" s="21"/>
      <c r="CQ256" s="21"/>
      <c r="CR256" s="21"/>
      <c r="CS256" s="21"/>
      <c r="CT256" s="21"/>
      <c r="CU256" s="21"/>
      <c r="CV256" s="21"/>
      <c r="CW256" s="21"/>
      <c r="CX256" s="21"/>
      <c r="CY256" s="21"/>
      <c r="CZ256" s="21"/>
      <c r="DA256" s="21"/>
      <c r="DB256" s="21"/>
      <c r="DC256" s="21"/>
      <c r="DD256" s="21"/>
      <c r="DE256" s="21"/>
      <c r="DF256" s="21"/>
      <c r="DG256" s="21"/>
      <c r="DH256" s="21"/>
      <c r="DI256" s="21"/>
      <c r="DJ256" s="21"/>
      <c r="DK256" s="21"/>
      <c r="DL256" s="21"/>
      <c r="DM256" s="21"/>
      <c r="DN256" s="21"/>
      <c r="DO256" s="21"/>
      <c r="DP256" s="21"/>
      <c r="DQ256" s="21"/>
      <c r="DR256" s="21"/>
      <c r="DS256" s="21"/>
      <c r="DT256" s="21"/>
      <c r="DU256" s="21"/>
      <c r="DV256" s="21"/>
      <c r="DW256" s="21"/>
      <c r="DX256" s="21"/>
      <c r="DY256" s="21"/>
      <c r="DZ256" s="21"/>
      <c r="EA256" s="21"/>
      <c r="EB256" s="21"/>
      <c r="EC256" s="21"/>
      <c r="ED256" s="21"/>
      <c r="EE256" s="21"/>
      <c r="EF256" s="21"/>
      <c r="EG256" s="21"/>
      <c r="EH256" s="21"/>
      <c r="EI256" s="21"/>
      <c r="EJ256" s="21"/>
      <c r="EK256" s="21"/>
      <c r="EL256" s="21"/>
      <c r="EM256" s="21"/>
      <c r="EN256" s="21"/>
      <c r="EO256" s="21"/>
      <c r="EP256" s="21"/>
      <c r="EQ256" s="21"/>
      <c r="ER256" s="21"/>
      <c r="ES256" s="21"/>
      <c r="ET256" s="21"/>
      <c r="EU256" s="21"/>
      <c r="EV256" s="21"/>
      <c r="EW256" s="21"/>
      <c r="EX256" s="21"/>
      <c r="EY256" s="21"/>
      <c r="EZ256" s="21"/>
      <c r="FA256" s="21"/>
      <c r="FB256" s="21"/>
      <c r="FC256" s="21"/>
      <c r="FD256" s="21"/>
      <c r="FE256" s="21"/>
      <c r="FF256" s="21"/>
      <c r="FG256" s="21"/>
      <c r="FH256" s="21"/>
      <c r="FI256" s="21"/>
      <c r="FJ256" s="21"/>
      <c r="FK256" s="21"/>
      <c r="FL256" s="21"/>
      <c r="FM256" s="21"/>
      <c r="FN256" s="21"/>
      <c r="FO256" s="21"/>
      <c r="FP256" s="21"/>
      <c r="FQ256" s="21"/>
      <c r="FR256" s="21"/>
      <c r="FS256" s="21"/>
      <c r="FT256" s="21"/>
      <c r="FU256" s="21"/>
      <c r="FV256" s="21"/>
      <c r="FW256" s="21"/>
      <c r="FX256" s="21"/>
      <c r="FY256" s="21"/>
      <c r="FZ256" s="21"/>
      <c r="GA256" s="21"/>
      <c r="GB256" s="21"/>
      <c r="GC256" s="21"/>
      <c r="GD256" s="21"/>
      <c r="GE256" s="21"/>
      <c r="GF256" s="21"/>
      <c r="GG256" s="21"/>
      <c r="GH256" s="21"/>
      <c r="GI256" s="21"/>
      <c r="GJ256" s="21"/>
      <c r="GK256" s="21"/>
      <c r="GL256" s="21"/>
      <c r="GM256" s="21"/>
      <c r="GN256" s="21"/>
      <c r="GO256" s="21"/>
      <c r="GP256" s="21"/>
      <c r="GQ256" s="21"/>
      <c r="GR256" s="21"/>
      <c r="GS256" s="21"/>
      <c r="GT256" s="21"/>
      <c r="GU256" s="21"/>
      <c r="GV256" s="21"/>
      <c r="GW256" s="21"/>
    </row>
    <row r="257" spans="1:205" s="27" customFormat="1" ht="18.75" x14ac:dyDescent="0.3">
      <c r="A257" s="28" t="s">
        <v>19</v>
      </c>
      <c r="B257" s="29">
        <f>B263</f>
        <v>0</v>
      </c>
      <c r="C257" s="29">
        <f>C263</f>
        <v>0</v>
      </c>
      <c r="D257" s="29">
        <f t="shared" ref="B257:E260" si="175">D263</f>
        <v>0</v>
      </c>
      <c r="E257" s="29">
        <f t="shared" si="175"/>
        <v>0</v>
      </c>
      <c r="F257" s="113">
        <f>IFERROR(E257/B257*100,0)</f>
        <v>0</v>
      </c>
      <c r="G257" s="113">
        <f>IFERROR(E257/C257*100,0)</f>
        <v>0</v>
      </c>
      <c r="H257" s="29">
        <f t="shared" ref="H257:AD260" si="176">H263</f>
        <v>0</v>
      </c>
      <c r="I257" s="29"/>
      <c r="J257" s="126">
        <f t="shared" si="176"/>
        <v>0</v>
      </c>
      <c r="K257" s="29"/>
      <c r="L257" s="29">
        <f t="shared" si="176"/>
        <v>0</v>
      </c>
      <c r="M257" s="29"/>
      <c r="N257" s="29">
        <f t="shared" si="176"/>
        <v>0</v>
      </c>
      <c r="O257" s="29"/>
      <c r="P257" s="29">
        <f t="shared" si="176"/>
        <v>0</v>
      </c>
      <c r="Q257" s="29"/>
      <c r="R257" s="29">
        <f t="shared" si="176"/>
        <v>0</v>
      </c>
      <c r="S257" s="29"/>
      <c r="T257" s="29">
        <f t="shared" si="176"/>
        <v>0</v>
      </c>
      <c r="U257" s="29"/>
      <c r="V257" s="29">
        <f t="shared" si="176"/>
        <v>0</v>
      </c>
      <c r="W257" s="29"/>
      <c r="X257" s="29">
        <f t="shared" si="176"/>
        <v>0</v>
      </c>
      <c r="Y257" s="29"/>
      <c r="Z257" s="29">
        <f t="shared" si="176"/>
        <v>0</v>
      </c>
      <c r="AA257" s="29"/>
      <c r="AB257" s="29">
        <f t="shared" si="176"/>
        <v>0</v>
      </c>
      <c r="AC257" s="29"/>
      <c r="AD257" s="29">
        <f t="shared" si="176"/>
        <v>0</v>
      </c>
      <c r="AE257" s="29"/>
      <c r="AF257" s="20"/>
      <c r="AG257" s="99">
        <f t="shared" si="149"/>
        <v>0</v>
      </c>
      <c r="AH257" s="21"/>
      <c r="AI257" s="21"/>
      <c r="AJ257" s="21"/>
      <c r="AK257" s="21"/>
      <c r="AL257" s="21"/>
      <c r="AM257" s="21"/>
      <c r="AN257" s="21"/>
      <c r="AO257" s="21"/>
      <c r="AP257" s="21"/>
      <c r="AQ257" s="21"/>
      <c r="AR257" s="21"/>
      <c r="AS257" s="21"/>
      <c r="AT257" s="21"/>
      <c r="AU257" s="21"/>
      <c r="AV257" s="21"/>
      <c r="AW257" s="21"/>
      <c r="AX257" s="21"/>
      <c r="AY257" s="21"/>
      <c r="AZ257" s="21"/>
      <c r="BA257" s="21"/>
      <c r="BB257" s="21"/>
      <c r="BC257" s="21"/>
      <c r="BD257" s="21"/>
      <c r="BE257" s="21"/>
      <c r="BF257" s="21"/>
      <c r="BG257" s="21"/>
      <c r="BH257" s="21"/>
      <c r="BI257" s="21"/>
      <c r="BJ257" s="21"/>
      <c r="BK257" s="21"/>
      <c r="BL257" s="21"/>
      <c r="BM257" s="21"/>
      <c r="BN257" s="21"/>
      <c r="BO257" s="21"/>
      <c r="BP257" s="21"/>
      <c r="BQ257" s="21"/>
      <c r="BR257" s="21"/>
      <c r="BS257" s="21"/>
      <c r="BT257" s="21"/>
      <c r="BU257" s="21"/>
      <c r="BV257" s="21"/>
      <c r="BW257" s="21"/>
      <c r="BX257" s="21"/>
      <c r="BY257" s="21"/>
      <c r="BZ257" s="21"/>
      <c r="CA257" s="21"/>
      <c r="CB257" s="21"/>
      <c r="CC257" s="21"/>
      <c r="CD257" s="21"/>
      <c r="CE257" s="21"/>
      <c r="CF257" s="21"/>
      <c r="CG257" s="21"/>
      <c r="CH257" s="21"/>
      <c r="CI257" s="21"/>
      <c r="CJ257" s="21"/>
      <c r="CK257" s="21"/>
      <c r="CL257" s="21"/>
      <c r="CM257" s="21"/>
      <c r="CN257" s="21"/>
      <c r="CO257" s="21"/>
      <c r="CP257" s="21"/>
      <c r="CQ257" s="21"/>
      <c r="CR257" s="21"/>
      <c r="CS257" s="21"/>
      <c r="CT257" s="21"/>
      <c r="CU257" s="21"/>
      <c r="CV257" s="21"/>
      <c r="CW257" s="21"/>
      <c r="CX257" s="21"/>
      <c r="CY257" s="21"/>
      <c r="CZ257" s="21"/>
      <c r="DA257" s="21"/>
      <c r="DB257" s="21"/>
      <c r="DC257" s="21"/>
      <c r="DD257" s="21"/>
      <c r="DE257" s="21"/>
      <c r="DF257" s="21"/>
      <c r="DG257" s="21"/>
      <c r="DH257" s="21"/>
      <c r="DI257" s="21"/>
      <c r="DJ257" s="21"/>
      <c r="DK257" s="21"/>
      <c r="DL257" s="21"/>
      <c r="DM257" s="21"/>
      <c r="DN257" s="21"/>
      <c r="DO257" s="21"/>
      <c r="DP257" s="21"/>
      <c r="DQ257" s="21"/>
      <c r="DR257" s="21"/>
      <c r="DS257" s="21"/>
      <c r="DT257" s="21"/>
      <c r="DU257" s="21"/>
      <c r="DV257" s="21"/>
      <c r="DW257" s="21"/>
      <c r="DX257" s="21"/>
      <c r="DY257" s="21"/>
      <c r="DZ257" s="21"/>
      <c r="EA257" s="21"/>
      <c r="EB257" s="21"/>
      <c r="EC257" s="21"/>
      <c r="ED257" s="21"/>
      <c r="EE257" s="21"/>
      <c r="EF257" s="21"/>
      <c r="EG257" s="21"/>
      <c r="EH257" s="21"/>
      <c r="EI257" s="21"/>
      <c r="EJ257" s="21"/>
      <c r="EK257" s="21"/>
      <c r="EL257" s="21"/>
      <c r="EM257" s="21"/>
      <c r="EN257" s="21"/>
      <c r="EO257" s="21"/>
      <c r="EP257" s="21"/>
      <c r="EQ257" s="21"/>
      <c r="ER257" s="21"/>
      <c r="ES257" s="21"/>
      <c r="ET257" s="21"/>
      <c r="EU257" s="21"/>
      <c r="EV257" s="21"/>
      <c r="EW257" s="21"/>
      <c r="EX257" s="21"/>
      <c r="EY257" s="21"/>
      <c r="EZ257" s="21"/>
      <c r="FA257" s="21"/>
      <c r="FB257" s="21"/>
      <c r="FC257" s="21"/>
      <c r="FD257" s="21"/>
      <c r="FE257" s="21"/>
      <c r="FF257" s="21"/>
      <c r="FG257" s="21"/>
      <c r="FH257" s="21"/>
      <c r="FI257" s="21"/>
      <c r="FJ257" s="21"/>
      <c r="FK257" s="21"/>
      <c r="FL257" s="21"/>
      <c r="FM257" s="21"/>
      <c r="FN257" s="21"/>
      <c r="FO257" s="21"/>
      <c r="FP257" s="21"/>
      <c r="FQ257" s="21"/>
      <c r="FR257" s="21"/>
      <c r="FS257" s="21"/>
      <c r="FT257" s="21"/>
      <c r="FU257" s="21"/>
      <c r="FV257" s="21"/>
      <c r="FW257" s="21"/>
      <c r="FX257" s="21"/>
      <c r="FY257" s="21"/>
      <c r="FZ257" s="21"/>
      <c r="GA257" s="21"/>
      <c r="GB257" s="21"/>
      <c r="GC257" s="21"/>
      <c r="GD257" s="21"/>
      <c r="GE257" s="21"/>
      <c r="GF257" s="21"/>
      <c r="GG257" s="21"/>
      <c r="GH257" s="21"/>
      <c r="GI257" s="21"/>
      <c r="GJ257" s="21"/>
      <c r="GK257" s="21"/>
      <c r="GL257" s="21"/>
      <c r="GM257" s="21"/>
      <c r="GN257" s="21"/>
      <c r="GO257" s="21"/>
      <c r="GP257" s="21"/>
      <c r="GQ257" s="21"/>
      <c r="GR257" s="21"/>
      <c r="GS257" s="21"/>
      <c r="GT257" s="21"/>
      <c r="GU257" s="21"/>
      <c r="GV257" s="21"/>
      <c r="GW257" s="21"/>
    </row>
    <row r="258" spans="1:205" s="27" customFormat="1" ht="18.75" x14ac:dyDescent="0.3">
      <c r="A258" s="28" t="s">
        <v>17</v>
      </c>
      <c r="B258" s="29">
        <f t="shared" si="175"/>
        <v>74</v>
      </c>
      <c r="C258" s="29">
        <f>C264</f>
        <v>0</v>
      </c>
      <c r="D258" s="29">
        <f>D264</f>
        <v>0</v>
      </c>
      <c r="E258" s="29">
        <f t="shared" si="175"/>
        <v>0</v>
      </c>
      <c r="F258" s="113">
        <f t="shared" ref="F258:F260" si="177">IFERROR(E258/B258*100,0)</f>
        <v>0</v>
      </c>
      <c r="G258" s="113">
        <f>IFERROR(E258/C258*100,0)</f>
        <v>0</v>
      </c>
      <c r="H258" s="29">
        <f t="shared" si="176"/>
        <v>0</v>
      </c>
      <c r="I258" s="29"/>
      <c r="J258" s="126">
        <f t="shared" si="176"/>
        <v>0</v>
      </c>
      <c r="K258" s="29"/>
      <c r="L258" s="29">
        <f t="shared" si="176"/>
        <v>0</v>
      </c>
      <c r="M258" s="29"/>
      <c r="N258" s="29">
        <f t="shared" si="176"/>
        <v>74</v>
      </c>
      <c r="O258" s="29">
        <f>O264</f>
        <v>0</v>
      </c>
      <c r="P258" s="29">
        <f t="shared" si="176"/>
        <v>0</v>
      </c>
      <c r="Q258" s="29"/>
      <c r="R258" s="29">
        <f t="shared" si="176"/>
        <v>0</v>
      </c>
      <c r="S258" s="29"/>
      <c r="T258" s="29">
        <f t="shared" si="176"/>
        <v>0</v>
      </c>
      <c r="U258" s="29"/>
      <c r="V258" s="29">
        <f t="shared" si="176"/>
        <v>0</v>
      </c>
      <c r="W258" s="29"/>
      <c r="X258" s="29">
        <f t="shared" si="176"/>
        <v>0</v>
      </c>
      <c r="Y258" s="29"/>
      <c r="Z258" s="29">
        <f t="shared" si="176"/>
        <v>0</v>
      </c>
      <c r="AA258" s="29"/>
      <c r="AB258" s="29">
        <f t="shared" si="176"/>
        <v>0</v>
      </c>
      <c r="AC258" s="29"/>
      <c r="AD258" s="29">
        <f t="shared" si="176"/>
        <v>0</v>
      </c>
      <c r="AE258" s="29"/>
      <c r="AF258" s="20"/>
      <c r="AG258" s="99">
        <f t="shared" si="149"/>
        <v>74</v>
      </c>
      <c r="AH258" s="21"/>
      <c r="AI258" s="21"/>
      <c r="AJ258" s="21"/>
      <c r="AK258" s="21"/>
      <c r="AL258" s="21"/>
      <c r="AM258" s="21"/>
      <c r="AN258" s="21"/>
      <c r="AO258" s="21"/>
      <c r="AP258" s="21"/>
      <c r="AQ258" s="21"/>
      <c r="AR258" s="21"/>
      <c r="AS258" s="21"/>
      <c r="AT258" s="21"/>
      <c r="AU258" s="21"/>
      <c r="AV258" s="21"/>
      <c r="AW258" s="21"/>
      <c r="AX258" s="21"/>
      <c r="AY258" s="21"/>
      <c r="AZ258" s="21"/>
      <c r="BA258" s="21"/>
      <c r="BB258" s="21"/>
      <c r="BC258" s="21"/>
      <c r="BD258" s="21"/>
      <c r="BE258" s="21"/>
      <c r="BF258" s="21"/>
      <c r="BG258" s="21"/>
      <c r="BH258" s="21"/>
      <c r="BI258" s="21"/>
      <c r="BJ258" s="21"/>
      <c r="BK258" s="21"/>
      <c r="BL258" s="21"/>
      <c r="BM258" s="21"/>
      <c r="BN258" s="21"/>
      <c r="BO258" s="21"/>
      <c r="BP258" s="21"/>
      <c r="BQ258" s="21"/>
      <c r="BR258" s="21"/>
      <c r="BS258" s="21"/>
      <c r="BT258" s="21"/>
      <c r="BU258" s="21"/>
      <c r="BV258" s="21"/>
      <c r="BW258" s="21"/>
      <c r="BX258" s="21"/>
      <c r="BY258" s="21"/>
      <c r="BZ258" s="21"/>
      <c r="CA258" s="21"/>
      <c r="CB258" s="21"/>
      <c r="CC258" s="21"/>
      <c r="CD258" s="21"/>
      <c r="CE258" s="21"/>
      <c r="CF258" s="21"/>
      <c r="CG258" s="21"/>
      <c r="CH258" s="21"/>
      <c r="CI258" s="21"/>
      <c r="CJ258" s="21"/>
      <c r="CK258" s="21"/>
      <c r="CL258" s="21"/>
      <c r="CM258" s="21"/>
      <c r="CN258" s="21"/>
      <c r="CO258" s="21"/>
      <c r="CP258" s="21"/>
      <c r="CQ258" s="21"/>
      <c r="CR258" s="21"/>
      <c r="CS258" s="21"/>
      <c r="CT258" s="21"/>
      <c r="CU258" s="21"/>
      <c r="CV258" s="21"/>
      <c r="CW258" s="21"/>
      <c r="CX258" s="21"/>
      <c r="CY258" s="21"/>
      <c r="CZ258" s="21"/>
      <c r="DA258" s="21"/>
      <c r="DB258" s="21"/>
      <c r="DC258" s="21"/>
      <c r="DD258" s="21"/>
      <c r="DE258" s="21"/>
      <c r="DF258" s="21"/>
      <c r="DG258" s="21"/>
      <c r="DH258" s="21"/>
      <c r="DI258" s="21"/>
      <c r="DJ258" s="21"/>
      <c r="DK258" s="21"/>
      <c r="DL258" s="21"/>
      <c r="DM258" s="21"/>
      <c r="DN258" s="21"/>
      <c r="DO258" s="21"/>
      <c r="DP258" s="21"/>
      <c r="DQ258" s="21"/>
      <c r="DR258" s="21"/>
      <c r="DS258" s="21"/>
      <c r="DT258" s="21"/>
      <c r="DU258" s="21"/>
      <c r="DV258" s="21"/>
      <c r="DW258" s="21"/>
      <c r="DX258" s="21"/>
      <c r="DY258" s="21"/>
      <c r="DZ258" s="21"/>
      <c r="EA258" s="21"/>
      <c r="EB258" s="21"/>
      <c r="EC258" s="21"/>
      <c r="ED258" s="21"/>
      <c r="EE258" s="21"/>
      <c r="EF258" s="21"/>
      <c r="EG258" s="21"/>
      <c r="EH258" s="21"/>
      <c r="EI258" s="21"/>
      <c r="EJ258" s="21"/>
      <c r="EK258" s="21"/>
      <c r="EL258" s="21"/>
      <c r="EM258" s="21"/>
      <c r="EN258" s="21"/>
      <c r="EO258" s="21"/>
      <c r="EP258" s="21"/>
      <c r="EQ258" s="21"/>
      <c r="ER258" s="21"/>
      <c r="ES258" s="21"/>
      <c r="ET258" s="21"/>
      <c r="EU258" s="21"/>
      <c r="EV258" s="21"/>
      <c r="EW258" s="21"/>
      <c r="EX258" s="21"/>
      <c r="EY258" s="21"/>
      <c r="EZ258" s="21"/>
      <c r="FA258" s="21"/>
      <c r="FB258" s="21"/>
      <c r="FC258" s="21"/>
      <c r="FD258" s="21"/>
      <c r="FE258" s="21"/>
      <c r="FF258" s="21"/>
      <c r="FG258" s="21"/>
      <c r="FH258" s="21"/>
      <c r="FI258" s="21"/>
      <c r="FJ258" s="21"/>
      <c r="FK258" s="21"/>
      <c r="FL258" s="21"/>
      <c r="FM258" s="21"/>
      <c r="FN258" s="21"/>
      <c r="FO258" s="21"/>
      <c r="FP258" s="21"/>
      <c r="FQ258" s="21"/>
      <c r="FR258" s="21"/>
      <c r="FS258" s="21"/>
      <c r="FT258" s="21"/>
      <c r="FU258" s="21"/>
      <c r="FV258" s="21"/>
      <c r="FW258" s="21"/>
      <c r="FX258" s="21"/>
      <c r="FY258" s="21"/>
      <c r="FZ258" s="21"/>
      <c r="GA258" s="21"/>
      <c r="GB258" s="21"/>
      <c r="GC258" s="21"/>
      <c r="GD258" s="21"/>
      <c r="GE258" s="21"/>
      <c r="GF258" s="21"/>
      <c r="GG258" s="21"/>
      <c r="GH258" s="21"/>
      <c r="GI258" s="21"/>
      <c r="GJ258" s="21"/>
      <c r="GK258" s="21"/>
      <c r="GL258" s="21"/>
      <c r="GM258" s="21"/>
      <c r="GN258" s="21"/>
      <c r="GO258" s="21"/>
      <c r="GP258" s="21"/>
      <c r="GQ258" s="21"/>
      <c r="GR258" s="21"/>
      <c r="GS258" s="21"/>
      <c r="GT258" s="21"/>
      <c r="GU258" s="21"/>
      <c r="GV258" s="21"/>
      <c r="GW258" s="21"/>
    </row>
    <row r="259" spans="1:205" s="27" customFormat="1" ht="18.75" x14ac:dyDescent="0.3">
      <c r="A259" s="28" t="s">
        <v>18</v>
      </c>
      <c r="B259" s="29">
        <f t="shared" si="175"/>
        <v>0</v>
      </c>
      <c r="C259" s="29">
        <f>C265</f>
        <v>0</v>
      </c>
      <c r="D259" s="29">
        <f t="shared" si="175"/>
        <v>0</v>
      </c>
      <c r="E259" s="29">
        <f t="shared" si="175"/>
        <v>0</v>
      </c>
      <c r="F259" s="113">
        <f t="shared" si="177"/>
        <v>0</v>
      </c>
      <c r="G259" s="113">
        <f>IFERROR(E259/C259*100,0)</f>
        <v>0</v>
      </c>
      <c r="H259" s="29">
        <f t="shared" si="176"/>
        <v>0</v>
      </c>
      <c r="I259" s="29"/>
      <c r="J259" s="126">
        <f t="shared" si="176"/>
        <v>0</v>
      </c>
      <c r="K259" s="29"/>
      <c r="L259" s="29">
        <f t="shared" si="176"/>
        <v>0</v>
      </c>
      <c r="M259" s="29"/>
      <c r="N259" s="29">
        <f>N265</f>
        <v>0</v>
      </c>
      <c r="O259" s="29"/>
      <c r="P259" s="29">
        <f t="shared" si="176"/>
        <v>0</v>
      </c>
      <c r="Q259" s="29"/>
      <c r="R259" s="29">
        <f t="shared" si="176"/>
        <v>0</v>
      </c>
      <c r="S259" s="29"/>
      <c r="T259" s="29">
        <f t="shared" si="176"/>
        <v>0</v>
      </c>
      <c r="U259" s="29"/>
      <c r="V259" s="29">
        <f t="shared" si="176"/>
        <v>0</v>
      </c>
      <c r="W259" s="29"/>
      <c r="X259" s="29">
        <f t="shared" si="176"/>
        <v>0</v>
      </c>
      <c r="Y259" s="29"/>
      <c r="Z259" s="29">
        <f t="shared" si="176"/>
        <v>0</v>
      </c>
      <c r="AA259" s="29"/>
      <c r="AB259" s="29">
        <f t="shared" si="176"/>
        <v>0</v>
      </c>
      <c r="AC259" s="29"/>
      <c r="AD259" s="29">
        <f t="shared" si="176"/>
        <v>0</v>
      </c>
      <c r="AE259" s="29"/>
      <c r="AF259" s="20"/>
      <c r="AG259" s="99">
        <f t="shared" si="149"/>
        <v>0</v>
      </c>
      <c r="AH259" s="21"/>
      <c r="AI259" s="21"/>
      <c r="AJ259" s="21"/>
      <c r="AK259" s="21"/>
      <c r="AL259" s="21"/>
      <c r="AM259" s="21"/>
      <c r="AN259" s="21"/>
      <c r="AO259" s="21"/>
      <c r="AP259" s="21"/>
      <c r="AQ259" s="21"/>
      <c r="AR259" s="21"/>
      <c r="AS259" s="21"/>
      <c r="AT259" s="21"/>
      <c r="AU259" s="21"/>
      <c r="AV259" s="21"/>
      <c r="AW259" s="21"/>
      <c r="AX259" s="21"/>
      <c r="AY259" s="21"/>
      <c r="AZ259" s="21"/>
      <c r="BA259" s="21"/>
      <c r="BB259" s="21"/>
      <c r="BC259" s="21"/>
      <c r="BD259" s="21"/>
      <c r="BE259" s="21"/>
      <c r="BF259" s="21"/>
      <c r="BG259" s="21"/>
      <c r="BH259" s="21"/>
      <c r="BI259" s="21"/>
      <c r="BJ259" s="21"/>
      <c r="BK259" s="21"/>
      <c r="BL259" s="21"/>
      <c r="BM259" s="21"/>
      <c r="BN259" s="21"/>
      <c r="BO259" s="21"/>
      <c r="BP259" s="21"/>
      <c r="BQ259" s="21"/>
      <c r="BR259" s="21"/>
      <c r="BS259" s="21"/>
      <c r="BT259" s="21"/>
      <c r="BU259" s="21"/>
      <c r="BV259" s="21"/>
      <c r="BW259" s="21"/>
      <c r="BX259" s="21"/>
      <c r="BY259" s="21"/>
      <c r="BZ259" s="21"/>
      <c r="CA259" s="21"/>
      <c r="CB259" s="21"/>
      <c r="CC259" s="21"/>
      <c r="CD259" s="21"/>
      <c r="CE259" s="21"/>
      <c r="CF259" s="21"/>
      <c r="CG259" s="21"/>
      <c r="CH259" s="21"/>
      <c r="CI259" s="21"/>
      <c r="CJ259" s="21"/>
      <c r="CK259" s="21"/>
      <c r="CL259" s="21"/>
      <c r="CM259" s="21"/>
      <c r="CN259" s="21"/>
      <c r="CO259" s="21"/>
      <c r="CP259" s="21"/>
      <c r="CQ259" s="21"/>
      <c r="CR259" s="21"/>
      <c r="CS259" s="21"/>
      <c r="CT259" s="21"/>
      <c r="CU259" s="21"/>
      <c r="CV259" s="21"/>
      <c r="CW259" s="21"/>
      <c r="CX259" s="21"/>
      <c r="CY259" s="21"/>
      <c r="CZ259" s="21"/>
      <c r="DA259" s="21"/>
      <c r="DB259" s="21"/>
      <c r="DC259" s="21"/>
      <c r="DD259" s="21"/>
      <c r="DE259" s="21"/>
      <c r="DF259" s="21"/>
      <c r="DG259" s="21"/>
      <c r="DH259" s="21"/>
      <c r="DI259" s="21"/>
      <c r="DJ259" s="21"/>
      <c r="DK259" s="21"/>
      <c r="DL259" s="21"/>
      <c r="DM259" s="21"/>
      <c r="DN259" s="21"/>
      <c r="DO259" s="21"/>
      <c r="DP259" s="21"/>
      <c r="DQ259" s="21"/>
      <c r="DR259" s="21"/>
      <c r="DS259" s="21"/>
      <c r="DT259" s="21"/>
      <c r="DU259" s="21"/>
      <c r="DV259" s="21"/>
      <c r="DW259" s="21"/>
      <c r="DX259" s="21"/>
      <c r="DY259" s="21"/>
      <c r="DZ259" s="21"/>
      <c r="EA259" s="21"/>
      <c r="EB259" s="21"/>
      <c r="EC259" s="21"/>
      <c r="ED259" s="21"/>
      <c r="EE259" s="21"/>
      <c r="EF259" s="21"/>
      <c r="EG259" s="21"/>
      <c r="EH259" s="21"/>
      <c r="EI259" s="21"/>
      <c r="EJ259" s="21"/>
      <c r="EK259" s="21"/>
      <c r="EL259" s="21"/>
      <c r="EM259" s="21"/>
      <c r="EN259" s="21"/>
      <c r="EO259" s="21"/>
      <c r="EP259" s="21"/>
      <c r="EQ259" s="21"/>
      <c r="ER259" s="21"/>
      <c r="ES259" s="21"/>
      <c r="ET259" s="21"/>
      <c r="EU259" s="21"/>
      <c r="EV259" s="21"/>
      <c r="EW259" s="21"/>
      <c r="EX259" s="21"/>
      <c r="EY259" s="21"/>
      <c r="EZ259" s="21"/>
      <c r="FA259" s="21"/>
      <c r="FB259" s="21"/>
      <c r="FC259" s="21"/>
      <c r="FD259" s="21"/>
      <c r="FE259" s="21"/>
      <c r="FF259" s="21"/>
      <c r="FG259" s="21"/>
      <c r="FH259" s="21"/>
      <c r="FI259" s="21"/>
      <c r="FJ259" s="21"/>
      <c r="FK259" s="21"/>
      <c r="FL259" s="21"/>
      <c r="FM259" s="21"/>
      <c r="FN259" s="21"/>
      <c r="FO259" s="21"/>
      <c r="FP259" s="21"/>
      <c r="FQ259" s="21"/>
      <c r="FR259" s="21"/>
      <c r="FS259" s="21"/>
      <c r="FT259" s="21"/>
      <c r="FU259" s="21"/>
      <c r="FV259" s="21"/>
      <c r="FW259" s="21"/>
      <c r="FX259" s="21"/>
      <c r="FY259" s="21"/>
      <c r="FZ259" s="21"/>
      <c r="GA259" s="21"/>
      <c r="GB259" s="21"/>
      <c r="GC259" s="21"/>
      <c r="GD259" s="21"/>
      <c r="GE259" s="21"/>
      <c r="GF259" s="21"/>
      <c r="GG259" s="21"/>
      <c r="GH259" s="21"/>
      <c r="GI259" s="21"/>
      <c r="GJ259" s="21"/>
      <c r="GK259" s="21"/>
      <c r="GL259" s="21"/>
      <c r="GM259" s="21"/>
      <c r="GN259" s="21"/>
      <c r="GO259" s="21"/>
      <c r="GP259" s="21"/>
      <c r="GQ259" s="21"/>
      <c r="GR259" s="21"/>
      <c r="GS259" s="21"/>
      <c r="GT259" s="21"/>
      <c r="GU259" s="21"/>
      <c r="GV259" s="21"/>
      <c r="GW259" s="21"/>
    </row>
    <row r="260" spans="1:205" s="27" customFormat="1" ht="18.75" x14ac:dyDescent="0.3">
      <c r="A260" s="28" t="s">
        <v>20</v>
      </c>
      <c r="B260" s="29">
        <f t="shared" si="175"/>
        <v>0</v>
      </c>
      <c r="C260" s="29">
        <f>C266</f>
        <v>0</v>
      </c>
      <c r="D260" s="29">
        <f t="shared" si="175"/>
        <v>0</v>
      </c>
      <c r="E260" s="29">
        <f t="shared" si="175"/>
        <v>0</v>
      </c>
      <c r="F260" s="113">
        <f t="shared" si="177"/>
        <v>0</v>
      </c>
      <c r="G260" s="113">
        <f>IFERROR(E260/C260*100,0)</f>
        <v>0</v>
      </c>
      <c r="H260" s="29">
        <f t="shared" si="176"/>
        <v>0</v>
      </c>
      <c r="I260" s="29"/>
      <c r="J260" s="126">
        <f t="shared" si="176"/>
        <v>0</v>
      </c>
      <c r="K260" s="29"/>
      <c r="L260" s="29">
        <f t="shared" si="176"/>
        <v>0</v>
      </c>
      <c r="M260" s="29"/>
      <c r="N260" s="29">
        <f t="shared" si="176"/>
        <v>0</v>
      </c>
      <c r="O260" s="29"/>
      <c r="P260" s="29">
        <f t="shared" si="176"/>
        <v>0</v>
      </c>
      <c r="Q260" s="29"/>
      <c r="R260" s="29">
        <f t="shared" si="176"/>
        <v>0</v>
      </c>
      <c r="S260" s="29"/>
      <c r="T260" s="29">
        <f t="shared" si="176"/>
        <v>0</v>
      </c>
      <c r="U260" s="29"/>
      <c r="V260" s="29">
        <f t="shared" si="176"/>
        <v>0</v>
      </c>
      <c r="W260" s="29"/>
      <c r="X260" s="29">
        <f t="shared" si="176"/>
        <v>0</v>
      </c>
      <c r="Y260" s="29"/>
      <c r="Z260" s="29">
        <f t="shared" si="176"/>
        <v>0</v>
      </c>
      <c r="AA260" s="29"/>
      <c r="AB260" s="29">
        <f t="shared" si="176"/>
        <v>0</v>
      </c>
      <c r="AC260" s="29"/>
      <c r="AD260" s="29">
        <f t="shared" si="176"/>
        <v>0</v>
      </c>
      <c r="AE260" s="29"/>
      <c r="AF260" s="20"/>
      <c r="AG260" s="99">
        <f t="shared" si="149"/>
        <v>0</v>
      </c>
      <c r="AH260" s="21"/>
      <c r="AI260" s="21"/>
      <c r="AJ260" s="21"/>
      <c r="AK260" s="21"/>
      <c r="AL260" s="21"/>
      <c r="AM260" s="21"/>
      <c r="AN260" s="21"/>
      <c r="AO260" s="21"/>
      <c r="AP260" s="21"/>
      <c r="AQ260" s="21"/>
      <c r="AR260" s="21"/>
      <c r="AS260" s="21"/>
      <c r="AT260" s="21"/>
      <c r="AU260" s="21"/>
      <c r="AV260" s="21"/>
      <c r="AW260" s="21"/>
      <c r="AX260" s="21"/>
      <c r="AY260" s="21"/>
      <c r="AZ260" s="21"/>
      <c r="BA260" s="21"/>
      <c r="BB260" s="21"/>
      <c r="BC260" s="21"/>
      <c r="BD260" s="21"/>
      <c r="BE260" s="21"/>
      <c r="BF260" s="21"/>
      <c r="BG260" s="21"/>
      <c r="BH260" s="21"/>
      <c r="BI260" s="21"/>
      <c r="BJ260" s="21"/>
      <c r="BK260" s="21"/>
      <c r="BL260" s="21"/>
      <c r="BM260" s="21"/>
      <c r="BN260" s="21"/>
      <c r="BO260" s="21"/>
      <c r="BP260" s="21"/>
      <c r="BQ260" s="21"/>
      <c r="BR260" s="21"/>
      <c r="BS260" s="21"/>
      <c r="BT260" s="21"/>
      <c r="BU260" s="21"/>
      <c r="BV260" s="21"/>
      <c r="BW260" s="21"/>
      <c r="BX260" s="21"/>
      <c r="BY260" s="21"/>
      <c r="BZ260" s="21"/>
      <c r="CA260" s="21"/>
      <c r="CB260" s="21"/>
      <c r="CC260" s="21"/>
      <c r="CD260" s="21"/>
      <c r="CE260" s="21"/>
      <c r="CF260" s="21"/>
      <c r="CG260" s="21"/>
      <c r="CH260" s="21"/>
      <c r="CI260" s="21"/>
      <c r="CJ260" s="21"/>
      <c r="CK260" s="21"/>
      <c r="CL260" s="21"/>
      <c r="CM260" s="21"/>
      <c r="CN260" s="21"/>
      <c r="CO260" s="21"/>
      <c r="CP260" s="21"/>
      <c r="CQ260" s="21"/>
      <c r="CR260" s="21"/>
      <c r="CS260" s="21"/>
      <c r="CT260" s="21"/>
      <c r="CU260" s="21"/>
      <c r="CV260" s="21"/>
      <c r="CW260" s="21"/>
      <c r="CX260" s="21"/>
      <c r="CY260" s="21"/>
      <c r="CZ260" s="21"/>
      <c r="DA260" s="21"/>
      <c r="DB260" s="21"/>
      <c r="DC260" s="21"/>
      <c r="DD260" s="21"/>
      <c r="DE260" s="21"/>
      <c r="DF260" s="21"/>
      <c r="DG260" s="21"/>
      <c r="DH260" s="21"/>
      <c r="DI260" s="21"/>
      <c r="DJ260" s="21"/>
      <c r="DK260" s="21"/>
      <c r="DL260" s="21"/>
      <c r="DM260" s="21"/>
      <c r="DN260" s="21"/>
      <c r="DO260" s="21"/>
      <c r="DP260" s="21"/>
      <c r="DQ260" s="21"/>
      <c r="DR260" s="21"/>
      <c r="DS260" s="21"/>
      <c r="DT260" s="21"/>
      <c r="DU260" s="21"/>
      <c r="DV260" s="21"/>
      <c r="DW260" s="21"/>
      <c r="DX260" s="21"/>
      <c r="DY260" s="21"/>
      <c r="DZ260" s="21"/>
      <c r="EA260" s="21"/>
      <c r="EB260" s="21"/>
      <c r="EC260" s="21"/>
      <c r="ED260" s="21"/>
      <c r="EE260" s="21"/>
      <c r="EF260" s="21"/>
      <c r="EG260" s="21"/>
      <c r="EH260" s="21"/>
      <c r="EI260" s="21"/>
      <c r="EJ260" s="21"/>
      <c r="EK260" s="21"/>
      <c r="EL260" s="21"/>
      <c r="EM260" s="21"/>
      <c r="EN260" s="21"/>
      <c r="EO260" s="21"/>
      <c r="EP260" s="21"/>
      <c r="EQ260" s="21"/>
      <c r="ER260" s="21"/>
      <c r="ES260" s="21"/>
      <c r="ET260" s="21"/>
      <c r="EU260" s="21"/>
      <c r="EV260" s="21"/>
      <c r="EW260" s="21"/>
      <c r="EX260" s="21"/>
      <c r="EY260" s="21"/>
      <c r="EZ260" s="21"/>
      <c r="FA260" s="21"/>
      <c r="FB260" s="21"/>
      <c r="FC260" s="21"/>
      <c r="FD260" s="21"/>
      <c r="FE260" s="21"/>
      <c r="FF260" s="21"/>
      <c r="FG260" s="21"/>
      <c r="FH260" s="21"/>
      <c r="FI260" s="21"/>
      <c r="FJ260" s="21"/>
      <c r="FK260" s="21"/>
      <c r="FL260" s="21"/>
      <c r="FM260" s="21"/>
      <c r="FN260" s="21"/>
      <c r="FO260" s="21"/>
      <c r="FP260" s="21"/>
      <c r="FQ260" s="21"/>
      <c r="FR260" s="21"/>
      <c r="FS260" s="21"/>
      <c r="FT260" s="21"/>
      <c r="FU260" s="21"/>
      <c r="FV260" s="21"/>
      <c r="FW260" s="21"/>
      <c r="FX260" s="21"/>
      <c r="FY260" s="21"/>
      <c r="FZ260" s="21"/>
      <c r="GA260" s="21"/>
      <c r="GB260" s="21"/>
      <c r="GC260" s="21"/>
      <c r="GD260" s="21"/>
      <c r="GE260" s="21"/>
      <c r="GF260" s="21"/>
      <c r="GG260" s="21"/>
      <c r="GH260" s="21"/>
      <c r="GI260" s="21"/>
      <c r="GJ260" s="21"/>
      <c r="GK260" s="21"/>
      <c r="GL260" s="21"/>
      <c r="GM260" s="21"/>
      <c r="GN260" s="21"/>
      <c r="GO260" s="21"/>
      <c r="GP260" s="21"/>
      <c r="GQ260" s="21"/>
      <c r="GR260" s="21"/>
      <c r="GS260" s="21"/>
      <c r="GT260" s="21"/>
      <c r="GU260" s="21"/>
      <c r="GV260" s="21"/>
      <c r="GW260" s="21"/>
    </row>
    <row r="261" spans="1:205" s="27" customFormat="1" ht="104.25" customHeight="1" x14ac:dyDescent="0.3">
      <c r="A261" s="50" t="s">
        <v>76</v>
      </c>
      <c r="B261" s="37"/>
      <c r="C261" s="37"/>
      <c r="D261" s="37"/>
      <c r="E261" s="37"/>
      <c r="F261" s="37"/>
      <c r="G261" s="37"/>
      <c r="H261" s="38"/>
      <c r="I261" s="38"/>
      <c r="J261" s="12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20"/>
      <c r="AG261" s="99">
        <f t="shared" si="149"/>
        <v>0</v>
      </c>
      <c r="AH261" s="21"/>
      <c r="AI261" s="21"/>
      <c r="AJ261" s="21"/>
      <c r="AK261" s="21"/>
      <c r="AL261" s="21"/>
      <c r="AM261" s="21"/>
      <c r="AN261" s="21"/>
      <c r="AO261" s="21"/>
      <c r="AP261" s="21"/>
      <c r="AQ261" s="21"/>
      <c r="AR261" s="21"/>
      <c r="AS261" s="21"/>
      <c r="AT261" s="21"/>
      <c r="AU261" s="21"/>
      <c r="AV261" s="21"/>
      <c r="AW261" s="21"/>
      <c r="AX261" s="21"/>
      <c r="AY261" s="21"/>
      <c r="AZ261" s="21"/>
      <c r="BA261" s="21"/>
      <c r="BB261" s="21"/>
      <c r="BC261" s="21"/>
      <c r="BD261" s="21"/>
      <c r="BE261" s="21"/>
      <c r="BF261" s="21"/>
      <c r="BG261" s="21"/>
      <c r="BH261" s="21"/>
      <c r="BI261" s="21"/>
      <c r="BJ261" s="21"/>
      <c r="BK261" s="21"/>
      <c r="BL261" s="21"/>
      <c r="BM261" s="21"/>
      <c r="BN261" s="21"/>
      <c r="BO261" s="21"/>
      <c r="BP261" s="21"/>
      <c r="BQ261" s="21"/>
      <c r="BR261" s="21"/>
      <c r="BS261" s="21"/>
      <c r="BT261" s="21"/>
      <c r="BU261" s="21"/>
      <c r="BV261" s="21"/>
      <c r="BW261" s="21"/>
      <c r="BX261" s="21"/>
      <c r="BY261" s="21"/>
      <c r="BZ261" s="21"/>
      <c r="CA261" s="21"/>
      <c r="CB261" s="21"/>
      <c r="CC261" s="21"/>
      <c r="CD261" s="21"/>
      <c r="CE261" s="21"/>
      <c r="CF261" s="21"/>
      <c r="CG261" s="21"/>
      <c r="CH261" s="21"/>
      <c r="CI261" s="21"/>
      <c r="CJ261" s="21"/>
      <c r="CK261" s="21"/>
      <c r="CL261" s="21"/>
      <c r="CM261" s="21"/>
      <c r="CN261" s="21"/>
      <c r="CO261" s="21"/>
      <c r="CP261" s="21"/>
      <c r="CQ261" s="21"/>
      <c r="CR261" s="21"/>
      <c r="CS261" s="21"/>
      <c r="CT261" s="21"/>
      <c r="CU261" s="21"/>
      <c r="CV261" s="21"/>
      <c r="CW261" s="21"/>
      <c r="CX261" s="21"/>
      <c r="CY261" s="21"/>
      <c r="CZ261" s="21"/>
      <c r="DA261" s="21"/>
      <c r="DB261" s="21"/>
      <c r="DC261" s="21"/>
      <c r="DD261" s="21"/>
      <c r="DE261" s="21"/>
      <c r="DF261" s="21"/>
      <c r="DG261" s="21"/>
      <c r="DH261" s="21"/>
      <c r="DI261" s="21"/>
      <c r="DJ261" s="21"/>
      <c r="DK261" s="21"/>
      <c r="DL261" s="21"/>
      <c r="DM261" s="21"/>
      <c r="DN261" s="21"/>
      <c r="DO261" s="21"/>
      <c r="DP261" s="21"/>
      <c r="DQ261" s="21"/>
      <c r="DR261" s="21"/>
      <c r="DS261" s="21"/>
      <c r="DT261" s="21"/>
      <c r="DU261" s="21"/>
      <c r="DV261" s="21"/>
      <c r="DW261" s="21"/>
      <c r="DX261" s="21"/>
      <c r="DY261" s="21"/>
      <c r="DZ261" s="21"/>
      <c r="EA261" s="21"/>
      <c r="EB261" s="21"/>
      <c r="EC261" s="21"/>
      <c r="ED261" s="21"/>
      <c r="EE261" s="21"/>
      <c r="EF261" s="21"/>
      <c r="EG261" s="21"/>
      <c r="EH261" s="21"/>
      <c r="EI261" s="21"/>
      <c r="EJ261" s="21"/>
      <c r="EK261" s="21"/>
      <c r="EL261" s="21"/>
      <c r="EM261" s="21"/>
      <c r="EN261" s="21"/>
      <c r="EO261" s="21"/>
      <c r="EP261" s="21"/>
      <c r="EQ261" s="21"/>
      <c r="ER261" s="21"/>
      <c r="ES261" s="21"/>
      <c r="ET261" s="21"/>
      <c r="EU261" s="21"/>
      <c r="EV261" s="21"/>
      <c r="EW261" s="21"/>
      <c r="EX261" s="21"/>
      <c r="EY261" s="21"/>
      <c r="EZ261" s="21"/>
      <c r="FA261" s="21"/>
      <c r="FB261" s="21"/>
      <c r="FC261" s="21"/>
      <c r="FD261" s="21"/>
      <c r="FE261" s="21"/>
      <c r="FF261" s="21"/>
      <c r="FG261" s="21"/>
      <c r="FH261" s="21"/>
      <c r="FI261" s="21"/>
      <c r="FJ261" s="21"/>
      <c r="FK261" s="21"/>
      <c r="FL261" s="21"/>
      <c r="FM261" s="21"/>
      <c r="FN261" s="21"/>
      <c r="FO261" s="21"/>
      <c r="FP261" s="21"/>
      <c r="FQ261" s="21"/>
      <c r="FR261" s="21"/>
      <c r="FS261" s="21"/>
      <c r="FT261" s="21"/>
      <c r="FU261" s="21"/>
      <c r="FV261" s="21"/>
      <c r="FW261" s="21"/>
      <c r="FX261" s="21"/>
      <c r="FY261" s="21"/>
      <c r="FZ261" s="21"/>
      <c r="GA261" s="21"/>
      <c r="GB261" s="21"/>
      <c r="GC261" s="21"/>
      <c r="GD261" s="21"/>
      <c r="GE261" s="21"/>
      <c r="GF261" s="21"/>
      <c r="GG261" s="21"/>
      <c r="GH261" s="21"/>
      <c r="GI261" s="21"/>
      <c r="GJ261" s="21"/>
      <c r="GK261" s="21"/>
      <c r="GL261" s="21"/>
      <c r="GM261" s="21"/>
      <c r="GN261" s="21"/>
      <c r="GO261" s="21"/>
      <c r="GP261" s="21"/>
      <c r="GQ261" s="21"/>
      <c r="GR261" s="21"/>
      <c r="GS261" s="21"/>
      <c r="GT261" s="21"/>
      <c r="GU261" s="21"/>
      <c r="GV261" s="21"/>
      <c r="GW261" s="21"/>
    </row>
    <row r="262" spans="1:205" s="27" customFormat="1" ht="18.75" x14ac:dyDescent="0.3">
      <c r="A262" s="33" t="s">
        <v>16</v>
      </c>
      <c r="B262" s="34">
        <f>B263+B264+B265</f>
        <v>74</v>
      </c>
      <c r="C262" s="34">
        <f>C263+C264+C265</f>
        <v>0</v>
      </c>
      <c r="D262" s="34">
        <f>D263+D264+D265</f>
        <v>0</v>
      </c>
      <c r="E262" s="34">
        <f>E263+E264+E265</f>
        <v>0</v>
      </c>
      <c r="F262" s="109">
        <f>IFERROR(E262/B262*100,0)</f>
        <v>0</v>
      </c>
      <c r="G262" s="109">
        <f>IFERROR(E262/C262*100,0)</f>
        <v>0</v>
      </c>
      <c r="H262" s="35">
        <f>H263+H264+H265</f>
        <v>0</v>
      </c>
      <c r="I262" s="35">
        <f t="shared" ref="I262:AE262" si="178">I263+I264+I265</f>
        <v>0</v>
      </c>
      <c r="J262" s="125">
        <f t="shared" si="178"/>
        <v>0</v>
      </c>
      <c r="K262" s="35">
        <f t="shared" si="178"/>
        <v>0</v>
      </c>
      <c r="L262" s="35">
        <f t="shared" si="178"/>
        <v>0</v>
      </c>
      <c r="M262" s="35">
        <f t="shared" si="178"/>
        <v>0</v>
      </c>
      <c r="N262" s="35">
        <f t="shared" si="178"/>
        <v>74</v>
      </c>
      <c r="O262" s="35">
        <f t="shared" si="178"/>
        <v>0</v>
      </c>
      <c r="P262" s="35">
        <f t="shared" si="178"/>
        <v>0</v>
      </c>
      <c r="Q262" s="35">
        <f t="shared" si="178"/>
        <v>0</v>
      </c>
      <c r="R262" s="35">
        <f t="shared" si="178"/>
        <v>0</v>
      </c>
      <c r="S262" s="35">
        <f t="shared" si="178"/>
        <v>0</v>
      </c>
      <c r="T262" s="35">
        <f t="shared" si="178"/>
        <v>0</v>
      </c>
      <c r="U262" s="35">
        <f t="shared" si="178"/>
        <v>0</v>
      </c>
      <c r="V262" s="35">
        <f t="shared" si="178"/>
        <v>0</v>
      </c>
      <c r="W262" s="35">
        <f t="shared" si="178"/>
        <v>0</v>
      </c>
      <c r="X262" s="35">
        <f t="shared" si="178"/>
        <v>0</v>
      </c>
      <c r="Y262" s="35">
        <f t="shared" si="178"/>
        <v>0</v>
      </c>
      <c r="Z262" s="35">
        <f t="shared" si="178"/>
        <v>0</v>
      </c>
      <c r="AA262" s="35">
        <f t="shared" si="178"/>
        <v>0</v>
      </c>
      <c r="AB262" s="35">
        <f t="shared" si="178"/>
        <v>0</v>
      </c>
      <c r="AC262" s="35">
        <f t="shared" si="178"/>
        <v>0</v>
      </c>
      <c r="AD262" s="35">
        <f t="shared" si="178"/>
        <v>0</v>
      </c>
      <c r="AE262" s="35">
        <f t="shared" si="178"/>
        <v>0</v>
      </c>
      <c r="AF262" s="20"/>
      <c r="AG262" s="99">
        <f t="shared" si="149"/>
        <v>74</v>
      </c>
      <c r="AH262" s="21"/>
      <c r="AI262" s="21"/>
      <c r="AJ262" s="21"/>
      <c r="AK262" s="21"/>
      <c r="AL262" s="21"/>
      <c r="AM262" s="21"/>
      <c r="AN262" s="21"/>
      <c r="AO262" s="21"/>
      <c r="AP262" s="21"/>
      <c r="AQ262" s="21"/>
      <c r="AR262" s="21"/>
      <c r="AS262" s="21"/>
      <c r="AT262" s="21"/>
      <c r="AU262" s="21"/>
      <c r="AV262" s="21"/>
      <c r="AW262" s="21"/>
      <c r="AX262" s="21"/>
      <c r="AY262" s="21"/>
      <c r="AZ262" s="21"/>
      <c r="BA262" s="21"/>
      <c r="BB262" s="21"/>
      <c r="BC262" s="21"/>
      <c r="BD262" s="21"/>
      <c r="BE262" s="21"/>
      <c r="BF262" s="21"/>
      <c r="BG262" s="21"/>
      <c r="BH262" s="21"/>
      <c r="BI262" s="21"/>
      <c r="BJ262" s="21"/>
      <c r="BK262" s="21"/>
      <c r="BL262" s="21"/>
      <c r="BM262" s="21"/>
      <c r="BN262" s="21"/>
      <c r="BO262" s="21"/>
      <c r="BP262" s="21"/>
      <c r="BQ262" s="21"/>
      <c r="BR262" s="21"/>
      <c r="BS262" s="21"/>
      <c r="BT262" s="21"/>
      <c r="BU262" s="21"/>
      <c r="BV262" s="21"/>
      <c r="BW262" s="21"/>
      <c r="BX262" s="21"/>
      <c r="BY262" s="21"/>
      <c r="BZ262" s="21"/>
      <c r="CA262" s="21"/>
      <c r="CB262" s="21"/>
      <c r="CC262" s="21"/>
      <c r="CD262" s="21"/>
      <c r="CE262" s="21"/>
      <c r="CF262" s="21"/>
      <c r="CG262" s="21"/>
      <c r="CH262" s="21"/>
      <c r="CI262" s="21"/>
      <c r="CJ262" s="21"/>
      <c r="CK262" s="21"/>
      <c r="CL262" s="21"/>
      <c r="CM262" s="21"/>
      <c r="CN262" s="21"/>
      <c r="CO262" s="21"/>
      <c r="CP262" s="21"/>
      <c r="CQ262" s="21"/>
      <c r="CR262" s="21"/>
      <c r="CS262" s="21"/>
      <c r="CT262" s="21"/>
      <c r="CU262" s="21"/>
      <c r="CV262" s="21"/>
      <c r="CW262" s="21"/>
      <c r="CX262" s="21"/>
      <c r="CY262" s="21"/>
      <c r="CZ262" s="21"/>
      <c r="DA262" s="21"/>
      <c r="DB262" s="21"/>
      <c r="DC262" s="21"/>
      <c r="DD262" s="21"/>
      <c r="DE262" s="21"/>
      <c r="DF262" s="21"/>
      <c r="DG262" s="21"/>
      <c r="DH262" s="21"/>
      <c r="DI262" s="21"/>
      <c r="DJ262" s="21"/>
      <c r="DK262" s="21"/>
      <c r="DL262" s="21"/>
      <c r="DM262" s="21"/>
      <c r="DN262" s="21"/>
      <c r="DO262" s="21"/>
      <c r="DP262" s="21"/>
      <c r="DQ262" s="21"/>
      <c r="DR262" s="21"/>
      <c r="DS262" s="21"/>
      <c r="DT262" s="21"/>
      <c r="DU262" s="21"/>
      <c r="DV262" s="21"/>
      <c r="DW262" s="21"/>
      <c r="DX262" s="21"/>
      <c r="DY262" s="21"/>
      <c r="DZ262" s="21"/>
      <c r="EA262" s="21"/>
      <c r="EB262" s="21"/>
      <c r="EC262" s="21"/>
      <c r="ED262" s="21"/>
      <c r="EE262" s="21"/>
      <c r="EF262" s="21"/>
      <c r="EG262" s="21"/>
      <c r="EH262" s="21"/>
      <c r="EI262" s="21"/>
      <c r="EJ262" s="21"/>
      <c r="EK262" s="21"/>
      <c r="EL262" s="21"/>
      <c r="EM262" s="21"/>
      <c r="EN262" s="21"/>
      <c r="EO262" s="21"/>
      <c r="EP262" s="21"/>
      <c r="EQ262" s="21"/>
      <c r="ER262" s="21"/>
      <c r="ES262" s="21"/>
      <c r="ET262" s="21"/>
      <c r="EU262" s="21"/>
      <c r="EV262" s="21"/>
      <c r="EW262" s="21"/>
      <c r="EX262" s="21"/>
      <c r="EY262" s="21"/>
      <c r="EZ262" s="21"/>
      <c r="FA262" s="21"/>
      <c r="FB262" s="21"/>
      <c r="FC262" s="21"/>
      <c r="FD262" s="21"/>
      <c r="FE262" s="21"/>
      <c r="FF262" s="21"/>
      <c r="FG262" s="21"/>
      <c r="FH262" s="21"/>
      <c r="FI262" s="21"/>
      <c r="FJ262" s="21"/>
      <c r="FK262" s="21"/>
      <c r="FL262" s="21"/>
      <c r="FM262" s="21"/>
      <c r="FN262" s="21"/>
      <c r="FO262" s="21"/>
      <c r="FP262" s="21"/>
      <c r="FQ262" s="21"/>
      <c r="FR262" s="21"/>
      <c r="FS262" s="21"/>
      <c r="FT262" s="21"/>
      <c r="FU262" s="21"/>
      <c r="FV262" s="21"/>
      <c r="FW262" s="21"/>
      <c r="FX262" s="21"/>
      <c r="FY262" s="21"/>
      <c r="FZ262" s="21"/>
      <c r="GA262" s="21"/>
      <c r="GB262" s="21"/>
      <c r="GC262" s="21"/>
      <c r="GD262" s="21"/>
      <c r="GE262" s="21"/>
      <c r="GF262" s="21"/>
      <c r="GG262" s="21"/>
      <c r="GH262" s="21"/>
      <c r="GI262" s="21"/>
      <c r="GJ262" s="21"/>
      <c r="GK262" s="21"/>
      <c r="GL262" s="21"/>
      <c r="GM262" s="21"/>
      <c r="GN262" s="21"/>
      <c r="GO262" s="21"/>
      <c r="GP262" s="21"/>
      <c r="GQ262" s="21"/>
      <c r="GR262" s="21"/>
      <c r="GS262" s="21"/>
      <c r="GT262" s="21"/>
      <c r="GU262" s="21"/>
      <c r="GV262" s="21"/>
      <c r="GW262" s="21"/>
    </row>
    <row r="263" spans="1:205" s="27" customFormat="1" ht="18.75" x14ac:dyDescent="0.3">
      <c r="A263" s="36" t="s">
        <v>19</v>
      </c>
      <c r="B263" s="37">
        <f>H263+J263+L263+N263+P263+R263+T263+V263+X263+Z263+AB263+AD263</f>
        <v>0</v>
      </c>
      <c r="C263" s="106">
        <f>SUM(H263,J263)</f>
        <v>0</v>
      </c>
      <c r="D263" s="106">
        <f>E263</f>
        <v>0</v>
      </c>
      <c r="E263" s="106">
        <f>SUM(I263,K263,M263,O263,Q263,S263,U263,W263,Y263,AA263,AC263,AE263)</f>
        <v>0</v>
      </c>
      <c r="F263" s="109">
        <f>IFERROR(E263/B263*100,0)</f>
        <v>0</v>
      </c>
      <c r="G263" s="109">
        <f>IFERROR(E263/C263*100,0)</f>
        <v>0</v>
      </c>
      <c r="H263" s="38"/>
      <c r="I263" s="38"/>
      <c r="J263" s="12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20"/>
      <c r="AG263" s="99">
        <f t="shared" si="149"/>
        <v>0</v>
      </c>
      <c r="AH263" s="21"/>
      <c r="AI263" s="21"/>
      <c r="AJ263" s="21"/>
      <c r="AK263" s="21"/>
      <c r="AL263" s="21"/>
      <c r="AM263" s="21"/>
      <c r="AN263" s="21"/>
      <c r="AO263" s="21"/>
      <c r="AP263" s="21"/>
      <c r="AQ263" s="21"/>
      <c r="AR263" s="21"/>
      <c r="AS263" s="21"/>
      <c r="AT263" s="21"/>
      <c r="AU263" s="21"/>
      <c r="AV263" s="21"/>
      <c r="AW263" s="21"/>
      <c r="AX263" s="21"/>
      <c r="AY263" s="21"/>
      <c r="AZ263" s="21"/>
      <c r="BA263" s="21"/>
      <c r="BB263" s="21"/>
      <c r="BC263" s="21"/>
      <c r="BD263" s="21"/>
      <c r="BE263" s="21"/>
      <c r="BF263" s="21"/>
      <c r="BG263" s="21"/>
      <c r="BH263" s="21"/>
      <c r="BI263" s="21"/>
      <c r="BJ263" s="21"/>
      <c r="BK263" s="21"/>
      <c r="BL263" s="21"/>
      <c r="BM263" s="21"/>
      <c r="BN263" s="21"/>
      <c r="BO263" s="21"/>
      <c r="BP263" s="21"/>
      <c r="BQ263" s="21"/>
      <c r="BR263" s="21"/>
      <c r="BS263" s="21"/>
      <c r="BT263" s="21"/>
      <c r="BU263" s="21"/>
      <c r="BV263" s="21"/>
      <c r="BW263" s="21"/>
      <c r="BX263" s="21"/>
      <c r="BY263" s="21"/>
      <c r="BZ263" s="21"/>
      <c r="CA263" s="21"/>
      <c r="CB263" s="21"/>
      <c r="CC263" s="21"/>
      <c r="CD263" s="21"/>
      <c r="CE263" s="21"/>
      <c r="CF263" s="21"/>
      <c r="CG263" s="21"/>
      <c r="CH263" s="21"/>
      <c r="CI263" s="21"/>
      <c r="CJ263" s="21"/>
      <c r="CK263" s="21"/>
      <c r="CL263" s="21"/>
      <c r="CM263" s="21"/>
      <c r="CN263" s="21"/>
      <c r="CO263" s="21"/>
      <c r="CP263" s="21"/>
      <c r="CQ263" s="21"/>
      <c r="CR263" s="21"/>
      <c r="CS263" s="21"/>
      <c r="CT263" s="21"/>
      <c r="CU263" s="21"/>
      <c r="CV263" s="21"/>
      <c r="CW263" s="21"/>
      <c r="CX263" s="21"/>
      <c r="CY263" s="21"/>
      <c r="CZ263" s="21"/>
      <c r="DA263" s="21"/>
      <c r="DB263" s="21"/>
      <c r="DC263" s="21"/>
      <c r="DD263" s="21"/>
      <c r="DE263" s="21"/>
      <c r="DF263" s="21"/>
      <c r="DG263" s="21"/>
      <c r="DH263" s="21"/>
      <c r="DI263" s="21"/>
      <c r="DJ263" s="21"/>
      <c r="DK263" s="21"/>
      <c r="DL263" s="21"/>
      <c r="DM263" s="21"/>
      <c r="DN263" s="21"/>
      <c r="DO263" s="21"/>
      <c r="DP263" s="21"/>
      <c r="DQ263" s="21"/>
      <c r="DR263" s="21"/>
      <c r="DS263" s="21"/>
      <c r="DT263" s="21"/>
      <c r="DU263" s="21"/>
      <c r="DV263" s="21"/>
      <c r="DW263" s="21"/>
      <c r="DX263" s="21"/>
      <c r="DY263" s="21"/>
      <c r="DZ263" s="21"/>
      <c r="EA263" s="21"/>
      <c r="EB263" s="21"/>
      <c r="EC263" s="21"/>
      <c r="ED263" s="21"/>
      <c r="EE263" s="21"/>
      <c r="EF263" s="21"/>
      <c r="EG263" s="21"/>
      <c r="EH263" s="21"/>
      <c r="EI263" s="21"/>
      <c r="EJ263" s="21"/>
      <c r="EK263" s="21"/>
      <c r="EL263" s="21"/>
      <c r="EM263" s="21"/>
      <c r="EN263" s="21"/>
      <c r="EO263" s="21"/>
      <c r="EP263" s="21"/>
      <c r="EQ263" s="21"/>
      <c r="ER263" s="21"/>
      <c r="ES263" s="21"/>
      <c r="ET263" s="21"/>
      <c r="EU263" s="21"/>
      <c r="EV263" s="21"/>
      <c r="EW263" s="21"/>
      <c r="EX263" s="21"/>
      <c r="EY263" s="21"/>
      <c r="EZ263" s="21"/>
      <c r="FA263" s="21"/>
      <c r="FB263" s="21"/>
      <c r="FC263" s="21"/>
      <c r="FD263" s="21"/>
      <c r="FE263" s="21"/>
      <c r="FF263" s="21"/>
      <c r="FG263" s="21"/>
      <c r="FH263" s="21"/>
      <c r="FI263" s="21"/>
      <c r="FJ263" s="21"/>
      <c r="FK263" s="21"/>
      <c r="FL263" s="21"/>
      <c r="FM263" s="21"/>
      <c r="FN263" s="21"/>
      <c r="FO263" s="21"/>
      <c r="FP263" s="21"/>
      <c r="FQ263" s="21"/>
      <c r="FR263" s="21"/>
      <c r="FS263" s="21"/>
      <c r="FT263" s="21"/>
      <c r="FU263" s="21"/>
      <c r="FV263" s="21"/>
      <c r="FW263" s="21"/>
      <c r="FX263" s="21"/>
      <c r="FY263" s="21"/>
      <c r="FZ263" s="21"/>
      <c r="GA263" s="21"/>
      <c r="GB263" s="21"/>
      <c r="GC263" s="21"/>
      <c r="GD263" s="21"/>
      <c r="GE263" s="21"/>
      <c r="GF263" s="21"/>
      <c r="GG263" s="21"/>
      <c r="GH263" s="21"/>
      <c r="GI263" s="21"/>
      <c r="GJ263" s="21"/>
      <c r="GK263" s="21"/>
      <c r="GL263" s="21"/>
      <c r="GM263" s="21"/>
      <c r="GN263" s="21"/>
      <c r="GO263" s="21"/>
      <c r="GP263" s="21"/>
      <c r="GQ263" s="21"/>
      <c r="GR263" s="21"/>
      <c r="GS263" s="21"/>
      <c r="GT263" s="21"/>
      <c r="GU263" s="21"/>
      <c r="GV263" s="21"/>
      <c r="GW263" s="21"/>
    </row>
    <row r="264" spans="1:205" s="27" customFormat="1" ht="18.75" x14ac:dyDescent="0.3">
      <c r="A264" s="59" t="s">
        <v>17</v>
      </c>
      <c r="B264" s="37">
        <f>H264+J264+L264+N264+P264+R264+T264+V264+X264+Z264+AB264+AD264</f>
        <v>74</v>
      </c>
      <c r="C264" s="106">
        <f>SUM(H264,J264)</f>
        <v>0</v>
      </c>
      <c r="D264" s="106">
        <f t="shared" ref="D264:D266" si="179">E264</f>
        <v>0</v>
      </c>
      <c r="E264" s="106">
        <f t="shared" ref="E264:E265" si="180">SUM(I264,K264,M264,O264,Q264,S264,U264,W264,Y264,AA264,AC264,AE264)</f>
        <v>0</v>
      </c>
      <c r="F264" s="109">
        <f t="shared" ref="F264" si="181">IFERROR(E264/B264*100,0)</f>
        <v>0</v>
      </c>
      <c r="G264" s="109">
        <f>IFERROR(E264/C264*100,0)</f>
        <v>0</v>
      </c>
      <c r="H264" s="38">
        <v>0</v>
      </c>
      <c r="I264" s="38">
        <v>0</v>
      </c>
      <c r="J264" s="128">
        <v>0</v>
      </c>
      <c r="K264" s="38">
        <v>0</v>
      </c>
      <c r="L264" s="38">
        <v>0</v>
      </c>
      <c r="M264" s="38">
        <v>0</v>
      </c>
      <c r="N264" s="38">
        <v>74</v>
      </c>
      <c r="O264" s="38">
        <v>0</v>
      </c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20"/>
      <c r="AG264" s="99">
        <f t="shared" si="149"/>
        <v>74</v>
      </c>
      <c r="AH264" s="21"/>
      <c r="AI264" s="21"/>
      <c r="AJ264" s="21"/>
      <c r="AK264" s="21"/>
      <c r="AL264" s="21"/>
      <c r="AM264" s="21"/>
      <c r="AN264" s="21"/>
      <c r="AO264" s="21"/>
      <c r="AP264" s="21"/>
      <c r="AQ264" s="21"/>
      <c r="AR264" s="21"/>
      <c r="AS264" s="21"/>
      <c r="AT264" s="21"/>
      <c r="AU264" s="21"/>
      <c r="AV264" s="21"/>
      <c r="AW264" s="21"/>
      <c r="AX264" s="21"/>
      <c r="AY264" s="21"/>
      <c r="AZ264" s="21"/>
      <c r="BA264" s="21"/>
      <c r="BB264" s="21"/>
      <c r="BC264" s="21"/>
      <c r="BD264" s="21"/>
      <c r="BE264" s="21"/>
      <c r="BF264" s="21"/>
      <c r="BG264" s="21"/>
      <c r="BH264" s="21"/>
      <c r="BI264" s="21"/>
      <c r="BJ264" s="21"/>
      <c r="BK264" s="21"/>
      <c r="BL264" s="21"/>
      <c r="BM264" s="21"/>
      <c r="BN264" s="21"/>
      <c r="BO264" s="21"/>
      <c r="BP264" s="21"/>
      <c r="BQ264" s="21"/>
      <c r="BR264" s="21"/>
      <c r="BS264" s="21"/>
      <c r="BT264" s="21"/>
      <c r="BU264" s="21"/>
      <c r="BV264" s="21"/>
      <c r="BW264" s="21"/>
      <c r="BX264" s="21"/>
      <c r="BY264" s="21"/>
      <c r="BZ264" s="21"/>
      <c r="CA264" s="21"/>
      <c r="CB264" s="21"/>
      <c r="CC264" s="21"/>
      <c r="CD264" s="21"/>
      <c r="CE264" s="21"/>
      <c r="CF264" s="21"/>
      <c r="CG264" s="21"/>
      <c r="CH264" s="21"/>
      <c r="CI264" s="21"/>
      <c r="CJ264" s="21"/>
      <c r="CK264" s="21"/>
      <c r="CL264" s="21"/>
      <c r="CM264" s="21"/>
      <c r="CN264" s="21"/>
      <c r="CO264" s="21"/>
      <c r="CP264" s="21"/>
      <c r="CQ264" s="21"/>
      <c r="CR264" s="21"/>
      <c r="CS264" s="21"/>
      <c r="CT264" s="21"/>
      <c r="CU264" s="21"/>
      <c r="CV264" s="21"/>
      <c r="CW264" s="21"/>
      <c r="CX264" s="21"/>
      <c r="CY264" s="21"/>
      <c r="CZ264" s="21"/>
      <c r="DA264" s="21"/>
      <c r="DB264" s="21"/>
      <c r="DC264" s="21"/>
      <c r="DD264" s="21"/>
      <c r="DE264" s="21"/>
      <c r="DF264" s="21"/>
      <c r="DG264" s="21"/>
      <c r="DH264" s="21"/>
      <c r="DI264" s="21"/>
      <c r="DJ264" s="21"/>
      <c r="DK264" s="21"/>
      <c r="DL264" s="21"/>
      <c r="DM264" s="21"/>
      <c r="DN264" s="21"/>
      <c r="DO264" s="21"/>
      <c r="DP264" s="21"/>
      <c r="DQ264" s="21"/>
      <c r="DR264" s="21"/>
      <c r="DS264" s="21"/>
      <c r="DT264" s="21"/>
      <c r="DU264" s="21"/>
      <c r="DV264" s="21"/>
      <c r="DW264" s="21"/>
      <c r="DX264" s="21"/>
      <c r="DY264" s="21"/>
      <c r="DZ264" s="21"/>
      <c r="EA264" s="21"/>
      <c r="EB264" s="21"/>
      <c r="EC264" s="21"/>
      <c r="ED264" s="21"/>
      <c r="EE264" s="21"/>
      <c r="EF264" s="21"/>
      <c r="EG264" s="21"/>
      <c r="EH264" s="21"/>
      <c r="EI264" s="21"/>
      <c r="EJ264" s="21"/>
      <c r="EK264" s="21"/>
      <c r="EL264" s="21"/>
      <c r="EM264" s="21"/>
      <c r="EN264" s="21"/>
      <c r="EO264" s="21"/>
      <c r="EP264" s="21"/>
      <c r="EQ264" s="21"/>
      <c r="ER264" s="21"/>
      <c r="ES264" s="21"/>
      <c r="ET264" s="21"/>
      <c r="EU264" s="21"/>
      <c r="EV264" s="21"/>
      <c r="EW264" s="21"/>
      <c r="EX264" s="21"/>
      <c r="EY264" s="21"/>
      <c r="EZ264" s="21"/>
      <c r="FA264" s="21"/>
      <c r="FB264" s="21"/>
      <c r="FC264" s="21"/>
      <c r="FD264" s="21"/>
      <c r="FE264" s="21"/>
      <c r="FF264" s="21"/>
      <c r="FG264" s="21"/>
      <c r="FH264" s="21"/>
      <c r="FI264" s="21"/>
      <c r="FJ264" s="21"/>
      <c r="FK264" s="21"/>
      <c r="FL264" s="21"/>
      <c r="FM264" s="21"/>
      <c r="FN264" s="21"/>
      <c r="FO264" s="21"/>
      <c r="FP264" s="21"/>
      <c r="FQ264" s="21"/>
      <c r="FR264" s="21"/>
      <c r="FS264" s="21"/>
      <c r="FT264" s="21"/>
      <c r="FU264" s="21"/>
      <c r="FV264" s="21"/>
      <c r="FW264" s="21"/>
      <c r="FX264" s="21"/>
      <c r="FY264" s="21"/>
      <c r="FZ264" s="21"/>
      <c r="GA264" s="21"/>
      <c r="GB264" s="21"/>
      <c r="GC264" s="21"/>
      <c r="GD264" s="21"/>
      <c r="GE264" s="21"/>
      <c r="GF264" s="21"/>
      <c r="GG264" s="21"/>
      <c r="GH264" s="21"/>
      <c r="GI264" s="21"/>
      <c r="GJ264" s="21"/>
      <c r="GK264" s="21"/>
      <c r="GL264" s="21"/>
      <c r="GM264" s="21"/>
      <c r="GN264" s="21"/>
      <c r="GO264" s="21"/>
      <c r="GP264" s="21"/>
      <c r="GQ264" s="21"/>
      <c r="GR264" s="21"/>
      <c r="GS264" s="21"/>
      <c r="GT264" s="21"/>
      <c r="GU264" s="21"/>
      <c r="GV264" s="21"/>
      <c r="GW264" s="21"/>
    </row>
    <row r="265" spans="1:205" s="27" customFormat="1" ht="18.75" x14ac:dyDescent="0.3">
      <c r="A265" s="36" t="s">
        <v>18</v>
      </c>
      <c r="B265" s="37">
        <f>H265+J265+L265+N265+P265+R265+T265+V265+X265+Z265+AB265+AD265</f>
        <v>0</v>
      </c>
      <c r="C265" s="106">
        <f>SUM(H265,J265)</f>
        <v>0</v>
      </c>
      <c r="D265" s="106">
        <f t="shared" si="179"/>
        <v>0</v>
      </c>
      <c r="E265" s="106">
        <f t="shared" si="180"/>
        <v>0</v>
      </c>
      <c r="F265" s="109">
        <f>IFERROR(E265/B265*100,0)</f>
        <v>0</v>
      </c>
      <c r="G265" s="109">
        <f>IFERROR(E265/C265*100,0)</f>
        <v>0</v>
      </c>
      <c r="H265" s="38"/>
      <c r="I265" s="38"/>
      <c r="J265" s="12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20"/>
      <c r="AG265" s="99">
        <f t="shared" si="149"/>
        <v>0</v>
      </c>
      <c r="AH265" s="21"/>
      <c r="AI265" s="21"/>
      <c r="AJ265" s="21"/>
      <c r="AK265" s="21"/>
      <c r="AL265" s="21"/>
      <c r="AM265" s="21"/>
      <c r="AN265" s="21"/>
      <c r="AO265" s="21"/>
      <c r="AP265" s="21"/>
      <c r="AQ265" s="21"/>
      <c r="AR265" s="21"/>
      <c r="AS265" s="21"/>
      <c r="AT265" s="21"/>
      <c r="AU265" s="21"/>
      <c r="AV265" s="21"/>
      <c r="AW265" s="21"/>
      <c r="AX265" s="21"/>
      <c r="AY265" s="21"/>
      <c r="AZ265" s="21"/>
      <c r="BA265" s="21"/>
      <c r="BB265" s="21"/>
      <c r="BC265" s="21"/>
      <c r="BD265" s="21"/>
      <c r="BE265" s="21"/>
      <c r="BF265" s="21"/>
      <c r="BG265" s="21"/>
      <c r="BH265" s="21"/>
      <c r="BI265" s="21"/>
      <c r="BJ265" s="21"/>
      <c r="BK265" s="21"/>
      <c r="BL265" s="21"/>
      <c r="BM265" s="21"/>
      <c r="BN265" s="21"/>
      <c r="BO265" s="21"/>
      <c r="BP265" s="21"/>
      <c r="BQ265" s="21"/>
      <c r="BR265" s="21"/>
      <c r="BS265" s="21"/>
      <c r="BT265" s="21"/>
      <c r="BU265" s="21"/>
      <c r="BV265" s="21"/>
      <c r="BW265" s="21"/>
      <c r="BX265" s="21"/>
      <c r="BY265" s="21"/>
      <c r="BZ265" s="21"/>
      <c r="CA265" s="21"/>
      <c r="CB265" s="21"/>
      <c r="CC265" s="21"/>
      <c r="CD265" s="21"/>
      <c r="CE265" s="21"/>
      <c r="CF265" s="21"/>
      <c r="CG265" s="21"/>
      <c r="CH265" s="21"/>
      <c r="CI265" s="21"/>
      <c r="CJ265" s="21"/>
      <c r="CK265" s="21"/>
      <c r="CL265" s="21"/>
      <c r="CM265" s="21"/>
      <c r="CN265" s="21"/>
      <c r="CO265" s="21"/>
      <c r="CP265" s="21"/>
      <c r="CQ265" s="21"/>
      <c r="CR265" s="21"/>
      <c r="CS265" s="21"/>
      <c r="CT265" s="21"/>
      <c r="CU265" s="21"/>
      <c r="CV265" s="21"/>
      <c r="CW265" s="21"/>
      <c r="CX265" s="21"/>
      <c r="CY265" s="21"/>
      <c r="CZ265" s="21"/>
      <c r="DA265" s="21"/>
      <c r="DB265" s="21"/>
      <c r="DC265" s="21"/>
      <c r="DD265" s="21"/>
      <c r="DE265" s="21"/>
      <c r="DF265" s="21"/>
      <c r="DG265" s="21"/>
      <c r="DH265" s="21"/>
      <c r="DI265" s="21"/>
      <c r="DJ265" s="21"/>
      <c r="DK265" s="21"/>
      <c r="DL265" s="21"/>
      <c r="DM265" s="21"/>
      <c r="DN265" s="21"/>
      <c r="DO265" s="21"/>
      <c r="DP265" s="21"/>
      <c r="DQ265" s="21"/>
      <c r="DR265" s="21"/>
      <c r="DS265" s="21"/>
      <c r="DT265" s="21"/>
      <c r="DU265" s="21"/>
      <c r="DV265" s="21"/>
      <c r="DW265" s="21"/>
      <c r="DX265" s="21"/>
      <c r="DY265" s="21"/>
      <c r="DZ265" s="21"/>
      <c r="EA265" s="21"/>
      <c r="EB265" s="21"/>
      <c r="EC265" s="21"/>
      <c r="ED265" s="21"/>
      <c r="EE265" s="21"/>
      <c r="EF265" s="21"/>
      <c r="EG265" s="21"/>
      <c r="EH265" s="21"/>
      <c r="EI265" s="21"/>
      <c r="EJ265" s="21"/>
      <c r="EK265" s="21"/>
      <c r="EL265" s="21"/>
      <c r="EM265" s="21"/>
      <c r="EN265" s="21"/>
      <c r="EO265" s="21"/>
      <c r="EP265" s="21"/>
      <c r="EQ265" s="21"/>
      <c r="ER265" s="21"/>
      <c r="ES265" s="21"/>
      <c r="ET265" s="21"/>
      <c r="EU265" s="21"/>
      <c r="EV265" s="21"/>
      <c r="EW265" s="21"/>
      <c r="EX265" s="21"/>
      <c r="EY265" s="21"/>
      <c r="EZ265" s="21"/>
      <c r="FA265" s="21"/>
      <c r="FB265" s="21"/>
      <c r="FC265" s="21"/>
      <c r="FD265" s="21"/>
      <c r="FE265" s="21"/>
      <c r="FF265" s="21"/>
      <c r="FG265" s="21"/>
      <c r="FH265" s="21"/>
      <c r="FI265" s="21"/>
      <c r="FJ265" s="21"/>
      <c r="FK265" s="21"/>
      <c r="FL265" s="21"/>
      <c r="FM265" s="21"/>
      <c r="FN265" s="21"/>
      <c r="FO265" s="21"/>
      <c r="FP265" s="21"/>
      <c r="FQ265" s="21"/>
      <c r="FR265" s="21"/>
      <c r="FS265" s="21"/>
      <c r="FT265" s="21"/>
      <c r="FU265" s="21"/>
      <c r="FV265" s="21"/>
      <c r="FW265" s="21"/>
      <c r="FX265" s="21"/>
      <c r="FY265" s="21"/>
      <c r="FZ265" s="21"/>
      <c r="GA265" s="21"/>
      <c r="GB265" s="21"/>
      <c r="GC265" s="21"/>
      <c r="GD265" s="21"/>
      <c r="GE265" s="21"/>
      <c r="GF265" s="21"/>
      <c r="GG265" s="21"/>
      <c r="GH265" s="21"/>
      <c r="GI265" s="21"/>
      <c r="GJ265" s="21"/>
      <c r="GK265" s="21"/>
      <c r="GL265" s="21"/>
      <c r="GM265" s="21"/>
      <c r="GN265" s="21"/>
      <c r="GO265" s="21"/>
      <c r="GP265" s="21"/>
      <c r="GQ265" s="21"/>
      <c r="GR265" s="21"/>
      <c r="GS265" s="21"/>
      <c r="GT265" s="21"/>
      <c r="GU265" s="21"/>
      <c r="GV265" s="21"/>
      <c r="GW265" s="21"/>
    </row>
    <row r="266" spans="1:205" s="27" customFormat="1" ht="18.75" x14ac:dyDescent="0.3">
      <c r="A266" s="36" t="s">
        <v>20</v>
      </c>
      <c r="B266" s="37">
        <f>H266+J266+L266+N266+P266+R266+T266+V266+X266+Z266+AB266+AD266</f>
        <v>0</v>
      </c>
      <c r="C266" s="106">
        <f>SUM(H266,J266)</f>
        <v>0</v>
      </c>
      <c r="D266" s="106">
        <f t="shared" si="179"/>
        <v>0</v>
      </c>
      <c r="E266" s="106">
        <f>SUM(I266,K266,M266,O266,Q266,S266,U266,W266,Y266,AA266,AC266,AE266)</f>
        <v>0</v>
      </c>
      <c r="F266" s="109">
        <f>IFERROR(E266/B266*100,0)</f>
        <v>0</v>
      </c>
      <c r="G266" s="109">
        <f>IFERROR(E266/C266*100,0)</f>
        <v>0</v>
      </c>
      <c r="H266" s="38"/>
      <c r="I266" s="38"/>
      <c r="J266" s="12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20"/>
      <c r="AG266" s="99">
        <f t="shared" si="149"/>
        <v>0</v>
      </c>
      <c r="AH266" s="21"/>
      <c r="AI266" s="21"/>
      <c r="AJ266" s="21"/>
      <c r="AK266" s="21"/>
      <c r="AL266" s="21"/>
      <c r="AM266" s="21"/>
      <c r="AN266" s="21"/>
      <c r="AO266" s="21"/>
      <c r="AP266" s="21"/>
      <c r="AQ266" s="21"/>
      <c r="AR266" s="21"/>
      <c r="AS266" s="21"/>
      <c r="AT266" s="21"/>
      <c r="AU266" s="21"/>
      <c r="AV266" s="21"/>
      <c r="AW266" s="21"/>
      <c r="AX266" s="21"/>
      <c r="AY266" s="21"/>
      <c r="AZ266" s="21"/>
      <c r="BA266" s="21"/>
      <c r="BB266" s="21"/>
      <c r="BC266" s="21"/>
      <c r="BD266" s="21"/>
      <c r="BE266" s="21"/>
      <c r="BF266" s="21"/>
      <c r="BG266" s="21"/>
      <c r="BH266" s="21"/>
      <c r="BI266" s="21"/>
      <c r="BJ266" s="21"/>
      <c r="BK266" s="21"/>
      <c r="BL266" s="21"/>
      <c r="BM266" s="21"/>
      <c r="BN266" s="21"/>
      <c r="BO266" s="21"/>
      <c r="BP266" s="21"/>
      <c r="BQ266" s="21"/>
      <c r="BR266" s="21"/>
      <c r="BS266" s="21"/>
      <c r="BT266" s="21"/>
      <c r="BU266" s="21"/>
      <c r="BV266" s="21"/>
      <c r="BW266" s="21"/>
      <c r="BX266" s="21"/>
      <c r="BY266" s="21"/>
      <c r="BZ266" s="21"/>
      <c r="CA266" s="21"/>
      <c r="CB266" s="21"/>
      <c r="CC266" s="21"/>
      <c r="CD266" s="21"/>
      <c r="CE266" s="21"/>
      <c r="CF266" s="21"/>
      <c r="CG266" s="21"/>
      <c r="CH266" s="21"/>
      <c r="CI266" s="21"/>
      <c r="CJ266" s="21"/>
      <c r="CK266" s="21"/>
      <c r="CL266" s="21"/>
      <c r="CM266" s="21"/>
      <c r="CN266" s="21"/>
      <c r="CO266" s="21"/>
      <c r="CP266" s="21"/>
      <c r="CQ266" s="21"/>
      <c r="CR266" s="21"/>
      <c r="CS266" s="21"/>
      <c r="CT266" s="21"/>
      <c r="CU266" s="21"/>
      <c r="CV266" s="21"/>
      <c r="CW266" s="21"/>
      <c r="CX266" s="21"/>
      <c r="CY266" s="21"/>
      <c r="CZ266" s="21"/>
      <c r="DA266" s="21"/>
      <c r="DB266" s="21"/>
      <c r="DC266" s="21"/>
      <c r="DD266" s="21"/>
      <c r="DE266" s="21"/>
      <c r="DF266" s="21"/>
      <c r="DG266" s="21"/>
      <c r="DH266" s="21"/>
      <c r="DI266" s="21"/>
      <c r="DJ266" s="21"/>
      <c r="DK266" s="21"/>
      <c r="DL266" s="21"/>
      <c r="DM266" s="21"/>
      <c r="DN266" s="21"/>
      <c r="DO266" s="21"/>
      <c r="DP266" s="21"/>
      <c r="DQ266" s="21"/>
      <c r="DR266" s="21"/>
      <c r="DS266" s="21"/>
      <c r="DT266" s="21"/>
      <c r="DU266" s="21"/>
      <c r="DV266" s="21"/>
      <c r="DW266" s="21"/>
      <c r="DX266" s="21"/>
      <c r="DY266" s="21"/>
      <c r="DZ266" s="21"/>
      <c r="EA266" s="21"/>
      <c r="EB266" s="21"/>
      <c r="EC266" s="21"/>
      <c r="ED266" s="21"/>
      <c r="EE266" s="21"/>
      <c r="EF266" s="21"/>
      <c r="EG266" s="21"/>
      <c r="EH266" s="21"/>
      <c r="EI266" s="21"/>
      <c r="EJ266" s="21"/>
      <c r="EK266" s="21"/>
      <c r="EL266" s="21"/>
      <c r="EM266" s="21"/>
      <c r="EN266" s="21"/>
      <c r="EO266" s="21"/>
      <c r="EP266" s="21"/>
      <c r="EQ266" s="21"/>
      <c r="ER266" s="21"/>
      <c r="ES266" s="21"/>
      <c r="ET266" s="21"/>
      <c r="EU266" s="21"/>
      <c r="EV266" s="21"/>
      <c r="EW266" s="21"/>
      <c r="EX266" s="21"/>
      <c r="EY266" s="21"/>
      <c r="EZ266" s="21"/>
      <c r="FA266" s="21"/>
      <c r="FB266" s="21"/>
      <c r="FC266" s="21"/>
      <c r="FD266" s="21"/>
      <c r="FE266" s="21"/>
      <c r="FF266" s="21"/>
      <c r="FG266" s="21"/>
      <c r="FH266" s="21"/>
      <c r="FI266" s="21"/>
      <c r="FJ266" s="21"/>
      <c r="FK266" s="21"/>
      <c r="FL266" s="21"/>
      <c r="FM266" s="21"/>
      <c r="FN266" s="21"/>
      <c r="FO266" s="21"/>
      <c r="FP266" s="21"/>
      <c r="FQ266" s="21"/>
      <c r="FR266" s="21"/>
      <c r="FS266" s="21"/>
      <c r="FT266" s="21"/>
      <c r="FU266" s="21"/>
      <c r="FV266" s="21"/>
      <c r="FW266" s="21"/>
      <c r="FX266" s="21"/>
      <c r="FY266" s="21"/>
      <c r="FZ266" s="21"/>
      <c r="GA266" s="21"/>
      <c r="GB266" s="21"/>
      <c r="GC266" s="21"/>
      <c r="GD266" s="21"/>
      <c r="GE266" s="21"/>
      <c r="GF266" s="21"/>
      <c r="GG266" s="21"/>
      <c r="GH266" s="21"/>
      <c r="GI266" s="21"/>
      <c r="GJ266" s="21"/>
      <c r="GK266" s="21"/>
      <c r="GL266" s="21"/>
      <c r="GM266" s="21"/>
      <c r="GN266" s="21"/>
      <c r="GO266" s="21"/>
      <c r="GP266" s="21"/>
      <c r="GQ266" s="21"/>
      <c r="GR266" s="21"/>
      <c r="GS266" s="21"/>
      <c r="GT266" s="21"/>
      <c r="GU266" s="21"/>
      <c r="GV266" s="21"/>
      <c r="GW266" s="21"/>
    </row>
    <row r="267" spans="1:205" s="27" customFormat="1" ht="62.25" customHeight="1" x14ac:dyDescent="0.3">
      <c r="A267" s="56" t="s">
        <v>77</v>
      </c>
      <c r="B267" s="29"/>
      <c r="C267" s="29"/>
      <c r="D267" s="29"/>
      <c r="E267" s="29"/>
      <c r="F267" s="29"/>
      <c r="G267" s="29"/>
      <c r="H267" s="57"/>
      <c r="I267" s="57"/>
      <c r="J267" s="128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  <c r="AA267" s="57"/>
      <c r="AB267" s="57"/>
      <c r="AC267" s="57"/>
      <c r="AD267" s="57"/>
      <c r="AE267" s="57"/>
      <c r="AF267" s="146" t="s">
        <v>78</v>
      </c>
      <c r="AG267" s="99">
        <f t="shared" si="149"/>
        <v>0</v>
      </c>
      <c r="AH267" s="21"/>
      <c r="AI267" s="21"/>
      <c r="AJ267" s="21"/>
      <c r="AK267" s="21"/>
      <c r="AL267" s="21"/>
      <c r="AM267" s="21"/>
      <c r="AN267" s="21"/>
      <c r="AO267" s="21"/>
      <c r="AP267" s="21"/>
      <c r="AQ267" s="21"/>
      <c r="AR267" s="21"/>
      <c r="AS267" s="21"/>
      <c r="AT267" s="21"/>
      <c r="AU267" s="21"/>
      <c r="AV267" s="21"/>
      <c r="AW267" s="21"/>
      <c r="AX267" s="21"/>
      <c r="AY267" s="21"/>
      <c r="AZ267" s="21"/>
      <c r="BA267" s="21"/>
      <c r="BB267" s="21"/>
      <c r="BC267" s="21"/>
      <c r="BD267" s="21"/>
      <c r="BE267" s="21"/>
      <c r="BF267" s="21"/>
      <c r="BG267" s="21"/>
      <c r="BH267" s="21"/>
      <c r="BI267" s="21"/>
      <c r="BJ267" s="21"/>
      <c r="BK267" s="21"/>
      <c r="BL267" s="21"/>
      <c r="BM267" s="21"/>
      <c r="BN267" s="21"/>
      <c r="BO267" s="21"/>
      <c r="BP267" s="21"/>
      <c r="BQ267" s="21"/>
      <c r="BR267" s="21"/>
      <c r="BS267" s="21"/>
      <c r="BT267" s="21"/>
      <c r="BU267" s="21"/>
      <c r="BV267" s="21"/>
      <c r="BW267" s="21"/>
      <c r="BX267" s="21"/>
      <c r="BY267" s="21"/>
      <c r="BZ267" s="21"/>
      <c r="CA267" s="21"/>
      <c r="CB267" s="21"/>
      <c r="CC267" s="21"/>
      <c r="CD267" s="21"/>
      <c r="CE267" s="21"/>
      <c r="CF267" s="21"/>
      <c r="CG267" s="21"/>
      <c r="CH267" s="21"/>
      <c r="CI267" s="21"/>
      <c r="CJ267" s="21"/>
      <c r="CK267" s="21"/>
      <c r="CL267" s="21"/>
      <c r="CM267" s="21"/>
      <c r="CN267" s="21"/>
      <c r="CO267" s="21"/>
      <c r="CP267" s="21"/>
      <c r="CQ267" s="21"/>
      <c r="CR267" s="21"/>
      <c r="CS267" s="21"/>
      <c r="CT267" s="21"/>
      <c r="CU267" s="21"/>
      <c r="CV267" s="21"/>
      <c r="CW267" s="21"/>
      <c r="CX267" s="21"/>
      <c r="CY267" s="21"/>
      <c r="CZ267" s="21"/>
      <c r="DA267" s="21"/>
      <c r="DB267" s="21"/>
      <c r="DC267" s="21"/>
      <c r="DD267" s="21"/>
      <c r="DE267" s="21"/>
      <c r="DF267" s="21"/>
      <c r="DG267" s="21"/>
      <c r="DH267" s="21"/>
      <c r="DI267" s="21"/>
      <c r="DJ267" s="21"/>
      <c r="DK267" s="21"/>
      <c r="DL267" s="21"/>
      <c r="DM267" s="21"/>
      <c r="DN267" s="21"/>
      <c r="DO267" s="21"/>
      <c r="DP267" s="21"/>
      <c r="DQ267" s="21"/>
      <c r="DR267" s="21"/>
      <c r="DS267" s="21"/>
      <c r="DT267" s="21"/>
      <c r="DU267" s="21"/>
      <c r="DV267" s="21"/>
      <c r="DW267" s="21"/>
      <c r="DX267" s="21"/>
      <c r="DY267" s="21"/>
      <c r="DZ267" s="21"/>
      <c r="EA267" s="21"/>
      <c r="EB267" s="21"/>
      <c r="EC267" s="21"/>
      <c r="ED267" s="21"/>
      <c r="EE267" s="21"/>
      <c r="EF267" s="21"/>
      <c r="EG267" s="21"/>
      <c r="EH267" s="21"/>
      <c r="EI267" s="21"/>
      <c r="EJ267" s="21"/>
      <c r="EK267" s="21"/>
      <c r="EL267" s="21"/>
      <c r="EM267" s="21"/>
      <c r="EN267" s="21"/>
      <c r="EO267" s="21"/>
      <c r="EP267" s="21"/>
      <c r="EQ267" s="21"/>
      <c r="ER267" s="21"/>
      <c r="ES267" s="21"/>
      <c r="ET267" s="21"/>
      <c r="EU267" s="21"/>
      <c r="EV267" s="21"/>
      <c r="EW267" s="21"/>
      <c r="EX267" s="21"/>
      <c r="EY267" s="21"/>
      <c r="EZ267" s="21"/>
      <c r="FA267" s="21"/>
      <c r="FB267" s="21"/>
      <c r="FC267" s="21"/>
      <c r="FD267" s="21"/>
      <c r="FE267" s="21"/>
      <c r="FF267" s="21"/>
      <c r="FG267" s="21"/>
      <c r="FH267" s="21"/>
      <c r="FI267" s="21"/>
      <c r="FJ267" s="21"/>
      <c r="FK267" s="21"/>
      <c r="FL267" s="21"/>
      <c r="FM267" s="21"/>
      <c r="FN267" s="21"/>
      <c r="FO267" s="21"/>
      <c r="FP267" s="21"/>
      <c r="FQ267" s="21"/>
      <c r="FR267" s="21"/>
      <c r="FS267" s="21"/>
      <c r="FT267" s="21"/>
      <c r="FU267" s="21"/>
      <c r="FV267" s="21"/>
      <c r="FW267" s="21"/>
      <c r="FX267" s="21"/>
      <c r="FY267" s="21"/>
      <c r="FZ267" s="21"/>
      <c r="GA267" s="21"/>
      <c r="GB267" s="21"/>
      <c r="GC267" s="21"/>
      <c r="GD267" s="21"/>
      <c r="GE267" s="21"/>
      <c r="GF267" s="21"/>
      <c r="GG267" s="21"/>
      <c r="GH267" s="21"/>
      <c r="GI267" s="21"/>
      <c r="GJ267" s="21"/>
      <c r="GK267" s="21"/>
      <c r="GL267" s="21"/>
      <c r="GM267" s="21"/>
      <c r="GN267" s="21"/>
      <c r="GO267" s="21"/>
      <c r="GP267" s="21"/>
      <c r="GQ267" s="21"/>
      <c r="GR267" s="21"/>
      <c r="GS267" s="21"/>
      <c r="GT267" s="21"/>
      <c r="GU267" s="21"/>
      <c r="GV267" s="21"/>
      <c r="GW267" s="21"/>
    </row>
    <row r="268" spans="1:205" s="27" customFormat="1" ht="18.75" x14ac:dyDescent="0.3">
      <c r="A268" s="76" t="s">
        <v>16</v>
      </c>
      <c r="B268" s="23">
        <f>B269+B270+B271</f>
        <v>39599.985999999997</v>
      </c>
      <c r="C268" s="23">
        <f>C269+C270+C271</f>
        <v>1687.51</v>
      </c>
      <c r="D268" s="23">
        <f>D269+D270+D271</f>
        <v>993.43</v>
      </c>
      <c r="E268" s="23">
        <f>E269+E270+E271</f>
        <v>993.43</v>
      </c>
      <c r="F268" s="23">
        <f>E268/B268*100</f>
        <v>2.5086625030625012</v>
      </c>
      <c r="G268" s="113">
        <f>IFERROR(E268/C268*100,0)</f>
        <v>58.869577069172919</v>
      </c>
      <c r="H268" s="23">
        <f>H269+H270+H271</f>
        <v>1687.51</v>
      </c>
      <c r="I268" s="23">
        <f t="shared" ref="I268:AE268" si="182">I269+I270+I271</f>
        <v>993.43</v>
      </c>
      <c r="J268" s="132">
        <f t="shared" si="182"/>
        <v>3161.24</v>
      </c>
      <c r="K268" s="23">
        <f t="shared" si="182"/>
        <v>2817.43</v>
      </c>
      <c r="L268" s="23">
        <f t="shared" si="182"/>
        <v>3326.2089999999998</v>
      </c>
      <c r="M268" s="23">
        <f t="shared" si="182"/>
        <v>0</v>
      </c>
      <c r="N268" s="23">
        <f t="shared" si="182"/>
        <v>3424.4569999999999</v>
      </c>
      <c r="O268" s="23">
        <f t="shared" si="182"/>
        <v>0</v>
      </c>
      <c r="P268" s="23">
        <f t="shared" si="182"/>
        <v>3400.86</v>
      </c>
      <c r="Q268" s="23">
        <f t="shared" si="182"/>
        <v>0</v>
      </c>
      <c r="R268" s="23">
        <f t="shared" si="182"/>
        <v>3376.74</v>
      </c>
      <c r="S268" s="23">
        <f t="shared" si="182"/>
        <v>0</v>
      </c>
      <c r="T268" s="23">
        <f t="shared" si="182"/>
        <v>3403.63</v>
      </c>
      <c r="U268" s="23">
        <f t="shared" si="182"/>
        <v>0</v>
      </c>
      <c r="V268" s="23">
        <f t="shared" si="182"/>
        <v>3382.74</v>
      </c>
      <c r="W268" s="23">
        <f t="shared" si="182"/>
        <v>0</v>
      </c>
      <c r="X268" s="23">
        <f t="shared" si="182"/>
        <v>3258.62</v>
      </c>
      <c r="Y268" s="23">
        <f t="shared" si="182"/>
        <v>0</v>
      </c>
      <c r="Z268" s="23">
        <f t="shared" si="182"/>
        <v>3134.74</v>
      </c>
      <c r="AA268" s="23">
        <f t="shared" si="182"/>
        <v>0</v>
      </c>
      <c r="AB268" s="23">
        <f t="shared" si="182"/>
        <v>3481.13</v>
      </c>
      <c r="AC268" s="23">
        <f t="shared" si="182"/>
        <v>0</v>
      </c>
      <c r="AD268" s="23">
        <f t="shared" si="182"/>
        <v>4562.1099999999997</v>
      </c>
      <c r="AE268" s="23">
        <f t="shared" si="182"/>
        <v>0</v>
      </c>
      <c r="AF268" s="147"/>
      <c r="AG268" s="99">
        <f t="shared" si="149"/>
        <v>39599.985999999997</v>
      </c>
      <c r="AH268" s="21"/>
      <c r="AI268" s="21"/>
      <c r="AJ268" s="21"/>
      <c r="AK268" s="21"/>
      <c r="AL268" s="21"/>
      <c r="AM268" s="21"/>
      <c r="AN268" s="21"/>
      <c r="AO268" s="21"/>
      <c r="AP268" s="21"/>
      <c r="AQ268" s="21"/>
      <c r="AR268" s="21"/>
      <c r="AS268" s="21"/>
      <c r="AT268" s="21"/>
      <c r="AU268" s="21"/>
      <c r="AV268" s="21"/>
      <c r="AW268" s="21"/>
      <c r="AX268" s="21"/>
      <c r="AY268" s="21"/>
      <c r="AZ268" s="21"/>
      <c r="BA268" s="21"/>
      <c r="BB268" s="21"/>
      <c r="BC268" s="21"/>
      <c r="BD268" s="21"/>
      <c r="BE268" s="21"/>
      <c r="BF268" s="21"/>
      <c r="BG268" s="21"/>
      <c r="BH268" s="21"/>
      <c r="BI268" s="21"/>
      <c r="BJ268" s="21"/>
      <c r="BK268" s="21"/>
      <c r="BL268" s="21"/>
      <c r="BM268" s="21"/>
      <c r="BN268" s="21"/>
      <c r="BO268" s="21"/>
      <c r="BP268" s="21"/>
      <c r="BQ268" s="21"/>
      <c r="BR268" s="21"/>
      <c r="BS268" s="21"/>
      <c r="BT268" s="21"/>
      <c r="BU268" s="21"/>
      <c r="BV268" s="21"/>
      <c r="BW268" s="21"/>
      <c r="BX268" s="21"/>
      <c r="BY268" s="21"/>
      <c r="BZ268" s="21"/>
      <c r="CA268" s="21"/>
      <c r="CB268" s="21"/>
      <c r="CC268" s="21"/>
      <c r="CD268" s="21"/>
      <c r="CE268" s="21"/>
      <c r="CF268" s="21"/>
      <c r="CG268" s="21"/>
      <c r="CH268" s="21"/>
      <c r="CI268" s="21"/>
      <c r="CJ268" s="21"/>
      <c r="CK268" s="21"/>
      <c r="CL268" s="21"/>
      <c r="CM268" s="21"/>
      <c r="CN268" s="21"/>
      <c r="CO268" s="21"/>
      <c r="CP268" s="21"/>
      <c r="CQ268" s="21"/>
      <c r="CR268" s="21"/>
      <c r="CS268" s="21"/>
      <c r="CT268" s="21"/>
      <c r="CU268" s="21"/>
      <c r="CV268" s="21"/>
      <c r="CW268" s="21"/>
      <c r="CX268" s="21"/>
      <c r="CY268" s="21"/>
      <c r="CZ268" s="21"/>
      <c r="DA268" s="21"/>
      <c r="DB268" s="21"/>
      <c r="DC268" s="21"/>
      <c r="DD268" s="21"/>
      <c r="DE268" s="21"/>
      <c r="DF268" s="21"/>
      <c r="DG268" s="21"/>
      <c r="DH268" s="21"/>
      <c r="DI268" s="21"/>
      <c r="DJ268" s="21"/>
      <c r="DK268" s="21"/>
      <c r="DL268" s="21"/>
      <c r="DM268" s="21"/>
      <c r="DN268" s="21"/>
      <c r="DO268" s="21"/>
      <c r="DP268" s="21"/>
      <c r="DQ268" s="21"/>
      <c r="DR268" s="21"/>
      <c r="DS268" s="21"/>
      <c r="DT268" s="21"/>
      <c r="DU268" s="21"/>
      <c r="DV268" s="21"/>
      <c r="DW268" s="21"/>
      <c r="DX268" s="21"/>
      <c r="DY268" s="21"/>
      <c r="DZ268" s="21"/>
      <c r="EA268" s="21"/>
      <c r="EB268" s="21"/>
      <c r="EC268" s="21"/>
      <c r="ED268" s="21"/>
      <c r="EE268" s="21"/>
      <c r="EF268" s="21"/>
      <c r="EG268" s="21"/>
      <c r="EH268" s="21"/>
      <c r="EI268" s="21"/>
      <c r="EJ268" s="21"/>
      <c r="EK268" s="21"/>
      <c r="EL268" s="21"/>
      <c r="EM268" s="21"/>
      <c r="EN268" s="21"/>
      <c r="EO268" s="21"/>
      <c r="EP268" s="21"/>
      <c r="EQ268" s="21"/>
      <c r="ER268" s="21"/>
      <c r="ES268" s="21"/>
      <c r="ET268" s="21"/>
      <c r="EU268" s="21"/>
      <c r="EV268" s="21"/>
      <c r="EW268" s="21"/>
      <c r="EX268" s="21"/>
      <c r="EY268" s="21"/>
      <c r="EZ268" s="21"/>
      <c r="FA268" s="21"/>
      <c r="FB268" s="21"/>
      <c r="FC268" s="21"/>
      <c r="FD268" s="21"/>
      <c r="FE268" s="21"/>
      <c r="FF268" s="21"/>
      <c r="FG268" s="21"/>
      <c r="FH268" s="21"/>
      <c r="FI268" s="21"/>
      <c r="FJ268" s="21"/>
      <c r="FK268" s="21"/>
      <c r="FL268" s="21"/>
      <c r="FM268" s="21"/>
      <c r="FN268" s="21"/>
      <c r="FO268" s="21"/>
      <c r="FP268" s="21"/>
      <c r="FQ268" s="21"/>
      <c r="FR268" s="21"/>
      <c r="FS268" s="21"/>
      <c r="FT268" s="21"/>
      <c r="FU268" s="21"/>
      <c r="FV268" s="21"/>
      <c r="FW268" s="21"/>
      <c r="FX268" s="21"/>
      <c r="FY268" s="21"/>
      <c r="FZ268" s="21"/>
      <c r="GA268" s="21"/>
      <c r="GB268" s="21"/>
      <c r="GC268" s="21"/>
      <c r="GD268" s="21"/>
      <c r="GE268" s="21"/>
      <c r="GF268" s="21"/>
      <c r="GG268" s="21"/>
      <c r="GH268" s="21"/>
      <c r="GI268" s="21"/>
      <c r="GJ268" s="21"/>
      <c r="GK268" s="21"/>
      <c r="GL268" s="21"/>
      <c r="GM268" s="21"/>
      <c r="GN268" s="21"/>
      <c r="GO268" s="21"/>
      <c r="GP268" s="21"/>
      <c r="GQ268" s="21"/>
      <c r="GR268" s="21"/>
      <c r="GS268" s="21"/>
      <c r="GT268" s="21"/>
      <c r="GU268" s="21"/>
      <c r="GV268" s="21"/>
      <c r="GW268" s="21"/>
    </row>
    <row r="269" spans="1:205" s="27" customFormat="1" ht="18.75" x14ac:dyDescent="0.3">
      <c r="A269" s="28" t="s">
        <v>19</v>
      </c>
      <c r="B269" s="29">
        <f>H269+J269+L269+N269+P269+R269+T269+V269+X269+Z269+AB269+AD269</f>
        <v>0</v>
      </c>
      <c r="C269" s="29">
        <v>0</v>
      </c>
      <c r="D269" s="29">
        <v>0</v>
      </c>
      <c r="E269" s="29">
        <v>0</v>
      </c>
      <c r="F269" s="113">
        <f>IFERROR(E269/B269*100,0)</f>
        <v>0</v>
      </c>
      <c r="G269" s="113">
        <f>IFERROR(E269/C269*100,0)</f>
        <v>0</v>
      </c>
      <c r="H269" s="57"/>
      <c r="I269" s="57"/>
      <c r="J269" s="128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  <c r="AA269" s="57"/>
      <c r="AB269" s="57"/>
      <c r="AC269" s="57"/>
      <c r="AD269" s="57"/>
      <c r="AE269" s="57"/>
      <c r="AF269" s="147"/>
      <c r="AG269" s="99">
        <f t="shared" si="149"/>
        <v>0</v>
      </c>
      <c r="AH269" s="21"/>
      <c r="AI269" s="21"/>
      <c r="AJ269" s="21"/>
      <c r="AK269" s="21"/>
      <c r="AL269" s="21"/>
      <c r="AM269" s="21"/>
      <c r="AN269" s="21"/>
      <c r="AO269" s="21"/>
      <c r="AP269" s="21"/>
      <c r="AQ269" s="21"/>
      <c r="AR269" s="21"/>
      <c r="AS269" s="21"/>
      <c r="AT269" s="21"/>
      <c r="AU269" s="21"/>
      <c r="AV269" s="21"/>
      <c r="AW269" s="21"/>
      <c r="AX269" s="21"/>
      <c r="AY269" s="21"/>
      <c r="AZ269" s="21"/>
      <c r="BA269" s="21"/>
      <c r="BB269" s="21"/>
      <c r="BC269" s="21"/>
      <c r="BD269" s="21"/>
      <c r="BE269" s="21"/>
      <c r="BF269" s="21"/>
      <c r="BG269" s="21"/>
      <c r="BH269" s="21"/>
      <c r="BI269" s="21"/>
      <c r="BJ269" s="21"/>
      <c r="BK269" s="21"/>
      <c r="BL269" s="21"/>
      <c r="BM269" s="21"/>
      <c r="BN269" s="21"/>
      <c r="BO269" s="21"/>
      <c r="BP269" s="21"/>
      <c r="BQ269" s="21"/>
      <c r="BR269" s="21"/>
      <c r="BS269" s="21"/>
      <c r="BT269" s="21"/>
      <c r="BU269" s="21"/>
      <c r="BV269" s="21"/>
      <c r="BW269" s="21"/>
      <c r="BX269" s="21"/>
      <c r="BY269" s="21"/>
      <c r="BZ269" s="21"/>
      <c r="CA269" s="21"/>
      <c r="CB269" s="21"/>
      <c r="CC269" s="21"/>
      <c r="CD269" s="21"/>
      <c r="CE269" s="21"/>
      <c r="CF269" s="21"/>
      <c r="CG269" s="21"/>
      <c r="CH269" s="21"/>
      <c r="CI269" s="21"/>
      <c r="CJ269" s="21"/>
      <c r="CK269" s="21"/>
      <c r="CL269" s="21"/>
      <c r="CM269" s="21"/>
      <c r="CN269" s="21"/>
      <c r="CO269" s="21"/>
      <c r="CP269" s="21"/>
      <c r="CQ269" s="21"/>
      <c r="CR269" s="21"/>
      <c r="CS269" s="21"/>
      <c r="CT269" s="21"/>
      <c r="CU269" s="21"/>
      <c r="CV269" s="21"/>
      <c r="CW269" s="21"/>
      <c r="CX269" s="21"/>
      <c r="CY269" s="21"/>
      <c r="CZ269" s="21"/>
      <c r="DA269" s="21"/>
      <c r="DB269" s="21"/>
      <c r="DC269" s="21"/>
      <c r="DD269" s="21"/>
      <c r="DE269" s="21"/>
      <c r="DF269" s="21"/>
      <c r="DG269" s="21"/>
      <c r="DH269" s="21"/>
      <c r="DI269" s="21"/>
      <c r="DJ269" s="21"/>
      <c r="DK269" s="21"/>
      <c r="DL269" s="21"/>
      <c r="DM269" s="21"/>
      <c r="DN269" s="21"/>
      <c r="DO269" s="21"/>
      <c r="DP269" s="21"/>
      <c r="DQ269" s="21"/>
      <c r="DR269" s="21"/>
      <c r="DS269" s="21"/>
      <c r="DT269" s="21"/>
      <c r="DU269" s="21"/>
      <c r="DV269" s="21"/>
      <c r="DW269" s="21"/>
      <c r="DX269" s="21"/>
      <c r="DY269" s="21"/>
      <c r="DZ269" s="21"/>
      <c r="EA269" s="21"/>
      <c r="EB269" s="21"/>
      <c r="EC269" s="21"/>
      <c r="ED269" s="21"/>
      <c r="EE269" s="21"/>
      <c r="EF269" s="21"/>
      <c r="EG269" s="21"/>
      <c r="EH269" s="21"/>
      <c r="EI269" s="21"/>
      <c r="EJ269" s="21"/>
      <c r="EK269" s="21"/>
      <c r="EL269" s="21"/>
      <c r="EM269" s="21"/>
      <c r="EN269" s="21"/>
      <c r="EO269" s="21"/>
      <c r="EP269" s="21"/>
      <c r="EQ269" s="21"/>
      <c r="ER269" s="21"/>
      <c r="ES269" s="21"/>
      <c r="ET269" s="21"/>
      <c r="EU269" s="21"/>
      <c r="EV269" s="21"/>
      <c r="EW269" s="21"/>
      <c r="EX269" s="21"/>
      <c r="EY269" s="21"/>
      <c r="EZ269" s="21"/>
      <c r="FA269" s="21"/>
      <c r="FB269" s="21"/>
      <c r="FC269" s="21"/>
      <c r="FD269" s="21"/>
      <c r="FE269" s="21"/>
      <c r="FF269" s="21"/>
      <c r="FG269" s="21"/>
      <c r="FH269" s="21"/>
      <c r="FI269" s="21"/>
      <c r="FJ269" s="21"/>
      <c r="FK269" s="21"/>
      <c r="FL269" s="21"/>
      <c r="FM269" s="21"/>
      <c r="FN269" s="21"/>
      <c r="FO269" s="21"/>
      <c r="FP269" s="21"/>
      <c r="FQ269" s="21"/>
      <c r="FR269" s="21"/>
      <c r="FS269" s="21"/>
      <c r="FT269" s="21"/>
      <c r="FU269" s="21"/>
      <c r="FV269" s="21"/>
      <c r="FW269" s="21"/>
      <c r="FX269" s="21"/>
      <c r="FY269" s="21"/>
      <c r="FZ269" s="21"/>
      <c r="GA269" s="21"/>
      <c r="GB269" s="21"/>
      <c r="GC269" s="21"/>
      <c r="GD269" s="21"/>
      <c r="GE269" s="21"/>
      <c r="GF269" s="21"/>
      <c r="GG269" s="21"/>
      <c r="GH269" s="21"/>
      <c r="GI269" s="21"/>
      <c r="GJ269" s="21"/>
      <c r="GK269" s="21"/>
      <c r="GL269" s="21"/>
      <c r="GM269" s="21"/>
      <c r="GN269" s="21"/>
      <c r="GO269" s="21"/>
      <c r="GP269" s="21"/>
      <c r="GQ269" s="21"/>
      <c r="GR269" s="21"/>
      <c r="GS269" s="21"/>
      <c r="GT269" s="21"/>
      <c r="GU269" s="21"/>
      <c r="GV269" s="21"/>
      <c r="GW269" s="21"/>
    </row>
    <row r="270" spans="1:205" s="27" customFormat="1" ht="18.75" x14ac:dyDescent="0.3">
      <c r="A270" s="28" t="s">
        <v>17</v>
      </c>
      <c r="B270" s="29">
        <f>H270+J270+L270+N270+P270+R270+T270+V270+X270+Z270+AB270+AD270</f>
        <v>0</v>
      </c>
      <c r="C270" s="29">
        <v>0</v>
      </c>
      <c r="D270" s="29">
        <v>0</v>
      </c>
      <c r="E270" s="29">
        <v>0</v>
      </c>
      <c r="F270" s="113">
        <f t="shared" ref="F270:F272" si="183">IFERROR(E270/B270*100,0)</f>
        <v>0</v>
      </c>
      <c r="G270" s="113">
        <f>IFERROR(E270/C270*100,0)</f>
        <v>0</v>
      </c>
      <c r="H270" s="57"/>
      <c r="I270" s="57"/>
      <c r="J270" s="128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  <c r="AA270" s="57"/>
      <c r="AB270" s="57"/>
      <c r="AC270" s="57"/>
      <c r="AD270" s="57"/>
      <c r="AE270" s="57"/>
      <c r="AF270" s="147"/>
      <c r="AG270" s="99">
        <f t="shared" si="149"/>
        <v>0</v>
      </c>
      <c r="AH270" s="21"/>
      <c r="AI270" s="21"/>
      <c r="AJ270" s="21"/>
      <c r="AK270" s="21"/>
      <c r="AL270" s="21"/>
      <c r="AM270" s="21"/>
      <c r="AN270" s="21"/>
      <c r="AO270" s="21"/>
      <c r="AP270" s="21"/>
      <c r="AQ270" s="21"/>
      <c r="AR270" s="21"/>
      <c r="AS270" s="21"/>
      <c r="AT270" s="21"/>
      <c r="AU270" s="21"/>
      <c r="AV270" s="21"/>
      <c r="AW270" s="21"/>
      <c r="AX270" s="21"/>
      <c r="AY270" s="21"/>
      <c r="AZ270" s="21"/>
      <c r="BA270" s="21"/>
      <c r="BB270" s="21"/>
      <c r="BC270" s="21"/>
      <c r="BD270" s="21"/>
      <c r="BE270" s="21"/>
      <c r="BF270" s="21"/>
      <c r="BG270" s="21"/>
      <c r="BH270" s="21"/>
      <c r="BI270" s="21"/>
      <c r="BJ270" s="21"/>
      <c r="BK270" s="21"/>
      <c r="BL270" s="21"/>
      <c r="BM270" s="21"/>
      <c r="BN270" s="21"/>
      <c r="BO270" s="21"/>
      <c r="BP270" s="21"/>
      <c r="BQ270" s="21"/>
      <c r="BR270" s="21"/>
      <c r="BS270" s="21"/>
      <c r="BT270" s="21"/>
      <c r="BU270" s="21"/>
      <c r="BV270" s="21"/>
      <c r="BW270" s="21"/>
      <c r="BX270" s="21"/>
      <c r="BY270" s="21"/>
      <c r="BZ270" s="21"/>
      <c r="CA270" s="21"/>
      <c r="CB270" s="21"/>
      <c r="CC270" s="21"/>
      <c r="CD270" s="21"/>
      <c r="CE270" s="21"/>
      <c r="CF270" s="21"/>
      <c r="CG270" s="21"/>
      <c r="CH270" s="21"/>
      <c r="CI270" s="21"/>
      <c r="CJ270" s="21"/>
      <c r="CK270" s="21"/>
      <c r="CL270" s="21"/>
      <c r="CM270" s="21"/>
      <c r="CN270" s="21"/>
      <c r="CO270" s="21"/>
      <c r="CP270" s="21"/>
      <c r="CQ270" s="21"/>
      <c r="CR270" s="21"/>
      <c r="CS270" s="21"/>
      <c r="CT270" s="21"/>
      <c r="CU270" s="21"/>
      <c r="CV270" s="21"/>
      <c r="CW270" s="21"/>
      <c r="CX270" s="21"/>
      <c r="CY270" s="21"/>
      <c r="CZ270" s="21"/>
      <c r="DA270" s="21"/>
      <c r="DB270" s="21"/>
      <c r="DC270" s="21"/>
      <c r="DD270" s="21"/>
      <c r="DE270" s="21"/>
      <c r="DF270" s="21"/>
      <c r="DG270" s="21"/>
      <c r="DH270" s="21"/>
      <c r="DI270" s="21"/>
      <c r="DJ270" s="21"/>
      <c r="DK270" s="21"/>
      <c r="DL270" s="21"/>
      <c r="DM270" s="21"/>
      <c r="DN270" s="21"/>
      <c r="DO270" s="21"/>
      <c r="DP270" s="21"/>
      <c r="DQ270" s="21"/>
      <c r="DR270" s="21"/>
      <c r="DS270" s="21"/>
      <c r="DT270" s="21"/>
      <c r="DU270" s="21"/>
      <c r="DV270" s="21"/>
      <c r="DW270" s="21"/>
      <c r="DX270" s="21"/>
      <c r="DY270" s="21"/>
      <c r="DZ270" s="21"/>
      <c r="EA270" s="21"/>
      <c r="EB270" s="21"/>
      <c r="EC270" s="21"/>
      <c r="ED270" s="21"/>
      <c r="EE270" s="21"/>
      <c r="EF270" s="21"/>
      <c r="EG270" s="21"/>
      <c r="EH270" s="21"/>
      <c r="EI270" s="21"/>
      <c r="EJ270" s="21"/>
      <c r="EK270" s="21"/>
      <c r="EL270" s="21"/>
      <c r="EM270" s="21"/>
      <c r="EN270" s="21"/>
      <c r="EO270" s="21"/>
      <c r="EP270" s="21"/>
      <c r="EQ270" s="21"/>
      <c r="ER270" s="21"/>
      <c r="ES270" s="21"/>
      <c r="ET270" s="21"/>
      <c r="EU270" s="21"/>
      <c r="EV270" s="21"/>
      <c r="EW270" s="21"/>
      <c r="EX270" s="21"/>
      <c r="EY270" s="21"/>
      <c r="EZ270" s="21"/>
      <c r="FA270" s="21"/>
      <c r="FB270" s="21"/>
      <c r="FC270" s="21"/>
      <c r="FD270" s="21"/>
      <c r="FE270" s="21"/>
      <c r="FF270" s="21"/>
      <c r="FG270" s="21"/>
      <c r="FH270" s="21"/>
      <c r="FI270" s="21"/>
      <c r="FJ270" s="21"/>
      <c r="FK270" s="21"/>
      <c r="FL270" s="21"/>
      <c r="FM270" s="21"/>
      <c r="FN270" s="21"/>
      <c r="FO270" s="21"/>
      <c r="FP270" s="21"/>
      <c r="FQ270" s="21"/>
      <c r="FR270" s="21"/>
      <c r="FS270" s="21"/>
      <c r="FT270" s="21"/>
      <c r="FU270" s="21"/>
      <c r="FV270" s="21"/>
      <c r="FW270" s="21"/>
      <c r="FX270" s="21"/>
      <c r="FY270" s="21"/>
      <c r="FZ270" s="21"/>
      <c r="GA270" s="21"/>
      <c r="GB270" s="21"/>
      <c r="GC270" s="21"/>
      <c r="GD270" s="21"/>
      <c r="GE270" s="21"/>
      <c r="GF270" s="21"/>
      <c r="GG270" s="21"/>
      <c r="GH270" s="21"/>
      <c r="GI270" s="21"/>
      <c r="GJ270" s="21"/>
      <c r="GK270" s="21"/>
      <c r="GL270" s="21"/>
      <c r="GM270" s="21"/>
      <c r="GN270" s="21"/>
      <c r="GO270" s="21"/>
      <c r="GP270" s="21"/>
      <c r="GQ270" s="21"/>
      <c r="GR270" s="21"/>
      <c r="GS270" s="21"/>
      <c r="GT270" s="21"/>
      <c r="GU270" s="21"/>
      <c r="GV270" s="21"/>
      <c r="GW270" s="21"/>
    </row>
    <row r="271" spans="1:205" s="27" customFormat="1" ht="18.75" x14ac:dyDescent="0.3">
      <c r="A271" s="28" t="s">
        <v>18</v>
      </c>
      <c r="B271" s="29">
        <f>H271+J271+L271+N271+P271+R271+T271+V271+X271+Z271+AB271+AD271</f>
        <v>39599.985999999997</v>
      </c>
      <c r="C271" s="29">
        <f>H271</f>
        <v>1687.51</v>
      </c>
      <c r="D271" s="29">
        <f>E271</f>
        <v>993.43</v>
      </c>
      <c r="E271" s="29">
        <f>I271</f>
        <v>993.43</v>
      </c>
      <c r="F271" s="113">
        <f t="shared" si="183"/>
        <v>2.5086625030625012</v>
      </c>
      <c r="G271" s="113">
        <f>IFERROR(E271/C271*100,0)</f>
        <v>58.869577069172919</v>
      </c>
      <c r="H271" s="57">
        <v>1687.51</v>
      </c>
      <c r="I271" s="57">
        <v>993.43</v>
      </c>
      <c r="J271" s="128">
        <v>3161.24</v>
      </c>
      <c r="K271" s="57">
        <v>2817.43</v>
      </c>
      <c r="L271" s="57">
        <v>3326.2089999999998</v>
      </c>
      <c r="M271" s="57">
        <v>0</v>
      </c>
      <c r="N271" s="57">
        <v>3424.4569999999999</v>
      </c>
      <c r="O271" s="57">
        <v>0</v>
      </c>
      <c r="P271" s="57">
        <v>3400.86</v>
      </c>
      <c r="Q271" s="57">
        <v>0</v>
      </c>
      <c r="R271" s="57">
        <v>3376.74</v>
      </c>
      <c r="S271" s="57">
        <v>0</v>
      </c>
      <c r="T271" s="57">
        <v>3403.63</v>
      </c>
      <c r="U271" s="57">
        <v>0</v>
      </c>
      <c r="V271" s="57">
        <v>3382.74</v>
      </c>
      <c r="W271" s="57">
        <v>0</v>
      </c>
      <c r="X271" s="57">
        <v>3258.62</v>
      </c>
      <c r="Y271" s="57">
        <v>0</v>
      </c>
      <c r="Z271" s="57">
        <v>3134.74</v>
      </c>
      <c r="AA271" s="57">
        <v>0</v>
      </c>
      <c r="AB271" s="57">
        <v>3481.13</v>
      </c>
      <c r="AC271" s="57">
        <v>0</v>
      </c>
      <c r="AD271" s="57">
        <v>4562.1099999999997</v>
      </c>
      <c r="AE271" s="57">
        <v>0</v>
      </c>
      <c r="AF271" s="147"/>
      <c r="AG271" s="99">
        <f t="shared" si="149"/>
        <v>39599.985999999997</v>
      </c>
      <c r="AH271" s="21"/>
      <c r="AI271" s="21"/>
      <c r="AJ271" s="21"/>
      <c r="AK271" s="21"/>
      <c r="AL271" s="21"/>
      <c r="AM271" s="21"/>
      <c r="AN271" s="21"/>
      <c r="AO271" s="21"/>
      <c r="AP271" s="21"/>
      <c r="AQ271" s="21"/>
      <c r="AR271" s="21"/>
      <c r="AS271" s="21"/>
      <c r="AT271" s="21"/>
      <c r="AU271" s="21"/>
      <c r="AV271" s="21"/>
      <c r="AW271" s="21"/>
      <c r="AX271" s="21"/>
      <c r="AY271" s="21"/>
      <c r="AZ271" s="21"/>
      <c r="BA271" s="21"/>
      <c r="BB271" s="21"/>
      <c r="BC271" s="21"/>
      <c r="BD271" s="21"/>
      <c r="BE271" s="21"/>
      <c r="BF271" s="21"/>
      <c r="BG271" s="21"/>
      <c r="BH271" s="21"/>
      <c r="BI271" s="21"/>
      <c r="BJ271" s="21"/>
      <c r="BK271" s="21"/>
      <c r="BL271" s="21"/>
      <c r="BM271" s="21"/>
      <c r="BN271" s="21"/>
      <c r="BO271" s="21"/>
      <c r="BP271" s="21"/>
      <c r="BQ271" s="21"/>
      <c r="BR271" s="21"/>
      <c r="BS271" s="21"/>
      <c r="BT271" s="21"/>
      <c r="BU271" s="21"/>
      <c r="BV271" s="21"/>
      <c r="BW271" s="21"/>
      <c r="BX271" s="21"/>
      <c r="BY271" s="21"/>
      <c r="BZ271" s="21"/>
      <c r="CA271" s="21"/>
      <c r="CB271" s="21"/>
      <c r="CC271" s="21"/>
      <c r="CD271" s="21"/>
      <c r="CE271" s="21"/>
      <c r="CF271" s="21"/>
      <c r="CG271" s="21"/>
      <c r="CH271" s="21"/>
      <c r="CI271" s="21"/>
      <c r="CJ271" s="21"/>
      <c r="CK271" s="21"/>
      <c r="CL271" s="21"/>
      <c r="CM271" s="21"/>
      <c r="CN271" s="21"/>
      <c r="CO271" s="21"/>
      <c r="CP271" s="21"/>
      <c r="CQ271" s="21"/>
      <c r="CR271" s="21"/>
      <c r="CS271" s="21"/>
      <c r="CT271" s="21"/>
      <c r="CU271" s="21"/>
      <c r="CV271" s="21"/>
      <c r="CW271" s="21"/>
      <c r="CX271" s="21"/>
      <c r="CY271" s="21"/>
      <c r="CZ271" s="21"/>
      <c r="DA271" s="21"/>
      <c r="DB271" s="21"/>
      <c r="DC271" s="21"/>
      <c r="DD271" s="21"/>
      <c r="DE271" s="21"/>
      <c r="DF271" s="21"/>
      <c r="DG271" s="21"/>
      <c r="DH271" s="21"/>
      <c r="DI271" s="21"/>
      <c r="DJ271" s="21"/>
      <c r="DK271" s="21"/>
      <c r="DL271" s="21"/>
      <c r="DM271" s="21"/>
      <c r="DN271" s="21"/>
      <c r="DO271" s="21"/>
      <c r="DP271" s="21"/>
      <c r="DQ271" s="21"/>
      <c r="DR271" s="21"/>
      <c r="DS271" s="21"/>
      <c r="DT271" s="21"/>
      <c r="DU271" s="21"/>
      <c r="DV271" s="21"/>
      <c r="DW271" s="21"/>
      <c r="DX271" s="21"/>
      <c r="DY271" s="21"/>
      <c r="DZ271" s="21"/>
      <c r="EA271" s="21"/>
      <c r="EB271" s="21"/>
      <c r="EC271" s="21"/>
      <c r="ED271" s="21"/>
      <c r="EE271" s="21"/>
      <c r="EF271" s="21"/>
      <c r="EG271" s="21"/>
      <c r="EH271" s="21"/>
      <c r="EI271" s="21"/>
      <c r="EJ271" s="21"/>
      <c r="EK271" s="21"/>
      <c r="EL271" s="21"/>
      <c r="EM271" s="21"/>
      <c r="EN271" s="21"/>
      <c r="EO271" s="21"/>
      <c r="EP271" s="21"/>
      <c r="EQ271" s="21"/>
      <c r="ER271" s="21"/>
      <c r="ES271" s="21"/>
      <c r="ET271" s="21"/>
      <c r="EU271" s="21"/>
      <c r="EV271" s="21"/>
      <c r="EW271" s="21"/>
      <c r="EX271" s="21"/>
      <c r="EY271" s="21"/>
      <c r="EZ271" s="21"/>
      <c r="FA271" s="21"/>
      <c r="FB271" s="21"/>
      <c r="FC271" s="21"/>
      <c r="FD271" s="21"/>
      <c r="FE271" s="21"/>
      <c r="FF271" s="21"/>
      <c r="FG271" s="21"/>
      <c r="FH271" s="21"/>
      <c r="FI271" s="21"/>
      <c r="FJ271" s="21"/>
      <c r="FK271" s="21"/>
      <c r="FL271" s="21"/>
      <c r="FM271" s="21"/>
      <c r="FN271" s="21"/>
      <c r="FO271" s="21"/>
      <c r="FP271" s="21"/>
      <c r="FQ271" s="21"/>
      <c r="FR271" s="21"/>
      <c r="FS271" s="21"/>
      <c r="FT271" s="21"/>
      <c r="FU271" s="21"/>
      <c r="FV271" s="21"/>
      <c r="FW271" s="21"/>
      <c r="FX271" s="21"/>
      <c r="FY271" s="21"/>
      <c r="FZ271" s="21"/>
      <c r="GA271" s="21"/>
      <c r="GB271" s="21"/>
      <c r="GC271" s="21"/>
      <c r="GD271" s="21"/>
      <c r="GE271" s="21"/>
      <c r="GF271" s="21"/>
      <c r="GG271" s="21"/>
      <c r="GH271" s="21"/>
      <c r="GI271" s="21"/>
      <c r="GJ271" s="21"/>
      <c r="GK271" s="21"/>
      <c r="GL271" s="21"/>
      <c r="GM271" s="21"/>
      <c r="GN271" s="21"/>
      <c r="GO271" s="21"/>
      <c r="GP271" s="21"/>
      <c r="GQ271" s="21"/>
      <c r="GR271" s="21"/>
      <c r="GS271" s="21"/>
      <c r="GT271" s="21"/>
      <c r="GU271" s="21"/>
      <c r="GV271" s="21"/>
      <c r="GW271" s="21"/>
    </row>
    <row r="272" spans="1:205" s="27" customFormat="1" ht="18.75" x14ac:dyDescent="0.3">
      <c r="A272" s="28" t="s">
        <v>20</v>
      </c>
      <c r="B272" s="29">
        <f>H272+J272+L272+N272+P272+R272+T272+V272+X272+Z272+AB272+AD272</f>
        <v>0</v>
      </c>
      <c r="C272" s="29">
        <v>0</v>
      </c>
      <c r="D272" s="29">
        <v>0</v>
      </c>
      <c r="E272" s="29">
        <v>0</v>
      </c>
      <c r="F272" s="113">
        <f t="shared" si="183"/>
        <v>0</v>
      </c>
      <c r="G272" s="113">
        <f>IFERROR(E272/C272*100,0)</f>
        <v>0</v>
      </c>
      <c r="H272" s="57"/>
      <c r="I272" s="57"/>
      <c r="J272" s="128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  <c r="AA272" s="57"/>
      <c r="AB272" s="57"/>
      <c r="AC272" s="57"/>
      <c r="AD272" s="57"/>
      <c r="AE272" s="57"/>
      <c r="AF272" s="148"/>
      <c r="AG272" s="99">
        <f t="shared" si="149"/>
        <v>0</v>
      </c>
      <c r="AH272" s="21"/>
      <c r="AI272" s="21"/>
      <c r="AJ272" s="21"/>
      <c r="AK272" s="21"/>
      <c r="AL272" s="21"/>
      <c r="AM272" s="21"/>
      <c r="AN272" s="21"/>
      <c r="AO272" s="21"/>
      <c r="AP272" s="21"/>
      <c r="AQ272" s="21"/>
      <c r="AR272" s="21"/>
      <c r="AS272" s="21"/>
      <c r="AT272" s="21"/>
      <c r="AU272" s="21"/>
      <c r="AV272" s="21"/>
      <c r="AW272" s="21"/>
      <c r="AX272" s="21"/>
      <c r="AY272" s="21"/>
      <c r="AZ272" s="21"/>
      <c r="BA272" s="21"/>
      <c r="BB272" s="21"/>
      <c r="BC272" s="21"/>
      <c r="BD272" s="21"/>
      <c r="BE272" s="21"/>
      <c r="BF272" s="21"/>
      <c r="BG272" s="21"/>
      <c r="BH272" s="21"/>
      <c r="BI272" s="21"/>
      <c r="BJ272" s="21"/>
      <c r="BK272" s="21"/>
      <c r="BL272" s="21"/>
      <c r="BM272" s="21"/>
      <c r="BN272" s="21"/>
      <c r="BO272" s="21"/>
      <c r="BP272" s="21"/>
      <c r="BQ272" s="21"/>
      <c r="BR272" s="21"/>
      <c r="BS272" s="21"/>
      <c r="BT272" s="21"/>
      <c r="BU272" s="21"/>
      <c r="BV272" s="21"/>
      <c r="BW272" s="21"/>
      <c r="BX272" s="21"/>
      <c r="BY272" s="21"/>
      <c r="BZ272" s="21"/>
      <c r="CA272" s="21"/>
      <c r="CB272" s="21"/>
      <c r="CC272" s="21"/>
      <c r="CD272" s="21"/>
      <c r="CE272" s="21"/>
      <c r="CF272" s="21"/>
      <c r="CG272" s="21"/>
      <c r="CH272" s="21"/>
      <c r="CI272" s="21"/>
      <c r="CJ272" s="21"/>
      <c r="CK272" s="21"/>
      <c r="CL272" s="21"/>
      <c r="CM272" s="21"/>
      <c r="CN272" s="21"/>
      <c r="CO272" s="21"/>
      <c r="CP272" s="21"/>
      <c r="CQ272" s="21"/>
      <c r="CR272" s="21"/>
      <c r="CS272" s="21"/>
      <c r="CT272" s="21"/>
      <c r="CU272" s="21"/>
      <c r="CV272" s="21"/>
      <c r="CW272" s="21"/>
      <c r="CX272" s="21"/>
      <c r="CY272" s="21"/>
      <c r="CZ272" s="21"/>
      <c r="DA272" s="21"/>
      <c r="DB272" s="21"/>
      <c r="DC272" s="21"/>
      <c r="DD272" s="21"/>
      <c r="DE272" s="21"/>
      <c r="DF272" s="21"/>
      <c r="DG272" s="21"/>
      <c r="DH272" s="21"/>
      <c r="DI272" s="21"/>
      <c r="DJ272" s="21"/>
      <c r="DK272" s="21"/>
      <c r="DL272" s="21"/>
      <c r="DM272" s="21"/>
      <c r="DN272" s="21"/>
      <c r="DO272" s="21"/>
      <c r="DP272" s="21"/>
      <c r="DQ272" s="21"/>
      <c r="DR272" s="21"/>
      <c r="DS272" s="21"/>
      <c r="DT272" s="21"/>
      <c r="DU272" s="21"/>
      <c r="DV272" s="21"/>
      <c r="DW272" s="21"/>
      <c r="DX272" s="21"/>
      <c r="DY272" s="21"/>
      <c r="DZ272" s="21"/>
      <c r="EA272" s="21"/>
      <c r="EB272" s="21"/>
      <c r="EC272" s="21"/>
      <c r="ED272" s="21"/>
      <c r="EE272" s="21"/>
      <c r="EF272" s="21"/>
      <c r="EG272" s="21"/>
      <c r="EH272" s="21"/>
      <c r="EI272" s="21"/>
      <c r="EJ272" s="21"/>
      <c r="EK272" s="21"/>
      <c r="EL272" s="21"/>
      <c r="EM272" s="21"/>
      <c r="EN272" s="21"/>
      <c r="EO272" s="21"/>
      <c r="EP272" s="21"/>
      <c r="EQ272" s="21"/>
      <c r="ER272" s="21"/>
      <c r="ES272" s="21"/>
      <c r="ET272" s="21"/>
      <c r="EU272" s="21"/>
      <c r="EV272" s="21"/>
      <c r="EW272" s="21"/>
      <c r="EX272" s="21"/>
      <c r="EY272" s="21"/>
      <c r="EZ272" s="21"/>
      <c r="FA272" s="21"/>
      <c r="FB272" s="21"/>
      <c r="FC272" s="21"/>
      <c r="FD272" s="21"/>
      <c r="FE272" s="21"/>
      <c r="FF272" s="21"/>
      <c r="FG272" s="21"/>
      <c r="FH272" s="21"/>
      <c r="FI272" s="21"/>
      <c r="FJ272" s="21"/>
      <c r="FK272" s="21"/>
      <c r="FL272" s="21"/>
      <c r="FM272" s="21"/>
      <c r="FN272" s="21"/>
      <c r="FO272" s="21"/>
      <c r="FP272" s="21"/>
      <c r="FQ272" s="21"/>
      <c r="FR272" s="21"/>
      <c r="FS272" s="21"/>
      <c r="FT272" s="21"/>
      <c r="FU272" s="21"/>
      <c r="FV272" s="21"/>
      <c r="FW272" s="21"/>
      <c r="FX272" s="21"/>
      <c r="FY272" s="21"/>
      <c r="FZ272" s="21"/>
      <c r="GA272" s="21"/>
      <c r="GB272" s="21"/>
      <c r="GC272" s="21"/>
      <c r="GD272" s="21"/>
      <c r="GE272" s="21"/>
      <c r="GF272" s="21"/>
      <c r="GG272" s="21"/>
      <c r="GH272" s="21"/>
      <c r="GI272" s="21"/>
      <c r="GJ272" s="21"/>
      <c r="GK272" s="21"/>
      <c r="GL272" s="21"/>
      <c r="GM272" s="21"/>
      <c r="GN272" s="21"/>
      <c r="GO272" s="21"/>
      <c r="GP272" s="21"/>
      <c r="GQ272" s="21"/>
      <c r="GR272" s="21"/>
      <c r="GS272" s="21"/>
      <c r="GT272" s="21"/>
      <c r="GU272" s="21"/>
      <c r="GV272" s="21"/>
      <c r="GW272" s="21"/>
    </row>
    <row r="273" spans="1:205" s="16" customFormat="1" ht="18.75" customHeight="1" x14ac:dyDescent="0.25">
      <c r="A273" s="149" t="s">
        <v>79</v>
      </c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  <c r="T273" s="149"/>
      <c r="U273" s="149"/>
      <c r="V273" s="149"/>
      <c r="W273" s="149"/>
      <c r="X273" s="149"/>
      <c r="Y273" s="149"/>
      <c r="Z273" s="149"/>
      <c r="AA273" s="149"/>
      <c r="AB273" s="149"/>
      <c r="AC273" s="149"/>
      <c r="AD273" s="149"/>
      <c r="AE273" s="77"/>
      <c r="AF273" s="20"/>
      <c r="AG273" s="99">
        <f t="shared" si="149"/>
        <v>0</v>
      </c>
      <c r="AH273" s="21"/>
      <c r="AI273" s="21"/>
      <c r="AJ273" s="21"/>
      <c r="AK273" s="21"/>
      <c r="AL273" s="21"/>
      <c r="AM273" s="21"/>
      <c r="AN273" s="21"/>
      <c r="AO273" s="21"/>
      <c r="AP273" s="21"/>
      <c r="AQ273" s="21"/>
      <c r="AR273" s="21"/>
      <c r="AS273" s="21"/>
      <c r="AT273" s="21"/>
      <c r="AU273" s="21"/>
      <c r="AV273" s="21"/>
      <c r="AW273" s="21"/>
      <c r="AX273" s="21"/>
      <c r="AY273" s="21"/>
      <c r="AZ273" s="21"/>
      <c r="BA273" s="21"/>
      <c r="BB273" s="21"/>
      <c r="BC273" s="21"/>
      <c r="BD273" s="21"/>
      <c r="BE273" s="21"/>
      <c r="BF273" s="21"/>
      <c r="BG273" s="21"/>
      <c r="BH273" s="21"/>
      <c r="BI273" s="21"/>
      <c r="BJ273" s="21"/>
      <c r="BK273" s="21"/>
      <c r="BL273" s="21"/>
      <c r="BM273" s="21"/>
      <c r="BN273" s="21"/>
      <c r="BO273" s="21"/>
      <c r="BP273" s="21"/>
      <c r="BQ273" s="21"/>
      <c r="BR273" s="21"/>
      <c r="BS273" s="21"/>
      <c r="BT273" s="21"/>
      <c r="BU273" s="21"/>
      <c r="BV273" s="21"/>
      <c r="BW273" s="21"/>
      <c r="BX273" s="21"/>
      <c r="BY273" s="21"/>
      <c r="BZ273" s="21"/>
      <c r="CA273" s="21"/>
      <c r="CB273" s="21"/>
      <c r="CC273" s="21"/>
      <c r="CD273" s="21"/>
      <c r="CE273" s="21"/>
      <c r="CF273" s="21"/>
      <c r="CG273" s="21"/>
      <c r="CH273" s="21"/>
      <c r="CI273" s="21"/>
      <c r="CJ273" s="21"/>
      <c r="CK273" s="21"/>
      <c r="CL273" s="21"/>
      <c r="CM273" s="21"/>
      <c r="CN273" s="21"/>
      <c r="CO273" s="21"/>
      <c r="CP273" s="21"/>
      <c r="CQ273" s="21"/>
      <c r="CR273" s="21"/>
      <c r="CS273" s="21"/>
      <c r="CT273" s="21"/>
      <c r="CU273" s="21"/>
      <c r="CV273" s="21"/>
      <c r="CW273" s="21"/>
      <c r="CX273" s="21"/>
      <c r="CY273" s="21"/>
      <c r="CZ273" s="21"/>
      <c r="DA273" s="21"/>
      <c r="DB273" s="21"/>
      <c r="DC273" s="21"/>
      <c r="DD273" s="21"/>
      <c r="DE273" s="21"/>
      <c r="DF273" s="21"/>
      <c r="DG273" s="21"/>
      <c r="DH273" s="21"/>
      <c r="DI273" s="21"/>
      <c r="DJ273" s="21"/>
      <c r="DK273" s="21"/>
      <c r="DL273" s="21"/>
      <c r="DM273" s="21"/>
      <c r="DN273" s="21"/>
      <c r="DO273" s="21"/>
      <c r="DP273" s="21"/>
      <c r="DQ273" s="21"/>
      <c r="DR273" s="21"/>
      <c r="DS273" s="21"/>
      <c r="DT273" s="21"/>
      <c r="DU273" s="21"/>
      <c r="DV273" s="21"/>
      <c r="DW273" s="21"/>
      <c r="DX273" s="21"/>
      <c r="DY273" s="21"/>
      <c r="DZ273" s="21"/>
      <c r="EA273" s="21"/>
      <c r="EB273" s="21"/>
      <c r="EC273" s="21"/>
      <c r="ED273" s="21"/>
      <c r="EE273" s="21"/>
      <c r="EF273" s="21"/>
      <c r="EG273" s="21"/>
      <c r="EH273" s="21"/>
      <c r="EI273" s="21"/>
      <c r="EJ273" s="21"/>
      <c r="EK273" s="21"/>
      <c r="EL273" s="21"/>
      <c r="EM273" s="21"/>
      <c r="EN273" s="21"/>
      <c r="EO273" s="21"/>
      <c r="EP273" s="21"/>
      <c r="EQ273" s="21"/>
      <c r="ER273" s="21"/>
      <c r="ES273" s="21"/>
      <c r="ET273" s="21"/>
      <c r="EU273" s="21"/>
      <c r="EV273" s="21"/>
      <c r="EW273" s="21"/>
      <c r="EX273" s="21"/>
      <c r="EY273" s="21"/>
      <c r="EZ273" s="21"/>
      <c r="FA273" s="21"/>
      <c r="FB273" s="21"/>
      <c r="FC273" s="21"/>
      <c r="FD273" s="21"/>
      <c r="FE273" s="21"/>
      <c r="FF273" s="21"/>
      <c r="FG273" s="21"/>
      <c r="FH273" s="21"/>
      <c r="FI273" s="21"/>
      <c r="FJ273" s="21"/>
      <c r="FK273" s="21"/>
      <c r="FL273" s="21"/>
      <c r="FM273" s="21"/>
      <c r="FN273" s="21"/>
      <c r="FO273" s="21"/>
      <c r="FP273" s="21"/>
      <c r="FQ273" s="21"/>
      <c r="FR273" s="21"/>
      <c r="FS273" s="21"/>
      <c r="FT273" s="21"/>
      <c r="FU273" s="21"/>
      <c r="FV273" s="21"/>
      <c r="FW273" s="21"/>
      <c r="FX273" s="21"/>
      <c r="FY273" s="21"/>
      <c r="FZ273" s="21"/>
      <c r="GA273" s="21"/>
      <c r="GB273" s="21"/>
      <c r="GC273" s="21"/>
      <c r="GD273" s="21"/>
      <c r="GE273" s="21"/>
      <c r="GF273" s="21"/>
      <c r="GG273" s="21"/>
      <c r="GH273" s="21"/>
      <c r="GI273" s="21"/>
      <c r="GJ273" s="21"/>
      <c r="GK273" s="21"/>
      <c r="GL273" s="21"/>
      <c r="GM273" s="21"/>
      <c r="GN273" s="21"/>
      <c r="GO273" s="21"/>
      <c r="GP273" s="21"/>
      <c r="GQ273" s="21"/>
      <c r="GR273" s="21"/>
      <c r="GS273" s="21"/>
      <c r="GT273" s="21"/>
      <c r="GU273" s="21"/>
      <c r="GV273" s="21"/>
      <c r="GW273" s="21"/>
    </row>
    <row r="274" spans="1:205" s="16" customFormat="1" ht="39" customHeight="1" x14ac:dyDescent="0.25">
      <c r="A274" s="139" t="s">
        <v>24</v>
      </c>
      <c r="B274" s="140"/>
      <c r="C274" s="140"/>
      <c r="D274" s="140"/>
      <c r="E274" s="140"/>
      <c r="F274" s="140"/>
      <c r="G274" s="140"/>
      <c r="H274" s="140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1"/>
      <c r="AF274" s="20"/>
      <c r="AG274" s="21"/>
      <c r="AH274" s="21"/>
      <c r="AI274" s="21"/>
      <c r="AJ274" s="21"/>
      <c r="AK274" s="21"/>
      <c r="AL274" s="21"/>
      <c r="AM274" s="21"/>
      <c r="AN274" s="21"/>
      <c r="AO274" s="21"/>
      <c r="AP274" s="21"/>
      <c r="AQ274" s="21"/>
      <c r="AR274" s="21"/>
      <c r="AS274" s="21"/>
      <c r="AT274" s="21"/>
      <c r="AU274" s="21"/>
      <c r="AV274" s="21"/>
      <c r="AW274" s="21"/>
      <c r="AX274" s="21"/>
      <c r="AY274" s="21"/>
      <c r="AZ274" s="21"/>
      <c r="BA274" s="21"/>
      <c r="BB274" s="21"/>
      <c r="BC274" s="21"/>
      <c r="BD274" s="21"/>
      <c r="BE274" s="21"/>
      <c r="BF274" s="21"/>
      <c r="BG274" s="21"/>
      <c r="BH274" s="21"/>
      <c r="BI274" s="21"/>
      <c r="BJ274" s="21"/>
      <c r="BK274" s="21"/>
      <c r="BL274" s="21"/>
      <c r="BM274" s="21"/>
      <c r="BN274" s="21"/>
      <c r="BO274" s="21"/>
      <c r="BP274" s="21"/>
      <c r="BQ274" s="21"/>
      <c r="BR274" s="21"/>
      <c r="BS274" s="21"/>
      <c r="BT274" s="21"/>
      <c r="BU274" s="21"/>
      <c r="BV274" s="21"/>
      <c r="BW274" s="21"/>
      <c r="BX274" s="21"/>
      <c r="BY274" s="21"/>
      <c r="BZ274" s="21"/>
      <c r="CA274" s="21"/>
      <c r="CB274" s="21"/>
      <c r="CC274" s="21"/>
      <c r="CD274" s="21"/>
      <c r="CE274" s="21"/>
      <c r="CF274" s="21"/>
      <c r="CG274" s="21"/>
      <c r="CH274" s="21"/>
      <c r="CI274" s="21"/>
      <c r="CJ274" s="21"/>
      <c r="CK274" s="21"/>
      <c r="CL274" s="21"/>
      <c r="CM274" s="21"/>
      <c r="CN274" s="21"/>
      <c r="CO274" s="21"/>
      <c r="CP274" s="21"/>
      <c r="CQ274" s="21"/>
      <c r="CR274" s="21"/>
      <c r="CS274" s="21"/>
      <c r="CT274" s="21"/>
      <c r="CU274" s="21"/>
      <c r="CV274" s="21"/>
      <c r="CW274" s="21"/>
      <c r="CX274" s="21"/>
      <c r="CY274" s="21"/>
      <c r="CZ274" s="21"/>
      <c r="DA274" s="21"/>
      <c r="DB274" s="21"/>
      <c r="DC274" s="21"/>
      <c r="DD274" s="21"/>
      <c r="DE274" s="21"/>
      <c r="DF274" s="21"/>
      <c r="DG274" s="21"/>
      <c r="DH274" s="21"/>
      <c r="DI274" s="21"/>
      <c r="DJ274" s="21"/>
      <c r="DK274" s="21"/>
      <c r="DL274" s="21"/>
      <c r="DM274" s="21"/>
      <c r="DN274" s="21"/>
      <c r="DO274" s="21"/>
      <c r="DP274" s="21"/>
      <c r="DQ274" s="21"/>
      <c r="DR274" s="21"/>
      <c r="DS274" s="21"/>
      <c r="DT274" s="21"/>
      <c r="DU274" s="21"/>
      <c r="DV274" s="21"/>
      <c r="DW274" s="21"/>
      <c r="DX274" s="21"/>
      <c r="DY274" s="21"/>
      <c r="DZ274" s="21"/>
      <c r="EA274" s="21"/>
      <c r="EB274" s="21"/>
      <c r="EC274" s="21"/>
      <c r="ED274" s="21"/>
      <c r="EE274" s="21"/>
      <c r="EF274" s="21"/>
      <c r="EG274" s="21"/>
      <c r="EH274" s="21"/>
      <c r="EI274" s="21"/>
      <c r="EJ274" s="21"/>
      <c r="EK274" s="21"/>
      <c r="EL274" s="21"/>
      <c r="EM274" s="21"/>
      <c r="EN274" s="21"/>
      <c r="EO274" s="21"/>
      <c r="EP274" s="21"/>
      <c r="EQ274" s="21"/>
      <c r="ER274" s="21"/>
      <c r="ES274" s="21"/>
      <c r="ET274" s="21"/>
      <c r="EU274" s="21"/>
      <c r="EV274" s="21"/>
      <c r="EW274" s="21"/>
      <c r="EX274" s="21"/>
      <c r="EY274" s="21"/>
      <c r="EZ274" s="21"/>
      <c r="FA274" s="21"/>
      <c r="FB274" s="21"/>
      <c r="FC274" s="21"/>
      <c r="FD274" s="21"/>
      <c r="FE274" s="21"/>
      <c r="FF274" s="21"/>
      <c r="FG274" s="21"/>
      <c r="FH274" s="21"/>
      <c r="FI274" s="21"/>
      <c r="FJ274" s="21"/>
      <c r="FK274" s="21"/>
      <c r="FL274" s="21"/>
      <c r="FM274" s="21"/>
      <c r="FN274" s="21"/>
      <c r="FO274" s="21"/>
      <c r="FP274" s="21"/>
      <c r="FQ274" s="21"/>
      <c r="FR274" s="21"/>
      <c r="FS274" s="21"/>
      <c r="FT274" s="21"/>
      <c r="FU274" s="21"/>
      <c r="FV274" s="21"/>
      <c r="FW274" s="21"/>
      <c r="FX274" s="21"/>
      <c r="FY274" s="21"/>
      <c r="FZ274" s="21"/>
      <c r="GA274" s="21"/>
      <c r="GB274" s="21"/>
      <c r="GC274" s="21"/>
      <c r="GD274" s="21"/>
      <c r="GE274" s="21"/>
      <c r="GF274" s="21"/>
      <c r="GG274" s="21"/>
      <c r="GH274" s="21"/>
      <c r="GI274" s="21"/>
      <c r="GJ274" s="21"/>
      <c r="GK274" s="21"/>
      <c r="GL274" s="21"/>
    </row>
    <row r="275" spans="1:205" s="27" customFormat="1" ht="18.75" x14ac:dyDescent="0.3">
      <c r="A275" s="101" t="s">
        <v>16</v>
      </c>
      <c r="B275" s="102">
        <f>B276+B277+B278</f>
        <v>1123.6999999999998</v>
      </c>
      <c r="C275" s="102">
        <f>C276+C277+C278</f>
        <v>63.5</v>
      </c>
      <c r="D275" s="102">
        <f>D276+D277+D278</f>
        <v>0</v>
      </c>
      <c r="E275" s="102">
        <f>E276+E277+E278</f>
        <v>0</v>
      </c>
      <c r="F275" s="102">
        <f>IFERROR(E275/B275*100,0)</f>
        <v>0</v>
      </c>
      <c r="G275" s="102">
        <f>IFERROR(E275/C275*100,0)</f>
        <v>0</v>
      </c>
      <c r="H275" s="102">
        <f>H276+H277+H278</f>
        <v>0</v>
      </c>
      <c r="I275" s="104">
        <f>I276+I277+I278+I279</f>
        <v>0</v>
      </c>
      <c r="J275" s="132">
        <f>J276+J277+J278</f>
        <v>63.5</v>
      </c>
      <c r="K275" s="104">
        <f>K276+K277+K278+K279</f>
        <v>0</v>
      </c>
      <c r="L275" s="102">
        <f>L276+L277+L278</f>
        <v>685.84</v>
      </c>
      <c r="M275" s="104">
        <f>M276+M277+M278+M279</f>
        <v>0</v>
      </c>
      <c r="N275" s="102">
        <f>N276+N277+N278</f>
        <v>155.16</v>
      </c>
      <c r="O275" s="104">
        <f>O276+O277+O278+O279</f>
        <v>0</v>
      </c>
      <c r="P275" s="102">
        <f>P276+P277+P278</f>
        <v>43.4</v>
      </c>
      <c r="Q275" s="104"/>
      <c r="R275" s="102">
        <f>R276+R277+R278</f>
        <v>0</v>
      </c>
      <c r="S275" s="104"/>
      <c r="T275" s="102">
        <f>T276+T277+T278</f>
        <v>15.8</v>
      </c>
      <c r="U275" s="104"/>
      <c r="V275" s="102">
        <f>V276+V277+V278</f>
        <v>25</v>
      </c>
      <c r="W275" s="104"/>
      <c r="X275" s="102">
        <f>X276+X277+X278</f>
        <v>57.6</v>
      </c>
      <c r="Y275" s="104"/>
      <c r="Z275" s="102">
        <f>Z276+Z277+Z278</f>
        <v>17.3</v>
      </c>
      <c r="AA275" s="104"/>
      <c r="AB275" s="102">
        <f>AB276+AB277+AB278</f>
        <v>60.1</v>
      </c>
      <c r="AC275" s="104"/>
      <c r="AD275" s="102">
        <f>AD276+AD277+AD278</f>
        <v>0</v>
      </c>
      <c r="AE275" s="104"/>
      <c r="AF275" s="20"/>
      <c r="AG275" s="99">
        <f t="shared" ref="AG275:AG279" si="184">H275+J275+L275+N275+P275+R275+T275+V275+X275+Z275+AB275+AD275</f>
        <v>1123.6999999999998</v>
      </c>
      <c r="AH275" s="21"/>
      <c r="AI275" s="21"/>
      <c r="AJ275" s="21"/>
      <c r="AK275" s="21"/>
      <c r="AL275" s="21"/>
      <c r="AM275" s="21"/>
      <c r="AN275" s="21"/>
      <c r="AO275" s="21"/>
      <c r="AP275" s="21"/>
      <c r="AQ275" s="21"/>
      <c r="AR275" s="21"/>
      <c r="AS275" s="21"/>
      <c r="AT275" s="21"/>
      <c r="AU275" s="21"/>
      <c r="AV275" s="21"/>
      <c r="AW275" s="21"/>
      <c r="AX275" s="21"/>
      <c r="AY275" s="21"/>
      <c r="AZ275" s="21"/>
      <c r="BA275" s="21"/>
      <c r="BB275" s="21"/>
      <c r="BC275" s="21"/>
      <c r="BD275" s="21"/>
      <c r="BE275" s="21"/>
      <c r="BF275" s="21"/>
      <c r="BG275" s="21"/>
      <c r="BH275" s="21"/>
      <c r="BI275" s="21"/>
      <c r="BJ275" s="21"/>
      <c r="BK275" s="21"/>
      <c r="BL275" s="21"/>
      <c r="BM275" s="21"/>
      <c r="BN275" s="21"/>
      <c r="BO275" s="21"/>
      <c r="BP275" s="21"/>
      <c r="BQ275" s="21"/>
      <c r="BR275" s="21"/>
      <c r="BS275" s="21"/>
      <c r="BT275" s="21"/>
      <c r="BU275" s="21"/>
      <c r="BV275" s="21"/>
      <c r="BW275" s="21"/>
      <c r="BX275" s="21"/>
      <c r="BY275" s="21"/>
      <c r="BZ275" s="21"/>
      <c r="CA275" s="21"/>
      <c r="CB275" s="21"/>
      <c r="CC275" s="21"/>
      <c r="CD275" s="21"/>
      <c r="CE275" s="21"/>
      <c r="CF275" s="21"/>
      <c r="CG275" s="21"/>
      <c r="CH275" s="21"/>
      <c r="CI275" s="21"/>
      <c r="CJ275" s="21"/>
      <c r="CK275" s="21"/>
      <c r="CL275" s="21"/>
      <c r="CM275" s="21"/>
      <c r="CN275" s="21"/>
      <c r="CO275" s="21"/>
      <c r="CP275" s="21"/>
      <c r="CQ275" s="21"/>
      <c r="CR275" s="21"/>
      <c r="CS275" s="21"/>
      <c r="CT275" s="21"/>
      <c r="CU275" s="21"/>
      <c r="CV275" s="21"/>
      <c r="CW275" s="21"/>
      <c r="CX275" s="21"/>
      <c r="CY275" s="21"/>
      <c r="CZ275" s="21"/>
      <c r="DA275" s="21"/>
      <c r="DB275" s="21"/>
      <c r="DC275" s="21"/>
      <c r="DD275" s="21"/>
      <c r="DE275" s="21"/>
      <c r="DF275" s="21"/>
      <c r="DG275" s="21"/>
      <c r="DH275" s="21"/>
      <c r="DI275" s="21"/>
      <c r="DJ275" s="21"/>
      <c r="DK275" s="21"/>
      <c r="DL275" s="21"/>
      <c r="DM275" s="21"/>
      <c r="DN275" s="21"/>
      <c r="DO275" s="21"/>
      <c r="DP275" s="21"/>
      <c r="DQ275" s="21"/>
      <c r="DR275" s="21"/>
      <c r="DS275" s="21"/>
      <c r="DT275" s="21"/>
      <c r="DU275" s="21"/>
      <c r="DV275" s="21"/>
      <c r="DW275" s="21"/>
      <c r="DX275" s="21"/>
      <c r="DY275" s="21"/>
      <c r="DZ275" s="21"/>
      <c r="EA275" s="21"/>
      <c r="EB275" s="21"/>
      <c r="EC275" s="21"/>
      <c r="ED275" s="21"/>
      <c r="EE275" s="21"/>
      <c r="EF275" s="21"/>
      <c r="EG275" s="21"/>
      <c r="EH275" s="21"/>
      <c r="EI275" s="21"/>
      <c r="EJ275" s="21"/>
      <c r="EK275" s="21"/>
      <c r="EL275" s="21"/>
      <c r="EM275" s="21"/>
      <c r="EN275" s="21"/>
      <c r="EO275" s="21"/>
      <c r="EP275" s="21"/>
      <c r="EQ275" s="21"/>
      <c r="ER275" s="21"/>
      <c r="ES275" s="21"/>
      <c r="ET275" s="21"/>
      <c r="EU275" s="21"/>
      <c r="EV275" s="21"/>
      <c r="EW275" s="21"/>
      <c r="EX275" s="21"/>
      <c r="EY275" s="21"/>
      <c r="EZ275" s="21"/>
      <c r="FA275" s="21"/>
      <c r="FB275" s="21"/>
      <c r="FC275" s="21"/>
      <c r="FD275" s="21"/>
      <c r="FE275" s="21"/>
      <c r="FF275" s="21"/>
      <c r="FG275" s="21"/>
      <c r="FH275" s="21"/>
      <c r="FI275" s="21"/>
      <c r="FJ275" s="21"/>
      <c r="FK275" s="21"/>
      <c r="FL275" s="21"/>
      <c r="FM275" s="21"/>
      <c r="FN275" s="21"/>
      <c r="FO275" s="21"/>
      <c r="FP275" s="21"/>
      <c r="FQ275" s="21"/>
      <c r="FR275" s="21"/>
      <c r="FS275" s="21"/>
      <c r="FT275" s="21"/>
      <c r="FU275" s="21"/>
      <c r="FV275" s="21"/>
      <c r="FW275" s="21"/>
      <c r="FX275" s="21"/>
      <c r="FY275" s="21"/>
      <c r="FZ275" s="21"/>
      <c r="GA275" s="21"/>
      <c r="GB275" s="21"/>
      <c r="GC275" s="21"/>
      <c r="GD275" s="21"/>
      <c r="GE275" s="21"/>
      <c r="GF275" s="21"/>
      <c r="GG275" s="21"/>
      <c r="GH275" s="21"/>
      <c r="GI275" s="21"/>
      <c r="GJ275" s="21"/>
      <c r="GK275" s="21"/>
      <c r="GL275" s="21"/>
    </row>
    <row r="276" spans="1:205" s="27" customFormat="1" ht="18.75" x14ac:dyDescent="0.3">
      <c r="A276" s="36" t="s">
        <v>19</v>
      </c>
      <c r="B276" s="37">
        <f t="shared" ref="B276:E279" si="185">B282</f>
        <v>0</v>
      </c>
      <c r="C276" s="37">
        <f t="shared" si="185"/>
        <v>0</v>
      </c>
      <c r="D276" s="37">
        <f t="shared" si="185"/>
        <v>0</v>
      </c>
      <c r="E276" s="37">
        <f t="shared" si="185"/>
        <v>0</v>
      </c>
      <c r="F276" s="105">
        <f>IFERROR(E276/B276*100,0)</f>
        <v>0</v>
      </c>
      <c r="G276" s="103">
        <f>IFERROR(E276/C276*100,0)</f>
        <v>0</v>
      </c>
      <c r="H276" s="37">
        <f>H282</f>
        <v>0</v>
      </c>
      <c r="I276" s="37"/>
      <c r="J276" s="126">
        <f>J282</f>
        <v>0</v>
      </c>
      <c r="K276" s="37"/>
      <c r="L276" s="37">
        <f>L282</f>
        <v>0</v>
      </c>
      <c r="M276" s="37"/>
      <c r="N276" s="37">
        <f>N282</f>
        <v>0</v>
      </c>
      <c r="O276" s="37"/>
      <c r="P276" s="37">
        <f>P282</f>
        <v>0</v>
      </c>
      <c r="Q276" s="37"/>
      <c r="R276" s="37">
        <f>R282</f>
        <v>0</v>
      </c>
      <c r="S276" s="37"/>
      <c r="T276" s="37">
        <f>T282</f>
        <v>0</v>
      </c>
      <c r="U276" s="37"/>
      <c r="V276" s="37">
        <f>V282</f>
        <v>0</v>
      </c>
      <c r="W276" s="37"/>
      <c r="X276" s="37">
        <f>X282</f>
        <v>0</v>
      </c>
      <c r="Y276" s="37"/>
      <c r="Z276" s="37">
        <f>Z282</f>
        <v>0</v>
      </c>
      <c r="AA276" s="37"/>
      <c r="AB276" s="37">
        <f>AB282</f>
        <v>0</v>
      </c>
      <c r="AC276" s="37"/>
      <c r="AD276" s="37">
        <f>AD282</f>
        <v>0</v>
      </c>
      <c r="AE276" s="37"/>
      <c r="AF276" s="20"/>
      <c r="AG276" s="99">
        <f t="shared" si="184"/>
        <v>0</v>
      </c>
      <c r="AH276" s="21"/>
      <c r="AI276" s="21"/>
      <c r="AJ276" s="21"/>
      <c r="AK276" s="21"/>
      <c r="AL276" s="21"/>
      <c r="AM276" s="21"/>
      <c r="AN276" s="21"/>
      <c r="AO276" s="21"/>
      <c r="AP276" s="21"/>
      <c r="AQ276" s="21"/>
      <c r="AR276" s="21"/>
      <c r="AS276" s="21"/>
      <c r="AT276" s="21"/>
      <c r="AU276" s="21"/>
      <c r="AV276" s="21"/>
      <c r="AW276" s="21"/>
      <c r="AX276" s="21"/>
      <c r="AY276" s="21"/>
      <c r="AZ276" s="21"/>
      <c r="BA276" s="21"/>
      <c r="BB276" s="21"/>
      <c r="BC276" s="21"/>
      <c r="BD276" s="21"/>
      <c r="BE276" s="21"/>
      <c r="BF276" s="21"/>
      <c r="BG276" s="21"/>
      <c r="BH276" s="21"/>
      <c r="BI276" s="21"/>
      <c r="BJ276" s="21"/>
      <c r="BK276" s="21"/>
      <c r="BL276" s="21"/>
      <c r="BM276" s="21"/>
      <c r="BN276" s="21"/>
      <c r="BO276" s="21"/>
      <c r="BP276" s="21"/>
      <c r="BQ276" s="21"/>
      <c r="BR276" s="21"/>
      <c r="BS276" s="21"/>
      <c r="BT276" s="21"/>
      <c r="BU276" s="21"/>
      <c r="BV276" s="21"/>
      <c r="BW276" s="21"/>
      <c r="BX276" s="21"/>
      <c r="BY276" s="21"/>
      <c r="BZ276" s="21"/>
      <c r="CA276" s="21"/>
      <c r="CB276" s="21"/>
      <c r="CC276" s="21"/>
      <c r="CD276" s="21"/>
      <c r="CE276" s="21"/>
      <c r="CF276" s="21"/>
      <c r="CG276" s="21"/>
      <c r="CH276" s="21"/>
      <c r="CI276" s="21"/>
      <c r="CJ276" s="21"/>
      <c r="CK276" s="21"/>
      <c r="CL276" s="21"/>
      <c r="CM276" s="21"/>
      <c r="CN276" s="21"/>
      <c r="CO276" s="21"/>
      <c r="CP276" s="21"/>
      <c r="CQ276" s="21"/>
      <c r="CR276" s="21"/>
      <c r="CS276" s="21"/>
      <c r="CT276" s="21"/>
      <c r="CU276" s="21"/>
      <c r="CV276" s="21"/>
      <c r="CW276" s="21"/>
      <c r="CX276" s="21"/>
      <c r="CY276" s="21"/>
      <c r="CZ276" s="21"/>
      <c r="DA276" s="21"/>
      <c r="DB276" s="21"/>
      <c r="DC276" s="21"/>
      <c r="DD276" s="21"/>
      <c r="DE276" s="21"/>
      <c r="DF276" s="21"/>
      <c r="DG276" s="21"/>
      <c r="DH276" s="21"/>
      <c r="DI276" s="21"/>
      <c r="DJ276" s="21"/>
      <c r="DK276" s="21"/>
      <c r="DL276" s="21"/>
      <c r="DM276" s="21"/>
      <c r="DN276" s="21"/>
      <c r="DO276" s="21"/>
      <c r="DP276" s="21"/>
      <c r="DQ276" s="21"/>
      <c r="DR276" s="21"/>
      <c r="DS276" s="21"/>
      <c r="DT276" s="21"/>
      <c r="DU276" s="21"/>
      <c r="DV276" s="21"/>
      <c r="DW276" s="21"/>
      <c r="DX276" s="21"/>
      <c r="DY276" s="21"/>
      <c r="DZ276" s="21"/>
      <c r="EA276" s="21"/>
      <c r="EB276" s="21"/>
      <c r="EC276" s="21"/>
      <c r="ED276" s="21"/>
      <c r="EE276" s="21"/>
      <c r="EF276" s="21"/>
      <c r="EG276" s="21"/>
      <c r="EH276" s="21"/>
      <c r="EI276" s="21"/>
      <c r="EJ276" s="21"/>
      <c r="EK276" s="21"/>
      <c r="EL276" s="21"/>
      <c r="EM276" s="21"/>
      <c r="EN276" s="21"/>
      <c r="EO276" s="21"/>
      <c r="EP276" s="21"/>
      <c r="EQ276" s="21"/>
      <c r="ER276" s="21"/>
      <c r="ES276" s="21"/>
      <c r="ET276" s="21"/>
      <c r="EU276" s="21"/>
      <c r="EV276" s="21"/>
      <c r="EW276" s="21"/>
      <c r="EX276" s="21"/>
      <c r="EY276" s="21"/>
      <c r="EZ276" s="21"/>
      <c r="FA276" s="21"/>
      <c r="FB276" s="21"/>
      <c r="FC276" s="21"/>
      <c r="FD276" s="21"/>
      <c r="FE276" s="21"/>
      <c r="FF276" s="21"/>
      <c r="FG276" s="21"/>
      <c r="FH276" s="21"/>
      <c r="FI276" s="21"/>
      <c r="FJ276" s="21"/>
      <c r="FK276" s="21"/>
      <c r="FL276" s="21"/>
      <c r="FM276" s="21"/>
      <c r="FN276" s="21"/>
      <c r="FO276" s="21"/>
      <c r="FP276" s="21"/>
      <c r="FQ276" s="21"/>
      <c r="FR276" s="21"/>
      <c r="FS276" s="21"/>
      <c r="FT276" s="21"/>
      <c r="FU276" s="21"/>
      <c r="FV276" s="21"/>
      <c r="FW276" s="21"/>
      <c r="FX276" s="21"/>
      <c r="FY276" s="21"/>
      <c r="FZ276" s="21"/>
      <c r="GA276" s="21"/>
      <c r="GB276" s="21"/>
      <c r="GC276" s="21"/>
      <c r="GD276" s="21"/>
      <c r="GE276" s="21"/>
      <c r="GF276" s="21"/>
      <c r="GG276" s="21"/>
      <c r="GH276" s="21"/>
      <c r="GI276" s="21"/>
      <c r="GJ276" s="21"/>
      <c r="GK276" s="21"/>
      <c r="GL276" s="21"/>
    </row>
    <row r="277" spans="1:205" s="27" customFormat="1" ht="18.75" x14ac:dyDescent="0.3">
      <c r="A277" s="36" t="s">
        <v>17</v>
      </c>
      <c r="B277" s="37">
        <f t="shared" si="185"/>
        <v>0</v>
      </c>
      <c r="C277" s="37">
        <f t="shared" si="185"/>
        <v>0</v>
      </c>
      <c r="D277" s="37">
        <f t="shared" si="185"/>
        <v>0</v>
      </c>
      <c r="E277" s="37">
        <f t="shared" si="185"/>
        <v>0</v>
      </c>
      <c r="F277" s="105">
        <f t="shared" ref="F277:F279" si="186">IFERROR(E277/B277*100,0)</f>
        <v>0</v>
      </c>
      <c r="G277" s="103">
        <f>IFERROR(E277/C277*100,0)</f>
        <v>0</v>
      </c>
      <c r="H277" s="37">
        <f>H283</f>
        <v>0</v>
      </c>
      <c r="I277" s="37"/>
      <c r="J277" s="126">
        <f>J283</f>
        <v>0</v>
      </c>
      <c r="K277" s="37"/>
      <c r="L277" s="37">
        <f>L283</f>
        <v>0</v>
      </c>
      <c r="M277" s="37"/>
      <c r="N277" s="37">
        <f>N283</f>
        <v>0</v>
      </c>
      <c r="O277" s="37"/>
      <c r="P277" s="37">
        <f>P283</f>
        <v>0</v>
      </c>
      <c r="Q277" s="37"/>
      <c r="R277" s="37">
        <f>R283</f>
        <v>0</v>
      </c>
      <c r="S277" s="37"/>
      <c r="T277" s="37">
        <f>T283</f>
        <v>0</v>
      </c>
      <c r="U277" s="37"/>
      <c r="V277" s="37">
        <f>V283</f>
        <v>0</v>
      </c>
      <c r="W277" s="37"/>
      <c r="X277" s="37">
        <f>X283</f>
        <v>0</v>
      </c>
      <c r="Y277" s="37"/>
      <c r="Z277" s="37">
        <f>Z283</f>
        <v>0</v>
      </c>
      <c r="AA277" s="37"/>
      <c r="AB277" s="37">
        <f>AB283</f>
        <v>0</v>
      </c>
      <c r="AC277" s="37"/>
      <c r="AD277" s="37">
        <f>AD283</f>
        <v>0</v>
      </c>
      <c r="AE277" s="37"/>
      <c r="AF277" s="20"/>
      <c r="AG277" s="99">
        <f t="shared" si="184"/>
        <v>0</v>
      </c>
      <c r="AH277" s="21"/>
      <c r="AI277" s="21"/>
      <c r="AJ277" s="21"/>
      <c r="AK277" s="21"/>
      <c r="AL277" s="21"/>
      <c r="AM277" s="21"/>
      <c r="AN277" s="21"/>
      <c r="AO277" s="21"/>
      <c r="AP277" s="21"/>
      <c r="AQ277" s="21"/>
      <c r="AR277" s="21"/>
      <c r="AS277" s="21"/>
      <c r="AT277" s="21"/>
      <c r="AU277" s="21"/>
      <c r="AV277" s="21"/>
      <c r="AW277" s="21"/>
      <c r="AX277" s="21"/>
      <c r="AY277" s="21"/>
      <c r="AZ277" s="21"/>
      <c r="BA277" s="21"/>
      <c r="BB277" s="21"/>
      <c r="BC277" s="21"/>
      <c r="BD277" s="21"/>
      <c r="BE277" s="21"/>
      <c r="BF277" s="21"/>
      <c r="BG277" s="21"/>
      <c r="BH277" s="21"/>
      <c r="BI277" s="21"/>
      <c r="BJ277" s="21"/>
      <c r="BK277" s="21"/>
      <c r="BL277" s="21"/>
      <c r="BM277" s="21"/>
      <c r="BN277" s="21"/>
      <c r="BO277" s="21"/>
      <c r="BP277" s="21"/>
      <c r="BQ277" s="21"/>
      <c r="BR277" s="21"/>
      <c r="BS277" s="21"/>
      <c r="BT277" s="21"/>
      <c r="BU277" s="21"/>
      <c r="BV277" s="21"/>
      <c r="BW277" s="21"/>
      <c r="BX277" s="21"/>
      <c r="BY277" s="21"/>
      <c r="BZ277" s="21"/>
      <c r="CA277" s="21"/>
      <c r="CB277" s="21"/>
      <c r="CC277" s="21"/>
      <c r="CD277" s="21"/>
      <c r="CE277" s="21"/>
      <c r="CF277" s="21"/>
      <c r="CG277" s="21"/>
      <c r="CH277" s="21"/>
      <c r="CI277" s="21"/>
      <c r="CJ277" s="21"/>
      <c r="CK277" s="21"/>
      <c r="CL277" s="21"/>
      <c r="CM277" s="21"/>
      <c r="CN277" s="21"/>
      <c r="CO277" s="21"/>
      <c r="CP277" s="21"/>
      <c r="CQ277" s="21"/>
      <c r="CR277" s="21"/>
      <c r="CS277" s="21"/>
      <c r="CT277" s="21"/>
      <c r="CU277" s="21"/>
      <c r="CV277" s="21"/>
      <c r="CW277" s="21"/>
      <c r="CX277" s="21"/>
      <c r="CY277" s="21"/>
      <c r="CZ277" s="21"/>
      <c r="DA277" s="21"/>
      <c r="DB277" s="21"/>
      <c r="DC277" s="21"/>
      <c r="DD277" s="21"/>
      <c r="DE277" s="21"/>
      <c r="DF277" s="21"/>
      <c r="DG277" s="21"/>
      <c r="DH277" s="21"/>
      <c r="DI277" s="21"/>
      <c r="DJ277" s="21"/>
      <c r="DK277" s="21"/>
      <c r="DL277" s="21"/>
      <c r="DM277" s="21"/>
      <c r="DN277" s="21"/>
      <c r="DO277" s="21"/>
      <c r="DP277" s="21"/>
      <c r="DQ277" s="21"/>
      <c r="DR277" s="21"/>
      <c r="DS277" s="21"/>
      <c r="DT277" s="21"/>
      <c r="DU277" s="21"/>
      <c r="DV277" s="21"/>
      <c r="DW277" s="21"/>
      <c r="DX277" s="21"/>
      <c r="DY277" s="21"/>
      <c r="DZ277" s="21"/>
      <c r="EA277" s="21"/>
      <c r="EB277" s="21"/>
      <c r="EC277" s="21"/>
      <c r="ED277" s="21"/>
      <c r="EE277" s="21"/>
      <c r="EF277" s="21"/>
      <c r="EG277" s="21"/>
      <c r="EH277" s="21"/>
      <c r="EI277" s="21"/>
      <c r="EJ277" s="21"/>
      <c r="EK277" s="21"/>
      <c r="EL277" s="21"/>
      <c r="EM277" s="21"/>
      <c r="EN277" s="21"/>
      <c r="EO277" s="21"/>
      <c r="EP277" s="21"/>
      <c r="EQ277" s="21"/>
      <c r="ER277" s="21"/>
      <c r="ES277" s="21"/>
      <c r="ET277" s="21"/>
      <c r="EU277" s="21"/>
      <c r="EV277" s="21"/>
      <c r="EW277" s="21"/>
      <c r="EX277" s="21"/>
      <c r="EY277" s="21"/>
      <c r="EZ277" s="21"/>
      <c r="FA277" s="21"/>
      <c r="FB277" s="21"/>
      <c r="FC277" s="21"/>
      <c r="FD277" s="21"/>
      <c r="FE277" s="21"/>
      <c r="FF277" s="21"/>
      <c r="FG277" s="21"/>
      <c r="FH277" s="21"/>
      <c r="FI277" s="21"/>
      <c r="FJ277" s="21"/>
      <c r="FK277" s="21"/>
      <c r="FL277" s="21"/>
      <c r="FM277" s="21"/>
      <c r="FN277" s="21"/>
      <c r="FO277" s="21"/>
      <c r="FP277" s="21"/>
      <c r="FQ277" s="21"/>
      <c r="FR277" s="21"/>
      <c r="FS277" s="21"/>
      <c r="FT277" s="21"/>
      <c r="FU277" s="21"/>
      <c r="FV277" s="21"/>
      <c r="FW277" s="21"/>
      <c r="FX277" s="21"/>
      <c r="FY277" s="21"/>
      <c r="FZ277" s="21"/>
      <c r="GA277" s="21"/>
      <c r="GB277" s="21"/>
      <c r="GC277" s="21"/>
      <c r="GD277" s="21"/>
      <c r="GE277" s="21"/>
      <c r="GF277" s="21"/>
      <c r="GG277" s="21"/>
      <c r="GH277" s="21"/>
      <c r="GI277" s="21"/>
      <c r="GJ277" s="21"/>
      <c r="GK277" s="21"/>
      <c r="GL277" s="21"/>
    </row>
    <row r="278" spans="1:205" s="27" customFormat="1" ht="18.75" x14ac:dyDescent="0.3">
      <c r="A278" s="36" t="s">
        <v>18</v>
      </c>
      <c r="B278" s="37">
        <f t="shared" si="185"/>
        <v>1123.6999999999998</v>
      </c>
      <c r="C278" s="37">
        <f t="shared" si="185"/>
        <v>63.5</v>
      </c>
      <c r="D278" s="37">
        <f t="shared" si="185"/>
        <v>0</v>
      </c>
      <c r="E278" s="37">
        <f t="shared" si="185"/>
        <v>0</v>
      </c>
      <c r="F278" s="105">
        <f t="shared" si="186"/>
        <v>0</v>
      </c>
      <c r="G278" s="103">
        <f>IFERROR(E278/C278*100,0)</f>
        <v>0</v>
      </c>
      <c r="H278" s="37">
        <f>H284</f>
        <v>0</v>
      </c>
      <c r="I278" s="37">
        <f>I284</f>
        <v>0</v>
      </c>
      <c r="J278" s="126">
        <f>J284</f>
        <v>63.5</v>
      </c>
      <c r="K278" s="37">
        <f>K284</f>
        <v>0</v>
      </c>
      <c r="L278" s="37">
        <f>L284</f>
        <v>685.84</v>
      </c>
      <c r="M278" s="37">
        <f>M284</f>
        <v>0</v>
      </c>
      <c r="N278" s="37">
        <f>N284</f>
        <v>155.16</v>
      </c>
      <c r="O278" s="37">
        <f>O284</f>
        <v>0</v>
      </c>
      <c r="P278" s="37">
        <f>P284</f>
        <v>43.4</v>
      </c>
      <c r="Q278" s="37"/>
      <c r="R278" s="37">
        <f>R284</f>
        <v>0</v>
      </c>
      <c r="S278" s="37"/>
      <c r="T278" s="37">
        <f>T284</f>
        <v>15.8</v>
      </c>
      <c r="U278" s="37"/>
      <c r="V278" s="37">
        <f>V284</f>
        <v>25</v>
      </c>
      <c r="W278" s="37"/>
      <c r="X278" s="37">
        <f>X284</f>
        <v>57.6</v>
      </c>
      <c r="Y278" s="37"/>
      <c r="Z278" s="37">
        <f>Z284</f>
        <v>17.3</v>
      </c>
      <c r="AA278" s="37"/>
      <c r="AB278" s="37">
        <f>AB284</f>
        <v>60.1</v>
      </c>
      <c r="AC278" s="37"/>
      <c r="AD278" s="37">
        <f>AD284</f>
        <v>0</v>
      </c>
      <c r="AE278" s="37"/>
      <c r="AF278" s="20"/>
      <c r="AG278" s="99">
        <f t="shared" si="184"/>
        <v>1123.6999999999998</v>
      </c>
      <c r="AH278" s="21"/>
      <c r="AI278" s="21"/>
      <c r="AJ278" s="21"/>
      <c r="AK278" s="21"/>
      <c r="AL278" s="21"/>
      <c r="AM278" s="21"/>
      <c r="AN278" s="21"/>
      <c r="AO278" s="21"/>
      <c r="AP278" s="21"/>
      <c r="AQ278" s="21"/>
      <c r="AR278" s="21"/>
      <c r="AS278" s="21"/>
      <c r="AT278" s="21"/>
      <c r="AU278" s="21"/>
      <c r="AV278" s="21"/>
      <c r="AW278" s="21"/>
      <c r="AX278" s="21"/>
      <c r="AY278" s="21"/>
      <c r="AZ278" s="21"/>
      <c r="BA278" s="21"/>
      <c r="BB278" s="21"/>
      <c r="BC278" s="21"/>
      <c r="BD278" s="21"/>
      <c r="BE278" s="21"/>
      <c r="BF278" s="21"/>
      <c r="BG278" s="21"/>
      <c r="BH278" s="21"/>
      <c r="BI278" s="21"/>
      <c r="BJ278" s="21"/>
      <c r="BK278" s="21"/>
      <c r="BL278" s="21"/>
      <c r="BM278" s="21"/>
      <c r="BN278" s="21"/>
      <c r="BO278" s="21"/>
      <c r="BP278" s="21"/>
      <c r="BQ278" s="21"/>
      <c r="BR278" s="21"/>
      <c r="BS278" s="21"/>
      <c r="BT278" s="21"/>
      <c r="BU278" s="21"/>
      <c r="BV278" s="21"/>
      <c r="BW278" s="21"/>
      <c r="BX278" s="21"/>
      <c r="BY278" s="21"/>
      <c r="BZ278" s="21"/>
      <c r="CA278" s="21"/>
      <c r="CB278" s="21"/>
      <c r="CC278" s="21"/>
      <c r="CD278" s="21"/>
      <c r="CE278" s="21"/>
      <c r="CF278" s="21"/>
      <c r="CG278" s="21"/>
      <c r="CH278" s="21"/>
      <c r="CI278" s="21"/>
      <c r="CJ278" s="21"/>
      <c r="CK278" s="21"/>
      <c r="CL278" s="21"/>
      <c r="CM278" s="21"/>
      <c r="CN278" s="21"/>
      <c r="CO278" s="21"/>
      <c r="CP278" s="21"/>
      <c r="CQ278" s="21"/>
      <c r="CR278" s="21"/>
      <c r="CS278" s="21"/>
      <c r="CT278" s="21"/>
      <c r="CU278" s="21"/>
      <c r="CV278" s="21"/>
      <c r="CW278" s="21"/>
      <c r="CX278" s="21"/>
      <c r="CY278" s="21"/>
      <c r="CZ278" s="21"/>
      <c r="DA278" s="21"/>
      <c r="DB278" s="21"/>
      <c r="DC278" s="21"/>
      <c r="DD278" s="21"/>
      <c r="DE278" s="21"/>
      <c r="DF278" s="21"/>
      <c r="DG278" s="21"/>
      <c r="DH278" s="21"/>
      <c r="DI278" s="21"/>
      <c r="DJ278" s="21"/>
      <c r="DK278" s="21"/>
      <c r="DL278" s="21"/>
      <c r="DM278" s="21"/>
      <c r="DN278" s="21"/>
      <c r="DO278" s="21"/>
      <c r="DP278" s="21"/>
      <c r="DQ278" s="21"/>
      <c r="DR278" s="21"/>
      <c r="DS278" s="21"/>
      <c r="DT278" s="21"/>
      <c r="DU278" s="21"/>
      <c r="DV278" s="21"/>
      <c r="DW278" s="21"/>
      <c r="DX278" s="21"/>
      <c r="DY278" s="21"/>
      <c r="DZ278" s="21"/>
      <c r="EA278" s="21"/>
      <c r="EB278" s="21"/>
      <c r="EC278" s="21"/>
      <c r="ED278" s="21"/>
      <c r="EE278" s="21"/>
      <c r="EF278" s="21"/>
      <c r="EG278" s="21"/>
      <c r="EH278" s="21"/>
      <c r="EI278" s="21"/>
      <c r="EJ278" s="21"/>
      <c r="EK278" s="21"/>
      <c r="EL278" s="21"/>
      <c r="EM278" s="21"/>
      <c r="EN278" s="21"/>
      <c r="EO278" s="21"/>
      <c r="EP278" s="21"/>
      <c r="EQ278" s="21"/>
      <c r="ER278" s="21"/>
      <c r="ES278" s="21"/>
      <c r="ET278" s="21"/>
      <c r="EU278" s="21"/>
      <c r="EV278" s="21"/>
      <c r="EW278" s="21"/>
      <c r="EX278" s="21"/>
      <c r="EY278" s="21"/>
      <c r="EZ278" s="21"/>
      <c r="FA278" s="21"/>
      <c r="FB278" s="21"/>
      <c r="FC278" s="21"/>
      <c r="FD278" s="21"/>
      <c r="FE278" s="21"/>
      <c r="FF278" s="21"/>
      <c r="FG278" s="21"/>
      <c r="FH278" s="21"/>
      <c r="FI278" s="21"/>
      <c r="FJ278" s="21"/>
      <c r="FK278" s="21"/>
      <c r="FL278" s="21"/>
      <c r="FM278" s="21"/>
      <c r="FN278" s="21"/>
      <c r="FO278" s="21"/>
      <c r="FP278" s="21"/>
      <c r="FQ278" s="21"/>
      <c r="FR278" s="21"/>
      <c r="FS278" s="21"/>
      <c r="FT278" s="21"/>
      <c r="FU278" s="21"/>
      <c r="FV278" s="21"/>
      <c r="FW278" s="21"/>
      <c r="FX278" s="21"/>
      <c r="FY278" s="21"/>
      <c r="FZ278" s="21"/>
      <c r="GA278" s="21"/>
      <c r="GB278" s="21"/>
      <c r="GC278" s="21"/>
      <c r="GD278" s="21"/>
      <c r="GE278" s="21"/>
      <c r="GF278" s="21"/>
      <c r="GG278" s="21"/>
      <c r="GH278" s="21"/>
      <c r="GI278" s="21"/>
      <c r="GJ278" s="21"/>
      <c r="GK278" s="21"/>
      <c r="GL278" s="21"/>
    </row>
    <row r="279" spans="1:205" s="27" customFormat="1" ht="18.75" x14ac:dyDescent="0.3">
      <c r="A279" s="36" t="s">
        <v>20</v>
      </c>
      <c r="B279" s="37">
        <f t="shared" si="185"/>
        <v>0</v>
      </c>
      <c r="C279" s="37">
        <f t="shared" si="185"/>
        <v>0</v>
      </c>
      <c r="D279" s="37">
        <f t="shared" si="185"/>
        <v>0</v>
      </c>
      <c r="E279" s="37">
        <f t="shared" si="185"/>
        <v>0</v>
      </c>
      <c r="F279" s="105">
        <f t="shared" si="186"/>
        <v>0</v>
      </c>
      <c r="G279" s="103">
        <f>IFERROR(E279/C279*100,0)</f>
        <v>0</v>
      </c>
      <c r="H279" s="37">
        <f>H285</f>
        <v>0</v>
      </c>
      <c r="I279" s="37"/>
      <c r="J279" s="126">
        <f>J285</f>
        <v>0</v>
      </c>
      <c r="K279" s="37"/>
      <c r="L279" s="37">
        <f>L285</f>
        <v>0</v>
      </c>
      <c r="M279" s="37"/>
      <c r="N279" s="37">
        <f>N285</f>
        <v>0</v>
      </c>
      <c r="O279" s="37"/>
      <c r="P279" s="37">
        <f>P285</f>
        <v>0</v>
      </c>
      <c r="Q279" s="37"/>
      <c r="R279" s="37">
        <f>R285</f>
        <v>0</v>
      </c>
      <c r="S279" s="37"/>
      <c r="T279" s="37">
        <f>T285</f>
        <v>0</v>
      </c>
      <c r="U279" s="37"/>
      <c r="V279" s="37">
        <f>V285</f>
        <v>0</v>
      </c>
      <c r="W279" s="37"/>
      <c r="X279" s="37">
        <f>X285</f>
        <v>0</v>
      </c>
      <c r="Y279" s="37"/>
      <c r="Z279" s="37">
        <f>Z285</f>
        <v>0</v>
      </c>
      <c r="AA279" s="37"/>
      <c r="AB279" s="37">
        <f>AB285</f>
        <v>0</v>
      </c>
      <c r="AC279" s="37"/>
      <c r="AD279" s="37">
        <f>AD285</f>
        <v>0</v>
      </c>
      <c r="AE279" s="37"/>
      <c r="AF279" s="20"/>
      <c r="AG279" s="99">
        <f t="shared" si="184"/>
        <v>0</v>
      </c>
      <c r="AH279" s="21"/>
      <c r="AI279" s="21"/>
      <c r="AJ279" s="21"/>
      <c r="AK279" s="21"/>
      <c r="AL279" s="21"/>
      <c r="AM279" s="21"/>
      <c r="AN279" s="21"/>
      <c r="AO279" s="21"/>
      <c r="AP279" s="21"/>
      <c r="AQ279" s="21"/>
      <c r="AR279" s="21"/>
      <c r="AS279" s="21"/>
      <c r="AT279" s="21"/>
      <c r="AU279" s="21"/>
      <c r="AV279" s="21"/>
      <c r="AW279" s="21"/>
      <c r="AX279" s="21"/>
      <c r="AY279" s="21"/>
      <c r="AZ279" s="21"/>
      <c r="BA279" s="21"/>
      <c r="BB279" s="21"/>
      <c r="BC279" s="21"/>
      <c r="BD279" s="21"/>
      <c r="BE279" s="21"/>
      <c r="BF279" s="21"/>
      <c r="BG279" s="21"/>
      <c r="BH279" s="21"/>
      <c r="BI279" s="21"/>
      <c r="BJ279" s="21"/>
      <c r="BK279" s="21"/>
      <c r="BL279" s="21"/>
      <c r="BM279" s="21"/>
      <c r="BN279" s="21"/>
      <c r="BO279" s="21"/>
      <c r="BP279" s="21"/>
      <c r="BQ279" s="21"/>
      <c r="BR279" s="21"/>
      <c r="BS279" s="21"/>
      <c r="BT279" s="21"/>
      <c r="BU279" s="21"/>
      <c r="BV279" s="21"/>
      <c r="BW279" s="21"/>
      <c r="BX279" s="21"/>
      <c r="BY279" s="21"/>
      <c r="BZ279" s="21"/>
      <c r="CA279" s="21"/>
      <c r="CB279" s="21"/>
      <c r="CC279" s="21"/>
      <c r="CD279" s="21"/>
      <c r="CE279" s="21"/>
      <c r="CF279" s="21"/>
      <c r="CG279" s="21"/>
      <c r="CH279" s="21"/>
      <c r="CI279" s="21"/>
      <c r="CJ279" s="21"/>
      <c r="CK279" s="21"/>
      <c r="CL279" s="21"/>
      <c r="CM279" s="21"/>
      <c r="CN279" s="21"/>
      <c r="CO279" s="21"/>
      <c r="CP279" s="21"/>
      <c r="CQ279" s="21"/>
      <c r="CR279" s="21"/>
      <c r="CS279" s="21"/>
      <c r="CT279" s="21"/>
      <c r="CU279" s="21"/>
      <c r="CV279" s="21"/>
      <c r="CW279" s="21"/>
      <c r="CX279" s="21"/>
      <c r="CY279" s="21"/>
      <c r="CZ279" s="21"/>
      <c r="DA279" s="21"/>
      <c r="DB279" s="21"/>
      <c r="DC279" s="21"/>
      <c r="DD279" s="21"/>
      <c r="DE279" s="21"/>
      <c r="DF279" s="21"/>
      <c r="DG279" s="21"/>
      <c r="DH279" s="21"/>
      <c r="DI279" s="21"/>
      <c r="DJ279" s="21"/>
      <c r="DK279" s="21"/>
      <c r="DL279" s="21"/>
      <c r="DM279" s="21"/>
      <c r="DN279" s="21"/>
      <c r="DO279" s="21"/>
      <c r="DP279" s="21"/>
      <c r="DQ279" s="21"/>
      <c r="DR279" s="21"/>
      <c r="DS279" s="21"/>
      <c r="DT279" s="21"/>
      <c r="DU279" s="21"/>
      <c r="DV279" s="21"/>
      <c r="DW279" s="21"/>
      <c r="DX279" s="21"/>
      <c r="DY279" s="21"/>
      <c r="DZ279" s="21"/>
      <c r="EA279" s="21"/>
      <c r="EB279" s="21"/>
      <c r="EC279" s="21"/>
      <c r="ED279" s="21"/>
      <c r="EE279" s="21"/>
      <c r="EF279" s="21"/>
      <c r="EG279" s="21"/>
      <c r="EH279" s="21"/>
      <c r="EI279" s="21"/>
      <c r="EJ279" s="21"/>
      <c r="EK279" s="21"/>
      <c r="EL279" s="21"/>
      <c r="EM279" s="21"/>
      <c r="EN279" s="21"/>
      <c r="EO279" s="21"/>
      <c r="EP279" s="21"/>
      <c r="EQ279" s="21"/>
      <c r="ER279" s="21"/>
      <c r="ES279" s="21"/>
      <c r="ET279" s="21"/>
      <c r="EU279" s="21"/>
      <c r="EV279" s="21"/>
      <c r="EW279" s="21"/>
      <c r="EX279" s="21"/>
      <c r="EY279" s="21"/>
      <c r="EZ279" s="21"/>
      <c r="FA279" s="21"/>
      <c r="FB279" s="21"/>
      <c r="FC279" s="21"/>
      <c r="FD279" s="21"/>
      <c r="FE279" s="21"/>
      <c r="FF279" s="21"/>
      <c r="FG279" s="21"/>
      <c r="FH279" s="21"/>
      <c r="FI279" s="21"/>
      <c r="FJ279" s="21"/>
      <c r="FK279" s="21"/>
      <c r="FL279" s="21"/>
      <c r="FM279" s="21"/>
      <c r="FN279" s="21"/>
      <c r="FO279" s="21"/>
      <c r="FP279" s="21"/>
      <c r="FQ279" s="21"/>
      <c r="FR279" s="21"/>
      <c r="FS279" s="21"/>
      <c r="FT279" s="21"/>
      <c r="FU279" s="21"/>
      <c r="FV279" s="21"/>
      <c r="FW279" s="21"/>
      <c r="FX279" s="21"/>
      <c r="FY279" s="21"/>
      <c r="FZ279" s="21"/>
      <c r="GA279" s="21"/>
      <c r="GB279" s="21"/>
      <c r="GC279" s="21"/>
      <c r="GD279" s="21"/>
      <c r="GE279" s="21"/>
      <c r="GF279" s="21"/>
      <c r="GG279" s="21"/>
      <c r="GH279" s="21"/>
      <c r="GI279" s="21"/>
      <c r="GJ279" s="21"/>
      <c r="GK279" s="21"/>
      <c r="GL279" s="21"/>
    </row>
    <row r="280" spans="1:205" s="27" customFormat="1" ht="49.5" customHeight="1" x14ac:dyDescent="0.25">
      <c r="A280" s="17" t="s">
        <v>80</v>
      </c>
      <c r="B280" s="78"/>
      <c r="C280" s="78"/>
      <c r="D280" s="78"/>
      <c r="E280" s="78"/>
      <c r="F280" s="78"/>
      <c r="G280" s="78"/>
      <c r="H280" s="57"/>
      <c r="I280" s="57"/>
      <c r="J280" s="128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  <c r="Z280" s="57"/>
      <c r="AA280" s="57"/>
      <c r="AB280" s="57"/>
      <c r="AC280" s="57"/>
      <c r="AD280" s="57"/>
      <c r="AE280" s="57"/>
      <c r="AF280" s="20"/>
      <c r="AG280" s="99">
        <f t="shared" si="149"/>
        <v>0</v>
      </c>
      <c r="AH280" s="21"/>
      <c r="AI280" s="21"/>
      <c r="AJ280" s="21"/>
      <c r="AK280" s="21"/>
      <c r="AL280" s="21"/>
      <c r="AM280" s="21"/>
      <c r="AN280" s="21"/>
      <c r="AO280" s="21"/>
      <c r="AP280" s="21"/>
      <c r="AQ280" s="21"/>
      <c r="AR280" s="21"/>
      <c r="AS280" s="21"/>
      <c r="AT280" s="21"/>
      <c r="AU280" s="21"/>
      <c r="AV280" s="21"/>
      <c r="AW280" s="21"/>
      <c r="AX280" s="21"/>
      <c r="AY280" s="21"/>
      <c r="AZ280" s="21"/>
      <c r="BA280" s="21"/>
      <c r="BB280" s="21"/>
      <c r="BC280" s="21"/>
      <c r="BD280" s="21"/>
      <c r="BE280" s="21"/>
      <c r="BF280" s="21"/>
      <c r="BG280" s="21"/>
      <c r="BH280" s="21"/>
      <c r="BI280" s="21"/>
      <c r="BJ280" s="21"/>
      <c r="BK280" s="21"/>
      <c r="BL280" s="21"/>
      <c r="BM280" s="21"/>
      <c r="BN280" s="21"/>
      <c r="BO280" s="21"/>
      <c r="BP280" s="21"/>
      <c r="BQ280" s="21"/>
      <c r="BR280" s="21"/>
      <c r="BS280" s="21"/>
      <c r="BT280" s="21"/>
      <c r="BU280" s="21"/>
      <c r="BV280" s="21"/>
      <c r="BW280" s="21"/>
      <c r="BX280" s="21"/>
      <c r="BY280" s="21"/>
      <c r="BZ280" s="21"/>
      <c r="CA280" s="21"/>
      <c r="CB280" s="21"/>
      <c r="CC280" s="21"/>
      <c r="CD280" s="21"/>
      <c r="CE280" s="21"/>
      <c r="CF280" s="21"/>
      <c r="CG280" s="21"/>
      <c r="CH280" s="21"/>
      <c r="CI280" s="21"/>
      <c r="CJ280" s="21"/>
      <c r="CK280" s="21"/>
      <c r="CL280" s="21"/>
      <c r="CM280" s="21"/>
      <c r="CN280" s="21"/>
      <c r="CO280" s="21"/>
      <c r="CP280" s="21"/>
      <c r="CQ280" s="21"/>
      <c r="CR280" s="21"/>
      <c r="CS280" s="21"/>
      <c r="CT280" s="21"/>
      <c r="CU280" s="21"/>
      <c r="CV280" s="21"/>
      <c r="CW280" s="21"/>
      <c r="CX280" s="21"/>
      <c r="CY280" s="21"/>
      <c r="CZ280" s="21"/>
      <c r="DA280" s="21"/>
      <c r="DB280" s="21"/>
      <c r="DC280" s="21"/>
      <c r="DD280" s="21"/>
      <c r="DE280" s="21"/>
      <c r="DF280" s="21"/>
      <c r="DG280" s="21"/>
      <c r="DH280" s="21"/>
      <c r="DI280" s="21"/>
      <c r="DJ280" s="21"/>
      <c r="DK280" s="21"/>
      <c r="DL280" s="21"/>
      <c r="DM280" s="21"/>
      <c r="DN280" s="21"/>
      <c r="DO280" s="21"/>
      <c r="DP280" s="21"/>
      <c r="DQ280" s="21"/>
      <c r="DR280" s="21"/>
      <c r="DS280" s="21"/>
      <c r="DT280" s="21"/>
      <c r="DU280" s="21"/>
      <c r="DV280" s="21"/>
      <c r="DW280" s="21"/>
      <c r="DX280" s="21"/>
      <c r="DY280" s="21"/>
      <c r="DZ280" s="21"/>
      <c r="EA280" s="21"/>
      <c r="EB280" s="21"/>
      <c r="EC280" s="21"/>
      <c r="ED280" s="21"/>
      <c r="EE280" s="21"/>
      <c r="EF280" s="21"/>
      <c r="EG280" s="21"/>
      <c r="EH280" s="21"/>
      <c r="EI280" s="21"/>
      <c r="EJ280" s="21"/>
      <c r="EK280" s="21"/>
      <c r="EL280" s="21"/>
      <c r="EM280" s="21"/>
      <c r="EN280" s="21"/>
      <c r="EO280" s="21"/>
      <c r="EP280" s="21"/>
      <c r="EQ280" s="21"/>
      <c r="ER280" s="21"/>
      <c r="ES280" s="21"/>
      <c r="ET280" s="21"/>
      <c r="EU280" s="21"/>
      <c r="EV280" s="21"/>
      <c r="EW280" s="21"/>
      <c r="EX280" s="21"/>
      <c r="EY280" s="21"/>
      <c r="EZ280" s="21"/>
      <c r="FA280" s="21"/>
      <c r="FB280" s="21"/>
      <c r="FC280" s="21"/>
      <c r="FD280" s="21"/>
      <c r="FE280" s="21"/>
      <c r="FF280" s="21"/>
      <c r="FG280" s="21"/>
      <c r="FH280" s="21"/>
      <c r="FI280" s="21"/>
      <c r="FJ280" s="21"/>
      <c r="FK280" s="21"/>
      <c r="FL280" s="21"/>
      <c r="FM280" s="21"/>
      <c r="FN280" s="21"/>
      <c r="FO280" s="21"/>
      <c r="FP280" s="21"/>
      <c r="FQ280" s="21"/>
      <c r="FR280" s="21"/>
      <c r="FS280" s="21"/>
      <c r="FT280" s="21"/>
      <c r="FU280" s="21"/>
      <c r="FV280" s="21"/>
      <c r="FW280" s="21"/>
      <c r="FX280" s="21"/>
      <c r="FY280" s="21"/>
      <c r="FZ280" s="21"/>
      <c r="GA280" s="21"/>
      <c r="GB280" s="21"/>
      <c r="GC280" s="21"/>
      <c r="GD280" s="21"/>
      <c r="GE280" s="21"/>
      <c r="GF280" s="21"/>
      <c r="GG280" s="21"/>
      <c r="GH280" s="21"/>
      <c r="GI280" s="21"/>
      <c r="GJ280" s="21"/>
      <c r="GK280" s="21"/>
      <c r="GL280" s="21"/>
      <c r="GM280" s="21"/>
      <c r="GN280" s="21"/>
      <c r="GO280" s="21"/>
      <c r="GP280" s="21"/>
      <c r="GQ280" s="21"/>
      <c r="GR280" s="21"/>
      <c r="GS280" s="21"/>
      <c r="GT280" s="21"/>
      <c r="GU280" s="21"/>
      <c r="GV280" s="21"/>
      <c r="GW280" s="21"/>
    </row>
    <row r="281" spans="1:205" s="27" customFormat="1" ht="18.75" x14ac:dyDescent="0.3">
      <c r="A281" s="79" t="s">
        <v>16</v>
      </c>
      <c r="B281" s="23">
        <f>B282+B283+B284</f>
        <v>1123.6999999999998</v>
      </c>
      <c r="C281" s="23">
        <f>C282+C283+C284</f>
        <v>63.5</v>
      </c>
      <c r="D281" s="23">
        <f>D282+D283+D284</f>
        <v>0</v>
      </c>
      <c r="E281" s="23">
        <f>E282+E283+E284</f>
        <v>0</v>
      </c>
      <c r="F281" s="23">
        <f>E281/B281*100</f>
        <v>0</v>
      </c>
      <c r="G281" s="113">
        <f>IFERROR(E281/C281*100,0)</f>
        <v>0</v>
      </c>
      <c r="H281" s="24">
        <f>H282+H283+H284</f>
        <v>0</v>
      </c>
      <c r="I281" s="24">
        <f>I282+I283+I284+I285</f>
        <v>0</v>
      </c>
      <c r="J281" s="125">
        <f>J282+J283+J284+J285</f>
        <v>63.5</v>
      </c>
      <c r="K281" s="24">
        <f>K282+K283+K284+K285</f>
        <v>0</v>
      </c>
      <c r="L281" s="24">
        <f t="shared" ref="L281:AD281" si="187">L282+L283+L284</f>
        <v>685.84</v>
      </c>
      <c r="M281" s="24">
        <f>M282+M283+M284+M285</f>
        <v>0</v>
      </c>
      <c r="N281" s="24">
        <f t="shared" si="187"/>
        <v>155.16</v>
      </c>
      <c r="O281" s="24">
        <f>O282+O283+O284+O285</f>
        <v>0</v>
      </c>
      <c r="P281" s="24">
        <f t="shared" si="187"/>
        <v>43.4</v>
      </c>
      <c r="Q281" s="24"/>
      <c r="R281" s="24">
        <f t="shared" si="187"/>
        <v>0</v>
      </c>
      <c r="S281" s="24"/>
      <c r="T281" s="24">
        <f t="shared" si="187"/>
        <v>15.8</v>
      </c>
      <c r="U281" s="24"/>
      <c r="V281" s="24">
        <f t="shared" si="187"/>
        <v>25</v>
      </c>
      <c r="W281" s="24"/>
      <c r="X281" s="24">
        <f t="shared" si="187"/>
        <v>57.6</v>
      </c>
      <c r="Y281" s="24"/>
      <c r="Z281" s="24">
        <f t="shared" si="187"/>
        <v>17.3</v>
      </c>
      <c r="AA281" s="24"/>
      <c r="AB281" s="24">
        <f t="shared" si="187"/>
        <v>60.1</v>
      </c>
      <c r="AC281" s="24"/>
      <c r="AD281" s="24">
        <f t="shared" si="187"/>
        <v>0</v>
      </c>
      <c r="AE281" s="24"/>
      <c r="AF281" s="20"/>
      <c r="AG281" s="99">
        <f t="shared" si="149"/>
        <v>1123.6999999999998</v>
      </c>
      <c r="AH281" s="21"/>
      <c r="AI281" s="21"/>
      <c r="AJ281" s="21"/>
      <c r="AK281" s="21"/>
      <c r="AL281" s="21"/>
      <c r="AM281" s="21"/>
      <c r="AN281" s="21"/>
      <c r="AO281" s="21"/>
      <c r="AP281" s="21"/>
      <c r="AQ281" s="21"/>
      <c r="AR281" s="21"/>
      <c r="AS281" s="21"/>
      <c r="AT281" s="21"/>
      <c r="AU281" s="21"/>
      <c r="AV281" s="21"/>
      <c r="AW281" s="21"/>
      <c r="AX281" s="21"/>
      <c r="AY281" s="21"/>
      <c r="AZ281" s="21"/>
      <c r="BA281" s="21"/>
      <c r="BB281" s="21"/>
      <c r="BC281" s="21"/>
      <c r="BD281" s="21"/>
      <c r="BE281" s="21"/>
      <c r="BF281" s="21"/>
      <c r="BG281" s="21"/>
      <c r="BH281" s="21"/>
      <c r="BI281" s="21"/>
      <c r="BJ281" s="21"/>
      <c r="BK281" s="21"/>
      <c r="BL281" s="21"/>
      <c r="BM281" s="21"/>
      <c r="BN281" s="21"/>
      <c r="BO281" s="21"/>
      <c r="BP281" s="21"/>
      <c r="BQ281" s="21"/>
      <c r="BR281" s="21"/>
      <c r="BS281" s="21"/>
      <c r="BT281" s="21"/>
      <c r="BU281" s="21"/>
      <c r="BV281" s="21"/>
      <c r="BW281" s="21"/>
      <c r="BX281" s="21"/>
      <c r="BY281" s="21"/>
      <c r="BZ281" s="21"/>
      <c r="CA281" s="21"/>
      <c r="CB281" s="21"/>
      <c r="CC281" s="21"/>
      <c r="CD281" s="21"/>
      <c r="CE281" s="21"/>
      <c r="CF281" s="21"/>
      <c r="CG281" s="21"/>
      <c r="CH281" s="21"/>
      <c r="CI281" s="21"/>
      <c r="CJ281" s="21"/>
      <c r="CK281" s="21"/>
      <c r="CL281" s="21"/>
      <c r="CM281" s="21"/>
      <c r="CN281" s="21"/>
      <c r="CO281" s="21"/>
      <c r="CP281" s="21"/>
      <c r="CQ281" s="21"/>
      <c r="CR281" s="21"/>
      <c r="CS281" s="21"/>
      <c r="CT281" s="21"/>
      <c r="CU281" s="21"/>
      <c r="CV281" s="21"/>
      <c r="CW281" s="21"/>
      <c r="CX281" s="21"/>
      <c r="CY281" s="21"/>
      <c r="CZ281" s="21"/>
      <c r="DA281" s="21"/>
      <c r="DB281" s="21"/>
      <c r="DC281" s="21"/>
      <c r="DD281" s="21"/>
      <c r="DE281" s="21"/>
      <c r="DF281" s="21"/>
      <c r="DG281" s="21"/>
      <c r="DH281" s="21"/>
      <c r="DI281" s="21"/>
      <c r="DJ281" s="21"/>
      <c r="DK281" s="21"/>
      <c r="DL281" s="21"/>
      <c r="DM281" s="21"/>
      <c r="DN281" s="21"/>
      <c r="DO281" s="21"/>
      <c r="DP281" s="21"/>
      <c r="DQ281" s="21"/>
      <c r="DR281" s="21"/>
      <c r="DS281" s="21"/>
      <c r="DT281" s="21"/>
      <c r="DU281" s="21"/>
      <c r="DV281" s="21"/>
      <c r="DW281" s="21"/>
      <c r="DX281" s="21"/>
      <c r="DY281" s="21"/>
      <c r="DZ281" s="21"/>
      <c r="EA281" s="21"/>
      <c r="EB281" s="21"/>
      <c r="EC281" s="21"/>
      <c r="ED281" s="21"/>
      <c r="EE281" s="21"/>
      <c r="EF281" s="21"/>
      <c r="EG281" s="21"/>
      <c r="EH281" s="21"/>
      <c r="EI281" s="21"/>
      <c r="EJ281" s="21"/>
      <c r="EK281" s="21"/>
      <c r="EL281" s="21"/>
      <c r="EM281" s="21"/>
      <c r="EN281" s="21"/>
      <c r="EO281" s="21"/>
      <c r="EP281" s="21"/>
      <c r="EQ281" s="21"/>
      <c r="ER281" s="21"/>
      <c r="ES281" s="21"/>
      <c r="ET281" s="21"/>
      <c r="EU281" s="21"/>
      <c r="EV281" s="21"/>
      <c r="EW281" s="21"/>
      <c r="EX281" s="21"/>
      <c r="EY281" s="21"/>
      <c r="EZ281" s="21"/>
      <c r="FA281" s="21"/>
      <c r="FB281" s="21"/>
      <c r="FC281" s="21"/>
      <c r="FD281" s="21"/>
      <c r="FE281" s="21"/>
      <c r="FF281" s="21"/>
      <c r="FG281" s="21"/>
      <c r="FH281" s="21"/>
      <c r="FI281" s="21"/>
      <c r="FJ281" s="21"/>
      <c r="FK281" s="21"/>
      <c r="FL281" s="21"/>
      <c r="FM281" s="21"/>
      <c r="FN281" s="21"/>
      <c r="FO281" s="21"/>
      <c r="FP281" s="21"/>
      <c r="FQ281" s="21"/>
      <c r="FR281" s="21"/>
      <c r="FS281" s="21"/>
      <c r="FT281" s="21"/>
      <c r="FU281" s="21"/>
      <c r="FV281" s="21"/>
      <c r="FW281" s="21"/>
      <c r="FX281" s="21"/>
      <c r="FY281" s="21"/>
      <c r="FZ281" s="21"/>
      <c r="GA281" s="21"/>
      <c r="GB281" s="21"/>
      <c r="GC281" s="21"/>
      <c r="GD281" s="21"/>
      <c r="GE281" s="21"/>
      <c r="GF281" s="21"/>
      <c r="GG281" s="21"/>
      <c r="GH281" s="21"/>
      <c r="GI281" s="21"/>
      <c r="GJ281" s="21"/>
      <c r="GK281" s="21"/>
      <c r="GL281" s="21"/>
      <c r="GM281" s="21"/>
      <c r="GN281" s="21"/>
      <c r="GO281" s="21"/>
      <c r="GP281" s="21"/>
      <c r="GQ281" s="21"/>
      <c r="GR281" s="21"/>
      <c r="GS281" s="21"/>
      <c r="GT281" s="21"/>
      <c r="GU281" s="21"/>
      <c r="GV281" s="21"/>
      <c r="GW281" s="21"/>
    </row>
    <row r="282" spans="1:205" s="27" customFormat="1" ht="18.75" x14ac:dyDescent="0.3">
      <c r="A282" s="80" t="s">
        <v>19</v>
      </c>
      <c r="B282" s="29">
        <f t="shared" ref="B282:E285" si="188">B288</f>
        <v>0</v>
      </c>
      <c r="C282" s="29">
        <f t="shared" si="188"/>
        <v>0</v>
      </c>
      <c r="D282" s="29">
        <f t="shared" si="188"/>
        <v>0</v>
      </c>
      <c r="E282" s="29">
        <f t="shared" si="188"/>
        <v>0</v>
      </c>
      <c r="F282" s="113">
        <f>IFERROR(E282/B282*100,0)</f>
        <v>0</v>
      </c>
      <c r="G282" s="113">
        <f>IFERROR(E282/C282*100,0)</f>
        <v>0</v>
      </c>
      <c r="H282" s="29">
        <f t="shared" ref="H282:AD285" si="189">H288</f>
        <v>0</v>
      </c>
      <c r="I282" s="29"/>
      <c r="J282" s="126">
        <f t="shared" si="189"/>
        <v>0</v>
      </c>
      <c r="K282" s="29"/>
      <c r="L282" s="29">
        <f t="shared" si="189"/>
        <v>0</v>
      </c>
      <c r="M282" s="29"/>
      <c r="N282" s="29">
        <f t="shared" si="189"/>
        <v>0</v>
      </c>
      <c r="O282" s="29"/>
      <c r="P282" s="29">
        <f t="shared" si="189"/>
        <v>0</v>
      </c>
      <c r="Q282" s="29"/>
      <c r="R282" s="29">
        <f t="shared" si="189"/>
        <v>0</v>
      </c>
      <c r="S282" s="29"/>
      <c r="T282" s="29">
        <f t="shared" si="189"/>
        <v>0</v>
      </c>
      <c r="U282" s="29"/>
      <c r="V282" s="29">
        <f t="shared" si="189"/>
        <v>0</v>
      </c>
      <c r="W282" s="29"/>
      <c r="X282" s="29">
        <f t="shared" si="189"/>
        <v>0</v>
      </c>
      <c r="Y282" s="29"/>
      <c r="Z282" s="29">
        <f t="shared" si="189"/>
        <v>0</v>
      </c>
      <c r="AA282" s="29"/>
      <c r="AB282" s="29">
        <f t="shared" si="189"/>
        <v>0</v>
      </c>
      <c r="AC282" s="29"/>
      <c r="AD282" s="29">
        <f t="shared" si="189"/>
        <v>0</v>
      </c>
      <c r="AE282" s="29"/>
      <c r="AF282" s="20"/>
      <c r="AG282" s="99">
        <f t="shared" si="149"/>
        <v>0</v>
      </c>
      <c r="AH282" s="21"/>
      <c r="AI282" s="21"/>
      <c r="AJ282" s="21"/>
      <c r="AK282" s="21"/>
      <c r="AL282" s="21"/>
      <c r="AM282" s="21"/>
      <c r="AN282" s="21"/>
      <c r="AO282" s="21"/>
      <c r="AP282" s="21"/>
      <c r="AQ282" s="21"/>
      <c r="AR282" s="21"/>
      <c r="AS282" s="21"/>
      <c r="AT282" s="21"/>
      <c r="AU282" s="21"/>
      <c r="AV282" s="21"/>
      <c r="AW282" s="21"/>
      <c r="AX282" s="21"/>
      <c r="AY282" s="21"/>
      <c r="AZ282" s="21"/>
      <c r="BA282" s="21"/>
      <c r="BB282" s="21"/>
      <c r="BC282" s="21"/>
      <c r="BD282" s="21"/>
      <c r="BE282" s="21"/>
      <c r="BF282" s="21"/>
      <c r="BG282" s="21"/>
      <c r="BH282" s="21"/>
      <c r="BI282" s="21"/>
      <c r="BJ282" s="21"/>
      <c r="BK282" s="21"/>
      <c r="BL282" s="21"/>
      <c r="BM282" s="21"/>
      <c r="BN282" s="21"/>
      <c r="BO282" s="21"/>
      <c r="BP282" s="21"/>
      <c r="BQ282" s="21"/>
      <c r="BR282" s="21"/>
      <c r="BS282" s="21"/>
      <c r="BT282" s="21"/>
      <c r="BU282" s="21"/>
      <c r="BV282" s="21"/>
      <c r="BW282" s="21"/>
      <c r="BX282" s="21"/>
      <c r="BY282" s="21"/>
      <c r="BZ282" s="21"/>
      <c r="CA282" s="21"/>
      <c r="CB282" s="21"/>
      <c r="CC282" s="21"/>
      <c r="CD282" s="21"/>
      <c r="CE282" s="21"/>
      <c r="CF282" s="21"/>
      <c r="CG282" s="21"/>
      <c r="CH282" s="21"/>
      <c r="CI282" s="21"/>
      <c r="CJ282" s="21"/>
      <c r="CK282" s="21"/>
      <c r="CL282" s="21"/>
      <c r="CM282" s="21"/>
      <c r="CN282" s="21"/>
      <c r="CO282" s="21"/>
      <c r="CP282" s="21"/>
      <c r="CQ282" s="21"/>
      <c r="CR282" s="21"/>
      <c r="CS282" s="21"/>
      <c r="CT282" s="21"/>
      <c r="CU282" s="21"/>
      <c r="CV282" s="21"/>
      <c r="CW282" s="21"/>
      <c r="CX282" s="21"/>
      <c r="CY282" s="21"/>
      <c r="CZ282" s="21"/>
      <c r="DA282" s="21"/>
      <c r="DB282" s="21"/>
      <c r="DC282" s="21"/>
      <c r="DD282" s="21"/>
      <c r="DE282" s="21"/>
      <c r="DF282" s="21"/>
      <c r="DG282" s="21"/>
      <c r="DH282" s="21"/>
      <c r="DI282" s="21"/>
      <c r="DJ282" s="21"/>
      <c r="DK282" s="21"/>
      <c r="DL282" s="21"/>
      <c r="DM282" s="21"/>
      <c r="DN282" s="21"/>
      <c r="DO282" s="21"/>
      <c r="DP282" s="21"/>
      <c r="DQ282" s="21"/>
      <c r="DR282" s="21"/>
      <c r="DS282" s="21"/>
      <c r="DT282" s="21"/>
      <c r="DU282" s="21"/>
      <c r="DV282" s="21"/>
      <c r="DW282" s="21"/>
      <c r="DX282" s="21"/>
      <c r="DY282" s="21"/>
      <c r="DZ282" s="21"/>
      <c r="EA282" s="21"/>
      <c r="EB282" s="21"/>
      <c r="EC282" s="21"/>
      <c r="ED282" s="21"/>
      <c r="EE282" s="21"/>
      <c r="EF282" s="21"/>
      <c r="EG282" s="21"/>
      <c r="EH282" s="21"/>
      <c r="EI282" s="21"/>
      <c r="EJ282" s="21"/>
      <c r="EK282" s="21"/>
      <c r="EL282" s="21"/>
      <c r="EM282" s="21"/>
      <c r="EN282" s="21"/>
      <c r="EO282" s="21"/>
      <c r="EP282" s="21"/>
      <c r="EQ282" s="21"/>
      <c r="ER282" s="21"/>
      <c r="ES282" s="21"/>
      <c r="ET282" s="21"/>
      <c r="EU282" s="21"/>
      <c r="EV282" s="21"/>
      <c r="EW282" s="21"/>
      <c r="EX282" s="21"/>
      <c r="EY282" s="21"/>
      <c r="EZ282" s="21"/>
      <c r="FA282" s="21"/>
      <c r="FB282" s="21"/>
      <c r="FC282" s="21"/>
      <c r="FD282" s="21"/>
      <c r="FE282" s="21"/>
      <c r="FF282" s="21"/>
      <c r="FG282" s="21"/>
      <c r="FH282" s="21"/>
      <c r="FI282" s="21"/>
      <c r="FJ282" s="21"/>
      <c r="FK282" s="21"/>
      <c r="FL282" s="21"/>
      <c r="FM282" s="21"/>
      <c r="FN282" s="21"/>
      <c r="FO282" s="21"/>
      <c r="FP282" s="21"/>
      <c r="FQ282" s="21"/>
      <c r="FR282" s="21"/>
      <c r="FS282" s="21"/>
      <c r="FT282" s="21"/>
      <c r="FU282" s="21"/>
      <c r="FV282" s="21"/>
      <c r="FW282" s="21"/>
      <c r="FX282" s="21"/>
      <c r="FY282" s="21"/>
      <c r="FZ282" s="21"/>
      <c r="GA282" s="21"/>
      <c r="GB282" s="21"/>
      <c r="GC282" s="21"/>
      <c r="GD282" s="21"/>
      <c r="GE282" s="21"/>
      <c r="GF282" s="21"/>
      <c r="GG282" s="21"/>
      <c r="GH282" s="21"/>
      <c r="GI282" s="21"/>
      <c r="GJ282" s="21"/>
      <c r="GK282" s="21"/>
      <c r="GL282" s="21"/>
      <c r="GM282" s="21"/>
      <c r="GN282" s="21"/>
      <c r="GO282" s="21"/>
      <c r="GP282" s="21"/>
      <c r="GQ282" s="21"/>
      <c r="GR282" s="21"/>
      <c r="GS282" s="21"/>
      <c r="GT282" s="21"/>
      <c r="GU282" s="21"/>
      <c r="GV282" s="21"/>
      <c r="GW282" s="21"/>
    </row>
    <row r="283" spans="1:205" s="27" customFormat="1" ht="18.75" x14ac:dyDescent="0.3">
      <c r="A283" s="80" t="s">
        <v>17</v>
      </c>
      <c r="B283" s="29">
        <f t="shared" si="188"/>
        <v>0</v>
      </c>
      <c r="C283" s="29">
        <f t="shared" si="188"/>
        <v>0</v>
      </c>
      <c r="D283" s="29">
        <f t="shared" si="188"/>
        <v>0</v>
      </c>
      <c r="E283" s="29">
        <f t="shared" si="188"/>
        <v>0</v>
      </c>
      <c r="F283" s="113">
        <f t="shared" ref="F283:F285" si="190">IFERROR(E283/B283*100,0)</f>
        <v>0</v>
      </c>
      <c r="G283" s="113">
        <f>IFERROR(E283/C283*100,0)</f>
        <v>0</v>
      </c>
      <c r="H283" s="29">
        <f t="shared" si="189"/>
        <v>0</v>
      </c>
      <c r="I283" s="29"/>
      <c r="J283" s="126">
        <f>J289</f>
        <v>0</v>
      </c>
      <c r="K283" s="29"/>
      <c r="L283" s="29">
        <f t="shared" si="189"/>
        <v>0</v>
      </c>
      <c r="M283" s="29"/>
      <c r="N283" s="29">
        <f t="shared" si="189"/>
        <v>0</v>
      </c>
      <c r="O283" s="29"/>
      <c r="P283" s="29">
        <f t="shared" si="189"/>
        <v>0</v>
      </c>
      <c r="Q283" s="29"/>
      <c r="R283" s="29">
        <f t="shared" si="189"/>
        <v>0</v>
      </c>
      <c r="S283" s="29"/>
      <c r="T283" s="29">
        <f t="shared" si="189"/>
        <v>0</v>
      </c>
      <c r="U283" s="29"/>
      <c r="V283" s="29">
        <f t="shared" si="189"/>
        <v>0</v>
      </c>
      <c r="W283" s="29"/>
      <c r="X283" s="29">
        <f t="shared" si="189"/>
        <v>0</v>
      </c>
      <c r="Y283" s="29"/>
      <c r="Z283" s="29">
        <f t="shared" si="189"/>
        <v>0</v>
      </c>
      <c r="AA283" s="29"/>
      <c r="AB283" s="29">
        <f t="shared" si="189"/>
        <v>0</v>
      </c>
      <c r="AC283" s="29"/>
      <c r="AD283" s="29">
        <f t="shared" si="189"/>
        <v>0</v>
      </c>
      <c r="AE283" s="29"/>
      <c r="AF283" s="20"/>
      <c r="AG283" s="99">
        <f t="shared" si="149"/>
        <v>0</v>
      </c>
      <c r="AH283" s="21"/>
      <c r="AI283" s="21"/>
      <c r="AJ283" s="21"/>
      <c r="AK283" s="21"/>
      <c r="AL283" s="21"/>
      <c r="AM283" s="21"/>
      <c r="AN283" s="21"/>
      <c r="AO283" s="21"/>
      <c r="AP283" s="21"/>
      <c r="AQ283" s="21"/>
      <c r="AR283" s="21"/>
      <c r="AS283" s="21"/>
      <c r="AT283" s="21"/>
      <c r="AU283" s="21"/>
      <c r="AV283" s="21"/>
      <c r="AW283" s="21"/>
      <c r="AX283" s="21"/>
      <c r="AY283" s="21"/>
      <c r="AZ283" s="21"/>
      <c r="BA283" s="21"/>
      <c r="BB283" s="21"/>
      <c r="BC283" s="21"/>
      <c r="BD283" s="21"/>
      <c r="BE283" s="21"/>
      <c r="BF283" s="21"/>
      <c r="BG283" s="21"/>
      <c r="BH283" s="21"/>
      <c r="BI283" s="21"/>
      <c r="BJ283" s="21"/>
      <c r="BK283" s="21"/>
      <c r="BL283" s="21"/>
      <c r="BM283" s="21"/>
      <c r="BN283" s="21"/>
      <c r="BO283" s="21"/>
      <c r="BP283" s="21"/>
      <c r="BQ283" s="21"/>
      <c r="BR283" s="21"/>
      <c r="BS283" s="21"/>
      <c r="BT283" s="21"/>
      <c r="BU283" s="21"/>
      <c r="BV283" s="21"/>
      <c r="BW283" s="21"/>
      <c r="BX283" s="21"/>
      <c r="BY283" s="21"/>
      <c r="BZ283" s="21"/>
      <c r="CA283" s="21"/>
      <c r="CB283" s="21"/>
      <c r="CC283" s="21"/>
      <c r="CD283" s="21"/>
      <c r="CE283" s="21"/>
      <c r="CF283" s="21"/>
      <c r="CG283" s="21"/>
      <c r="CH283" s="21"/>
      <c r="CI283" s="21"/>
      <c r="CJ283" s="21"/>
      <c r="CK283" s="21"/>
      <c r="CL283" s="21"/>
      <c r="CM283" s="21"/>
      <c r="CN283" s="21"/>
      <c r="CO283" s="21"/>
      <c r="CP283" s="21"/>
      <c r="CQ283" s="21"/>
      <c r="CR283" s="21"/>
      <c r="CS283" s="21"/>
      <c r="CT283" s="21"/>
      <c r="CU283" s="21"/>
      <c r="CV283" s="21"/>
      <c r="CW283" s="21"/>
      <c r="CX283" s="21"/>
      <c r="CY283" s="21"/>
      <c r="CZ283" s="21"/>
      <c r="DA283" s="21"/>
      <c r="DB283" s="21"/>
      <c r="DC283" s="21"/>
      <c r="DD283" s="21"/>
      <c r="DE283" s="21"/>
      <c r="DF283" s="21"/>
      <c r="DG283" s="21"/>
      <c r="DH283" s="21"/>
      <c r="DI283" s="21"/>
      <c r="DJ283" s="21"/>
      <c r="DK283" s="21"/>
      <c r="DL283" s="21"/>
      <c r="DM283" s="21"/>
      <c r="DN283" s="21"/>
      <c r="DO283" s="21"/>
      <c r="DP283" s="21"/>
      <c r="DQ283" s="21"/>
      <c r="DR283" s="21"/>
      <c r="DS283" s="21"/>
      <c r="DT283" s="21"/>
      <c r="DU283" s="21"/>
      <c r="DV283" s="21"/>
      <c r="DW283" s="21"/>
      <c r="DX283" s="21"/>
      <c r="DY283" s="21"/>
      <c r="DZ283" s="21"/>
      <c r="EA283" s="21"/>
      <c r="EB283" s="21"/>
      <c r="EC283" s="21"/>
      <c r="ED283" s="21"/>
      <c r="EE283" s="21"/>
      <c r="EF283" s="21"/>
      <c r="EG283" s="21"/>
      <c r="EH283" s="21"/>
      <c r="EI283" s="21"/>
      <c r="EJ283" s="21"/>
      <c r="EK283" s="21"/>
      <c r="EL283" s="21"/>
      <c r="EM283" s="21"/>
      <c r="EN283" s="21"/>
      <c r="EO283" s="21"/>
      <c r="EP283" s="21"/>
      <c r="EQ283" s="21"/>
      <c r="ER283" s="21"/>
      <c r="ES283" s="21"/>
      <c r="ET283" s="21"/>
      <c r="EU283" s="21"/>
      <c r="EV283" s="21"/>
      <c r="EW283" s="21"/>
      <c r="EX283" s="21"/>
      <c r="EY283" s="21"/>
      <c r="EZ283" s="21"/>
      <c r="FA283" s="21"/>
      <c r="FB283" s="21"/>
      <c r="FC283" s="21"/>
      <c r="FD283" s="21"/>
      <c r="FE283" s="21"/>
      <c r="FF283" s="21"/>
      <c r="FG283" s="21"/>
      <c r="FH283" s="21"/>
      <c r="FI283" s="21"/>
      <c r="FJ283" s="21"/>
      <c r="FK283" s="21"/>
      <c r="FL283" s="21"/>
      <c r="FM283" s="21"/>
      <c r="FN283" s="21"/>
      <c r="FO283" s="21"/>
      <c r="FP283" s="21"/>
      <c r="FQ283" s="21"/>
      <c r="FR283" s="21"/>
      <c r="FS283" s="21"/>
      <c r="FT283" s="21"/>
      <c r="FU283" s="21"/>
      <c r="FV283" s="21"/>
      <c r="FW283" s="21"/>
      <c r="FX283" s="21"/>
      <c r="FY283" s="21"/>
      <c r="FZ283" s="21"/>
      <c r="GA283" s="21"/>
      <c r="GB283" s="21"/>
      <c r="GC283" s="21"/>
      <c r="GD283" s="21"/>
      <c r="GE283" s="21"/>
      <c r="GF283" s="21"/>
      <c r="GG283" s="21"/>
      <c r="GH283" s="21"/>
      <c r="GI283" s="21"/>
      <c r="GJ283" s="21"/>
      <c r="GK283" s="21"/>
      <c r="GL283" s="21"/>
      <c r="GM283" s="21"/>
      <c r="GN283" s="21"/>
      <c r="GO283" s="21"/>
      <c r="GP283" s="21"/>
      <c r="GQ283" s="21"/>
      <c r="GR283" s="21"/>
      <c r="GS283" s="21"/>
      <c r="GT283" s="21"/>
      <c r="GU283" s="21"/>
      <c r="GV283" s="21"/>
      <c r="GW283" s="21"/>
    </row>
    <row r="284" spans="1:205" s="27" customFormat="1" ht="18.75" x14ac:dyDescent="0.3">
      <c r="A284" s="80" t="s">
        <v>18</v>
      </c>
      <c r="B284" s="29">
        <f t="shared" si="188"/>
        <v>1123.6999999999998</v>
      </c>
      <c r="C284" s="29">
        <f t="shared" si="188"/>
        <v>63.5</v>
      </c>
      <c r="D284" s="29">
        <f t="shared" si="188"/>
        <v>0</v>
      </c>
      <c r="E284" s="29">
        <f t="shared" si="188"/>
        <v>0</v>
      </c>
      <c r="F284" s="113">
        <f t="shared" si="190"/>
        <v>0</v>
      </c>
      <c r="G284" s="113">
        <f>IFERROR(E284/C284*100,0)</f>
        <v>0</v>
      </c>
      <c r="H284" s="29">
        <f t="shared" si="189"/>
        <v>0</v>
      </c>
      <c r="I284" s="29">
        <f>I290</f>
        <v>0</v>
      </c>
      <c r="J284" s="126">
        <f>J290</f>
        <v>63.5</v>
      </c>
      <c r="K284" s="29">
        <f>K290</f>
        <v>0</v>
      </c>
      <c r="L284" s="29">
        <f t="shared" si="189"/>
        <v>685.84</v>
      </c>
      <c r="M284" s="29">
        <f>M290</f>
        <v>0</v>
      </c>
      <c r="N284" s="29">
        <f t="shared" si="189"/>
        <v>155.16</v>
      </c>
      <c r="O284" s="29">
        <f>O290</f>
        <v>0</v>
      </c>
      <c r="P284" s="29">
        <f t="shared" si="189"/>
        <v>43.4</v>
      </c>
      <c r="Q284" s="29"/>
      <c r="R284" s="29">
        <f t="shared" si="189"/>
        <v>0</v>
      </c>
      <c r="S284" s="29"/>
      <c r="T284" s="29">
        <f t="shared" si="189"/>
        <v>15.8</v>
      </c>
      <c r="U284" s="29"/>
      <c r="V284" s="29">
        <f t="shared" si="189"/>
        <v>25</v>
      </c>
      <c r="W284" s="29"/>
      <c r="X284" s="29">
        <f t="shared" si="189"/>
        <v>57.6</v>
      </c>
      <c r="Y284" s="29"/>
      <c r="Z284" s="29">
        <f t="shared" si="189"/>
        <v>17.3</v>
      </c>
      <c r="AA284" s="29"/>
      <c r="AB284" s="29">
        <f t="shared" si="189"/>
        <v>60.1</v>
      </c>
      <c r="AC284" s="29"/>
      <c r="AD284" s="29">
        <f t="shared" si="189"/>
        <v>0</v>
      </c>
      <c r="AE284" s="29"/>
      <c r="AF284" s="20"/>
      <c r="AG284" s="99">
        <f t="shared" si="149"/>
        <v>1123.6999999999998</v>
      </c>
      <c r="AH284" s="21"/>
      <c r="AI284" s="21"/>
      <c r="AJ284" s="21"/>
      <c r="AK284" s="21"/>
      <c r="AL284" s="21"/>
      <c r="AM284" s="21"/>
      <c r="AN284" s="21"/>
      <c r="AO284" s="21"/>
      <c r="AP284" s="21"/>
      <c r="AQ284" s="21"/>
      <c r="AR284" s="21"/>
      <c r="AS284" s="21"/>
      <c r="AT284" s="21"/>
      <c r="AU284" s="21"/>
      <c r="AV284" s="21"/>
      <c r="AW284" s="21"/>
      <c r="AX284" s="21"/>
      <c r="AY284" s="21"/>
      <c r="AZ284" s="21"/>
      <c r="BA284" s="21"/>
      <c r="BB284" s="21"/>
      <c r="BC284" s="21"/>
      <c r="BD284" s="21"/>
      <c r="BE284" s="21"/>
      <c r="BF284" s="21"/>
      <c r="BG284" s="21"/>
      <c r="BH284" s="21"/>
      <c r="BI284" s="21"/>
      <c r="BJ284" s="21"/>
      <c r="BK284" s="21"/>
      <c r="BL284" s="21"/>
      <c r="BM284" s="21"/>
      <c r="BN284" s="21"/>
      <c r="BO284" s="21"/>
      <c r="BP284" s="21"/>
      <c r="BQ284" s="21"/>
      <c r="BR284" s="21"/>
      <c r="BS284" s="21"/>
      <c r="BT284" s="21"/>
      <c r="BU284" s="21"/>
      <c r="BV284" s="21"/>
      <c r="BW284" s="21"/>
      <c r="BX284" s="21"/>
      <c r="BY284" s="21"/>
      <c r="BZ284" s="21"/>
      <c r="CA284" s="21"/>
      <c r="CB284" s="21"/>
      <c r="CC284" s="21"/>
      <c r="CD284" s="21"/>
      <c r="CE284" s="21"/>
      <c r="CF284" s="21"/>
      <c r="CG284" s="21"/>
      <c r="CH284" s="21"/>
      <c r="CI284" s="21"/>
      <c r="CJ284" s="21"/>
      <c r="CK284" s="21"/>
      <c r="CL284" s="21"/>
      <c r="CM284" s="21"/>
      <c r="CN284" s="21"/>
      <c r="CO284" s="21"/>
      <c r="CP284" s="21"/>
      <c r="CQ284" s="21"/>
      <c r="CR284" s="21"/>
      <c r="CS284" s="21"/>
      <c r="CT284" s="21"/>
      <c r="CU284" s="21"/>
      <c r="CV284" s="21"/>
      <c r="CW284" s="21"/>
      <c r="CX284" s="21"/>
      <c r="CY284" s="21"/>
      <c r="CZ284" s="21"/>
      <c r="DA284" s="21"/>
      <c r="DB284" s="21"/>
      <c r="DC284" s="21"/>
      <c r="DD284" s="21"/>
      <c r="DE284" s="21"/>
      <c r="DF284" s="21"/>
      <c r="DG284" s="21"/>
      <c r="DH284" s="21"/>
      <c r="DI284" s="21"/>
      <c r="DJ284" s="21"/>
      <c r="DK284" s="21"/>
      <c r="DL284" s="21"/>
      <c r="DM284" s="21"/>
      <c r="DN284" s="21"/>
      <c r="DO284" s="21"/>
      <c r="DP284" s="21"/>
      <c r="DQ284" s="21"/>
      <c r="DR284" s="21"/>
      <c r="DS284" s="21"/>
      <c r="DT284" s="21"/>
      <c r="DU284" s="21"/>
      <c r="DV284" s="21"/>
      <c r="DW284" s="21"/>
      <c r="DX284" s="21"/>
      <c r="DY284" s="21"/>
      <c r="DZ284" s="21"/>
      <c r="EA284" s="21"/>
      <c r="EB284" s="21"/>
      <c r="EC284" s="21"/>
      <c r="ED284" s="21"/>
      <c r="EE284" s="21"/>
      <c r="EF284" s="21"/>
      <c r="EG284" s="21"/>
      <c r="EH284" s="21"/>
      <c r="EI284" s="21"/>
      <c r="EJ284" s="21"/>
      <c r="EK284" s="21"/>
      <c r="EL284" s="21"/>
      <c r="EM284" s="21"/>
      <c r="EN284" s="21"/>
      <c r="EO284" s="21"/>
      <c r="EP284" s="21"/>
      <c r="EQ284" s="21"/>
      <c r="ER284" s="21"/>
      <c r="ES284" s="21"/>
      <c r="ET284" s="21"/>
      <c r="EU284" s="21"/>
      <c r="EV284" s="21"/>
      <c r="EW284" s="21"/>
      <c r="EX284" s="21"/>
      <c r="EY284" s="21"/>
      <c r="EZ284" s="21"/>
      <c r="FA284" s="21"/>
      <c r="FB284" s="21"/>
      <c r="FC284" s="21"/>
      <c r="FD284" s="21"/>
      <c r="FE284" s="21"/>
      <c r="FF284" s="21"/>
      <c r="FG284" s="21"/>
      <c r="FH284" s="21"/>
      <c r="FI284" s="21"/>
      <c r="FJ284" s="21"/>
      <c r="FK284" s="21"/>
      <c r="FL284" s="21"/>
      <c r="FM284" s="21"/>
      <c r="FN284" s="21"/>
      <c r="FO284" s="21"/>
      <c r="FP284" s="21"/>
      <c r="FQ284" s="21"/>
      <c r="FR284" s="21"/>
      <c r="FS284" s="21"/>
      <c r="FT284" s="21"/>
      <c r="FU284" s="21"/>
      <c r="FV284" s="21"/>
      <c r="FW284" s="21"/>
      <c r="FX284" s="21"/>
      <c r="FY284" s="21"/>
      <c r="FZ284" s="21"/>
      <c r="GA284" s="21"/>
      <c r="GB284" s="21"/>
      <c r="GC284" s="21"/>
      <c r="GD284" s="21"/>
      <c r="GE284" s="21"/>
      <c r="GF284" s="21"/>
      <c r="GG284" s="21"/>
      <c r="GH284" s="21"/>
      <c r="GI284" s="21"/>
      <c r="GJ284" s="21"/>
      <c r="GK284" s="21"/>
      <c r="GL284" s="21"/>
      <c r="GM284" s="21"/>
      <c r="GN284" s="21"/>
      <c r="GO284" s="21"/>
      <c r="GP284" s="21"/>
      <c r="GQ284" s="21"/>
      <c r="GR284" s="21"/>
      <c r="GS284" s="21"/>
      <c r="GT284" s="21"/>
      <c r="GU284" s="21"/>
      <c r="GV284" s="21"/>
      <c r="GW284" s="21"/>
    </row>
    <row r="285" spans="1:205" s="27" customFormat="1" ht="18.75" x14ac:dyDescent="0.3">
      <c r="A285" s="80" t="s">
        <v>20</v>
      </c>
      <c r="B285" s="29">
        <f t="shared" si="188"/>
        <v>0</v>
      </c>
      <c r="C285" s="29">
        <f t="shared" si="188"/>
        <v>0</v>
      </c>
      <c r="D285" s="29">
        <f t="shared" si="188"/>
        <v>0</v>
      </c>
      <c r="E285" s="29">
        <f t="shared" si="188"/>
        <v>0</v>
      </c>
      <c r="F285" s="113">
        <f t="shared" si="190"/>
        <v>0</v>
      </c>
      <c r="G285" s="113">
        <f>IFERROR(E285/C285*100,0)</f>
        <v>0</v>
      </c>
      <c r="H285" s="29">
        <f t="shared" si="189"/>
        <v>0</v>
      </c>
      <c r="I285" s="29"/>
      <c r="J285" s="126">
        <f t="shared" si="189"/>
        <v>0</v>
      </c>
      <c r="K285" s="29"/>
      <c r="L285" s="29">
        <f t="shared" si="189"/>
        <v>0</v>
      </c>
      <c r="M285" s="29"/>
      <c r="N285" s="29">
        <f t="shared" si="189"/>
        <v>0</v>
      </c>
      <c r="O285" s="29"/>
      <c r="P285" s="29">
        <f t="shared" si="189"/>
        <v>0</v>
      </c>
      <c r="Q285" s="29"/>
      <c r="R285" s="29">
        <f t="shared" si="189"/>
        <v>0</v>
      </c>
      <c r="S285" s="29"/>
      <c r="T285" s="29">
        <f t="shared" si="189"/>
        <v>0</v>
      </c>
      <c r="U285" s="29"/>
      <c r="V285" s="29">
        <f t="shared" si="189"/>
        <v>0</v>
      </c>
      <c r="W285" s="29"/>
      <c r="X285" s="29">
        <f t="shared" si="189"/>
        <v>0</v>
      </c>
      <c r="Y285" s="29"/>
      <c r="Z285" s="29">
        <f t="shared" si="189"/>
        <v>0</v>
      </c>
      <c r="AA285" s="29"/>
      <c r="AB285" s="29">
        <f t="shared" si="189"/>
        <v>0</v>
      </c>
      <c r="AC285" s="29"/>
      <c r="AD285" s="29">
        <f t="shared" si="189"/>
        <v>0</v>
      </c>
      <c r="AE285" s="29"/>
      <c r="AF285" s="20"/>
      <c r="AG285" s="99">
        <f t="shared" si="149"/>
        <v>0</v>
      </c>
      <c r="AH285" s="21"/>
      <c r="AI285" s="21"/>
      <c r="AJ285" s="21"/>
      <c r="AK285" s="21"/>
      <c r="AL285" s="21"/>
      <c r="AM285" s="21"/>
      <c r="AN285" s="21"/>
      <c r="AO285" s="21"/>
      <c r="AP285" s="21"/>
      <c r="AQ285" s="21"/>
      <c r="AR285" s="21"/>
      <c r="AS285" s="21"/>
      <c r="AT285" s="21"/>
      <c r="AU285" s="21"/>
      <c r="AV285" s="21"/>
      <c r="AW285" s="21"/>
      <c r="AX285" s="21"/>
      <c r="AY285" s="21"/>
      <c r="AZ285" s="21"/>
      <c r="BA285" s="21"/>
      <c r="BB285" s="21"/>
      <c r="BC285" s="21"/>
      <c r="BD285" s="21"/>
      <c r="BE285" s="21"/>
      <c r="BF285" s="21"/>
      <c r="BG285" s="21"/>
      <c r="BH285" s="21"/>
      <c r="BI285" s="21"/>
      <c r="BJ285" s="21"/>
      <c r="BK285" s="21"/>
      <c r="BL285" s="21"/>
      <c r="BM285" s="21"/>
      <c r="BN285" s="21"/>
      <c r="BO285" s="21"/>
      <c r="BP285" s="21"/>
      <c r="BQ285" s="21"/>
      <c r="BR285" s="21"/>
      <c r="BS285" s="21"/>
      <c r="BT285" s="21"/>
      <c r="BU285" s="21"/>
      <c r="BV285" s="21"/>
      <c r="BW285" s="21"/>
      <c r="BX285" s="21"/>
      <c r="BY285" s="21"/>
      <c r="BZ285" s="21"/>
      <c r="CA285" s="21"/>
      <c r="CB285" s="21"/>
      <c r="CC285" s="21"/>
      <c r="CD285" s="21"/>
      <c r="CE285" s="21"/>
      <c r="CF285" s="21"/>
      <c r="CG285" s="21"/>
      <c r="CH285" s="21"/>
      <c r="CI285" s="21"/>
      <c r="CJ285" s="21"/>
      <c r="CK285" s="21"/>
      <c r="CL285" s="21"/>
      <c r="CM285" s="21"/>
      <c r="CN285" s="21"/>
      <c r="CO285" s="21"/>
      <c r="CP285" s="21"/>
      <c r="CQ285" s="21"/>
      <c r="CR285" s="21"/>
      <c r="CS285" s="21"/>
      <c r="CT285" s="21"/>
      <c r="CU285" s="21"/>
      <c r="CV285" s="21"/>
      <c r="CW285" s="21"/>
      <c r="CX285" s="21"/>
      <c r="CY285" s="21"/>
      <c r="CZ285" s="21"/>
      <c r="DA285" s="21"/>
      <c r="DB285" s="21"/>
      <c r="DC285" s="21"/>
      <c r="DD285" s="21"/>
      <c r="DE285" s="21"/>
      <c r="DF285" s="21"/>
      <c r="DG285" s="21"/>
      <c r="DH285" s="21"/>
      <c r="DI285" s="21"/>
      <c r="DJ285" s="21"/>
      <c r="DK285" s="21"/>
      <c r="DL285" s="21"/>
      <c r="DM285" s="21"/>
      <c r="DN285" s="21"/>
      <c r="DO285" s="21"/>
      <c r="DP285" s="21"/>
      <c r="DQ285" s="21"/>
      <c r="DR285" s="21"/>
      <c r="DS285" s="21"/>
      <c r="DT285" s="21"/>
      <c r="DU285" s="21"/>
      <c r="DV285" s="21"/>
      <c r="DW285" s="21"/>
      <c r="DX285" s="21"/>
      <c r="DY285" s="21"/>
      <c r="DZ285" s="21"/>
      <c r="EA285" s="21"/>
      <c r="EB285" s="21"/>
      <c r="EC285" s="21"/>
      <c r="ED285" s="21"/>
      <c r="EE285" s="21"/>
      <c r="EF285" s="21"/>
      <c r="EG285" s="21"/>
      <c r="EH285" s="21"/>
      <c r="EI285" s="21"/>
      <c r="EJ285" s="21"/>
      <c r="EK285" s="21"/>
      <c r="EL285" s="21"/>
      <c r="EM285" s="21"/>
      <c r="EN285" s="21"/>
      <c r="EO285" s="21"/>
      <c r="EP285" s="21"/>
      <c r="EQ285" s="21"/>
      <c r="ER285" s="21"/>
      <c r="ES285" s="21"/>
      <c r="ET285" s="21"/>
      <c r="EU285" s="21"/>
      <c r="EV285" s="21"/>
      <c r="EW285" s="21"/>
      <c r="EX285" s="21"/>
      <c r="EY285" s="21"/>
      <c r="EZ285" s="21"/>
      <c r="FA285" s="21"/>
      <c r="FB285" s="21"/>
      <c r="FC285" s="21"/>
      <c r="FD285" s="21"/>
      <c r="FE285" s="21"/>
      <c r="FF285" s="21"/>
      <c r="FG285" s="21"/>
      <c r="FH285" s="21"/>
      <c r="FI285" s="21"/>
      <c r="FJ285" s="21"/>
      <c r="FK285" s="21"/>
      <c r="FL285" s="21"/>
      <c r="FM285" s="21"/>
      <c r="FN285" s="21"/>
      <c r="FO285" s="21"/>
      <c r="FP285" s="21"/>
      <c r="FQ285" s="21"/>
      <c r="FR285" s="21"/>
      <c r="FS285" s="21"/>
      <c r="FT285" s="21"/>
      <c r="FU285" s="21"/>
      <c r="FV285" s="21"/>
      <c r="FW285" s="21"/>
      <c r="FX285" s="21"/>
      <c r="FY285" s="21"/>
      <c r="FZ285" s="21"/>
      <c r="GA285" s="21"/>
      <c r="GB285" s="21"/>
      <c r="GC285" s="21"/>
      <c r="GD285" s="21"/>
      <c r="GE285" s="21"/>
      <c r="GF285" s="21"/>
      <c r="GG285" s="21"/>
      <c r="GH285" s="21"/>
      <c r="GI285" s="21"/>
      <c r="GJ285" s="21"/>
      <c r="GK285" s="21"/>
      <c r="GL285" s="21"/>
      <c r="GM285" s="21"/>
      <c r="GN285" s="21"/>
      <c r="GO285" s="21"/>
      <c r="GP285" s="21"/>
      <c r="GQ285" s="21"/>
      <c r="GR285" s="21"/>
      <c r="GS285" s="21"/>
      <c r="GT285" s="21"/>
      <c r="GU285" s="21"/>
      <c r="GV285" s="21"/>
      <c r="GW285" s="21"/>
    </row>
    <row r="286" spans="1:205" s="27" customFormat="1" ht="37.5" customHeight="1" x14ac:dyDescent="0.3">
      <c r="A286" s="51" t="s">
        <v>81</v>
      </c>
      <c r="B286" s="37"/>
      <c r="C286" s="37"/>
      <c r="D286" s="37"/>
      <c r="E286" s="37"/>
      <c r="F286" s="37"/>
      <c r="G286" s="37"/>
      <c r="H286" s="38"/>
      <c r="I286" s="38"/>
      <c r="J286" s="12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20"/>
      <c r="AG286" s="99">
        <f t="shared" si="149"/>
        <v>0</v>
      </c>
      <c r="AH286" s="21"/>
      <c r="AI286" s="21"/>
      <c r="AJ286" s="21"/>
      <c r="AK286" s="21"/>
      <c r="AL286" s="21"/>
      <c r="AM286" s="21"/>
      <c r="AN286" s="21"/>
      <c r="AO286" s="21"/>
      <c r="AP286" s="21"/>
      <c r="AQ286" s="21"/>
      <c r="AR286" s="21"/>
      <c r="AS286" s="21"/>
      <c r="AT286" s="21"/>
      <c r="AU286" s="21"/>
      <c r="AV286" s="21"/>
      <c r="AW286" s="21"/>
      <c r="AX286" s="21"/>
      <c r="AY286" s="21"/>
      <c r="AZ286" s="21"/>
      <c r="BA286" s="21"/>
      <c r="BB286" s="21"/>
      <c r="BC286" s="21"/>
      <c r="BD286" s="21"/>
      <c r="BE286" s="21"/>
      <c r="BF286" s="21"/>
      <c r="BG286" s="21"/>
      <c r="BH286" s="21"/>
      <c r="BI286" s="21"/>
      <c r="BJ286" s="21"/>
      <c r="BK286" s="21"/>
      <c r="BL286" s="21"/>
      <c r="BM286" s="21"/>
      <c r="BN286" s="21"/>
      <c r="BO286" s="21"/>
      <c r="BP286" s="21"/>
      <c r="BQ286" s="21"/>
      <c r="BR286" s="21"/>
      <c r="BS286" s="21"/>
      <c r="BT286" s="21"/>
      <c r="BU286" s="21"/>
      <c r="BV286" s="21"/>
      <c r="BW286" s="21"/>
      <c r="BX286" s="21"/>
      <c r="BY286" s="21"/>
      <c r="BZ286" s="21"/>
      <c r="CA286" s="21"/>
      <c r="CB286" s="21"/>
      <c r="CC286" s="21"/>
      <c r="CD286" s="21"/>
      <c r="CE286" s="21"/>
      <c r="CF286" s="21"/>
      <c r="CG286" s="21"/>
      <c r="CH286" s="21"/>
      <c r="CI286" s="21"/>
      <c r="CJ286" s="21"/>
      <c r="CK286" s="21"/>
      <c r="CL286" s="21"/>
      <c r="CM286" s="21"/>
      <c r="CN286" s="21"/>
      <c r="CO286" s="21"/>
      <c r="CP286" s="21"/>
      <c r="CQ286" s="21"/>
      <c r="CR286" s="21"/>
      <c r="CS286" s="21"/>
      <c r="CT286" s="21"/>
      <c r="CU286" s="21"/>
      <c r="CV286" s="21"/>
      <c r="CW286" s="21"/>
      <c r="CX286" s="21"/>
      <c r="CY286" s="21"/>
      <c r="CZ286" s="21"/>
      <c r="DA286" s="21"/>
      <c r="DB286" s="21"/>
      <c r="DC286" s="21"/>
      <c r="DD286" s="21"/>
      <c r="DE286" s="21"/>
      <c r="DF286" s="21"/>
      <c r="DG286" s="21"/>
      <c r="DH286" s="21"/>
      <c r="DI286" s="21"/>
      <c r="DJ286" s="21"/>
      <c r="DK286" s="21"/>
      <c r="DL286" s="21"/>
      <c r="DM286" s="21"/>
      <c r="DN286" s="21"/>
      <c r="DO286" s="21"/>
      <c r="DP286" s="21"/>
      <c r="DQ286" s="21"/>
      <c r="DR286" s="21"/>
      <c r="DS286" s="21"/>
      <c r="DT286" s="21"/>
      <c r="DU286" s="21"/>
      <c r="DV286" s="21"/>
      <c r="DW286" s="21"/>
      <c r="DX286" s="21"/>
      <c r="DY286" s="21"/>
      <c r="DZ286" s="21"/>
      <c r="EA286" s="21"/>
      <c r="EB286" s="21"/>
      <c r="EC286" s="21"/>
      <c r="ED286" s="21"/>
      <c r="EE286" s="21"/>
      <c r="EF286" s="21"/>
      <c r="EG286" s="21"/>
      <c r="EH286" s="21"/>
      <c r="EI286" s="21"/>
      <c r="EJ286" s="21"/>
      <c r="EK286" s="21"/>
      <c r="EL286" s="21"/>
      <c r="EM286" s="21"/>
      <c r="EN286" s="21"/>
      <c r="EO286" s="21"/>
      <c r="EP286" s="21"/>
      <c r="EQ286" s="21"/>
      <c r="ER286" s="21"/>
      <c r="ES286" s="21"/>
      <c r="ET286" s="21"/>
      <c r="EU286" s="21"/>
      <c r="EV286" s="21"/>
      <c r="EW286" s="21"/>
      <c r="EX286" s="21"/>
      <c r="EY286" s="21"/>
      <c r="EZ286" s="21"/>
      <c r="FA286" s="21"/>
      <c r="FB286" s="21"/>
      <c r="FC286" s="21"/>
      <c r="FD286" s="21"/>
      <c r="FE286" s="21"/>
      <c r="FF286" s="21"/>
      <c r="FG286" s="21"/>
      <c r="FH286" s="21"/>
      <c r="FI286" s="21"/>
      <c r="FJ286" s="21"/>
      <c r="FK286" s="21"/>
      <c r="FL286" s="21"/>
      <c r="FM286" s="21"/>
      <c r="FN286" s="21"/>
      <c r="FO286" s="21"/>
      <c r="FP286" s="21"/>
      <c r="FQ286" s="21"/>
      <c r="FR286" s="21"/>
      <c r="FS286" s="21"/>
      <c r="FT286" s="21"/>
      <c r="FU286" s="21"/>
      <c r="FV286" s="21"/>
      <c r="FW286" s="21"/>
      <c r="FX286" s="21"/>
      <c r="FY286" s="21"/>
      <c r="FZ286" s="21"/>
      <c r="GA286" s="21"/>
      <c r="GB286" s="21"/>
      <c r="GC286" s="21"/>
      <c r="GD286" s="21"/>
      <c r="GE286" s="21"/>
      <c r="GF286" s="21"/>
      <c r="GG286" s="21"/>
      <c r="GH286" s="21"/>
      <c r="GI286" s="21"/>
      <c r="GJ286" s="21"/>
      <c r="GK286" s="21"/>
      <c r="GL286" s="21"/>
      <c r="GM286" s="21"/>
      <c r="GN286" s="21"/>
      <c r="GO286" s="21"/>
      <c r="GP286" s="21"/>
      <c r="GQ286" s="21"/>
      <c r="GR286" s="21"/>
      <c r="GS286" s="21"/>
      <c r="GT286" s="21"/>
      <c r="GU286" s="21"/>
      <c r="GV286" s="21"/>
      <c r="GW286" s="21"/>
    </row>
    <row r="287" spans="1:205" s="27" customFormat="1" ht="18.75" x14ac:dyDescent="0.3">
      <c r="A287" s="52" t="s">
        <v>16</v>
      </c>
      <c r="B287" s="34">
        <f>B288+B289+B290</f>
        <v>1123.6999999999998</v>
      </c>
      <c r="C287" s="34">
        <f>C288+C289+C290</f>
        <v>63.5</v>
      </c>
      <c r="D287" s="34">
        <f>D288+D289+D290</f>
        <v>0</v>
      </c>
      <c r="E287" s="34">
        <f>E288+E289+E290</f>
        <v>0</v>
      </c>
      <c r="F287" s="109">
        <f>IFERROR(E287/B287*100,0)</f>
        <v>0</v>
      </c>
      <c r="G287" s="109">
        <f t="shared" ref="G287:G295" si="191">IFERROR(E287/C287*100,0)</f>
        <v>0</v>
      </c>
      <c r="H287" s="35">
        <f>H288+H289+H290</f>
        <v>0</v>
      </c>
      <c r="I287" s="35">
        <f t="shared" ref="I287:AE287" si="192">I288+I289+I290</f>
        <v>0</v>
      </c>
      <c r="J287" s="125">
        <f t="shared" si="192"/>
        <v>63.5</v>
      </c>
      <c r="K287" s="35">
        <f t="shared" si="192"/>
        <v>0</v>
      </c>
      <c r="L287" s="35">
        <f t="shared" si="192"/>
        <v>685.84</v>
      </c>
      <c r="M287" s="35">
        <f t="shared" si="192"/>
        <v>0</v>
      </c>
      <c r="N287" s="35">
        <f t="shared" si="192"/>
        <v>155.16</v>
      </c>
      <c r="O287" s="35">
        <f t="shared" si="192"/>
        <v>0</v>
      </c>
      <c r="P287" s="35">
        <f t="shared" si="192"/>
        <v>43.4</v>
      </c>
      <c r="Q287" s="35">
        <f t="shared" si="192"/>
        <v>0</v>
      </c>
      <c r="R287" s="35">
        <f t="shared" si="192"/>
        <v>0</v>
      </c>
      <c r="S287" s="35">
        <f t="shared" si="192"/>
        <v>0</v>
      </c>
      <c r="T287" s="35">
        <f t="shared" si="192"/>
        <v>15.8</v>
      </c>
      <c r="U287" s="35">
        <f t="shared" si="192"/>
        <v>0</v>
      </c>
      <c r="V287" s="35">
        <f t="shared" si="192"/>
        <v>25</v>
      </c>
      <c r="W287" s="35">
        <f t="shared" si="192"/>
        <v>0</v>
      </c>
      <c r="X287" s="35">
        <f t="shared" si="192"/>
        <v>57.6</v>
      </c>
      <c r="Y287" s="35">
        <f t="shared" si="192"/>
        <v>0</v>
      </c>
      <c r="Z287" s="35">
        <f t="shared" si="192"/>
        <v>17.3</v>
      </c>
      <c r="AA287" s="35">
        <f t="shared" si="192"/>
        <v>0</v>
      </c>
      <c r="AB287" s="35">
        <f t="shared" si="192"/>
        <v>60.1</v>
      </c>
      <c r="AC287" s="35">
        <f t="shared" si="192"/>
        <v>0</v>
      </c>
      <c r="AD287" s="35">
        <f t="shared" si="192"/>
        <v>0</v>
      </c>
      <c r="AE287" s="35">
        <f t="shared" si="192"/>
        <v>0</v>
      </c>
      <c r="AF287" s="20"/>
      <c r="AG287" s="99">
        <f t="shared" si="149"/>
        <v>1123.6999999999998</v>
      </c>
      <c r="AH287" s="21"/>
      <c r="AI287" s="21"/>
      <c r="AJ287" s="21"/>
      <c r="AK287" s="21"/>
      <c r="AL287" s="21"/>
      <c r="AM287" s="21"/>
      <c r="AN287" s="21"/>
      <c r="AO287" s="21"/>
      <c r="AP287" s="21"/>
      <c r="AQ287" s="21"/>
      <c r="AR287" s="21"/>
      <c r="AS287" s="21"/>
      <c r="AT287" s="21"/>
      <c r="AU287" s="21"/>
      <c r="AV287" s="21"/>
      <c r="AW287" s="21"/>
      <c r="AX287" s="21"/>
      <c r="AY287" s="21"/>
      <c r="AZ287" s="21"/>
      <c r="BA287" s="21"/>
      <c r="BB287" s="21"/>
      <c r="BC287" s="21"/>
      <c r="BD287" s="21"/>
      <c r="BE287" s="21"/>
      <c r="BF287" s="21"/>
      <c r="BG287" s="21"/>
      <c r="BH287" s="21"/>
      <c r="BI287" s="21"/>
      <c r="BJ287" s="21"/>
      <c r="BK287" s="21"/>
      <c r="BL287" s="21"/>
      <c r="BM287" s="21"/>
      <c r="BN287" s="21"/>
      <c r="BO287" s="21"/>
      <c r="BP287" s="21"/>
      <c r="BQ287" s="21"/>
      <c r="BR287" s="21"/>
      <c r="BS287" s="21"/>
      <c r="BT287" s="21"/>
      <c r="BU287" s="21"/>
      <c r="BV287" s="21"/>
      <c r="BW287" s="21"/>
      <c r="BX287" s="21"/>
      <c r="BY287" s="21"/>
      <c r="BZ287" s="21"/>
      <c r="CA287" s="21"/>
      <c r="CB287" s="21"/>
      <c r="CC287" s="21"/>
      <c r="CD287" s="21"/>
      <c r="CE287" s="21"/>
      <c r="CF287" s="21"/>
      <c r="CG287" s="21"/>
      <c r="CH287" s="21"/>
      <c r="CI287" s="21"/>
      <c r="CJ287" s="21"/>
      <c r="CK287" s="21"/>
      <c r="CL287" s="21"/>
      <c r="CM287" s="21"/>
      <c r="CN287" s="21"/>
      <c r="CO287" s="21"/>
      <c r="CP287" s="21"/>
      <c r="CQ287" s="21"/>
      <c r="CR287" s="21"/>
      <c r="CS287" s="21"/>
      <c r="CT287" s="21"/>
      <c r="CU287" s="21"/>
      <c r="CV287" s="21"/>
      <c r="CW287" s="21"/>
      <c r="CX287" s="21"/>
      <c r="CY287" s="21"/>
      <c r="CZ287" s="21"/>
      <c r="DA287" s="21"/>
      <c r="DB287" s="21"/>
      <c r="DC287" s="21"/>
      <c r="DD287" s="21"/>
      <c r="DE287" s="21"/>
      <c r="DF287" s="21"/>
      <c r="DG287" s="21"/>
      <c r="DH287" s="21"/>
      <c r="DI287" s="21"/>
      <c r="DJ287" s="21"/>
      <c r="DK287" s="21"/>
      <c r="DL287" s="21"/>
      <c r="DM287" s="21"/>
      <c r="DN287" s="21"/>
      <c r="DO287" s="21"/>
      <c r="DP287" s="21"/>
      <c r="DQ287" s="21"/>
      <c r="DR287" s="21"/>
      <c r="DS287" s="21"/>
      <c r="DT287" s="21"/>
      <c r="DU287" s="21"/>
      <c r="DV287" s="21"/>
      <c r="DW287" s="21"/>
      <c r="DX287" s="21"/>
      <c r="DY287" s="21"/>
      <c r="DZ287" s="21"/>
      <c r="EA287" s="21"/>
      <c r="EB287" s="21"/>
      <c r="EC287" s="21"/>
      <c r="ED287" s="21"/>
      <c r="EE287" s="21"/>
      <c r="EF287" s="21"/>
      <c r="EG287" s="21"/>
      <c r="EH287" s="21"/>
      <c r="EI287" s="21"/>
      <c r="EJ287" s="21"/>
      <c r="EK287" s="21"/>
      <c r="EL287" s="21"/>
      <c r="EM287" s="21"/>
      <c r="EN287" s="21"/>
      <c r="EO287" s="21"/>
      <c r="EP287" s="21"/>
      <c r="EQ287" s="21"/>
      <c r="ER287" s="21"/>
      <c r="ES287" s="21"/>
      <c r="ET287" s="21"/>
      <c r="EU287" s="21"/>
      <c r="EV287" s="21"/>
      <c r="EW287" s="21"/>
      <c r="EX287" s="21"/>
      <c r="EY287" s="21"/>
      <c r="EZ287" s="21"/>
      <c r="FA287" s="21"/>
      <c r="FB287" s="21"/>
      <c r="FC287" s="21"/>
      <c r="FD287" s="21"/>
      <c r="FE287" s="21"/>
      <c r="FF287" s="21"/>
      <c r="FG287" s="21"/>
      <c r="FH287" s="21"/>
      <c r="FI287" s="21"/>
      <c r="FJ287" s="21"/>
      <c r="FK287" s="21"/>
      <c r="FL287" s="21"/>
      <c r="FM287" s="21"/>
      <c r="FN287" s="21"/>
      <c r="FO287" s="21"/>
      <c r="FP287" s="21"/>
      <c r="FQ287" s="21"/>
      <c r="FR287" s="21"/>
      <c r="FS287" s="21"/>
      <c r="FT287" s="21"/>
      <c r="FU287" s="21"/>
      <c r="FV287" s="21"/>
      <c r="FW287" s="21"/>
      <c r="FX287" s="21"/>
      <c r="FY287" s="21"/>
      <c r="FZ287" s="21"/>
      <c r="GA287" s="21"/>
      <c r="GB287" s="21"/>
      <c r="GC287" s="21"/>
      <c r="GD287" s="21"/>
      <c r="GE287" s="21"/>
      <c r="GF287" s="21"/>
      <c r="GG287" s="21"/>
      <c r="GH287" s="21"/>
      <c r="GI287" s="21"/>
      <c r="GJ287" s="21"/>
      <c r="GK287" s="21"/>
      <c r="GL287" s="21"/>
      <c r="GM287" s="21"/>
      <c r="GN287" s="21"/>
      <c r="GO287" s="21"/>
      <c r="GP287" s="21"/>
      <c r="GQ287" s="21"/>
      <c r="GR287" s="21"/>
      <c r="GS287" s="21"/>
      <c r="GT287" s="21"/>
      <c r="GU287" s="21"/>
      <c r="GV287" s="21"/>
      <c r="GW287" s="21"/>
    </row>
    <row r="288" spans="1:205" s="27" customFormat="1" ht="18.75" x14ac:dyDescent="0.3">
      <c r="A288" s="53" t="s">
        <v>19</v>
      </c>
      <c r="B288" s="37">
        <f>H288+J288+L288+N288+P288+R288+T288+V288+X288+Z288+AB288+AD288</f>
        <v>0</v>
      </c>
      <c r="C288" s="106">
        <f>SUM(H288,J288)</f>
        <v>0</v>
      </c>
      <c r="D288" s="106">
        <f>E288</f>
        <v>0</v>
      </c>
      <c r="E288" s="106">
        <f>SUM(I288,K288,M288,O288,Q288,S288,U288,W288,Y288,AA288,AC288,AE288)</f>
        <v>0</v>
      </c>
      <c r="F288" s="109">
        <f>IFERROR(E288/B288*100,0)</f>
        <v>0</v>
      </c>
      <c r="G288" s="109">
        <f t="shared" si="191"/>
        <v>0</v>
      </c>
      <c r="H288" s="38"/>
      <c r="I288" s="38"/>
      <c r="J288" s="12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20"/>
      <c r="AG288" s="99">
        <f t="shared" si="149"/>
        <v>0</v>
      </c>
      <c r="AH288" s="21"/>
      <c r="AI288" s="21"/>
      <c r="AJ288" s="21"/>
      <c r="AK288" s="21"/>
      <c r="AL288" s="21"/>
      <c r="AM288" s="21"/>
      <c r="AN288" s="21"/>
      <c r="AO288" s="21"/>
      <c r="AP288" s="21"/>
      <c r="AQ288" s="21"/>
      <c r="AR288" s="21"/>
      <c r="AS288" s="21"/>
      <c r="AT288" s="21"/>
      <c r="AU288" s="21"/>
      <c r="AV288" s="21"/>
      <c r="AW288" s="21"/>
      <c r="AX288" s="21"/>
      <c r="AY288" s="21"/>
      <c r="AZ288" s="21"/>
      <c r="BA288" s="21"/>
      <c r="BB288" s="21"/>
      <c r="BC288" s="21"/>
      <c r="BD288" s="21"/>
      <c r="BE288" s="21"/>
      <c r="BF288" s="21"/>
      <c r="BG288" s="21"/>
      <c r="BH288" s="21"/>
      <c r="BI288" s="21"/>
      <c r="BJ288" s="21"/>
      <c r="BK288" s="21"/>
      <c r="BL288" s="21"/>
      <c r="BM288" s="21"/>
      <c r="BN288" s="21"/>
      <c r="BO288" s="21"/>
      <c r="BP288" s="21"/>
      <c r="BQ288" s="21"/>
      <c r="BR288" s="21"/>
      <c r="BS288" s="21"/>
      <c r="BT288" s="21"/>
      <c r="BU288" s="21"/>
      <c r="BV288" s="21"/>
      <c r="BW288" s="21"/>
      <c r="BX288" s="21"/>
      <c r="BY288" s="21"/>
      <c r="BZ288" s="21"/>
      <c r="CA288" s="21"/>
      <c r="CB288" s="21"/>
      <c r="CC288" s="21"/>
      <c r="CD288" s="21"/>
      <c r="CE288" s="21"/>
      <c r="CF288" s="21"/>
      <c r="CG288" s="21"/>
      <c r="CH288" s="21"/>
      <c r="CI288" s="21"/>
      <c r="CJ288" s="21"/>
      <c r="CK288" s="21"/>
      <c r="CL288" s="21"/>
      <c r="CM288" s="21"/>
      <c r="CN288" s="21"/>
      <c r="CO288" s="21"/>
      <c r="CP288" s="21"/>
      <c r="CQ288" s="21"/>
      <c r="CR288" s="21"/>
      <c r="CS288" s="21"/>
      <c r="CT288" s="21"/>
      <c r="CU288" s="21"/>
      <c r="CV288" s="21"/>
      <c r="CW288" s="21"/>
      <c r="CX288" s="21"/>
      <c r="CY288" s="21"/>
      <c r="CZ288" s="21"/>
      <c r="DA288" s="21"/>
      <c r="DB288" s="21"/>
      <c r="DC288" s="21"/>
      <c r="DD288" s="21"/>
      <c r="DE288" s="21"/>
      <c r="DF288" s="21"/>
      <c r="DG288" s="21"/>
      <c r="DH288" s="21"/>
      <c r="DI288" s="21"/>
      <c r="DJ288" s="21"/>
      <c r="DK288" s="21"/>
      <c r="DL288" s="21"/>
      <c r="DM288" s="21"/>
      <c r="DN288" s="21"/>
      <c r="DO288" s="21"/>
      <c r="DP288" s="21"/>
      <c r="DQ288" s="21"/>
      <c r="DR288" s="21"/>
      <c r="DS288" s="21"/>
      <c r="DT288" s="21"/>
      <c r="DU288" s="21"/>
      <c r="DV288" s="21"/>
      <c r="DW288" s="21"/>
      <c r="DX288" s="21"/>
      <c r="DY288" s="21"/>
      <c r="DZ288" s="21"/>
      <c r="EA288" s="21"/>
      <c r="EB288" s="21"/>
      <c r="EC288" s="21"/>
      <c r="ED288" s="21"/>
      <c r="EE288" s="21"/>
      <c r="EF288" s="21"/>
      <c r="EG288" s="21"/>
      <c r="EH288" s="21"/>
      <c r="EI288" s="21"/>
      <c r="EJ288" s="21"/>
      <c r="EK288" s="21"/>
      <c r="EL288" s="21"/>
      <c r="EM288" s="21"/>
      <c r="EN288" s="21"/>
      <c r="EO288" s="21"/>
      <c r="EP288" s="21"/>
      <c r="EQ288" s="21"/>
      <c r="ER288" s="21"/>
      <c r="ES288" s="21"/>
      <c r="ET288" s="21"/>
      <c r="EU288" s="21"/>
      <c r="EV288" s="21"/>
      <c r="EW288" s="21"/>
      <c r="EX288" s="21"/>
      <c r="EY288" s="21"/>
      <c r="EZ288" s="21"/>
      <c r="FA288" s="21"/>
      <c r="FB288" s="21"/>
      <c r="FC288" s="21"/>
      <c r="FD288" s="21"/>
      <c r="FE288" s="21"/>
      <c r="FF288" s="21"/>
      <c r="FG288" s="21"/>
      <c r="FH288" s="21"/>
      <c r="FI288" s="21"/>
      <c r="FJ288" s="21"/>
      <c r="FK288" s="21"/>
      <c r="FL288" s="21"/>
      <c r="FM288" s="21"/>
      <c r="FN288" s="21"/>
      <c r="FO288" s="21"/>
      <c r="FP288" s="21"/>
      <c r="FQ288" s="21"/>
      <c r="FR288" s="21"/>
      <c r="FS288" s="21"/>
      <c r="FT288" s="21"/>
      <c r="FU288" s="21"/>
      <c r="FV288" s="21"/>
      <c r="FW288" s="21"/>
      <c r="FX288" s="21"/>
      <c r="FY288" s="21"/>
      <c r="FZ288" s="21"/>
      <c r="GA288" s="21"/>
      <c r="GB288" s="21"/>
      <c r="GC288" s="21"/>
      <c r="GD288" s="21"/>
      <c r="GE288" s="21"/>
      <c r="GF288" s="21"/>
      <c r="GG288" s="21"/>
      <c r="GH288" s="21"/>
      <c r="GI288" s="21"/>
      <c r="GJ288" s="21"/>
      <c r="GK288" s="21"/>
      <c r="GL288" s="21"/>
      <c r="GM288" s="21"/>
      <c r="GN288" s="21"/>
      <c r="GO288" s="21"/>
      <c r="GP288" s="21"/>
      <c r="GQ288" s="21"/>
      <c r="GR288" s="21"/>
      <c r="GS288" s="21"/>
      <c r="GT288" s="21"/>
      <c r="GU288" s="21"/>
      <c r="GV288" s="21"/>
      <c r="GW288" s="21"/>
    </row>
    <row r="289" spans="1:205" s="27" customFormat="1" ht="18.75" x14ac:dyDescent="0.3">
      <c r="A289" s="81" t="s">
        <v>17</v>
      </c>
      <c r="B289" s="37">
        <f>H289+J289+L289+N289+P289+R289+T289+V289+X289+Z289+AB289+AD289</f>
        <v>0</v>
      </c>
      <c r="C289" s="106">
        <f>SUM(H289,J289)</f>
        <v>0</v>
      </c>
      <c r="D289" s="106">
        <f t="shared" ref="D289:D291" si="193">E289</f>
        <v>0</v>
      </c>
      <c r="E289" s="106">
        <f t="shared" ref="E289:E290" si="194">SUM(I289,K289,M289,O289,Q289,S289,U289,W289,Y289,AA289,AC289,AE289)</f>
        <v>0</v>
      </c>
      <c r="F289" s="109">
        <f t="shared" ref="F289" si="195">IFERROR(E289/B289*100,0)</f>
        <v>0</v>
      </c>
      <c r="G289" s="109">
        <f t="shared" si="191"/>
        <v>0</v>
      </c>
      <c r="H289" s="38"/>
      <c r="I289" s="38"/>
      <c r="J289" s="12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20"/>
      <c r="AG289" s="99">
        <f t="shared" si="149"/>
        <v>0</v>
      </c>
      <c r="AH289" s="21"/>
      <c r="AI289" s="21"/>
      <c r="AJ289" s="21"/>
      <c r="AK289" s="21"/>
      <c r="AL289" s="21"/>
      <c r="AM289" s="21"/>
      <c r="AN289" s="21"/>
      <c r="AO289" s="21"/>
      <c r="AP289" s="21"/>
      <c r="AQ289" s="21"/>
      <c r="AR289" s="21"/>
      <c r="AS289" s="21"/>
      <c r="AT289" s="21"/>
      <c r="AU289" s="21"/>
      <c r="AV289" s="21"/>
      <c r="AW289" s="21"/>
      <c r="AX289" s="21"/>
      <c r="AY289" s="21"/>
      <c r="AZ289" s="21"/>
      <c r="BA289" s="21"/>
      <c r="BB289" s="21"/>
      <c r="BC289" s="21"/>
      <c r="BD289" s="21"/>
      <c r="BE289" s="21"/>
      <c r="BF289" s="21"/>
      <c r="BG289" s="21"/>
      <c r="BH289" s="21"/>
      <c r="BI289" s="21"/>
      <c r="BJ289" s="21"/>
      <c r="BK289" s="21"/>
      <c r="BL289" s="21"/>
      <c r="BM289" s="21"/>
      <c r="BN289" s="21"/>
      <c r="BO289" s="21"/>
      <c r="BP289" s="21"/>
      <c r="BQ289" s="21"/>
      <c r="BR289" s="21"/>
      <c r="BS289" s="21"/>
      <c r="BT289" s="21"/>
      <c r="BU289" s="21"/>
      <c r="BV289" s="21"/>
      <c r="BW289" s="21"/>
      <c r="BX289" s="21"/>
      <c r="BY289" s="21"/>
      <c r="BZ289" s="21"/>
      <c r="CA289" s="21"/>
      <c r="CB289" s="21"/>
      <c r="CC289" s="21"/>
      <c r="CD289" s="21"/>
      <c r="CE289" s="21"/>
      <c r="CF289" s="21"/>
      <c r="CG289" s="21"/>
      <c r="CH289" s="21"/>
      <c r="CI289" s="21"/>
      <c r="CJ289" s="21"/>
      <c r="CK289" s="21"/>
      <c r="CL289" s="21"/>
      <c r="CM289" s="21"/>
      <c r="CN289" s="21"/>
      <c r="CO289" s="21"/>
      <c r="CP289" s="21"/>
      <c r="CQ289" s="21"/>
      <c r="CR289" s="21"/>
      <c r="CS289" s="21"/>
      <c r="CT289" s="21"/>
      <c r="CU289" s="21"/>
      <c r="CV289" s="21"/>
      <c r="CW289" s="21"/>
      <c r="CX289" s="21"/>
      <c r="CY289" s="21"/>
      <c r="CZ289" s="21"/>
      <c r="DA289" s="21"/>
      <c r="DB289" s="21"/>
      <c r="DC289" s="21"/>
      <c r="DD289" s="21"/>
      <c r="DE289" s="21"/>
      <c r="DF289" s="21"/>
      <c r="DG289" s="21"/>
      <c r="DH289" s="21"/>
      <c r="DI289" s="21"/>
      <c r="DJ289" s="21"/>
      <c r="DK289" s="21"/>
      <c r="DL289" s="21"/>
      <c r="DM289" s="21"/>
      <c r="DN289" s="21"/>
      <c r="DO289" s="21"/>
      <c r="DP289" s="21"/>
      <c r="DQ289" s="21"/>
      <c r="DR289" s="21"/>
      <c r="DS289" s="21"/>
      <c r="DT289" s="21"/>
      <c r="DU289" s="21"/>
      <c r="DV289" s="21"/>
      <c r="DW289" s="21"/>
      <c r="DX289" s="21"/>
      <c r="DY289" s="21"/>
      <c r="DZ289" s="21"/>
      <c r="EA289" s="21"/>
      <c r="EB289" s="21"/>
      <c r="EC289" s="21"/>
      <c r="ED289" s="21"/>
      <c r="EE289" s="21"/>
      <c r="EF289" s="21"/>
      <c r="EG289" s="21"/>
      <c r="EH289" s="21"/>
      <c r="EI289" s="21"/>
      <c r="EJ289" s="21"/>
      <c r="EK289" s="21"/>
      <c r="EL289" s="21"/>
      <c r="EM289" s="21"/>
      <c r="EN289" s="21"/>
      <c r="EO289" s="21"/>
      <c r="EP289" s="21"/>
      <c r="EQ289" s="21"/>
      <c r="ER289" s="21"/>
      <c r="ES289" s="21"/>
      <c r="ET289" s="21"/>
      <c r="EU289" s="21"/>
      <c r="EV289" s="21"/>
      <c r="EW289" s="21"/>
      <c r="EX289" s="21"/>
      <c r="EY289" s="21"/>
      <c r="EZ289" s="21"/>
      <c r="FA289" s="21"/>
      <c r="FB289" s="21"/>
      <c r="FC289" s="21"/>
      <c r="FD289" s="21"/>
      <c r="FE289" s="21"/>
      <c r="FF289" s="21"/>
      <c r="FG289" s="21"/>
      <c r="FH289" s="21"/>
      <c r="FI289" s="21"/>
      <c r="FJ289" s="21"/>
      <c r="FK289" s="21"/>
      <c r="FL289" s="21"/>
      <c r="FM289" s="21"/>
      <c r="FN289" s="21"/>
      <c r="FO289" s="21"/>
      <c r="FP289" s="21"/>
      <c r="FQ289" s="21"/>
      <c r="FR289" s="21"/>
      <c r="FS289" s="21"/>
      <c r="FT289" s="21"/>
      <c r="FU289" s="21"/>
      <c r="FV289" s="21"/>
      <c r="FW289" s="21"/>
      <c r="FX289" s="21"/>
      <c r="FY289" s="21"/>
      <c r="FZ289" s="21"/>
      <c r="GA289" s="21"/>
      <c r="GB289" s="21"/>
      <c r="GC289" s="21"/>
      <c r="GD289" s="21"/>
      <c r="GE289" s="21"/>
      <c r="GF289" s="21"/>
      <c r="GG289" s="21"/>
      <c r="GH289" s="21"/>
      <c r="GI289" s="21"/>
      <c r="GJ289" s="21"/>
      <c r="GK289" s="21"/>
      <c r="GL289" s="21"/>
      <c r="GM289" s="21"/>
      <c r="GN289" s="21"/>
      <c r="GO289" s="21"/>
      <c r="GP289" s="21"/>
      <c r="GQ289" s="21"/>
      <c r="GR289" s="21"/>
      <c r="GS289" s="21"/>
      <c r="GT289" s="21"/>
      <c r="GU289" s="21"/>
      <c r="GV289" s="21"/>
      <c r="GW289" s="21"/>
    </row>
    <row r="290" spans="1:205" s="27" customFormat="1" ht="18.75" x14ac:dyDescent="0.3">
      <c r="A290" s="81" t="s">
        <v>18</v>
      </c>
      <c r="B290" s="37">
        <f>H290+J290+L290+N290+P290+R290+T290+V290+X290+Z290+AB290+AD290</f>
        <v>1123.6999999999998</v>
      </c>
      <c r="C290" s="106">
        <f>SUM(H290,J290)</f>
        <v>63.5</v>
      </c>
      <c r="D290" s="106">
        <f t="shared" si="193"/>
        <v>0</v>
      </c>
      <c r="E290" s="106">
        <f t="shared" si="194"/>
        <v>0</v>
      </c>
      <c r="F290" s="109">
        <f>IFERROR(E290/B290*100,0)</f>
        <v>0</v>
      </c>
      <c r="G290" s="109">
        <f t="shared" si="191"/>
        <v>0</v>
      </c>
      <c r="H290" s="38">
        <v>0</v>
      </c>
      <c r="I290" s="38">
        <v>0</v>
      </c>
      <c r="J290" s="128">
        <v>63.5</v>
      </c>
      <c r="K290" s="38">
        <v>0</v>
      </c>
      <c r="L290" s="38">
        <v>685.84</v>
      </c>
      <c r="M290" s="38">
        <v>0</v>
      </c>
      <c r="N290" s="38">
        <v>155.16</v>
      </c>
      <c r="O290" s="38">
        <v>0</v>
      </c>
      <c r="P290" s="38">
        <v>43.4</v>
      </c>
      <c r="Q290" s="38"/>
      <c r="R290" s="38"/>
      <c r="S290" s="38"/>
      <c r="T290" s="38">
        <v>15.8</v>
      </c>
      <c r="U290" s="38"/>
      <c r="V290" s="38">
        <v>25</v>
      </c>
      <c r="W290" s="38"/>
      <c r="X290" s="38">
        <v>57.6</v>
      </c>
      <c r="Y290" s="38"/>
      <c r="Z290" s="38">
        <v>17.3</v>
      </c>
      <c r="AA290" s="38"/>
      <c r="AB290" s="38">
        <v>60.1</v>
      </c>
      <c r="AC290" s="38"/>
      <c r="AD290" s="38"/>
      <c r="AE290" s="38"/>
      <c r="AF290" s="20"/>
      <c r="AG290" s="99">
        <f t="shared" si="149"/>
        <v>1123.6999999999998</v>
      </c>
      <c r="AH290" s="21"/>
      <c r="AI290" s="21"/>
      <c r="AJ290" s="21"/>
      <c r="AK290" s="21"/>
      <c r="AL290" s="21"/>
      <c r="AM290" s="21"/>
      <c r="AN290" s="21"/>
      <c r="AO290" s="21"/>
      <c r="AP290" s="21"/>
      <c r="AQ290" s="21"/>
      <c r="AR290" s="21"/>
      <c r="AS290" s="21"/>
      <c r="AT290" s="21"/>
      <c r="AU290" s="21"/>
      <c r="AV290" s="21"/>
      <c r="AW290" s="21"/>
      <c r="AX290" s="21"/>
      <c r="AY290" s="21"/>
      <c r="AZ290" s="21"/>
      <c r="BA290" s="21"/>
      <c r="BB290" s="21"/>
      <c r="BC290" s="21"/>
      <c r="BD290" s="21"/>
      <c r="BE290" s="21"/>
      <c r="BF290" s="21"/>
      <c r="BG290" s="21"/>
      <c r="BH290" s="21"/>
      <c r="BI290" s="21"/>
      <c r="BJ290" s="21"/>
      <c r="BK290" s="21"/>
      <c r="BL290" s="21"/>
      <c r="BM290" s="21"/>
      <c r="BN290" s="21"/>
      <c r="BO290" s="21"/>
      <c r="BP290" s="21"/>
      <c r="BQ290" s="21"/>
      <c r="BR290" s="21"/>
      <c r="BS290" s="21"/>
      <c r="BT290" s="21"/>
      <c r="BU290" s="21"/>
      <c r="BV290" s="21"/>
      <c r="BW290" s="21"/>
      <c r="BX290" s="21"/>
      <c r="BY290" s="21"/>
      <c r="BZ290" s="21"/>
      <c r="CA290" s="21"/>
      <c r="CB290" s="21"/>
      <c r="CC290" s="21"/>
      <c r="CD290" s="21"/>
      <c r="CE290" s="21"/>
      <c r="CF290" s="21"/>
      <c r="CG290" s="21"/>
      <c r="CH290" s="21"/>
      <c r="CI290" s="21"/>
      <c r="CJ290" s="21"/>
      <c r="CK290" s="21"/>
      <c r="CL290" s="21"/>
      <c r="CM290" s="21"/>
      <c r="CN290" s="21"/>
      <c r="CO290" s="21"/>
      <c r="CP290" s="21"/>
      <c r="CQ290" s="21"/>
      <c r="CR290" s="21"/>
      <c r="CS290" s="21"/>
      <c r="CT290" s="21"/>
      <c r="CU290" s="21"/>
      <c r="CV290" s="21"/>
      <c r="CW290" s="21"/>
      <c r="CX290" s="21"/>
      <c r="CY290" s="21"/>
      <c r="CZ290" s="21"/>
      <c r="DA290" s="21"/>
      <c r="DB290" s="21"/>
      <c r="DC290" s="21"/>
      <c r="DD290" s="21"/>
      <c r="DE290" s="21"/>
      <c r="DF290" s="21"/>
      <c r="DG290" s="21"/>
      <c r="DH290" s="21"/>
      <c r="DI290" s="21"/>
      <c r="DJ290" s="21"/>
      <c r="DK290" s="21"/>
      <c r="DL290" s="21"/>
      <c r="DM290" s="21"/>
      <c r="DN290" s="21"/>
      <c r="DO290" s="21"/>
      <c r="DP290" s="21"/>
      <c r="DQ290" s="21"/>
      <c r="DR290" s="21"/>
      <c r="DS290" s="21"/>
      <c r="DT290" s="21"/>
      <c r="DU290" s="21"/>
      <c r="DV290" s="21"/>
      <c r="DW290" s="21"/>
      <c r="DX290" s="21"/>
      <c r="DY290" s="21"/>
      <c r="DZ290" s="21"/>
      <c r="EA290" s="21"/>
      <c r="EB290" s="21"/>
      <c r="EC290" s="21"/>
      <c r="ED290" s="21"/>
      <c r="EE290" s="21"/>
      <c r="EF290" s="21"/>
      <c r="EG290" s="21"/>
      <c r="EH290" s="21"/>
      <c r="EI290" s="21"/>
      <c r="EJ290" s="21"/>
      <c r="EK290" s="21"/>
      <c r="EL290" s="21"/>
      <c r="EM290" s="21"/>
      <c r="EN290" s="21"/>
      <c r="EO290" s="21"/>
      <c r="EP290" s="21"/>
      <c r="EQ290" s="21"/>
      <c r="ER290" s="21"/>
      <c r="ES290" s="21"/>
      <c r="ET290" s="21"/>
      <c r="EU290" s="21"/>
      <c r="EV290" s="21"/>
      <c r="EW290" s="21"/>
      <c r="EX290" s="21"/>
      <c r="EY290" s="21"/>
      <c r="EZ290" s="21"/>
      <c r="FA290" s="21"/>
      <c r="FB290" s="21"/>
      <c r="FC290" s="21"/>
      <c r="FD290" s="21"/>
      <c r="FE290" s="21"/>
      <c r="FF290" s="21"/>
      <c r="FG290" s="21"/>
      <c r="FH290" s="21"/>
      <c r="FI290" s="21"/>
      <c r="FJ290" s="21"/>
      <c r="FK290" s="21"/>
      <c r="FL290" s="21"/>
      <c r="FM290" s="21"/>
      <c r="FN290" s="21"/>
      <c r="FO290" s="21"/>
      <c r="FP290" s="21"/>
      <c r="FQ290" s="21"/>
      <c r="FR290" s="21"/>
      <c r="FS290" s="21"/>
      <c r="FT290" s="21"/>
      <c r="FU290" s="21"/>
      <c r="FV290" s="21"/>
      <c r="FW290" s="21"/>
      <c r="FX290" s="21"/>
      <c r="FY290" s="21"/>
      <c r="FZ290" s="21"/>
      <c r="GA290" s="21"/>
      <c r="GB290" s="21"/>
      <c r="GC290" s="21"/>
      <c r="GD290" s="21"/>
      <c r="GE290" s="21"/>
      <c r="GF290" s="21"/>
      <c r="GG290" s="21"/>
      <c r="GH290" s="21"/>
      <c r="GI290" s="21"/>
      <c r="GJ290" s="21"/>
      <c r="GK290" s="21"/>
      <c r="GL290" s="21"/>
      <c r="GM290" s="21"/>
      <c r="GN290" s="21"/>
      <c r="GO290" s="21"/>
      <c r="GP290" s="21"/>
      <c r="GQ290" s="21"/>
      <c r="GR290" s="21"/>
      <c r="GS290" s="21"/>
      <c r="GT290" s="21"/>
      <c r="GU290" s="21"/>
      <c r="GV290" s="21"/>
      <c r="GW290" s="21"/>
    </row>
    <row r="291" spans="1:205" s="27" customFormat="1" ht="18.75" x14ac:dyDescent="0.3">
      <c r="A291" s="53" t="s">
        <v>20</v>
      </c>
      <c r="B291" s="37">
        <f>H291+J291+L291+N291+P291+R291+T291+V291+X291+Z291+AB291+AD291</f>
        <v>0</v>
      </c>
      <c r="C291" s="106">
        <f>SUM(H291,J291)</f>
        <v>0</v>
      </c>
      <c r="D291" s="106">
        <f t="shared" si="193"/>
        <v>0</v>
      </c>
      <c r="E291" s="106">
        <f>SUM(I291,K291,M291,O291,Q291,S291,U291,W291,Y291,AA291,AC291,AE291)</f>
        <v>0</v>
      </c>
      <c r="F291" s="109">
        <f>IFERROR(E291/B291*100,0)</f>
        <v>0</v>
      </c>
      <c r="G291" s="109">
        <f t="shared" si="191"/>
        <v>0</v>
      </c>
      <c r="H291" s="38"/>
      <c r="I291" s="38"/>
      <c r="J291" s="12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20"/>
      <c r="AG291" s="99">
        <f t="shared" si="149"/>
        <v>0</v>
      </c>
      <c r="AH291" s="21"/>
      <c r="AI291" s="21"/>
      <c r="AJ291" s="21"/>
      <c r="AK291" s="21"/>
      <c r="AL291" s="21"/>
      <c r="AM291" s="21"/>
      <c r="AN291" s="21"/>
      <c r="AO291" s="21"/>
      <c r="AP291" s="21"/>
      <c r="AQ291" s="21"/>
      <c r="AR291" s="21"/>
      <c r="AS291" s="21"/>
      <c r="AT291" s="21"/>
      <c r="AU291" s="21"/>
      <c r="AV291" s="21"/>
      <c r="AW291" s="21"/>
      <c r="AX291" s="21"/>
      <c r="AY291" s="21"/>
      <c r="AZ291" s="21"/>
      <c r="BA291" s="21"/>
      <c r="BB291" s="21"/>
      <c r="BC291" s="21"/>
      <c r="BD291" s="21"/>
      <c r="BE291" s="21"/>
      <c r="BF291" s="21"/>
      <c r="BG291" s="21"/>
      <c r="BH291" s="21"/>
      <c r="BI291" s="21"/>
      <c r="BJ291" s="21"/>
      <c r="BK291" s="21"/>
      <c r="BL291" s="21"/>
      <c r="BM291" s="21"/>
      <c r="BN291" s="21"/>
      <c r="BO291" s="21"/>
      <c r="BP291" s="21"/>
      <c r="BQ291" s="21"/>
      <c r="BR291" s="21"/>
      <c r="BS291" s="21"/>
      <c r="BT291" s="21"/>
      <c r="BU291" s="21"/>
      <c r="BV291" s="21"/>
      <c r="BW291" s="21"/>
      <c r="BX291" s="21"/>
      <c r="BY291" s="21"/>
      <c r="BZ291" s="21"/>
      <c r="CA291" s="21"/>
      <c r="CB291" s="21"/>
      <c r="CC291" s="21"/>
      <c r="CD291" s="21"/>
      <c r="CE291" s="21"/>
      <c r="CF291" s="21"/>
      <c r="CG291" s="21"/>
      <c r="CH291" s="21"/>
      <c r="CI291" s="21"/>
      <c r="CJ291" s="21"/>
      <c r="CK291" s="21"/>
      <c r="CL291" s="21"/>
      <c r="CM291" s="21"/>
      <c r="CN291" s="21"/>
      <c r="CO291" s="21"/>
      <c r="CP291" s="21"/>
      <c r="CQ291" s="21"/>
      <c r="CR291" s="21"/>
      <c r="CS291" s="21"/>
      <c r="CT291" s="21"/>
      <c r="CU291" s="21"/>
      <c r="CV291" s="21"/>
      <c r="CW291" s="21"/>
      <c r="CX291" s="21"/>
      <c r="CY291" s="21"/>
      <c r="CZ291" s="21"/>
      <c r="DA291" s="21"/>
      <c r="DB291" s="21"/>
      <c r="DC291" s="21"/>
      <c r="DD291" s="21"/>
      <c r="DE291" s="21"/>
      <c r="DF291" s="21"/>
      <c r="DG291" s="21"/>
      <c r="DH291" s="21"/>
      <c r="DI291" s="21"/>
      <c r="DJ291" s="21"/>
      <c r="DK291" s="21"/>
      <c r="DL291" s="21"/>
      <c r="DM291" s="21"/>
      <c r="DN291" s="21"/>
      <c r="DO291" s="21"/>
      <c r="DP291" s="21"/>
      <c r="DQ291" s="21"/>
      <c r="DR291" s="21"/>
      <c r="DS291" s="21"/>
      <c r="DT291" s="21"/>
      <c r="DU291" s="21"/>
      <c r="DV291" s="21"/>
      <c r="DW291" s="21"/>
      <c r="DX291" s="21"/>
      <c r="DY291" s="21"/>
      <c r="DZ291" s="21"/>
      <c r="EA291" s="21"/>
      <c r="EB291" s="21"/>
      <c r="EC291" s="21"/>
      <c r="ED291" s="21"/>
      <c r="EE291" s="21"/>
      <c r="EF291" s="21"/>
      <c r="EG291" s="21"/>
      <c r="EH291" s="21"/>
      <c r="EI291" s="21"/>
      <c r="EJ291" s="21"/>
      <c r="EK291" s="21"/>
      <c r="EL291" s="21"/>
      <c r="EM291" s="21"/>
      <c r="EN291" s="21"/>
      <c r="EO291" s="21"/>
      <c r="EP291" s="21"/>
      <c r="EQ291" s="21"/>
      <c r="ER291" s="21"/>
      <c r="ES291" s="21"/>
      <c r="ET291" s="21"/>
      <c r="EU291" s="21"/>
      <c r="EV291" s="21"/>
      <c r="EW291" s="21"/>
      <c r="EX291" s="21"/>
      <c r="EY291" s="21"/>
      <c r="EZ291" s="21"/>
      <c r="FA291" s="21"/>
      <c r="FB291" s="21"/>
      <c r="FC291" s="21"/>
      <c r="FD291" s="21"/>
      <c r="FE291" s="21"/>
      <c r="FF291" s="21"/>
      <c r="FG291" s="21"/>
      <c r="FH291" s="21"/>
      <c r="FI291" s="21"/>
      <c r="FJ291" s="21"/>
      <c r="FK291" s="21"/>
      <c r="FL291" s="21"/>
      <c r="FM291" s="21"/>
      <c r="FN291" s="21"/>
      <c r="FO291" s="21"/>
      <c r="FP291" s="21"/>
      <c r="FQ291" s="21"/>
      <c r="FR291" s="21"/>
      <c r="FS291" s="21"/>
      <c r="FT291" s="21"/>
      <c r="FU291" s="21"/>
      <c r="FV291" s="21"/>
      <c r="FW291" s="21"/>
      <c r="FX291" s="21"/>
      <c r="FY291" s="21"/>
      <c r="FZ291" s="21"/>
      <c r="GA291" s="21"/>
      <c r="GB291" s="21"/>
      <c r="GC291" s="21"/>
      <c r="GD291" s="21"/>
      <c r="GE291" s="21"/>
      <c r="GF291" s="21"/>
      <c r="GG291" s="21"/>
      <c r="GH291" s="21"/>
      <c r="GI291" s="21"/>
      <c r="GJ291" s="21"/>
      <c r="GK291" s="21"/>
      <c r="GL291" s="21"/>
      <c r="GM291" s="21"/>
      <c r="GN291" s="21"/>
      <c r="GO291" s="21"/>
      <c r="GP291" s="21"/>
      <c r="GQ291" s="21"/>
      <c r="GR291" s="21"/>
      <c r="GS291" s="21"/>
      <c r="GT291" s="21"/>
      <c r="GU291" s="21"/>
      <c r="GV291" s="21"/>
      <c r="GW291" s="21"/>
    </row>
    <row r="292" spans="1:205" s="84" customFormat="1" ht="21" customHeight="1" x14ac:dyDescent="0.3">
      <c r="A292" s="82" t="s">
        <v>82</v>
      </c>
      <c r="B292" s="83">
        <f>B293+B294+B295</f>
        <v>330603.46600000001</v>
      </c>
      <c r="C292" s="83">
        <f>C293+C294+C295</f>
        <v>46331.39</v>
      </c>
      <c r="D292" s="83">
        <f>D293+D294+D295</f>
        <v>35222.07</v>
      </c>
      <c r="E292" s="83">
        <f>E293+E294+E295</f>
        <v>35222.07</v>
      </c>
      <c r="F292" s="83">
        <f t="shared" ref="F292:F294" si="196">IFERROR(E292/B292*100,0)</f>
        <v>10.653871971203108</v>
      </c>
      <c r="G292" s="83">
        <f t="shared" si="191"/>
        <v>76.022044665614402</v>
      </c>
      <c r="H292" s="83">
        <f t="shared" ref="H292:P292" si="197">H293+H294+H295</f>
        <v>23400.039999999997</v>
      </c>
      <c r="I292" s="83">
        <f t="shared" si="197"/>
        <v>16327.16</v>
      </c>
      <c r="J292" s="132">
        <f t="shared" si="197"/>
        <v>26215.090000000004</v>
      </c>
      <c r="K292" s="83">
        <f t="shared" si="197"/>
        <v>21712.340000000004</v>
      </c>
      <c r="L292" s="83">
        <f t="shared" si="197"/>
        <v>29305.988999999998</v>
      </c>
      <c r="M292" s="83">
        <f t="shared" si="197"/>
        <v>0</v>
      </c>
      <c r="N292" s="83">
        <f t="shared" si="197"/>
        <v>35361.557000000001</v>
      </c>
      <c r="O292" s="83">
        <f t="shared" si="197"/>
        <v>0</v>
      </c>
      <c r="P292" s="83">
        <f t="shared" si="197"/>
        <v>30209.870000000003</v>
      </c>
      <c r="Q292" s="83"/>
      <c r="R292" s="83">
        <f>R293+R294+R295</f>
        <v>30204.73</v>
      </c>
      <c r="S292" s="83"/>
      <c r="T292" s="83">
        <f>T293+T294+T295</f>
        <v>34904.15</v>
      </c>
      <c r="U292" s="83"/>
      <c r="V292" s="83">
        <f>V293+V294+V295</f>
        <v>20028.100000000002</v>
      </c>
      <c r="W292" s="83"/>
      <c r="X292" s="83">
        <f>X293+X294+X295</f>
        <v>26769.579999999998</v>
      </c>
      <c r="Y292" s="83"/>
      <c r="Z292" s="83">
        <f>Z293+Z294+Z295</f>
        <v>27483.379999999994</v>
      </c>
      <c r="AA292" s="83"/>
      <c r="AB292" s="83">
        <f>AB293+AB294+AB295</f>
        <v>20184.419999999998</v>
      </c>
      <c r="AC292" s="83"/>
      <c r="AD292" s="83">
        <f>AD293+AD294+AD295</f>
        <v>26410.460000000003</v>
      </c>
      <c r="AE292" s="83"/>
      <c r="AF292" s="100"/>
      <c r="AG292" s="99">
        <f t="shared" si="149"/>
        <v>330477.36599999998</v>
      </c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</row>
    <row r="293" spans="1:205" s="87" customFormat="1" ht="18" customHeight="1" x14ac:dyDescent="0.3">
      <c r="A293" s="85" t="s">
        <v>19</v>
      </c>
      <c r="B293" s="86">
        <f t="shared" ref="B293:E294" si="198">B269+B257+B239+B196+B159+B93+B57+B19</f>
        <v>126.1</v>
      </c>
      <c r="C293" s="86">
        <f t="shared" si="198"/>
        <v>0</v>
      </c>
      <c r="D293" s="86">
        <f t="shared" si="198"/>
        <v>0</v>
      </c>
      <c r="E293" s="86">
        <f t="shared" si="198"/>
        <v>0</v>
      </c>
      <c r="F293" s="86">
        <f>IFERROR(E293/B293*100,0)</f>
        <v>0</v>
      </c>
      <c r="G293" s="86">
        <f t="shared" si="191"/>
        <v>0</v>
      </c>
      <c r="H293" s="86">
        <f>SUM(H19,H57,H93,H159,H196,H239,H257,H269,H282)</f>
        <v>0</v>
      </c>
      <c r="I293" s="86"/>
      <c r="J293" s="126">
        <f>SUM(J19,J57,J93,J159,J196,J239,J257,J269,J282)</f>
        <v>0</v>
      </c>
      <c r="K293" s="86"/>
      <c r="L293" s="86">
        <f>SUM(L19,L57,L93,L159,L196,L239,L257,L269,L282)</f>
        <v>0</v>
      </c>
      <c r="M293" s="86"/>
      <c r="N293" s="86">
        <v>0</v>
      </c>
      <c r="O293" s="86">
        <v>0</v>
      </c>
      <c r="P293" s="86"/>
      <c r="Q293" s="86"/>
      <c r="R293" s="86">
        <f>SUM(R19,R57,R93,R159,R196,R239,R257,R269,R282)</f>
        <v>0</v>
      </c>
      <c r="S293" s="86"/>
      <c r="T293" s="86">
        <f>SUM(T19,T57,T93,T159,T196,T239,T257,T269,T282)</f>
        <v>0</v>
      </c>
      <c r="U293" s="86"/>
      <c r="V293" s="86">
        <f>SUM(V19,V57,V93,V159,V196,V239,V257,V269,V282)</f>
        <v>0</v>
      </c>
      <c r="W293" s="86"/>
      <c r="X293" s="86">
        <f>SUM(X19,X57,X93,X159,X196,X239,X257,X269,X282)</f>
        <v>0</v>
      </c>
      <c r="Y293" s="86"/>
      <c r="Z293" s="86">
        <f>SUM(Z19,Z57,Z93,Z159,Z196,Z239,Z257,Z269,Z282)</f>
        <v>0</v>
      </c>
      <c r="AA293" s="86"/>
      <c r="AB293" s="86">
        <f>SUM(AB19,AB57,AB93,AB159,AB196,AB239,AB257,AB269,AB282)</f>
        <v>0</v>
      </c>
      <c r="AC293" s="86"/>
      <c r="AD293" s="86">
        <f>SUM(AD19,AD57,AD93,AD159,AD196,AD239,AD257,AD269,AD282)</f>
        <v>0</v>
      </c>
      <c r="AE293" s="86"/>
      <c r="AF293" s="20"/>
      <c r="AG293" s="99">
        <f t="shared" si="149"/>
        <v>0</v>
      </c>
      <c r="AH293" s="21"/>
      <c r="AI293" s="21"/>
      <c r="AJ293" s="21"/>
      <c r="AK293" s="21"/>
      <c r="AL293" s="21"/>
      <c r="AM293" s="21"/>
      <c r="AN293" s="21"/>
      <c r="AO293" s="21"/>
      <c r="AP293" s="21"/>
      <c r="AQ293" s="21"/>
      <c r="AR293" s="21"/>
      <c r="AS293" s="21"/>
      <c r="AT293" s="21"/>
      <c r="AU293" s="21"/>
      <c r="AV293" s="21"/>
      <c r="AW293" s="21"/>
      <c r="AX293" s="21"/>
      <c r="AY293" s="21"/>
      <c r="AZ293" s="21"/>
      <c r="BA293" s="21"/>
      <c r="BB293" s="21"/>
      <c r="BC293" s="21"/>
      <c r="BD293" s="21"/>
      <c r="BE293" s="21"/>
      <c r="BF293" s="21"/>
      <c r="BG293" s="21"/>
      <c r="BH293" s="21"/>
      <c r="BI293" s="21"/>
      <c r="BJ293" s="21"/>
      <c r="BK293" s="21"/>
      <c r="BL293" s="21"/>
      <c r="BM293" s="21"/>
      <c r="BN293" s="21"/>
      <c r="BO293" s="21"/>
      <c r="BP293" s="21"/>
      <c r="BQ293" s="21"/>
      <c r="BR293" s="21"/>
      <c r="BS293" s="21"/>
      <c r="BT293" s="21"/>
      <c r="BU293" s="21"/>
      <c r="BV293" s="21"/>
      <c r="BW293" s="21"/>
      <c r="BX293" s="21"/>
      <c r="BY293" s="21"/>
      <c r="BZ293" s="21"/>
      <c r="CA293" s="21"/>
      <c r="CB293" s="21"/>
      <c r="CC293" s="21"/>
      <c r="CD293" s="21"/>
      <c r="CE293" s="21"/>
      <c r="CF293" s="21"/>
      <c r="CG293" s="21"/>
      <c r="CH293" s="21"/>
      <c r="CI293" s="21"/>
      <c r="CJ293" s="21"/>
      <c r="CK293" s="21"/>
      <c r="CL293" s="21"/>
      <c r="CM293" s="21"/>
      <c r="CN293" s="21"/>
      <c r="CO293" s="21"/>
      <c r="CP293" s="21"/>
      <c r="CQ293" s="21"/>
      <c r="CR293" s="21"/>
      <c r="CS293" s="21"/>
      <c r="CT293" s="21"/>
      <c r="CU293" s="21"/>
      <c r="CV293" s="21"/>
      <c r="CW293" s="21"/>
      <c r="CX293" s="21"/>
      <c r="CY293" s="21"/>
      <c r="CZ293" s="21"/>
      <c r="DA293" s="21"/>
      <c r="DB293" s="21"/>
      <c r="DC293" s="21"/>
      <c r="DD293" s="21"/>
      <c r="DE293" s="21"/>
      <c r="DF293" s="21"/>
      <c r="DG293" s="21"/>
      <c r="DH293" s="21"/>
      <c r="DI293" s="21"/>
      <c r="DJ293" s="21"/>
      <c r="DK293" s="21"/>
      <c r="DL293" s="21"/>
      <c r="DM293" s="21"/>
      <c r="DN293" s="21"/>
      <c r="DO293" s="21"/>
      <c r="DP293" s="21"/>
      <c r="DQ293" s="21"/>
      <c r="DR293" s="21"/>
      <c r="DS293" s="21"/>
      <c r="DT293" s="21"/>
      <c r="DU293" s="21"/>
      <c r="DV293" s="21"/>
      <c r="DW293" s="21"/>
      <c r="DX293" s="21"/>
      <c r="DY293" s="21"/>
      <c r="DZ293" s="21"/>
      <c r="EA293" s="21"/>
      <c r="EB293" s="21"/>
      <c r="EC293" s="21"/>
      <c r="ED293" s="21"/>
      <c r="EE293" s="21"/>
      <c r="EF293" s="21"/>
      <c r="EG293" s="21"/>
      <c r="EH293" s="21"/>
      <c r="EI293" s="21"/>
      <c r="EJ293" s="21"/>
      <c r="EK293" s="21"/>
      <c r="EL293" s="21"/>
      <c r="EM293" s="21"/>
      <c r="EN293" s="21"/>
      <c r="EO293" s="21"/>
      <c r="EP293" s="21"/>
      <c r="EQ293" s="21"/>
      <c r="ER293" s="21"/>
      <c r="ES293" s="21"/>
      <c r="ET293" s="21"/>
      <c r="EU293" s="21"/>
      <c r="EV293" s="21"/>
      <c r="EW293" s="21"/>
      <c r="EX293" s="21"/>
      <c r="EY293" s="21"/>
      <c r="EZ293" s="21"/>
      <c r="FA293" s="21"/>
      <c r="FB293" s="21"/>
      <c r="FC293" s="21"/>
      <c r="FD293" s="21"/>
      <c r="FE293" s="21"/>
      <c r="FF293" s="21"/>
      <c r="FG293" s="21"/>
      <c r="FH293" s="21"/>
      <c r="FI293" s="21"/>
      <c r="FJ293" s="21"/>
      <c r="FK293" s="21"/>
      <c r="FL293" s="21"/>
      <c r="FM293" s="21"/>
      <c r="FN293" s="21"/>
      <c r="FO293" s="21"/>
      <c r="FP293" s="21"/>
      <c r="FQ293" s="21"/>
      <c r="FR293" s="21"/>
      <c r="FS293" s="21"/>
      <c r="FT293" s="21"/>
      <c r="FU293" s="21"/>
      <c r="FV293" s="21"/>
      <c r="FW293" s="21"/>
      <c r="FX293" s="21"/>
      <c r="FY293" s="21"/>
      <c r="FZ293" s="21"/>
      <c r="GA293" s="21"/>
      <c r="GB293" s="21"/>
      <c r="GC293" s="21"/>
      <c r="GD293" s="21"/>
      <c r="GE293" s="21"/>
      <c r="GF293" s="21"/>
      <c r="GG293" s="21"/>
      <c r="GH293" s="21"/>
      <c r="GI293" s="21"/>
      <c r="GJ293" s="21"/>
      <c r="GK293" s="21"/>
      <c r="GL293" s="21"/>
      <c r="GM293" s="21"/>
      <c r="GN293" s="21"/>
      <c r="GO293" s="21"/>
      <c r="GP293" s="21"/>
      <c r="GQ293" s="21"/>
      <c r="GR293" s="21"/>
      <c r="GS293" s="21"/>
      <c r="GT293" s="21"/>
      <c r="GU293" s="21"/>
      <c r="GV293" s="21"/>
      <c r="GW293" s="21"/>
    </row>
    <row r="294" spans="1:205" s="87" customFormat="1" ht="18.75" x14ac:dyDescent="0.3">
      <c r="A294" s="85" t="s">
        <v>17</v>
      </c>
      <c r="B294" s="86">
        <f t="shared" si="198"/>
        <v>778.5</v>
      </c>
      <c r="C294" s="86">
        <f t="shared" si="198"/>
        <v>0</v>
      </c>
      <c r="D294" s="86">
        <f t="shared" si="198"/>
        <v>0</v>
      </c>
      <c r="E294" s="86">
        <f t="shared" si="198"/>
        <v>0</v>
      </c>
      <c r="F294" s="86">
        <f t="shared" si="196"/>
        <v>0</v>
      </c>
      <c r="G294" s="86">
        <f t="shared" si="191"/>
        <v>0</v>
      </c>
      <c r="H294" s="86">
        <f>SUM(H20,H58,H94,H160,H197,H240,H258,H270,H283)</f>
        <v>0</v>
      </c>
      <c r="I294" s="86">
        <f>I20+I58+I94+I160+I197+I240+I258+I270+I283</f>
        <v>0</v>
      </c>
      <c r="J294" s="126">
        <f>SUM(J20,J58,J94,J160,J197,J240,J258,J270,J283)</f>
        <v>0</v>
      </c>
      <c r="K294" s="86">
        <f>K20+K58+K94+K160+K197+K240+K258+K270+K283</f>
        <v>0</v>
      </c>
      <c r="L294" s="86">
        <f>SUM(L20,L58,L94,L160,L197,L240,L258,L270,L283)</f>
        <v>182.35</v>
      </c>
      <c r="M294" s="86">
        <f>M20+M58+M94+M160+M197+M240+M258+M270+M283</f>
        <v>0</v>
      </c>
      <c r="N294" s="86">
        <f>SUM(N20,N58,N94,N160,N197,N240,N258,N270,N283)</f>
        <v>87.88</v>
      </c>
      <c r="O294" s="86">
        <f>O20+O58+O94+O160+O197+O240+O258+O270+O283</f>
        <v>0</v>
      </c>
      <c r="P294" s="86">
        <f>SUM(P20,P58,P94,P160,P197,P240,P258,P270,P283)</f>
        <v>269.53999999999996</v>
      </c>
      <c r="Q294" s="86"/>
      <c r="R294" s="86">
        <f>SUM(R20,R58,R94,R160,R197,R240,R258,R270,R283)</f>
        <v>22.98</v>
      </c>
      <c r="S294" s="86"/>
      <c r="T294" s="86">
        <f>SUM(T20,T58,T94,T160,T197,T240,T258,T270,T283)</f>
        <v>22.98</v>
      </c>
      <c r="U294" s="86"/>
      <c r="V294" s="86">
        <f>SUM(V20,V58,V94,V160,V197,V240,V258,V270,V283)</f>
        <v>22.98</v>
      </c>
      <c r="W294" s="86"/>
      <c r="X294" s="86">
        <f>SUM(X20,X58,X94,X160,X197,X240,X258,X270,X283)</f>
        <v>22.98</v>
      </c>
      <c r="Y294" s="86"/>
      <c r="Z294" s="86">
        <f>SUM(Z20,Z58,Z94,Z160,Z197,Z240,Z258,Z270,Z283)</f>
        <v>90.18</v>
      </c>
      <c r="AA294" s="86"/>
      <c r="AB294" s="86">
        <f>SUM(AB20,AB58,AB94,AB160,AB197,AB240,AB258,AB270,AB283)</f>
        <v>22.98</v>
      </c>
      <c r="AC294" s="86"/>
      <c r="AD294" s="86">
        <f>SUM(AD20,AD58,AD94,AD160,AD197,AD240,AD258,AD270,AD283)</f>
        <v>33.65</v>
      </c>
      <c r="AE294" s="86"/>
      <c r="AF294" s="20"/>
      <c r="AG294" s="99">
        <f t="shared" si="149"/>
        <v>778.50000000000011</v>
      </c>
      <c r="AH294" s="21"/>
      <c r="AI294" s="21"/>
      <c r="AJ294" s="21"/>
      <c r="AK294" s="21"/>
      <c r="AL294" s="21"/>
      <c r="AM294" s="21"/>
      <c r="AN294" s="21"/>
      <c r="AO294" s="21"/>
      <c r="AP294" s="21"/>
      <c r="AQ294" s="21"/>
      <c r="AR294" s="21"/>
      <c r="AS294" s="21"/>
      <c r="AT294" s="21"/>
      <c r="AU294" s="21"/>
      <c r="AV294" s="21"/>
      <c r="AW294" s="21"/>
      <c r="AX294" s="21"/>
      <c r="AY294" s="21"/>
      <c r="AZ294" s="21"/>
      <c r="BA294" s="21"/>
      <c r="BB294" s="21"/>
      <c r="BC294" s="21"/>
      <c r="BD294" s="21"/>
      <c r="BE294" s="21"/>
      <c r="BF294" s="21"/>
      <c r="BG294" s="21"/>
      <c r="BH294" s="21"/>
      <c r="BI294" s="21"/>
      <c r="BJ294" s="21"/>
      <c r="BK294" s="21"/>
      <c r="BL294" s="21"/>
      <c r="BM294" s="21"/>
      <c r="BN294" s="21"/>
      <c r="BO294" s="21"/>
      <c r="BP294" s="21"/>
      <c r="BQ294" s="21"/>
      <c r="BR294" s="21"/>
      <c r="BS294" s="21"/>
      <c r="BT294" s="21"/>
      <c r="BU294" s="21"/>
      <c r="BV294" s="21"/>
      <c r="BW294" s="21"/>
      <c r="BX294" s="21"/>
      <c r="BY294" s="21"/>
      <c r="BZ294" s="21"/>
      <c r="CA294" s="21"/>
      <c r="CB294" s="21"/>
      <c r="CC294" s="21"/>
      <c r="CD294" s="21"/>
      <c r="CE294" s="21"/>
      <c r="CF294" s="21"/>
      <c r="CG294" s="21"/>
      <c r="CH294" s="21"/>
      <c r="CI294" s="21"/>
      <c r="CJ294" s="21"/>
      <c r="CK294" s="21"/>
      <c r="CL294" s="21"/>
      <c r="CM294" s="21"/>
      <c r="CN294" s="21"/>
      <c r="CO294" s="21"/>
      <c r="CP294" s="21"/>
      <c r="CQ294" s="21"/>
      <c r="CR294" s="21"/>
      <c r="CS294" s="21"/>
      <c r="CT294" s="21"/>
      <c r="CU294" s="21"/>
      <c r="CV294" s="21"/>
      <c r="CW294" s="21"/>
      <c r="CX294" s="21"/>
      <c r="CY294" s="21"/>
      <c r="CZ294" s="21"/>
      <c r="DA294" s="21"/>
      <c r="DB294" s="21"/>
      <c r="DC294" s="21"/>
      <c r="DD294" s="21"/>
      <c r="DE294" s="21"/>
      <c r="DF294" s="21"/>
      <c r="DG294" s="21"/>
      <c r="DH294" s="21"/>
      <c r="DI294" s="21"/>
      <c r="DJ294" s="21"/>
      <c r="DK294" s="21"/>
      <c r="DL294" s="21"/>
      <c r="DM294" s="21"/>
      <c r="DN294" s="21"/>
      <c r="DO294" s="21"/>
      <c r="DP294" s="21"/>
      <c r="DQ294" s="21"/>
      <c r="DR294" s="21"/>
      <c r="DS294" s="21"/>
      <c r="DT294" s="21"/>
      <c r="DU294" s="21"/>
      <c r="DV294" s="21"/>
      <c r="DW294" s="21"/>
      <c r="DX294" s="21"/>
      <c r="DY294" s="21"/>
      <c r="DZ294" s="21"/>
      <c r="EA294" s="21"/>
      <c r="EB294" s="21"/>
      <c r="EC294" s="21"/>
      <c r="ED294" s="21"/>
      <c r="EE294" s="21"/>
      <c r="EF294" s="21"/>
      <c r="EG294" s="21"/>
      <c r="EH294" s="21"/>
      <c r="EI294" s="21"/>
      <c r="EJ294" s="21"/>
      <c r="EK294" s="21"/>
      <c r="EL294" s="21"/>
      <c r="EM294" s="21"/>
      <c r="EN294" s="21"/>
      <c r="EO294" s="21"/>
      <c r="EP294" s="21"/>
      <c r="EQ294" s="21"/>
      <c r="ER294" s="21"/>
      <c r="ES294" s="21"/>
      <c r="ET294" s="21"/>
      <c r="EU294" s="21"/>
      <c r="EV294" s="21"/>
      <c r="EW294" s="21"/>
      <c r="EX294" s="21"/>
      <c r="EY294" s="21"/>
      <c r="EZ294" s="21"/>
      <c r="FA294" s="21"/>
      <c r="FB294" s="21"/>
      <c r="FC294" s="21"/>
      <c r="FD294" s="21"/>
      <c r="FE294" s="21"/>
      <c r="FF294" s="21"/>
      <c r="FG294" s="21"/>
      <c r="FH294" s="21"/>
      <c r="FI294" s="21"/>
      <c r="FJ294" s="21"/>
      <c r="FK294" s="21"/>
      <c r="FL294" s="21"/>
      <c r="FM294" s="21"/>
      <c r="FN294" s="21"/>
      <c r="FO294" s="21"/>
      <c r="FP294" s="21"/>
      <c r="FQ294" s="21"/>
      <c r="FR294" s="21"/>
      <c r="FS294" s="21"/>
      <c r="FT294" s="21"/>
      <c r="FU294" s="21"/>
      <c r="FV294" s="21"/>
      <c r="FW294" s="21"/>
      <c r="FX294" s="21"/>
      <c r="FY294" s="21"/>
      <c r="FZ294" s="21"/>
      <c r="GA294" s="21"/>
      <c r="GB294" s="21"/>
      <c r="GC294" s="21"/>
      <c r="GD294" s="21"/>
      <c r="GE294" s="21"/>
      <c r="GF294" s="21"/>
      <c r="GG294" s="21"/>
      <c r="GH294" s="21"/>
      <c r="GI294" s="21"/>
      <c r="GJ294" s="21"/>
      <c r="GK294" s="21"/>
      <c r="GL294" s="21"/>
      <c r="GM294" s="21"/>
      <c r="GN294" s="21"/>
      <c r="GO294" s="21"/>
      <c r="GP294" s="21"/>
      <c r="GQ294" s="21"/>
      <c r="GR294" s="21"/>
      <c r="GS294" s="21"/>
      <c r="GT294" s="21"/>
      <c r="GU294" s="21"/>
      <c r="GV294" s="21"/>
      <c r="GW294" s="21"/>
    </row>
    <row r="295" spans="1:205" s="87" customFormat="1" ht="18.75" x14ac:dyDescent="0.3">
      <c r="A295" s="85" t="s">
        <v>18</v>
      </c>
      <c r="B295" s="86">
        <f>B271+B259+B241+B198+B161+B95+B59+B21+B290</f>
        <v>329698.86600000004</v>
      </c>
      <c r="C295" s="86">
        <f>C271+C259+C241+C198+C161+C95+C59+C21+C290</f>
        <v>46331.39</v>
      </c>
      <c r="D295" s="86">
        <f>D271+D259+D241+D198+D161+D95+D59+D21+D290</f>
        <v>35222.07</v>
      </c>
      <c r="E295" s="86">
        <f>E271+E259+E241+E198+E161+E95+E59+E21+E290</f>
        <v>35222.07</v>
      </c>
      <c r="F295" s="86">
        <f>IFERROR(E295/B295*100,0)</f>
        <v>10.683103168453115</v>
      </c>
      <c r="G295" s="86">
        <f t="shared" si="191"/>
        <v>76.022044665614402</v>
      </c>
      <c r="H295" s="86">
        <f>SUM(H21,H59,H95,H161,H198,H241,H259,H271,H284)</f>
        <v>23400.039999999997</v>
      </c>
      <c r="I295" s="86">
        <f>I21+I59+I95+I198+I161+I241+I259+I271+I284</f>
        <v>16327.16</v>
      </c>
      <c r="J295" s="126">
        <f>SUM(J21,J59,J95,J161,J198,J241,J259,J271,J284)</f>
        <v>26215.090000000004</v>
      </c>
      <c r="K295" s="86">
        <f>K21+K59+K95+K161+K198+K241+K259+K271+K284</f>
        <v>21712.340000000004</v>
      </c>
      <c r="L295" s="86">
        <f>SUM(L21,L59,L95,L161,L198,L241,L259,L271,L284)</f>
        <v>29123.638999999999</v>
      </c>
      <c r="M295" s="86">
        <f>M21+M59+M95+M161+M198+M241+M259+M271+M284</f>
        <v>0</v>
      </c>
      <c r="N295" s="86">
        <f>SUM(N21,N59,N95,N161,N198,N241,N259,N271,N284)</f>
        <v>35273.677000000003</v>
      </c>
      <c r="O295" s="86">
        <f>O21+O59+O95+O161+O198+O241+O259+O271+O284</f>
        <v>0</v>
      </c>
      <c r="P295" s="86">
        <f>SUM(P21,P59,P95,P161,P198,P241,P259,P271,P284)</f>
        <v>29940.33</v>
      </c>
      <c r="Q295" s="86"/>
      <c r="R295" s="86">
        <f>SUM(R21,R59,R95,R161,R198,R241,R259,R271,R284)</f>
        <v>30181.75</v>
      </c>
      <c r="S295" s="86"/>
      <c r="T295" s="86">
        <f>SUM(T21,T59,T95,T161,T198,T241,T259,T271,T284)</f>
        <v>34881.17</v>
      </c>
      <c r="U295" s="86"/>
      <c r="V295" s="86">
        <f>SUM(V21,V59,V95,V161,V198,V241,V259,V271,V284)</f>
        <v>20005.120000000003</v>
      </c>
      <c r="W295" s="86"/>
      <c r="X295" s="86">
        <f>SUM(X21,X59,X95,X161,X198,X241,X259,X271,X284)</f>
        <v>26746.6</v>
      </c>
      <c r="Y295" s="86"/>
      <c r="Z295" s="86">
        <f>SUM(Z21,Z59,Z95,Z161,Z198,Z241,Z259,Z271,Z284)</f>
        <v>27393.199999999993</v>
      </c>
      <c r="AA295" s="86"/>
      <c r="AB295" s="86">
        <f>SUM(AB21,AB59,AB95,AB161,AB198,AB241,AB259,AB271,AB284)</f>
        <v>20161.439999999999</v>
      </c>
      <c r="AC295" s="86"/>
      <c r="AD295" s="86">
        <f>SUM(AD21,AD59,AD95,AD161,AD198,AD241,AD259,AD271,AD284)</f>
        <v>26376.81</v>
      </c>
      <c r="AE295" s="86"/>
      <c r="AF295" s="20"/>
      <c r="AG295" s="99">
        <f t="shared" si="149"/>
        <v>329698.86599999998</v>
      </c>
      <c r="AH295" s="21"/>
      <c r="AI295" s="21"/>
      <c r="AJ295" s="21"/>
      <c r="AK295" s="21"/>
      <c r="AL295" s="21"/>
      <c r="AM295" s="21"/>
      <c r="AN295" s="21"/>
      <c r="AO295" s="21"/>
      <c r="AP295" s="21"/>
      <c r="AQ295" s="21"/>
      <c r="AR295" s="21"/>
      <c r="AS295" s="21"/>
      <c r="AT295" s="21"/>
      <c r="AU295" s="21"/>
      <c r="AV295" s="21"/>
      <c r="AW295" s="21"/>
      <c r="AX295" s="21"/>
      <c r="AY295" s="21"/>
      <c r="AZ295" s="21"/>
      <c r="BA295" s="21"/>
      <c r="BB295" s="21"/>
      <c r="BC295" s="21"/>
      <c r="BD295" s="21"/>
      <c r="BE295" s="21"/>
      <c r="BF295" s="21"/>
      <c r="BG295" s="21"/>
      <c r="BH295" s="21"/>
      <c r="BI295" s="21"/>
      <c r="BJ295" s="21"/>
      <c r="BK295" s="21"/>
      <c r="BL295" s="21"/>
      <c r="BM295" s="21"/>
      <c r="BN295" s="21"/>
      <c r="BO295" s="21"/>
      <c r="BP295" s="21"/>
      <c r="BQ295" s="21"/>
      <c r="BR295" s="21"/>
      <c r="BS295" s="21"/>
      <c r="BT295" s="21"/>
      <c r="BU295" s="21"/>
      <c r="BV295" s="21"/>
      <c r="BW295" s="21"/>
      <c r="BX295" s="21"/>
      <c r="BY295" s="21"/>
      <c r="BZ295" s="21"/>
      <c r="CA295" s="21"/>
      <c r="CB295" s="21"/>
      <c r="CC295" s="21"/>
      <c r="CD295" s="21"/>
      <c r="CE295" s="21"/>
      <c r="CF295" s="21"/>
      <c r="CG295" s="21"/>
      <c r="CH295" s="21"/>
      <c r="CI295" s="21"/>
      <c r="CJ295" s="21"/>
      <c r="CK295" s="21"/>
      <c r="CL295" s="21"/>
      <c r="CM295" s="21"/>
      <c r="CN295" s="21"/>
      <c r="CO295" s="21"/>
      <c r="CP295" s="21"/>
      <c r="CQ295" s="21"/>
      <c r="CR295" s="21"/>
      <c r="CS295" s="21"/>
      <c r="CT295" s="21"/>
      <c r="CU295" s="21"/>
      <c r="CV295" s="21"/>
      <c r="CW295" s="21"/>
      <c r="CX295" s="21"/>
      <c r="CY295" s="21"/>
      <c r="CZ295" s="21"/>
      <c r="DA295" s="21"/>
      <c r="DB295" s="21"/>
      <c r="DC295" s="21"/>
      <c r="DD295" s="21"/>
      <c r="DE295" s="21"/>
      <c r="DF295" s="21"/>
      <c r="DG295" s="21"/>
      <c r="DH295" s="21"/>
      <c r="DI295" s="21"/>
      <c r="DJ295" s="21"/>
      <c r="DK295" s="21"/>
      <c r="DL295" s="21"/>
      <c r="DM295" s="21"/>
      <c r="DN295" s="21"/>
      <c r="DO295" s="21"/>
      <c r="DP295" s="21"/>
      <c r="DQ295" s="21"/>
      <c r="DR295" s="21"/>
      <c r="DS295" s="21"/>
      <c r="DT295" s="21"/>
      <c r="DU295" s="21"/>
      <c r="DV295" s="21"/>
      <c r="DW295" s="21"/>
      <c r="DX295" s="21"/>
      <c r="DY295" s="21"/>
      <c r="DZ295" s="21"/>
      <c r="EA295" s="21"/>
      <c r="EB295" s="21"/>
      <c r="EC295" s="21"/>
      <c r="ED295" s="21"/>
      <c r="EE295" s="21"/>
      <c r="EF295" s="21"/>
      <c r="EG295" s="21"/>
      <c r="EH295" s="21"/>
      <c r="EI295" s="21"/>
      <c r="EJ295" s="21"/>
      <c r="EK295" s="21"/>
      <c r="EL295" s="21"/>
      <c r="EM295" s="21"/>
      <c r="EN295" s="21"/>
      <c r="EO295" s="21"/>
      <c r="EP295" s="21"/>
      <c r="EQ295" s="21"/>
      <c r="ER295" s="21"/>
      <c r="ES295" s="21"/>
      <c r="ET295" s="21"/>
      <c r="EU295" s="21"/>
      <c r="EV295" s="21"/>
      <c r="EW295" s="21"/>
      <c r="EX295" s="21"/>
      <c r="EY295" s="21"/>
      <c r="EZ295" s="21"/>
      <c r="FA295" s="21"/>
      <c r="FB295" s="21"/>
      <c r="FC295" s="21"/>
      <c r="FD295" s="21"/>
      <c r="FE295" s="21"/>
      <c r="FF295" s="21"/>
      <c r="FG295" s="21"/>
      <c r="FH295" s="21"/>
      <c r="FI295" s="21"/>
      <c r="FJ295" s="21"/>
      <c r="FK295" s="21"/>
      <c r="FL295" s="21"/>
      <c r="FM295" s="21"/>
      <c r="FN295" s="21"/>
      <c r="FO295" s="21"/>
      <c r="FP295" s="21"/>
      <c r="FQ295" s="21"/>
      <c r="FR295" s="21"/>
      <c r="FS295" s="21"/>
      <c r="FT295" s="21"/>
      <c r="FU295" s="21"/>
      <c r="FV295" s="21"/>
      <c r="FW295" s="21"/>
      <c r="FX295" s="21"/>
      <c r="FY295" s="21"/>
      <c r="FZ295" s="21"/>
      <c r="GA295" s="21"/>
      <c r="GB295" s="21"/>
      <c r="GC295" s="21"/>
      <c r="GD295" s="21"/>
      <c r="GE295" s="21"/>
      <c r="GF295" s="21"/>
      <c r="GG295" s="21"/>
      <c r="GH295" s="21"/>
      <c r="GI295" s="21"/>
      <c r="GJ295" s="21"/>
      <c r="GK295" s="21"/>
      <c r="GL295" s="21"/>
      <c r="GM295" s="21"/>
      <c r="GN295" s="21"/>
      <c r="GO295" s="21"/>
      <c r="GP295" s="21"/>
      <c r="GQ295" s="21"/>
      <c r="GR295" s="21"/>
      <c r="GS295" s="21"/>
      <c r="GT295" s="21"/>
      <c r="GU295" s="21"/>
      <c r="GV295" s="21"/>
      <c r="GW295" s="21"/>
    </row>
    <row r="296" spans="1:205" s="48" customFormat="1" ht="37.5" x14ac:dyDescent="0.25">
      <c r="A296" s="88" t="s">
        <v>37</v>
      </c>
      <c r="B296" s="89">
        <f>B47+B28</f>
        <v>131.19</v>
      </c>
      <c r="C296" s="89">
        <f>C47+C28</f>
        <v>9.2799999999999994</v>
      </c>
      <c r="D296" s="89">
        <f>D47+D28</f>
        <v>9.2799999999999994</v>
      </c>
      <c r="E296" s="89">
        <f>E47+E28</f>
        <v>9.2799999999999994</v>
      </c>
      <c r="F296" s="89">
        <f>E296/B296*100</f>
        <v>7.07370988642427</v>
      </c>
      <c r="G296" s="89">
        <f>E296/C296*100</f>
        <v>100</v>
      </c>
      <c r="H296" s="89">
        <f>SUM(H22,H60,H96,H162,H199,H242,H260,H272,H285)</f>
        <v>0</v>
      </c>
      <c r="I296" s="89"/>
      <c r="J296" s="135">
        <f>SUM(J22,J60,J96,J162,J199,J242,J260,J272,J285)</f>
        <v>0</v>
      </c>
      <c r="K296" s="89"/>
      <c r="L296" s="89">
        <f>SUM(L22,L60,L96,L162,L199,L242,L260,L272,L285)</f>
        <v>0</v>
      </c>
      <c r="M296" s="89"/>
      <c r="N296" s="89">
        <f>SUM(N22,N60,N96,N162,N199,N242,N260,N272,N285)</f>
        <v>0</v>
      </c>
      <c r="O296" s="89"/>
      <c r="P296" s="89">
        <f>SUM(P22,P60,P96,P162,P199,P242,P260,P272,P285)</f>
        <v>0</v>
      </c>
      <c r="Q296" s="89"/>
      <c r="R296" s="89">
        <f>SUM(R22,R60,R96,R162,R199,R242,R260,R272,R285)</f>
        <v>0</v>
      </c>
      <c r="S296" s="89"/>
      <c r="T296" s="89">
        <f>SUM(T22,T60,T96,T162,T199,T242,T260,T272,T285)</f>
        <v>0</v>
      </c>
      <c r="U296" s="89"/>
      <c r="V296" s="89">
        <f>SUM(V22,V60,V96,V162,V199,V242,V260,V272,V285)</f>
        <v>82.86</v>
      </c>
      <c r="W296" s="89"/>
      <c r="X296" s="89">
        <f>SUM(X22,X60,X96,X162,X199,X242,X260,X272,X285)</f>
        <v>2939.69</v>
      </c>
      <c r="Y296" s="89"/>
      <c r="Z296" s="89">
        <f>SUM(Z22,Z60,Z96,Z162,Z199,Z242,Z260,Z272,Z285)</f>
        <v>0</v>
      </c>
      <c r="AA296" s="89"/>
      <c r="AB296" s="89">
        <f>SUM(AB22,AB60,AB96,AB162,AB199,AB242,AB260,AB272,AB285)</f>
        <v>0</v>
      </c>
      <c r="AC296" s="89"/>
      <c r="AD296" s="89">
        <f>SUM(AD22,AD60,AD96,AD162,AD199,AD242,AD260,AD272,AD285)</f>
        <v>0</v>
      </c>
      <c r="AE296" s="89"/>
      <c r="AF296" s="20"/>
      <c r="AG296" s="99">
        <f t="shared" ref="AG296:AG297" si="199">H296+J296+L296+N296+P296+R296+T296+V296+X296+Z296+AB296+AD296</f>
        <v>3022.55</v>
      </c>
      <c r="AH296" s="21"/>
      <c r="AI296" s="21"/>
      <c r="AJ296" s="21"/>
      <c r="AK296" s="21"/>
      <c r="AL296" s="21"/>
      <c r="AM296" s="21"/>
      <c r="AN296" s="21"/>
      <c r="AO296" s="21"/>
      <c r="AP296" s="21"/>
      <c r="AQ296" s="21"/>
      <c r="AR296" s="21"/>
      <c r="AS296" s="21"/>
      <c r="AT296" s="21"/>
      <c r="AU296" s="21"/>
      <c r="AV296" s="21"/>
      <c r="AW296" s="21"/>
      <c r="AX296" s="21"/>
      <c r="AY296" s="21"/>
      <c r="AZ296" s="21"/>
      <c r="BA296" s="21"/>
      <c r="BB296" s="21"/>
      <c r="BC296" s="21"/>
      <c r="BD296" s="21"/>
      <c r="BE296" s="21"/>
      <c r="BF296" s="21"/>
      <c r="BG296" s="21"/>
      <c r="BH296" s="21"/>
      <c r="BI296" s="21"/>
      <c r="BJ296" s="21"/>
      <c r="BK296" s="21"/>
      <c r="BL296" s="21"/>
      <c r="BM296" s="21"/>
      <c r="BN296" s="21"/>
      <c r="BO296" s="21"/>
      <c r="BP296" s="21"/>
      <c r="BQ296" s="21"/>
      <c r="BR296" s="21"/>
      <c r="BS296" s="21"/>
      <c r="BT296" s="21"/>
      <c r="BU296" s="21"/>
      <c r="BV296" s="21"/>
      <c r="BW296" s="21"/>
      <c r="BX296" s="21"/>
      <c r="BY296" s="21"/>
      <c r="BZ296" s="21"/>
      <c r="CA296" s="21"/>
      <c r="CB296" s="21"/>
      <c r="CC296" s="21"/>
      <c r="CD296" s="21"/>
      <c r="CE296" s="21"/>
      <c r="CF296" s="21"/>
      <c r="CG296" s="21"/>
      <c r="CH296" s="21"/>
      <c r="CI296" s="21"/>
      <c r="CJ296" s="21"/>
      <c r="CK296" s="21"/>
      <c r="CL296" s="21"/>
      <c r="CM296" s="21"/>
      <c r="CN296" s="21"/>
      <c r="CO296" s="21"/>
      <c r="CP296" s="21"/>
      <c r="CQ296" s="21"/>
      <c r="CR296" s="21"/>
      <c r="CS296" s="21"/>
      <c r="CT296" s="21"/>
      <c r="CU296" s="21"/>
      <c r="CV296" s="21"/>
      <c r="CW296" s="21"/>
      <c r="CX296" s="21"/>
      <c r="CY296" s="21"/>
      <c r="CZ296" s="21"/>
      <c r="DA296" s="21"/>
      <c r="DB296" s="21"/>
      <c r="DC296" s="21"/>
      <c r="DD296" s="21"/>
      <c r="DE296" s="21"/>
      <c r="DF296" s="21"/>
      <c r="DG296" s="21"/>
      <c r="DH296" s="21"/>
      <c r="DI296" s="21"/>
      <c r="DJ296" s="21"/>
      <c r="DK296" s="21"/>
      <c r="DL296" s="21"/>
      <c r="DM296" s="21"/>
      <c r="DN296" s="21"/>
      <c r="DO296" s="21"/>
      <c r="DP296" s="21"/>
      <c r="DQ296" s="21"/>
      <c r="DR296" s="21"/>
      <c r="DS296" s="21"/>
      <c r="DT296" s="21"/>
      <c r="DU296" s="21"/>
      <c r="DV296" s="21"/>
      <c r="DW296" s="21"/>
      <c r="DX296" s="21"/>
      <c r="DY296" s="21"/>
      <c r="DZ296" s="21"/>
      <c r="EA296" s="21"/>
      <c r="EB296" s="21"/>
      <c r="EC296" s="21"/>
      <c r="ED296" s="21"/>
      <c r="EE296" s="21"/>
      <c r="EF296" s="21"/>
      <c r="EG296" s="21"/>
      <c r="EH296" s="21"/>
      <c r="EI296" s="21"/>
      <c r="EJ296" s="21"/>
      <c r="EK296" s="21"/>
      <c r="EL296" s="21"/>
      <c r="EM296" s="21"/>
      <c r="EN296" s="21"/>
      <c r="EO296" s="21"/>
      <c r="EP296" s="21"/>
      <c r="EQ296" s="21"/>
      <c r="ER296" s="21"/>
      <c r="ES296" s="21"/>
      <c r="ET296" s="21"/>
      <c r="EU296" s="21"/>
      <c r="EV296" s="21"/>
      <c r="EW296" s="21"/>
      <c r="EX296" s="21"/>
      <c r="EY296" s="21"/>
      <c r="EZ296" s="21"/>
      <c r="FA296" s="21"/>
      <c r="FB296" s="21"/>
      <c r="FC296" s="21"/>
      <c r="FD296" s="21"/>
      <c r="FE296" s="21"/>
      <c r="FF296" s="21"/>
      <c r="FG296" s="21"/>
      <c r="FH296" s="21"/>
      <c r="FI296" s="21"/>
      <c r="FJ296" s="21"/>
      <c r="FK296" s="21"/>
      <c r="FL296" s="21"/>
      <c r="FM296" s="21"/>
      <c r="FN296" s="21"/>
      <c r="FO296" s="21"/>
      <c r="FP296" s="21"/>
      <c r="FQ296" s="21"/>
      <c r="FR296" s="21"/>
      <c r="FS296" s="21"/>
      <c r="FT296" s="21"/>
      <c r="FU296" s="21"/>
      <c r="FV296" s="21"/>
      <c r="FW296" s="21"/>
      <c r="FX296" s="21"/>
      <c r="FY296" s="21"/>
      <c r="FZ296" s="21"/>
      <c r="GA296" s="21"/>
      <c r="GB296" s="21"/>
      <c r="GC296" s="21"/>
      <c r="GD296" s="21"/>
      <c r="GE296" s="21"/>
      <c r="GF296" s="21"/>
      <c r="GG296" s="21"/>
      <c r="GH296" s="21"/>
      <c r="GI296" s="21"/>
      <c r="GJ296" s="21"/>
      <c r="GK296" s="21"/>
      <c r="GL296" s="21"/>
      <c r="GM296" s="21"/>
      <c r="GN296" s="21"/>
      <c r="GO296" s="21"/>
      <c r="GP296" s="21"/>
      <c r="GQ296" s="21"/>
      <c r="GR296" s="21"/>
      <c r="GS296" s="21"/>
      <c r="GT296" s="21"/>
      <c r="GU296" s="21"/>
      <c r="GV296" s="21"/>
      <c r="GW296" s="21"/>
    </row>
    <row r="297" spans="1:205" s="87" customFormat="1" ht="18.75" customHeight="1" x14ac:dyDescent="0.25">
      <c r="A297" s="90" t="s">
        <v>20</v>
      </c>
      <c r="B297" s="91">
        <f>B272+B260+B242+B199+B162+B96+B60+B22</f>
        <v>3022.55</v>
      </c>
      <c r="C297" s="91">
        <f>C272+C260+C242+C199+C162+C96+C60+C22</f>
        <v>0</v>
      </c>
      <c r="D297" s="91">
        <f>D272+D260+D242+D199+D162+D96+D60+D22</f>
        <v>0</v>
      </c>
      <c r="E297" s="91">
        <f>E272+E260+E242+E199+E162+E96+E60+E22</f>
        <v>0</v>
      </c>
      <c r="F297" s="91"/>
      <c r="G297" s="91"/>
      <c r="H297" s="91">
        <f>SUM(H22,H60,H96,H162,H199,H242,H260,H272,H285)</f>
        <v>0</v>
      </c>
      <c r="I297" s="91"/>
      <c r="J297" s="133">
        <f>SUM(J22,J60,J96,J162,J199,J242,J260,J272,J285)</f>
        <v>0</v>
      </c>
      <c r="K297" s="91"/>
      <c r="L297" s="91">
        <f>SUM(L22,L60,L96,L162,L199,L242,L260,L272,L285)</f>
        <v>0</v>
      </c>
      <c r="M297" s="91"/>
      <c r="N297" s="91">
        <f>SUM(N22,N60,N96,N162,N199,N242,N260,N272,N285)</f>
        <v>0</v>
      </c>
      <c r="O297" s="91"/>
      <c r="P297" s="91">
        <f>SUM(P22,P60,P96,P162,P199,P242,P260,P272,P285)</f>
        <v>0</v>
      </c>
      <c r="Q297" s="91"/>
      <c r="R297" s="91">
        <f>SUM(R22,R60,R96,R162,R199,R242,R260,R272,R285)</f>
        <v>0</v>
      </c>
      <c r="S297" s="91"/>
      <c r="T297" s="91">
        <f>SUM(T22,T60,T96,T162,T199,T242,T260,T272,T285)</f>
        <v>0</v>
      </c>
      <c r="U297" s="91"/>
      <c r="V297" s="91">
        <f>SUM(V22,V60,V96,V162,V199,V242,V260,V272,V285)</f>
        <v>82.86</v>
      </c>
      <c r="W297" s="91"/>
      <c r="X297" s="91">
        <f>SUM(X22,X60,X96,X162,X199,X242,X260,X272,X285)</f>
        <v>2939.69</v>
      </c>
      <c r="Y297" s="91"/>
      <c r="Z297" s="91">
        <f>SUM(Z22,Z60,Z96,Z162,Z199,Z242,Z260,Z272,Z285)</f>
        <v>0</v>
      </c>
      <c r="AA297" s="91"/>
      <c r="AB297" s="91">
        <f>SUM(AB22,AB60,AB96,AB162,AB199,AB242,AB260,AB272,AB285)</f>
        <v>0</v>
      </c>
      <c r="AC297" s="91"/>
      <c r="AD297" s="91">
        <f>SUM(AD22,AD60,AD96,AD162,AD199,AD242,AD260,AD272,AD285)</f>
        <v>0</v>
      </c>
      <c r="AE297" s="91"/>
      <c r="AF297" s="20"/>
      <c r="AG297" s="99">
        <f t="shared" si="199"/>
        <v>3022.55</v>
      </c>
      <c r="AH297" s="21"/>
      <c r="AI297" s="21"/>
      <c r="AJ297" s="21"/>
      <c r="AK297" s="21"/>
      <c r="AL297" s="21"/>
      <c r="AM297" s="21"/>
      <c r="AN297" s="21"/>
      <c r="AO297" s="21"/>
      <c r="AP297" s="21"/>
      <c r="AQ297" s="21"/>
      <c r="AR297" s="21"/>
      <c r="AS297" s="21"/>
      <c r="AT297" s="21"/>
      <c r="AU297" s="21"/>
      <c r="AV297" s="21"/>
      <c r="AW297" s="21"/>
      <c r="AX297" s="21"/>
      <c r="AY297" s="21"/>
      <c r="AZ297" s="21"/>
      <c r="BA297" s="21"/>
      <c r="BB297" s="21"/>
      <c r="BC297" s="21"/>
      <c r="BD297" s="21"/>
      <c r="BE297" s="21"/>
      <c r="BF297" s="21"/>
      <c r="BG297" s="21"/>
      <c r="BH297" s="21"/>
      <c r="BI297" s="21"/>
      <c r="BJ297" s="21"/>
      <c r="BK297" s="21"/>
      <c r="BL297" s="21"/>
      <c r="BM297" s="21"/>
      <c r="BN297" s="21"/>
      <c r="BO297" s="21"/>
      <c r="BP297" s="21"/>
      <c r="BQ297" s="21"/>
      <c r="BR297" s="21"/>
      <c r="BS297" s="21"/>
      <c r="BT297" s="21"/>
      <c r="BU297" s="21"/>
      <c r="BV297" s="21"/>
      <c r="BW297" s="21"/>
      <c r="BX297" s="21"/>
      <c r="BY297" s="21"/>
      <c r="BZ297" s="21"/>
      <c r="CA297" s="21"/>
      <c r="CB297" s="21"/>
      <c r="CC297" s="21"/>
      <c r="CD297" s="21"/>
      <c r="CE297" s="21"/>
      <c r="CF297" s="21"/>
      <c r="CG297" s="21"/>
      <c r="CH297" s="21"/>
      <c r="CI297" s="21"/>
      <c r="CJ297" s="21"/>
      <c r="CK297" s="21"/>
      <c r="CL297" s="21"/>
      <c r="CM297" s="21"/>
      <c r="CN297" s="21"/>
      <c r="CO297" s="21"/>
      <c r="CP297" s="21"/>
      <c r="CQ297" s="21"/>
      <c r="CR297" s="21"/>
      <c r="CS297" s="21"/>
      <c r="CT297" s="21"/>
      <c r="CU297" s="21"/>
      <c r="CV297" s="21"/>
      <c r="CW297" s="21"/>
      <c r="CX297" s="21"/>
      <c r="CY297" s="21"/>
      <c r="CZ297" s="21"/>
      <c r="DA297" s="21"/>
      <c r="DB297" s="21"/>
      <c r="DC297" s="21"/>
      <c r="DD297" s="21"/>
      <c r="DE297" s="21"/>
      <c r="DF297" s="21"/>
      <c r="DG297" s="21"/>
      <c r="DH297" s="21"/>
      <c r="DI297" s="21"/>
      <c r="DJ297" s="21"/>
      <c r="DK297" s="21"/>
      <c r="DL297" s="21"/>
      <c r="DM297" s="21"/>
      <c r="DN297" s="21"/>
      <c r="DO297" s="21"/>
      <c r="DP297" s="21"/>
      <c r="DQ297" s="21"/>
      <c r="DR297" s="21"/>
      <c r="DS297" s="21"/>
      <c r="DT297" s="21"/>
      <c r="DU297" s="21"/>
      <c r="DV297" s="21"/>
      <c r="DW297" s="21"/>
      <c r="DX297" s="21"/>
      <c r="DY297" s="21"/>
      <c r="DZ297" s="21"/>
      <c r="EA297" s="21"/>
      <c r="EB297" s="21"/>
      <c r="EC297" s="21"/>
      <c r="ED297" s="21"/>
      <c r="EE297" s="21"/>
      <c r="EF297" s="21"/>
      <c r="EG297" s="21"/>
      <c r="EH297" s="21"/>
      <c r="EI297" s="21"/>
      <c r="EJ297" s="21"/>
      <c r="EK297" s="21"/>
      <c r="EL297" s="21"/>
      <c r="EM297" s="21"/>
      <c r="EN297" s="21"/>
      <c r="EO297" s="21"/>
      <c r="EP297" s="21"/>
      <c r="EQ297" s="21"/>
      <c r="ER297" s="21"/>
      <c r="ES297" s="21"/>
      <c r="ET297" s="21"/>
      <c r="EU297" s="21"/>
      <c r="EV297" s="21"/>
      <c r="EW297" s="21"/>
      <c r="EX297" s="21"/>
      <c r="EY297" s="21"/>
      <c r="EZ297" s="21"/>
      <c r="FA297" s="21"/>
      <c r="FB297" s="21"/>
      <c r="FC297" s="21"/>
      <c r="FD297" s="21"/>
      <c r="FE297" s="21"/>
      <c r="FF297" s="21"/>
      <c r="FG297" s="21"/>
      <c r="FH297" s="21"/>
      <c r="FI297" s="21"/>
      <c r="FJ297" s="21"/>
      <c r="FK297" s="21"/>
      <c r="FL297" s="21"/>
      <c r="FM297" s="21"/>
      <c r="FN297" s="21"/>
      <c r="FO297" s="21"/>
      <c r="FP297" s="21"/>
      <c r="FQ297" s="21"/>
      <c r="FR297" s="21"/>
      <c r="FS297" s="21"/>
      <c r="FT297" s="21"/>
      <c r="FU297" s="21"/>
      <c r="FV297" s="21"/>
      <c r="FW297" s="21"/>
      <c r="FX297" s="21"/>
      <c r="FY297" s="21"/>
      <c r="FZ297" s="21"/>
      <c r="GA297" s="21"/>
      <c r="GB297" s="21"/>
      <c r="GC297" s="21"/>
      <c r="GD297" s="21"/>
      <c r="GE297" s="21"/>
      <c r="GF297" s="21"/>
      <c r="GG297" s="21"/>
      <c r="GH297" s="21"/>
      <c r="GI297" s="21"/>
      <c r="GJ297" s="21"/>
      <c r="GK297" s="21"/>
      <c r="GL297" s="21"/>
      <c r="GM297" s="21"/>
      <c r="GN297" s="21"/>
      <c r="GO297" s="21"/>
      <c r="GP297" s="21"/>
      <c r="GQ297" s="21"/>
      <c r="GR297" s="21"/>
      <c r="GS297" s="21"/>
      <c r="GT297" s="21"/>
      <c r="GU297" s="21"/>
      <c r="GV297" s="21"/>
      <c r="GW297" s="21"/>
    </row>
    <row r="298" spans="1:205" s="84" customFormat="1" ht="39.75" customHeight="1" x14ac:dyDescent="0.3">
      <c r="A298" s="101" t="s">
        <v>84</v>
      </c>
      <c r="B298" s="102">
        <f>SUM(B299:B301)</f>
        <v>330603.46600000001</v>
      </c>
      <c r="C298" s="102">
        <f>SUM(C299:C301)</f>
        <v>46331.39</v>
      </c>
      <c r="D298" s="102">
        <f>SUM(D299:D301)</f>
        <v>35222.069999999992</v>
      </c>
      <c r="E298" s="102">
        <f>SUM(E299:E301)</f>
        <v>35222.069999999992</v>
      </c>
      <c r="F298" s="102">
        <f>IFERROR(E298/B298*100,0)</f>
        <v>10.653871971203106</v>
      </c>
      <c r="G298" s="102">
        <f>IFERROR(E298/C298*100,0)</f>
        <v>76.022044665614374</v>
      </c>
      <c r="H298" s="102">
        <f>SUM(H299:H301)</f>
        <v>23400.04</v>
      </c>
      <c r="I298" s="102">
        <f>I299+I300+I301+I302</f>
        <v>16327.16</v>
      </c>
      <c r="J298" s="132">
        <f>SUM(J299:J301)</f>
        <v>26215.09</v>
      </c>
      <c r="K298" s="102">
        <f>K299+K300+K301+K302</f>
        <v>21712.340000000004</v>
      </c>
      <c r="L298" s="102">
        <f>SUM(L299:L301)</f>
        <v>29305.988999999998</v>
      </c>
      <c r="M298" s="102">
        <f>M299+M300+M301+M302</f>
        <v>0</v>
      </c>
      <c r="N298" s="102">
        <f>SUM(N299:N301)</f>
        <v>35361.557000000001</v>
      </c>
      <c r="O298" s="102">
        <f>O299+O300+O301+O302</f>
        <v>0</v>
      </c>
      <c r="P298" s="102">
        <f>SUM(P299:P301)</f>
        <v>30335.97</v>
      </c>
      <c r="Q298" s="102"/>
      <c r="R298" s="102">
        <f>SUM(R299:R301)</f>
        <v>30204.73</v>
      </c>
      <c r="S298" s="102"/>
      <c r="T298" s="102">
        <f>SUM(T299:T301)</f>
        <v>34904.15</v>
      </c>
      <c r="U298" s="102"/>
      <c r="V298" s="102">
        <f>SUM(V299:V301)</f>
        <v>20028.099999999999</v>
      </c>
      <c r="W298" s="102"/>
      <c r="X298" s="102">
        <f>SUM(X299:X301)</f>
        <v>26769.579999999998</v>
      </c>
      <c r="Y298" s="102"/>
      <c r="Z298" s="102">
        <f>SUM(Z299:Z301)</f>
        <v>27483.379999999997</v>
      </c>
      <c r="AA298" s="102"/>
      <c r="AB298" s="102">
        <f>SUM(AB299:AB301)</f>
        <v>20184.419999999998</v>
      </c>
      <c r="AC298" s="102"/>
      <c r="AD298" s="102">
        <f>SUM(AD299:AD301)</f>
        <v>26410.46</v>
      </c>
      <c r="AE298" s="102"/>
      <c r="AF298" s="100"/>
      <c r="AG298" s="99">
        <f t="shared" ref="AG298:AG302" si="200">H298+J298+L298+N298+P298+R298+T298+V298+X298+Z298+AB298+AD298</f>
        <v>330603.46600000001</v>
      </c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</row>
    <row r="299" spans="1:205" s="87" customFormat="1" ht="18" customHeight="1" x14ac:dyDescent="0.3">
      <c r="A299" s="36" t="s">
        <v>19</v>
      </c>
      <c r="B299" s="37">
        <f t="shared" ref="B299:E302" si="201">SUM(B13,B153,B233,B276)</f>
        <v>126.1</v>
      </c>
      <c r="C299" s="37">
        <f t="shared" si="201"/>
        <v>0</v>
      </c>
      <c r="D299" s="37">
        <f t="shared" si="201"/>
        <v>0</v>
      </c>
      <c r="E299" s="37">
        <f t="shared" si="201"/>
        <v>0</v>
      </c>
      <c r="F299" s="37">
        <f>IFERROR(E299/B299*100,0)</f>
        <v>0</v>
      </c>
      <c r="G299" s="37">
        <f>IFERROR(E299/C299*100,0)</f>
        <v>0</v>
      </c>
      <c r="H299" s="37">
        <f>SUM(H13,H153,H233,H276)</f>
        <v>0</v>
      </c>
      <c r="I299" s="37"/>
      <c r="J299" s="126">
        <f>SUM(J13,J153,J233,J276)</f>
        <v>0</v>
      </c>
      <c r="K299" s="37"/>
      <c r="L299" s="37">
        <f>SUM(L13,L153,L233,L276)</f>
        <v>0</v>
      </c>
      <c r="M299" s="37"/>
      <c r="N299" s="37">
        <f>SUM(N13,N153,N233,N276)</f>
        <v>0</v>
      </c>
      <c r="O299" s="37"/>
      <c r="P299" s="37">
        <f>SUM(P13,P153,P233,P276)</f>
        <v>126.1</v>
      </c>
      <c r="Q299" s="37"/>
      <c r="R299" s="37">
        <f>SUM(R13,R153,R233,R276)</f>
        <v>0</v>
      </c>
      <c r="S299" s="37"/>
      <c r="T299" s="37">
        <f>SUM(T13,T153,T233,T276)</f>
        <v>0</v>
      </c>
      <c r="U299" s="37"/>
      <c r="V299" s="37">
        <f>SUM(V13,V153,V233,V276)</f>
        <v>0</v>
      </c>
      <c r="W299" s="37"/>
      <c r="X299" s="37">
        <f>SUM(X13,X153,X233,X276)</f>
        <v>0</v>
      </c>
      <c r="Y299" s="37"/>
      <c r="Z299" s="37">
        <f>SUM(Z13,Z153,Z233,Z276)</f>
        <v>0</v>
      </c>
      <c r="AA299" s="37"/>
      <c r="AB299" s="37">
        <f>SUM(AB13,AB153,AB233,AB276)</f>
        <v>0</v>
      </c>
      <c r="AC299" s="37"/>
      <c r="AD299" s="37">
        <f>SUM(AD13,AD153,AD233,AD276)</f>
        <v>0</v>
      </c>
      <c r="AE299" s="37"/>
      <c r="AF299" s="20"/>
      <c r="AG299" s="99">
        <f t="shared" si="200"/>
        <v>126.1</v>
      </c>
      <c r="AH299" s="21"/>
      <c r="AI299" s="21"/>
      <c r="AJ299" s="21"/>
      <c r="AK299" s="21"/>
      <c r="AL299" s="21"/>
      <c r="AM299" s="21"/>
      <c r="AN299" s="21"/>
      <c r="AO299" s="21"/>
      <c r="AP299" s="21"/>
      <c r="AQ299" s="21"/>
      <c r="AR299" s="21"/>
      <c r="AS299" s="21"/>
      <c r="AT299" s="21"/>
      <c r="AU299" s="21"/>
      <c r="AV299" s="21"/>
      <c r="AW299" s="21"/>
      <c r="AX299" s="21"/>
      <c r="AY299" s="21"/>
      <c r="AZ299" s="21"/>
      <c r="BA299" s="21"/>
      <c r="BB299" s="21"/>
      <c r="BC299" s="21"/>
      <c r="BD299" s="21"/>
      <c r="BE299" s="21"/>
      <c r="BF299" s="21"/>
      <c r="BG299" s="21"/>
      <c r="BH299" s="21"/>
      <c r="BI299" s="21"/>
      <c r="BJ299" s="21"/>
      <c r="BK299" s="21"/>
      <c r="BL299" s="21"/>
      <c r="BM299" s="21"/>
      <c r="BN299" s="21"/>
      <c r="BO299" s="21"/>
      <c r="BP299" s="21"/>
      <c r="BQ299" s="21"/>
      <c r="BR299" s="21"/>
      <c r="BS299" s="21"/>
      <c r="BT299" s="21"/>
      <c r="BU299" s="21"/>
      <c r="BV299" s="21"/>
      <c r="BW299" s="21"/>
      <c r="BX299" s="21"/>
      <c r="BY299" s="21"/>
      <c r="BZ299" s="21"/>
      <c r="CA299" s="21"/>
      <c r="CB299" s="21"/>
      <c r="CC299" s="21"/>
      <c r="CD299" s="21"/>
      <c r="CE299" s="21"/>
      <c r="CF299" s="21"/>
      <c r="CG299" s="21"/>
      <c r="CH299" s="21"/>
      <c r="CI299" s="21"/>
      <c r="CJ299" s="21"/>
      <c r="CK299" s="21"/>
      <c r="CL299" s="21"/>
      <c r="CM299" s="21"/>
      <c r="CN299" s="21"/>
      <c r="CO299" s="21"/>
      <c r="CP299" s="21"/>
      <c r="CQ299" s="21"/>
      <c r="CR299" s="21"/>
      <c r="CS299" s="21"/>
      <c r="CT299" s="21"/>
      <c r="CU299" s="21"/>
      <c r="CV299" s="21"/>
      <c r="CW299" s="21"/>
      <c r="CX299" s="21"/>
      <c r="CY299" s="21"/>
      <c r="CZ299" s="21"/>
      <c r="DA299" s="21"/>
      <c r="DB299" s="21"/>
      <c r="DC299" s="21"/>
      <c r="DD299" s="21"/>
      <c r="DE299" s="21"/>
      <c r="DF299" s="21"/>
      <c r="DG299" s="21"/>
      <c r="DH299" s="21"/>
      <c r="DI299" s="21"/>
      <c r="DJ299" s="21"/>
      <c r="DK299" s="21"/>
      <c r="DL299" s="21"/>
      <c r="DM299" s="21"/>
      <c r="DN299" s="21"/>
      <c r="DO299" s="21"/>
      <c r="DP299" s="21"/>
      <c r="DQ299" s="21"/>
      <c r="DR299" s="21"/>
      <c r="DS299" s="21"/>
      <c r="DT299" s="21"/>
      <c r="DU299" s="21"/>
      <c r="DV299" s="21"/>
      <c r="DW299" s="21"/>
      <c r="DX299" s="21"/>
      <c r="DY299" s="21"/>
      <c r="DZ299" s="21"/>
      <c r="EA299" s="21"/>
      <c r="EB299" s="21"/>
      <c r="EC299" s="21"/>
      <c r="ED299" s="21"/>
      <c r="EE299" s="21"/>
      <c r="EF299" s="21"/>
      <c r="EG299" s="21"/>
      <c r="EH299" s="21"/>
      <c r="EI299" s="21"/>
      <c r="EJ299" s="21"/>
      <c r="EK299" s="21"/>
      <c r="EL299" s="21"/>
      <c r="EM299" s="21"/>
      <c r="EN299" s="21"/>
      <c r="EO299" s="21"/>
      <c r="EP299" s="21"/>
      <c r="EQ299" s="21"/>
      <c r="ER299" s="21"/>
      <c r="ES299" s="21"/>
      <c r="ET299" s="21"/>
      <c r="EU299" s="21"/>
      <c r="EV299" s="21"/>
      <c r="EW299" s="21"/>
      <c r="EX299" s="21"/>
      <c r="EY299" s="21"/>
      <c r="EZ299" s="21"/>
      <c r="FA299" s="21"/>
      <c r="FB299" s="21"/>
      <c r="FC299" s="21"/>
      <c r="FD299" s="21"/>
      <c r="FE299" s="21"/>
      <c r="FF299" s="21"/>
      <c r="FG299" s="21"/>
      <c r="FH299" s="21"/>
      <c r="FI299" s="21"/>
      <c r="FJ299" s="21"/>
      <c r="FK299" s="21"/>
      <c r="FL299" s="21"/>
      <c r="FM299" s="21"/>
      <c r="FN299" s="21"/>
      <c r="FO299" s="21"/>
      <c r="FP299" s="21"/>
      <c r="FQ299" s="21"/>
      <c r="FR299" s="21"/>
      <c r="FS299" s="21"/>
      <c r="FT299" s="21"/>
      <c r="FU299" s="21"/>
      <c r="FV299" s="21"/>
      <c r="FW299" s="21"/>
      <c r="FX299" s="21"/>
      <c r="FY299" s="21"/>
      <c r="FZ299" s="21"/>
      <c r="GA299" s="21"/>
      <c r="GB299" s="21"/>
      <c r="GC299" s="21"/>
      <c r="GD299" s="21"/>
      <c r="GE299" s="21"/>
      <c r="GF299" s="21"/>
      <c r="GG299" s="21"/>
      <c r="GH299" s="21"/>
      <c r="GI299" s="21"/>
      <c r="GJ299" s="21"/>
      <c r="GK299" s="21"/>
      <c r="GL299" s="21"/>
      <c r="GM299" s="21"/>
      <c r="GN299" s="21"/>
      <c r="GO299" s="21"/>
      <c r="GP299" s="21"/>
      <c r="GQ299" s="21"/>
      <c r="GR299" s="21"/>
      <c r="GS299" s="21"/>
      <c r="GT299" s="21"/>
      <c r="GU299" s="21"/>
      <c r="GV299" s="21"/>
      <c r="GW299" s="21"/>
    </row>
    <row r="300" spans="1:205" s="87" customFormat="1" ht="18.75" x14ac:dyDescent="0.3">
      <c r="A300" s="36" t="s">
        <v>17</v>
      </c>
      <c r="B300" s="37">
        <f t="shared" si="201"/>
        <v>778.5</v>
      </c>
      <c r="C300" s="37">
        <f t="shared" si="201"/>
        <v>0</v>
      </c>
      <c r="D300" s="37">
        <f t="shared" si="201"/>
        <v>0</v>
      </c>
      <c r="E300" s="37">
        <f t="shared" si="201"/>
        <v>0</v>
      </c>
      <c r="F300" s="37">
        <f t="shared" ref="F300:F301" si="202">IFERROR(E300/B300*100,0)</f>
        <v>0</v>
      </c>
      <c r="G300" s="37">
        <f>IFERROR(E300/C300*100,0)</f>
        <v>0</v>
      </c>
      <c r="H300" s="37">
        <f>SUM(H14,H154,H234,H277)</f>
        <v>0</v>
      </c>
      <c r="I300" s="37">
        <f>I14+I154+I234+J277</f>
        <v>0</v>
      </c>
      <c r="J300" s="126">
        <f>SUM(J14,J154,J234,J277)</f>
        <v>0</v>
      </c>
      <c r="K300" s="37">
        <f>K14+K154+K234+K277</f>
        <v>0</v>
      </c>
      <c r="L300" s="37">
        <f>SUM(L14,L154,L234,L277)</f>
        <v>182.35</v>
      </c>
      <c r="M300" s="37">
        <f>M14+M154+M234+M277</f>
        <v>0</v>
      </c>
      <c r="N300" s="37">
        <f>SUM(N14,N154,N234,N277)</f>
        <v>87.88</v>
      </c>
      <c r="O300" s="37">
        <f>O14+O154+O234+O277</f>
        <v>0</v>
      </c>
      <c r="P300" s="37">
        <f>SUM(P14,P154,P234,P277)</f>
        <v>269.53999999999996</v>
      </c>
      <c r="Q300" s="37"/>
      <c r="R300" s="37">
        <f>SUM(R14,R154,R234,R277)</f>
        <v>22.98</v>
      </c>
      <c r="S300" s="37"/>
      <c r="T300" s="37">
        <f>SUM(T14,T154,T234,T277)</f>
        <v>22.98</v>
      </c>
      <c r="U300" s="37"/>
      <c r="V300" s="37">
        <f>SUM(V14,V154,V234,V277)</f>
        <v>22.98</v>
      </c>
      <c r="W300" s="37"/>
      <c r="X300" s="37">
        <f>SUM(X14,X154,X234,X277)</f>
        <v>22.98</v>
      </c>
      <c r="Y300" s="37"/>
      <c r="Z300" s="37">
        <f>SUM(Z14,Z154,Z234,Z277)</f>
        <v>90.18</v>
      </c>
      <c r="AA300" s="37"/>
      <c r="AB300" s="37">
        <f>SUM(AB14,AB154,AB234,AB277)</f>
        <v>22.98</v>
      </c>
      <c r="AC300" s="37"/>
      <c r="AD300" s="37">
        <f>SUM(AD14,AD154,AD234,AD277)</f>
        <v>33.65</v>
      </c>
      <c r="AE300" s="37"/>
      <c r="AF300" s="20"/>
      <c r="AG300" s="99">
        <f t="shared" si="200"/>
        <v>778.50000000000011</v>
      </c>
      <c r="AH300" s="21"/>
      <c r="AI300" s="21"/>
      <c r="AJ300" s="21"/>
      <c r="AK300" s="21"/>
      <c r="AL300" s="21"/>
      <c r="AM300" s="21"/>
      <c r="AN300" s="21"/>
      <c r="AO300" s="21"/>
      <c r="AP300" s="21"/>
      <c r="AQ300" s="21"/>
      <c r="AR300" s="21"/>
      <c r="AS300" s="21"/>
      <c r="AT300" s="21"/>
      <c r="AU300" s="21"/>
      <c r="AV300" s="21"/>
      <c r="AW300" s="21"/>
      <c r="AX300" s="21"/>
      <c r="AY300" s="21"/>
      <c r="AZ300" s="21"/>
      <c r="BA300" s="21"/>
      <c r="BB300" s="21"/>
      <c r="BC300" s="21"/>
      <c r="BD300" s="21"/>
      <c r="BE300" s="21"/>
      <c r="BF300" s="21"/>
      <c r="BG300" s="21"/>
      <c r="BH300" s="21"/>
      <c r="BI300" s="21"/>
      <c r="BJ300" s="21"/>
      <c r="BK300" s="21"/>
      <c r="BL300" s="21"/>
      <c r="BM300" s="21"/>
      <c r="BN300" s="21"/>
      <c r="BO300" s="21"/>
      <c r="BP300" s="21"/>
      <c r="BQ300" s="21"/>
      <c r="BR300" s="21"/>
      <c r="BS300" s="21"/>
      <c r="BT300" s="21"/>
      <c r="BU300" s="21"/>
      <c r="BV300" s="21"/>
      <c r="BW300" s="21"/>
      <c r="BX300" s="21"/>
      <c r="BY300" s="21"/>
      <c r="BZ300" s="21"/>
      <c r="CA300" s="21"/>
      <c r="CB300" s="21"/>
      <c r="CC300" s="21"/>
      <c r="CD300" s="21"/>
      <c r="CE300" s="21"/>
      <c r="CF300" s="21"/>
      <c r="CG300" s="21"/>
      <c r="CH300" s="21"/>
      <c r="CI300" s="21"/>
      <c r="CJ300" s="21"/>
      <c r="CK300" s="21"/>
      <c r="CL300" s="21"/>
      <c r="CM300" s="21"/>
      <c r="CN300" s="21"/>
      <c r="CO300" s="21"/>
      <c r="CP300" s="21"/>
      <c r="CQ300" s="21"/>
      <c r="CR300" s="21"/>
      <c r="CS300" s="21"/>
      <c r="CT300" s="21"/>
      <c r="CU300" s="21"/>
      <c r="CV300" s="21"/>
      <c r="CW300" s="21"/>
      <c r="CX300" s="21"/>
      <c r="CY300" s="21"/>
      <c r="CZ300" s="21"/>
      <c r="DA300" s="21"/>
      <c r="DB300" s="21"/>
      <c r="DC300" s="21"/>
      <c r="DD300" s="21"/>
      <c r="DE300" s="21"/>
      <c r="DF300" s="21"/>
      <c r="DG300" s="21"/>
      <c r="DH300" s="21"/>
      <c r="DI300" s="21"/>
      <c r="DJ300" s="21"/>
      <c r="DK300" s="21"/>
      <c r="DL300" s="21"/>
      <c r="DM300" s="21"/>
      <c r="DN300" s="21"/>
      <c r="DO300" s="21"/>
      <c r="DP300" s="21"/>
      <c r="DQ300" s="21"/>
      <c r="DR300" s="21"/>
      <c r="DS300" s="21"/>
      <c r="DT300" s="21"/>
      <c r="DU300" s="21"/>
      <c r="DV300" s="21"/>
      <c r="DW300" s="21"/>
      <c r="DX300" s="21"/>
      <c r="DY300" s="21"/>
      <c r="DZ300" s="21"/>
      <c r="EA300" s="21"/>
      <c r="EB300" s="21"/>
      <c r="EC300" s="21"/>
      <c r="ED300" s="21"/>
      <c r="EE300" s="21"/>
      <c r="EF300" s="21"/>
      <c r="EG300" s="21"/>
      <c r="EH300" s="21"/>
      <c r="EI300" s="21"/>
      <c r="EJ300" s="21"/>
      <c r="EK300" s="21"/>
      <c r="EL300" s="21"/>
      <c r="EM300" s="21"/>
      <c r="EN300" s="21"/>
      <c r="EO300" s="21"/>
      <c r="EP300" s="21"/>
      <c r="EQ300" s="21"/>
      <c r="ER300" s="21"/>
      <c r="ES300" s="21"/>
      <c r="ET300" s="21"/>
      <c r="EU300" s="21"/>
      <c r="EV300" s="21"/>
      <c r="EW300" s="21"/>
      <c r="EX300" s="21"/>
      <c r="EY300" s="21"/>
      <c r="EZ300" s="21"/>
      <c r="FA300" s="21"/>
      <c r="FB300" s="21"/>
      <c r="FC300" s="21"/>
      <c r="FD300" s="21"/>
      <c r="FE300" s="21"/>
      <c r="FF300" s="21"/>
      <c r="FG300" s="21"/>
      <c r="FH300" s="21"/>
      <c r="FI300" s="21"/>
      <c r="FJ300" s="21"/>
      <c r="FK300" s="21"/>
      <c r="FL300" s="21"/>
      <c r="FM300" s="21"/>
      <c r="FN300" s="21"/>
      <c r="FO300" s="21"/>
      <c r="FP300" s="21"/>
      <c r="FQ300" s="21"/>
      <c r="FR300" s="21"/>
      <c r="FS300" s="21"/>
      <c r="FT300" s="21"/>
      <c r="FU300" s="21"/>
      <c r="FV300" s="21"/>
      <c r="FW300" s="21"/>
      <c r="FX300" s="21"/>
      <c r="FY300" s="21"/>
      <c r="FZ300" s="21"/>
      <c r="GA300" s="21"/>
      <c r="GB300" s="21"/>
      <c r="GC300" s="21"/>
      <c r="GD300" s="21"/>
      <c r="GE300" s="21"/>
      <c r="GF300" s="21"/>
      <c r="GG300" s="21"/>
      <c r="GH300" s="21"/>
      <c r="GI300" s="21"/>
      <c r="GJ300" s="21"/>
      <c r="GK300" s="21"/>
      <c r="GL300" s="21"/>
      <c r="GM300" s="21"/>
      <c r="GN300" s="21"/>
      <c r="GO300" s="21"/>
      <c r="GP300" s="21"/>
      <c r="GQ300" s="21"/>
      <c r="GR300" s="21"/>
      <c r="GS300" s="21"/>
      <c r="GT300" s="21"/>
      <c r="GU300" s="21"/>
      <c r="GV300" s="21"/>
      <c r="GW300" s="21"/>
    </row>
    <row r="301" spans="1:205" s="87" customFormat="1" ht="18.75" x14ac:dyDescent="0.3">
      <c r="A301" s="36" t="s">
        <v>18</v>
      </c>
      <c r="B301" s="37">
        <f t="shared" si="201"/>
        <v>329698.86600000004</v>
      </c>
      <c r="C301" s="37">
        <f t="shared" si="201"/>
        <v>46331.39</v>
      </c>
      <c r="D301" s="37">
        <f t="shared" si="201"/>
        <v>35222.069999999992</v>
      </c>
      <c r="E301" s="37">
        <f t="shared" si="201"/>
        <v>35222.069999999992</v>
      </c>
      <c r="F301" s="37">
        <f t="shared" si="202"/>
        <v>10.683103168453115</v>
      </c>
      <c r="G301" s="37">
        <f>IFERROR(E301/C301*100,0)</f>
        <v>76.022044665614374</v>
      </c>
      <c r="H301" s="37">
        <f>SUM(H15,H155,H235,H278)</f>
        <v>23400.04</v>
      </c>
      <c r="I301" s="37">
        <f>I15+I155+I235+I278</f>
        <v>16327.16</v>
      </c>
      <c r="J301" s="126">
        <f>SUM(J15,J155,J235,J278)</f>
        <v>26215.09</v>
      </c>
      <c r="K301" s="37">
        <f>K15+K155+K235+K278</f>
        <v>21712.340000000004</v>
      </c>
      <c r="L301" s="37">
        <f>SUM(L15,L155,L235,L278)</f>
        <v>29123.638999999999</v>
      </c>
      <c r="M301" s="37">
        <f>M15+M155+M235+M278</f>
        <v>0</v>
      </c>
      <c r="N301" s="37">
        <f>SUM(N15,N155,N235,N278)</f>
        <v>35273.677000000003</v>
      </c>
      <c r="O301" s="37">
        <f>O15+O235+O155+O278</f>
        <v>0</v>
      </c>
      <c r="P301" s="37">
        <f>SUM(P15,P155,P235,P278)</f>
        <v>29940.33</v>
      </c>
      <c r="Q301" s="37"/>
      <c r="R301" s="37">
        <f>SUM(R15,R155,R235,R278)</f>
        <v>30181.75</v>
      </c>
      <c r="S301" s="37"/>
      <c r="T301" s="37">
        <f>SUM(T15,T155,T235,T278)</f>
        <v>34881.17</v>
      </c>
      <c r="U301" s="37"/>
      <c r="V301" s="37">
        <f>SUM(V15,V155,V235,V278)</f>
        <v>20005.12</v>
      </c>
      <c r="W301" s="37"/>
      <c r="X301" s="37">
        <f>SUM(X15,X155,X235,X278)</f>
        <v>26746.6</v>
      </c>
      <c r="Y301" s="37"/>
      <c r="Z301" s="37">
        <f>SUM(Z15,Z155,Z235,Z278)</f>
        <v>27393.199999999997</v>
      </c>
      <c r="AA301" s="37"/>
      <c r="AB301" s="37">
        <f>SUM(AB15,AB155,AB235,AB278)</f>
        <v>20161.439999999999</v>
      </c>
      <c r="AC301" s="37"/>
      <c r="AD301" s="37">
        <f>SUM(AD15,AD155,AD235,AD278)</f>
        <v>26376.809999999998</v>
      </c>
      <c r="AE301" s="37"/>
      <c r="AF301" s="20"/>
      <c r="AG301" s="99">
        <f t="shared" si="200"/>
        <v>329698.86599999998</v>
      </c>
      <c r="AH301" s="21"/>
      <c r="AI301" s="21"/>
      <c r="AJ301" s="21"/>
      <c r="AK301" s="21"/>
      <c r="AL301" s="21"/>
      <c r="AM301" s="21"/>
      <c r="AN301" s="21"/>
      <c r="AO301" s="21"/>
      <c r="AP301" s="21"/>
      <c r="AQ301" s="21"/>
      <c r="AR301" s="21"/>
      <c r="AS301" s="21"/>
      <c r="AT301" s="21"/>
      <c r="AU301" s="21"/>
      <c r="AV301" s="21"/>
      <c r="AW301" s="21"/>
      <c r="AX301" s="21"/>
      <c r="AY301" s="21"/>
      <c r="AZ301" s="21"/>
      <c r="BA301" s="21"/>
      <c r="BB301" s="21"/>
      <c r="BC301" s="21"/>
      <c r="BD301" s="21"/>
      <c r="BE301" s="21"/>
      <c r="BF301" s="21"/>
      <c r="BG301" s="21"/>
      <c r="BH301" s="21"/>
      <c r="BI301" s="21"/>
      <c r="BJ301" s="21"/>
      <c r="BK301" s="21"/>
      <c r="BL301" s="21"/>
      <c r="BM301" s="21"/>
      <c r="BN301" s="21"/>
      <c r="BO301" s="21"/>
      <c r="BP301" s="21"/>
      <c r="BQ301" s="21"/>
      <c r="BR301" s="21"/>
      <c r="BS301" s="21"/>
      <c r="BT301" s="21"/>
      <c r="BU301" s="21"/>
      <c r="BV301" s="21"/>
      <c r="BW301" s="21"/>
      <c r="BX301" s="21"/>
      <c r="BY301" s="21"/>
      <c r="BZ301" s="21"/>
      <c r="CA301" s="21"/>
      <c r="CB301" s="21"/>
      <c r="CC301" s="21"/>
      <c r="CD301" s="21"/>
      <c r="CE301" s="21"/>
      <c r="CF301" s="21"/>
      <c r="CG301" s="21"/>
      <c r="CH301" s="21"/>
      <c r="CI301" s="21"/>
      <c r="CJ301" s="21"/>
      <c r="CK301" s="21"/>
      <c r="CL301" s="21"/>
      <c r="CM301" s="21"/>
      <c r="CN301" s="21"/>
      <c r="CO301" s="21"/>
      <c r="CP301" s="21"/>
      <c r="CQ301" s="21"/>
      <c r="CR301" s="21"/>
      <c r="CS301" s="21"/>
      <c r="CT301" s="21"/>
      <c r="CU301" s="21"/>
      <c r="CV301" s="21"/>
      <c r="CW301" s="21"/>
      <c r="CX301" s="21"/>
      <c r="CY301" s="21"/>
      <c r="CZ301" s="21"/>
      <c r="DA301" s="21"/>
      <c r="DB301" s="21"/>
      <c r="DC301" s="21"/>
      <c r="DD301" s="21"/>
      <c r="DE301" s="21"/>
      <c r="DF301" s="21"/>
      <c r="DG301" s="21"/>
      <c r="DH301" s="21"/>
      <c r="DI301" s="21"/>
      <c r="DJ301" s="21"/>
      <c r="DK301" s="21"/>
      <c r="DL301" s="21"/>
      <c r="DM301" s="21"/>
      <c r="DN301" s="21"/>
      <c r="DO301" s="21"/>
      <c r="DP301" s="21"/>
      <c r="DQ301" s="21"/>
      <c r="DR301" s="21"/>
      <c r="DS301" s="21"/>
      <c r="DT301" s="21"/>
      <c r="DU301" s="21"/>
      <c r="DV301" s="21"/>
      <c r="DW301" s="21"/>
      <c r="DX301" s="21"/>
      <c r="DY301" s="21"/>
      <c r="DZ301" s="21"/>
      <c r="EA301" s="21"/>
      <c r="EB301" s="21"/>
      <c r="EC301" s="21"/>
      <c r="ED301" s="21"/>
      <c r="EE301" s="21"/>
      <c r="EF301" s="21"/>
      <c r="EG301" s="21"/>
      <c r="EH301" s="21"/>
      <c r="EI301" s="21"/>
      <c r="EJ301" s="21"/>
      <c r="EK301" s="21"/>
      <c r="EL301" s="21"/>
      <c r="EM301" s="21"/>
      <c r="EN301" s="21"/>
      <c r="EO301" s="21"/>
      <c r="EP301" s="21"/>
      <c r="EQ301" s="21"/>
      <c r="ER301" s="21"/>
      <c r="ES301" s="21"/>
      <c r="ET301" s="21"/>
      <c r="EU301" s="21"/>
      <c r="EV301" s="21"/>
      <c r="EW301" s="21"/>
      <c r="EX301" s="21"/>
      <c r="EY301" s="21"/>
      <c r="EZ301" s="21"/>
      <c r="FA301" s="21"/>
      <c r="FB301" s="21"/>
      <c r="FC301" s="21"/>
      <c r="FD301" s="21"/>
      <c r="FE301" s="21"/>
      <c r="FF301" s="21"/>
      <c r="FG301" s="21"/>
      <c r="FH301" s="21"/>
      <c r="FI301" s="21"/>
      <c r="FJ301" s="21"/>
      <c r="FK301" s="21"/>
      <c r="FL301" s="21"/>
      <c r="FM301" s="21"/>
      <c r="FN301" s="21"/>
      <c r="FO301" s="21"/>
      <c r="FP301" s="21"/>
      <c r="FQ301" s="21"/>
      <c r="FR301" s="21"/>
      <c r="FS301" s="21"/>
      <c r="FT301" s="21"/>
      <c r="FU301" s="21"/>
      <c r="FV301" s="21"/>
      <c r="FW301" s="21"/>
      <c r="FX301" s="21"/>
      <c r="FY301" s="21"/>
      <c r="FZ301" s="21"/>
      <c r="GA301" s="21"/>
      <c r="GB301" s="21"/>
      <c r="GC301" s="21"/>
      <c r="GD301" s="21"/>
      <c r="GE301" s="21"/>
      <c r="GF301" s="21"/>
      <c r="GG301" s="21"/>
      <c r="GH301" s="21"/>
      <c r="GI301" s="21"/>
      <c r="GJ301" s="21"/>
      <c r="GK301" s="21"/>
      <c r="GL301" s="21"/>
      <c r="GM301" s="21"/>
      <c r="GN301" s="21"/>
      <c r="GO301" s="21"/>
      <c r="GP301" s="21"/>
      <c r="GQ301" s="21"/>
      <c r="GR301" s="21"/>
      <c r="GS301" s="21"/>
      <c r="GT301" s="21"/>
      <c r="GU301" s="21"/>
      <c r="GV301" s="21"/>
      <c r="GW301" s="21"/>
    </row>
    <row r="302" spans="1:205" s="87" customFormat="1" ht="18.75" customHeight="1" x14ac:dyDescent="0.3">
      <c r="A302" s="49" t="s">
        <v>20</v>
      </c>
      <c r="B302" s="37">
        <f t="shared" si="201"/>
        <v>3022.55</v>
      </c>
      <c r="C302" s="37">
        <f t="shared" si="201"/>
        <v>0</v>
      </c>
      <c r="D302" s="37">
        <f t="shared" si="201"/>
        <v>0</v>
      </c>
      <c r="E302" s="37">
        <f t="shared" si="201"/>
        <v>0</v>
      </c>
      <c r="F302" s="64">
        <f t="shared" ref="F302" si="203">IFERROR(E302/B302*100,0)</f>
        <v>0</v>
      </c>
      <c r="G302" s="64">
        <f>IFERROR(E302/C302*100,0)</f>
        <v>0</v>
      </c>
      <c r="H302" s="37">
        <f>SUM(H16,H156,H236,H279)</f>
        <v>0</v>
      </c>
      <c r="I302" s="64"/>
      <c r="J302" s="126">
        <f>SUM(J16,J156,J236,J279)</f>
        <v>0</v>
      </c>
      <c r="K302" s="64"/>
      <c r="L302" s="37">
        <f>SUM(L16,L156,L236,L279)</f>
        <v>0</v>
      </c>
      <c r="M302" s="64"/>
      <c r="N302" s="37">
        <f>SUM(N16,N156,N236,N279)</f>
        <v>0</v>
      </c>
      <c r="O302" s="64"/>
      <c r="P302" s="37">
        <f>SUM(P16,P156,P236,P279)</f>
        <v>0</v>
      </c>
      <c r="Q302" s="64"/>
      <c r="R302" s="37">
        <f>SUM(R16,R156,R236,R279)</f>
        <v>0</v>
      </c>
      <c r="S302" s="64"/>
      <c r="T302" s="37">
        <f>SUM(T16,T156,T236,T279)</f>
        <v>0</v>
      </c>
      <c r="U302" s="64"/>
      <c r="V302" s="37">
        <f>SUM(V16,V156,V236,V279)</f>
        <v>82.86</v>
      </c>
      <c r="W302" s="64"/>
      <c r="X302" s="37">
        <f>SUM(X16,X156,X236,X279)</f>
        <v>2939.69</v>
      </c>
      <c r="Y302" s="64"/>
      <c r="Z302" s="37">
        <f>SUM(Z16,Z156,Z236,Z279)</f>
        <v>0</v>
      </c>
      <c r="AA302" s="64"/>
      <c r="AB302" s="37">
        <f>SUM(AB16,AB156,AB236,AB279)</f>
        <v>0</v>
      </c>
      <c r="AC302" s="64"/>
      <c r="AD302" s="37">
        <f>SUM(AD16,AD156,AD236,AD279)</f>
        <v>0</v>
      </c>
      <c r="AE302" s="64"/>
      <c r="AF302" s="20"/>
      <c r="AG302" s="99">
        <f t="shared" si="200"/>
        <v>3022.55</v>
      </c>
      <c r="AH302" s="21"/>
      <c r="AI302" s="21"/>
      <c r="AJ302" s="21"/>
      <c r="AK302" s="21"/>
      <c r="AL302" s="21"/>
      <c r="AM302" s="21"/>
      <c r="AN302" s="21"/>
      <c r="AO302" s="21"/>
      <c r="AP302" s="21"/>
      <c r="AQ302" s="21"/>
      <c r="AR302" s="21"/>
      <c r="AS302" s="21"/>
      <c r="AT302" s="21"/>
      <c r="AU302" s="21"/>
      <c r="AV302" s="21"/>
      <c r="AW302" s="21"/>
      <c r="AX302" s="21"/>
      <c r="AY302" s="21"/>
      <c r="AZ302" s="21"/>
      <c r="BA302" s="21"/>
      <c r="BB302" s="21"/>
      <c r="BC302" s="21"/>
      <c r="BD302" s="21"/>
      <c r="BE302" s="21"/>
      <c r="BF302" s="21"/>
      <c r="BG302" s="21"/>
      <c r="BH302" s="21"/>
      <c r="BI302" s="21"/>
      <c r="BJ302" s="21"/>
      <c r="BK302" s="21"/>
      <c r="BL302" s="21"/>
      <c r="BM302" s="21"/>
      <c r="BN302" s="21"/>
      <c r="BO302" s="21"/>
      <c r="BP302" s="21"/>
      <c r="BQ302" s="21"/>
      <c r="BR302" s="21"/>
      <c r="BS302" s="21"/>
      <c r="BT302" s="21"/>
      <c r="BU302" s="21"/>
      <c r="BV302" s="21"/>
      <c r="BW302" s="21"/>
      <c r="BX302" s="21"/>
      <c r="BY302" s="21"/>
      <c r="BZ302" s="21"/>
      <c r="CA302" s="21"/>
      <c r="CB302" s="21"/>
      <c r="CC302" s="21"/>
      <c r="CD302" s="21"/>
      <c r="CE302" s="21"/>
      <c r="CF302" s="21"/>
      <c r="CG302" s="21"/>
      <c r="CH302" s="21"/>
      <c r="CI302" s="21"/>
      <c r="CJ302" s="21"/>
      <c r="CK302" s="21"/>
      <c r="CL302" s="21"/>
      <c r="CM302" s="21"/>
      <c r="CN302" s="21"/>
      <c r="CO302" s="21"/>
      <c r="CP302" s="21"/>
      <c r="CQ302" s="21"/>
      <c r="CR302" s="21"/>
      <c r="CS302" s="21"/>
      <c r="CT302" s="21"/>
      <c r="CU302" s="21"/>
      <c r="CV302" s="21"/>
      <c r="CW302" s="21"/>
      <c r="CX302" s="21"/>
      <c r="CY302" s="21"/>
      <c r="CZ302" s="21"/>
      <c r="DA302" s="21"/>
      <c r="DB302" s="21"/>
      <c r="DC302" s="21"/>
      <c r="DD302" s="21"/>
      <c r="DE302" s="21"/>
      <c r="DF302" s="21"/>
      <c r="DG302" s="21"/>
      <c r="DH302" s="21"/>
      <c r="DI302" s="21"/>
      <c r="DJ302" s="21"/>
      <c r="DK302" s="21"/>
      <c r="DL302" s="21"/>
      <c r="DM302" s="21"/>
      <c r="DN302" s="21"/>
      <c r="DO302" s="21"/>
      <c r="DP302" s="21"/>
      <c r="DQ302" s="21"/>
      <c r="DR302" s="21"/>
      <c r="DS302" s="21"/>
      <c r="DT302" s="21"/>
      <c r="DU302" s="21"/>
      <c r="DV302" s="21"/>
      <c r="DW302" s="21"/>
      <c r="DX302" s="21"/>
      <c r="DY302" s="21"/>
      <c r="DZ302" s="21"/>
      <c r="EA302" s="21"/>
      <c r="EB302" s="21"/>
      <c r="EC302" s="21"/>
      <c r="ED302" s="21"/>
      <c r="EE302" s="21"/>
      <c r="EF302" s="21"/>
      <c r="EG302" s="21"/>
      <c r="EH302" s="21"/>
      <c r="EI302" s="21"/>
      <c r="EJ302" s="21"/>
      <c r="EK302" s="21"/>
      <c r="EL302" s="21"/>
      <c r="EM302" s="21"/>
      <c r="EN302" s="21"/>
      <c r="EO302" s="21"/>
      <c r="EP302" s="21"/>
      <c r="EQ302" s="21"/>
      <c r="ER302" s="21"/>
      <c r="ES302" s="21"/>
      <c r="ET302" s="21"/>
      <c r="EU302" s="21"/>
      <c r="EV302" s="21"/>
      <c r="EW302" s="21"/>
      <c r="EX302" s="21"/>
      <c r="EY302" s="21"/>
      <c r="EZ302" s="21"/>
      <c r="FA302" s="21"/>
      <c r="FB302" s="21"/>
      <c r="FC302" s="21"/>
      <c r="FD302" s="21"/>
      <c r="FE302" s="21"/>
      <c r="FF302" s="21"/>
      <c r="FG302" s="21"/>
      <c r="FH302" s="21"/>
      <c r="FI302" s="21"/>
      <c r="FJ302" s="21"/>
      <c r="FK302" s="21"/>
      <c r="FL302" s="21"/>
      <c r="FM302" s="21"/>
      <c r="FN302" s="21"/>
      <c r="FO302" s="21"/>
      <c r="FP302" s="21"/>
      <c r="FQ302" s="21"/>
      <c r="FR302" s="21"/>
      <c r="FS302" s="21"/>
      <c r="FT302" s="21"/>
      <c r="FU302" s="21"/>
      <c r="FV302" s="21"/>
      <c r="FW302" s="21"/>
      <c r="FX302" s="21"/>
      <c r="FY302" s="21"/>
      <c r="FZ302" s="21"/>
      <c r="GA302" s="21"/>
      <c r="GB302" s="21"/>
      <c r="GC302" s="21"/>
      <c r="GD302" s="21"/>
      <c r="GE302" s="21"/>
      <c r="GF302" s="21"/>
      <c r="GG302" s="21"/>
      <c r="GH302" s="21"/>
      <c r="GI302" s="21"/>
      <c r="GJ302" s="21"/>
      <c r="GK302" s="21"/>
      <c r="GL302" s="21"/>
      <c r="GM302" s="21"/>
      <c r="GN302" s="21"/>
      <c r="GO302" s="21"/>
      <c r="GP302" s="21"/>
      <c r="GQ302" s="21"/>
      <c r="GR302" s="21"/>
      <c r="GS302" s="21"/>
      <c r="GT302" s="21"/>
      <c r="GU302" s="21"/>
      <c r="GV302" s="21"/>
      <c r="GW302" s="21"/>
    </row>
    <row r="304" spans="1:205" s="21" customFormat="1" ht="18.75" customHeight="1" x14ac:dyDescent="0.3">
      <c r="A304" s="92"/>
      <c r="B304" s="92"/>
      <c r="C304" s="92"/>
      <c r="D304" s="92"/>
      <c r="E304" s="92"/>
      <c r="F304" s="92"/>
      <c r="G304" s="92"/>
      <c r="H304" s="93"/>
      <c r="I304" s="93"/>
      <c r="J304" s="137"/>
      <c r="K304" s="93"/>
      <c r="L304" s="93"/>
      <c r="M304" s="93"/>
      <c r="N304" s="93"/>
      <c r="O304" s="93"/>
      <c r="P304" s="93"/>
      <c r="Q304" s="93"/>
      <c r="R304" s="93"/>
      <c r="S304" s="93"/>
      <c r="T304" s="93"/>
      <c r="U304" s="93"/>
      <c r="V304" s="93"/>
      <c r="W304" s="93"/>
      <c r="X304" s="93"/>
      <c r="Y304" s="93"/>
      <c r="Z304" s="93"/>
      <c r="AA304" s="93"/>
      <c r="AB304" s="93"/>
      <c r="AC304" s="93"/>
      <c r="AD304" s="93"/>
      <c r="AE304" s="93"/>
    </row>
    <row r="305" spans="1:31" ht="21" customHeight="1" x14ac:dyDescent="0.25">
      <c r="A305" s="150" t="s">
        <v>83</v>
      </c>
      <c r="B305" s="150"/>
      <c r="C305" s="150"/>
      <c r="D305" s="150"/>
      <c r="E305" s="150"/>
      <c r="F305" s="150"/>
      <c r="G305" s="150"/>
      <c r="H305" s="150"/>
      <c r="I305" s="150"/>
      <c r="J305" s="150"/>
      <c r="K305" s="150"/>
      <c r="L305" s="150"/>
      <c r="M305" s="150"/>
      <c r="N305" s="150"/>
      <c r="O305" s="94"/>
      <c r="P305" s="3"/>
      <c r="Q305" s="3"/>
      <c r="R305" s="3"/>
      <c r="S305" s="3"/>
      <c r="T305" s="2"/>
      <c r="U305" s="2"/>
      <c r="V305" s="2"/>
      <c r="W305" s="2"/>
      <c r="X305" s="95"/>
      <c r="Y305" s="95"/>
      <c r="Z305" s="2"/>
      <c r="AA305" s="2"/>
      <c r="AB305" s="2"/>
      <c r="AC305" s="2"/>
      <c r="AD305" s="2"/>
      <c r="AE305" s="2"/>
    </row>
    <row r="306" spans="1:31" ht="20.25" customHeight="1" x14ac:dyDescent="0.25">
      <c r="A306" s="150" t="s">
        <v>95</v>
      </c>
      <c r="B306" s="150"/>
      <c r="C306" s="150"/>
      <c r="D306" s="150"/>
      <c r="E306" s="150"/>
      <c r="F306" s="150"/>
      <c r="G306" s="150"/>
      <c r="H306" s="150"/>
      <c r="I306" s="150"/>
      <c r="J306" s="150"/>
      <c r="K306" s="150"/>
      <c r="L306" s="150"/>
      <c r="M306" s="150"/>
      <c r="N306" s="150"/>
      <c r="O306" s="94"/>
      <c r="P306" s="96"/>
      <c r="Q306" s="96"/>
      <c r="R306" s="3"/>
      <c r="S306" s="3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</row>
    <row r="307" spans="1:31" ht="17.25" customHeight="1" x14ac:dyDescent="0.25">
      <c r="A307" s="97"/>
      <c r="B307" s="2"/>
      <c r="C307" s="2"/>
      <c r="D307" s="2"/>
      <c r="E307" s="2"/>
      <c r="F307" s="2"/>
      <c r="G307" s="2"/>
    </row>
    <row r="308" spans="1:31" ht="48.75" customHeight="1" x14ac:dyDescent="0.25"/>
    <row r="309" spans="1:31" ht="18.75" x14ac:dyDescent="0.25">
      <c r="B309" s="94"/>
      <c r="C309" s="94"/>
      <c r="D309" s="94"/>
      <c r="E309" s="94"/>
      <c r="F309" s="94"/>
      <c r="G309" s="94"/>
    </row>
  </sheetData>
  <customSheetViews>
    <customSheetView guid="{F84BD71A-E667-4EC6-B3BA-56A945CADEBE}" scale="55" hiddenRows="1">
      <pane ySplit="9" topLeftCell="A10" activePane="bottomLeft" state="frozen"/>
      <selection pane="bottomLeft" activeCell="C16" sqref="C16"/>
      <pageMargins left="0.7" right="0.7" top="0.75" bottom="0.75" header="0.3" footer="0.3"/>
    </customSheetView>
    <customSheetView guid="{922E7738-0050-44DE-BE31-AF6E599E745F}" scale="55" hiddenRows="1">
      <pane ySplit="9" topLeftCell="A10" activePane="bottomLeft" state="frozen"/>
      <selection pane="bottomLeft" activeCell="I8" sqref="I8"/>
      <pageMargins left="0.7" right="0.7" top="0.75" bottom="0.75" header="0.3" footer="0.3"/>
    </customSheetView>
    <customSheetView guid="{17D9F6F5-07D0-4EB5-A22D-4CA03DB85627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1"/>
    </customSheetView>
    <customSheetView guid="{6E2A1D5A-D8A8-4429-9D19-0F9C978D0FB5}" scale="40" hiddenRows="1">
      <pane ySplit="9" topLeftCell="A10" activePane="bottomLeft" state="frozen"/>
      <selection pane="bottomLeft" activeCell="A275" sqref="A275:XFD275"/>
      <pageMargins left="0.7" right="0.7" top="0.75" bottom="0.75" header="0.3" footer="0.3"/>
      <pageSetup paperSize="9" orientation="portrait" r:id="rId2"/>
    </customSheetView>
  </customSheetViews>
  <mergeCells count="40">
    <mergeCell ref="AB6:AD6"/>
    <mergeCell ref="Z1:AD1"/>
    <mergeCell ref="Z2:AD2"/>
    <mergeCell ref="Z3:AD3"/>
    <mergeCell ref="A4:AD4"/>
    <mergeCell ref="A5:AD5"/>
    <mergeCell ref="L7:M7"/>
    <mergeCell ref="N7:O7"/>
    <mergeCell ref="P7:Q7"/>
    <mergeCell ref="R7:S7"/>
    <mergeCell ref="A7:A8"/>
    <mergeCell ref="B7:B8"/>
    <mergeCell ref="C7:C8"/>
    <mergeCell ref="D7:D8"/>
    <mergeCell ref="E7:E8"/>
    <mergeCell ref="F7:G7"/>
    <mergeCell ref="A305:N305"/>
    <mergeCell ref="A306:N306"/>
    <mergeCell ref="AF7:AF8"/>
    <mergeCell ref="A10:AD10"/>
    <mergeCell ref="AF36:AF41"/>
    <mergeCell ref="AF85:AF90"/>
    <mergeCell ref="A150:AD150"/>
    <mergeCell ref="AF200:AF205"/>
    <mergeCell ref="T7:U7"/>
    <mergeCell ref="V7:W7"/>
    <mergeCell ref="X7:Y7"/>
    <mergeCell ref="Z7:AA7"/>
    <mergeCell ref="AB7:AC7"/>
    <mergeCell ref="AD7:AE7"/>
    <mergeCell ref="H7:I7"/>
    <mergeCell ref="J7:K7"/>
    <mergeCell ref="A151:AE151"/>
    <mergeCell ref="A231:AE231"/>
    <mergeCell ref="A274:AE274"/>
    <mergeCell ref="A11:AE11"/>
    <mergeCell ref="AF212:AF217"/>
    <mergeCell ref="A230:AD230"/>
    <mergeCell ref="AF267:AF272"/>
    <mergeCell ref="A273:AD273"/>
  </mergeCell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F84BD71A-E667-4EC6-B3BA-56A945CADEBE}">
      <pageMargins left="0.7" right="0.7" top="0.75" bottom="0.75" header="0.3" footer="0.3"/>
    </customSheetView>
    <customSheetView guid="{922E7738-0050-44DE-BE31-AF6E599E745F}">
      <pageMargins left="0.7" right="0.7" top="0.75" bottom="0.75" header="0.3" footer="0.3"/>
    </customSheetView>
    <customSheetView guid="{17D9F6F5-07D0-4EB5-A22D-4CA03DB85627}">
      <pageMargins left="0.7" right="0.7" top="0.75" bottom="0.75" header="0.3" footer="0.3"/>
    </customSheetView>
    <customSheetView guid="{6E2A1D5A-D8A8-4429-9D19-0F9C978D0FB5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МП КП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Тихонова Лариса Анатольевна</dc:creator>
  <cp:lastModifiedBy>Тихонова Лариса Анатольевна</cp:lastModifiedBy>
  <cp:lastPrinted>2022-03-09T04:06:53Z</cp:lastPrinted>
  <dcterms:created xsi:type="dcterms:W3CDTF">2015-06-05T18:19:34Z</dcterms:created>
  <dcterms:modified xsi:type="dcterms:W3CDTF">2022-07-02T15:59:45Z</dcterms:modified>
</cp:coreProperties>
</file>