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92" windowWidth="14808" windowHeight="7620"/>
  </bookViews>
  <sheets>
    <sheet name="на 01.04.2021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48" i="2" l="1"/>
  <c r="M50" i="2"/>
  <c r="O50" i="2"/>
  <c r="O48" i="2"/>
  <c r="R46" i="2"/>
  <c r="R47" i="2"/>
  <c r="R49" i="2"/>
  <c r="R50" i="2"/>
  <c r="F43" i="2"/>
  <c r="F49" i="2" s="1"/>
  <c r="G49" i="2" s="1"/>
  <c r="E46" i="2"/>
  <c r="E48" i="2"/>
  <c r="D49" i="2"/>
  <c r="E45" i="2"/>
  <c r="E42" i="2"/>
  <c r="D42" i="2"/>
  <c r="E43" i="2"/>
  <c r="E49" i="2" s="1"/>
  <c r="D43" i="2"/>
  <c r="D14" i="2"/>
  <c r="D16" i="2"/>
  <c r="I49" i="2"/>
  <c r="J49" i="2"/>
  <c r="K49" i="2"/>
  <c r="L49" i="2"/>
  <c r="M49" i="2"/>
  <c r="N49" i="2"/>
  <c r="O49" i="2"/>
  <c r="P49" i="2"/>
  <c r="Q49" i="2"/>
  <c r="D23" i="2" l="1"/>
  <c r="D11" i="2" l="1"/>
  <c r="D10" i="2"/>
  <c r="C50" i="2" l="1"/>
  <c r="C49" i="2"/>
  <c r="C48" i="2"/>
  <c r="C46" i="2"/>
  <c r="C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P47" i="2"/>
  <c r="O47" i="2"/>
  <c r="N47" i="2"/>
  <c r="M47" i="2"/>
  <c r="L47" i="2"/>
  <c r="K47" i="2"/>
  <c r="I47" i="2"/>
  <c r="AF46" i="2"/>
  <c r="AF45" i="2" s="1"/>
  <c r="AE46" i="2"/>
  <c r="AE45" i="2" s="1"/>
  <c r="AD46" i="2"/>
  <c r="AC46" i="2"/>
  <c r="AB46" i="2"/>
  <c r="AB45" i="2" s="1"/>
  <c r="AA46" i="2"/>
  <c r="AA45" i="2" s="1"/>
  <c r="Z46" i="2"/>
  <c r="Y46" i="2"/>
  <c r="Y45" i="2" s="1"/>
  <c r="X46" i="2"/>
  <c r="X45" i="2" s="1"/>
  <c r="W46" i="2"/>
  <c r="V46" i="2"/>
  <c r="U46" i="2"/>
  <c r="T46" i="2"/>
  <c r="T45" i="2" s="1"/>
  <c r="S46" i="2"/>
  <c r="S45" i="2" s="1"/>
  <c r="Q46" i="2"/>
  <c r="P46" i="2"/>
  <c r="P45" i="2" s="1"/>
  <c r="O46" i="2"/>
  <c r="O45" i="2" s="1"/>
  <c r="M46" i="2"/>
  <c r="L46" i="2"/>
  <c r="L45" i="2" s="1"/>
  <c r="K46" i="2"/>
  <c r="K45" i="2" s="1"/>
  <c r="J46" i="2"/>
  <c r="I46" i="2"/>
  <c r="I45" i="2" s="1"/>
  <c r="AD45" i="2"/>
  <c r="AC45" i="2"/>
  <c r="Z45" i="2"/>
  <c r="W45" i="2"/>
  <c r="V45" i="2"/>
  <c r="U45" i="2"/>
  <c r="M45" i="2"/>
  <c r="R45" i="2" l="1"/>
  <c r="C45" i="2"/>
  <c r="Q44" i="2"/>
  <c r="Q47" i="2" s="1"/>
  <c r="Q45" i="2" s="1"/>
  <c r="J44" i="2"/>
  <c r="D44" i="2"/>
  <c r="C43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P42" i="2"/>
  <c r="O42" i="2"/>
  <c r="M42" i="2"/>
  <c r="L42" i="2"/>
  <c r="K42" i="2"/>
  <c r="I42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E39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F36" i="2"/>
  <c r="D36" i="2"/>
  <c r="D39" i="2" s="1"/>
  <c r="C36" i="2"/>
  <c r="F35" i="2"/>
  <c r="D35" i="2"/>
  <c r="C35" i="2"/>
  <c r="E34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F31" i="2"/>
  <c r="E31" i="2"/>
  <c r="E38" i="2" s="1"/>
  <c r="D31" i="2"/>
  <c r="C31" i="2"/>
  <c r="C29" i="2" s="1"/>
  <c r="AF30" i="2"/>
  <c r="AF29" i="2" s="1"/>
  <c r="AE30" i="2"/>
  <c r="AE29" i="2" s="1"/>
  <c r="AD30" i="2"/>
  <c r="AD29" i="2" s="1"/>
  <c r="AC30" i="2"/>
  <c r="AC29" i="2" s="1"/>
  <c r="AB30" i="2"/>
  <c r="AB29" i="2" s="1"/>
  <c r="AA30" i="2"/>
  <c r="AA29" i="2" s="1"/>
  <c r="Z30" i="2"/>
  <c r="Z29" i="2" s="1"/>
  <c r="Y30" i="2"/>
  <c r="Y29" i="2" s="1"/>
  <c r="X30" i="2"/>
  <c r="X29" i="2" s="1"/>
  <c r="W30" i="2"/>
  <c r="W29" i="2" s="1"/>
  <c r="V30" i="2"/>
  <c r="V29" i="2" s="1"/>
  <c r="U30" i="2"/>
  <c r="U29" i="2" s="1"/>
  <c r="T30" i="2"/>
  <c r="T29" i="2" s="1"/>
  <c r="S30" i="2"/>
  <c r="S29" i="2" s="1"/>
  <c r="R30" i="2"/>
  <c r="R29" i="2" s="1"/>
  <c r="Q30" i="2"/>
  <c r="Q29" i="2" s="1"/>
  <c r="P30" i="2"/>
  <c r="P29" i="2" s="1"/>
  <c r="O30" i="2"/>
  <c r="O29" i="2" s="1"/>
  <c r="N30" i="2"/>
  <c r="N29" i="2" s="1"/>
  <c r="M30" i="2"/>
  <c r="M29" i="2" s="1"/>
  <c r="L30" i="2"/>
  <c r="L29" i="2" s="1"/>
  <c r="K30" i="2"/>
  <c r="K29" i="2" s="1"/>
  <c r="J30" i="2"/>
  <c r="J29" i="2" s="1"/>
  <c r="I30" i="2"/>
  <c r="I29" i="2" s="1"/>
  <c r="H28" i="2"/>
  <c r="G28" i="2"/>
  <c r="H27" i="2"/>
  <c r="G27" i="2"/>
  <c r="H26" i="2"/>
  <c r="C26" i="2"/>
  <c r="G26" i="2" s="1"/>
  <c r="AF23" i="2"/>
  <c r="AF50" i="2" s="1"/>
  <c r="AD23" i="2"/>
  <c r="AD50" i="2" s="1"/>
  <c r="AC23" i="2"/>
  <c r="AC50" i="2" s="1"/>
  <c r="Y23" i="2"/>
  <c r="Y50" i="2" s="1"/>
  <c r="X23" i="2"/>
  <c r="X50" i="2" s="1"/>
  <c r="W23" i="2"/>
  <c r="W50" i="2" s="1"/>
  <c r="V23" i="2"/>
  <c r="V50" i="2" s="1"/>
  <c r="U23" i="2"/>
  <c r="U50" i="2" s="1"/>
  <c r="T23" i="2"/>
  <c r="T50" i="2" s="1"/>
  <c r="S23" i="2"/>
  <c r="S50" i="2" s="1"/>
  <c r="Q23" i="2"/>
  <c r="Q50" i="2" s="1"/>
  <c r="P23" i="2"/>
  <c r="P50" i="2" s="1"/>
  <c r="O23" i="2"/>
  <c r="N23" i="2"/>
  <c r="N50" i="2" s="1"/>
  <c r="M23" i="2"/>
  <c r="L23" i="2"/>
  <c r="L50" i="2" s="1"/>
  <c r="K23" i="2"/>
  <c r="K50" i="2" s="1"/>
  <c r="J23" i="2"/>
  <c r="AF22" i="2"/>
  <c r="AF49" i="2" s="1"/>
  <c r="AE22" i="2"/>
  <c r="AE49" i="2" s="1"/>
  <c r="AD22" i="2"/>
  <c r="AD49" i="2" s="1"/>
  <c r="AA22" i="2"/>
  <c r="AA49" i="2" s="1"/>
  <c r="U22" i="2"/>
  <c r="U49" i="2" s="1"/>
  <c r="S22" i="2"/>
  <c r="S49" i="2" s="1"/>
  <c r="P22" i="2"/>
  <c r="O22" i="2"/>
  <c r="K22" i="2"/>
  <c r="G20" i="2"/>
  <c r="I20" i="2" s="1"/>
  <c r="AC19" i="2"/>
  <c r="Y19" i="2"/>
  <c r="Y22" i="2" s="1"/>
  <c r="Y49" i="2" s="1"/>
  <c r="X19" i="2"/>
  <c r="X22" i="2" s="1"/>
  <c r="X49" i="2" s="1"/>
  <c r="W19" i="2"/>
  <c r="W22" i="2" s="1"/>
  <c r="W49" i="2" s="1"/>
  <c r="T19" i="2"/>
  <c r="T22" i="2" s="1"/>
  <c r="T49" i="2" s="1"/>
  <c r="Q19" i="2"/>
  <c r="Q18" i="2" s="1"/>
  <c r="M19" i="2"/>
  <c r="M22" i="2" s="1"/>
  <c r="L19" i="2"/>
  <c r="L22" i="2" s="1"/>
  <c r="L48" i="2" s="1"/>
  <c r="J19" i="2"/>
  <c r="J22" i="2" s="1"/>
  <c r="I19" i="2"/>
  <c r="H19" i="2"/>
  <c r="AF18" i="2"/>
  <c r="AE18" i="2"/>
  <c r="AD18" i="2"/>
  <c r="AA18" i="2"/>
  <c r="V18" i="2"/>
  <c r="U18" i="2"/>
  <c r="S18" i="2"/>
  <c r="P18" i="2"/>
  <c r="O18" i="2"/>
  <c r="N18" i="2"/>
  <c r="K18" i="2"/>
  <c r="F18" i="2"/>
  <c r="C18" i="2"/>
  <c r="AB16" i="2"/>
  <c r="Z16" i="2"/>
  <c r="Z23" i="2" s="1"/>
  <c r="Z50" i="2" s="1"/>
  <c r="R16" i="2"/>
  <c r="I16" i="2"/>
  <c r="AB15" i="2"/>
  <c r="Z15" i="2"/>
  <c r="V15" i="2"/>
  <c r="N15" i="2"/>
  <c r="C15" i="2"/>
  <c r="C22" i="2" s="1"/>
  <c r="AF14" i="2"/>
  <c r="AE14" i="2"/>
  <c r="AD14" i="2"/>
  <c r="AC14" i="2"/>
  <c r="AA14" i="2"/>
  <c r="Y14" i="2"/>
  <c r="X14" i="2"/>
  <c r="W14" i="2"/>
  <c r="U14" i="2"/>
  <c r="T14" i="2"/>
  <c r="S14" i="2"/>
  <c r="Q14" i="2"/>
  <c r="P14" i="2"/>
  <c r="O14" i="2"/>
  <c r="M14" i="2"/>
  <c r="L14" i="2"/>
  <c r="K14" i="2"/>
  <c r="J14" i="2"/>
  <c r="AE12" i="2"/>
  <c r="AE23" i="2" s="1"/>
  <c r="AE50" i="2" s="1"/>
  <c r="AA12" i="2"/>
  <c r="AA23" i="2" s="1"/>
  <c r="AA50" i="2" s="1"/>
  <c r="F12" i="2"/>
  <c r="E12" i="2" s="1"/>
  <c r="D12" i="2"/>
  <c r="Q11" i="2"/>
  <c r="Q10" i="2" s="1"/>
  <c r="I11" i="2"/>
  <c r="F11" i="2"/>
  <c r="E11" i="2"/>
  <c r="AF10" i="2"/>
  <c r="AD10" i="2"/>
  <c r="AC10" i="2"/>
  <c r="AB10" i="2"/>
  <c r="Z10" i="2"/>
  <c r="Y10" i="2"/>
  <c r="X10" i="2"/>
  <c r="W10" i="2"/>
  <c r="V10" i="2"/>
  <c r="U10" i="2"/>
  <c r="T10" i="2"/>
  <c r="S10" i="2"/>
  <c r="R10" i="2"/>
  <c r="P10" i="2"/>
  <c r="O10" i="2"/>
  <c r="N10" i="2"/>
  <c r="M10" i="2"/>
  <c r="L10" i="2"/>
  <c r="J10" i="2"/>
  <c r="E44" i="2" l="1"/>
  <c r="E47" i="2" s="1"/>
  <c r="D47" i="2"/>
  <c r="F39" i="2"/>
  <c r="F44" i="2"/>
  <c r="F47" i="2" s="1"/>
  <c r="J47" i="2"/>
  <c r="J45" i="2" s="1"/>
  <c r="W18" i="2"/>
  <c r="D46" i="2"/>
  <c r="D45" i="2" s="1"/>
  <c r="J21" i="2"/>
  <c r="W48" i="2"/>
  <c r="J18" i="2"/>
  <c r="AF48" i="2"/>
  <c r="P48" i="2"/>
  <c r="M18" i="2"/>
  <c r="U48" i="2"/>
  <c r="M48" i="2"/>
  <c r="P37" i="2"/>
  <c r="X48" i="2"/>
  <c r="AD48" i="2"/>
  <c r="T48" i="2"/>
  <c r="Y48" i="2"/>
  <c r="X37" i="2"/>
  <c r="I14" i="2"/>
  <c r="AE48" i="2"/>
  <c r="AA48" i="2"/>
  <c r="S48" i="2"/>
  <c r="C44" i="2"/>
  <c r="C42" i="2" s="1"/>
  <c r="Q42" i="2"/>
  <c r="G43" i="2"/>
  <c r="J37" i="2"/>
  <c r="N37" i="2"/>
  <c r="R37" i="2"/>
  <c r="V37" i="2"/>
  <c r="Z37" i="2"/>
  <c r="AD37" i="2"/>
  <c r="S21" i="2"/>
  <c r="AD21" i="2"/>
  <c r="AF37" i="2"/>
  <c r="D34" i="2"/>
  <c r="K21" i="2"/>
  <c r="E37" i="2"/>
  <c r="I22" i="2"/>
  <c r="E10" i="2"/>
  <c r="P21" i="2"/>
  <c r="L37" i="2"/>
  <c r="T37" i="2"/>
  <c r="AB37" i="2"/>
  <c r="F10" i="2"/>
  <c r="AE10" i="2"/>
  <c r="C12" i="2"/>
  <c r="Z14" i="2"/>
  <c r="C16" i="2"/>
  <c r="C14" i="2" s="1"/>
  <c r="K37" i="2"/>
  <c r="O37" i="2"/>
  <c r="S37" i="2"/>
  <c r="W37" i="2"/>
  <c r="AA37" i="2"/>
  <c r="AE37" i="2"/>
  <c r="D22" i="2"/>
  <c r="H49" i="2" s="1"/>
  <c r="G18" i="2"/>
  <c r="T18" i="2"/>
  <c r="O21" i="2"/>
  <c r="AF21" i="2"/>
  <c r="H35" i="2"/>
  <c r="I37" i="2"/>
  <c r="M37" i="2"/>
  <c r="Q37" i="2"/>
  <c r="U37" i="2"/>
  <c r="Y37" i="2"/>
  <c r="AC37" i="2"/>
  <c r="I10" i="2"/>
  <c r="F15" i="2"/>
  <c r="F22" i="2" s="1"/>
  <c r="G35" i="2"/>
  <c r="C34" i="2"/>
  <c r="G11" i="2"/>
  <c r="N14" i="2"/>
  <c r="L18" i="2"/>
  <c r="Z19" i="2"/>
  <c r="Z22" i="2" s="1"/>
  <c r="Z49" i="2" s="1"/>
  <c r="Z48" i="2" s="1"/>
  <c r="U21" i="2"/>
  <c r="G31" i="2"/>
  <c r="D38" i="2"/>
  <c r="D37" i="2" s="1"/>
  <c r="H43" i="2"/>
  <c r="N22" i="2"/>
  <c r="X18" i="2"/>
  <c r="Y18" i="2"/>
  <c r="T21" i="2"/>
  <c r="X21" i="2"/>
  <c r="G12" i="2"/>
  <c r="R19" i="2"/>
  <c r="R14" i="2"/>
  <c r="I18" i="2"/>
  <c r="Y21" i="2"/>
  <c r="H11" i="2"/>
  <c r="D50" i="2"/>
  <c r="H12" i="2"/>
  <c r="V14" i="2"/>
  <c r="V22" i="2"/>
  <c r="V49" i="2" s="1"/>
  <c r="V48" i="2" s="1"/>
  <c r="F16" i="2"/>
  <c r="E22" i="2"/>
  <c r="AA21" i="2"/>
  <c r="G15" i="2"/>
  <c r="AB19" i="2"/>
  <c r="AB18" i="2" s="1"/>
  <c r="AB23" i="2"/>
  <c r="AB50" i="2" s="1"/>
  <c r="W21" i="2"/>
  <c r="AC22" i="2"/>
  <c r="AC49" i="2" s="1"/>
  <c r="AC48" i="2" s="1"/>
  <c r="AC18" i="2"/>
  <c r="AA10" i="2"/>
  <c r="Q22" i="2"/>
  <c r="Q48" i="2" s="1"/>
  <c r="AE21" i="2"/>
  <c r="AB14" i="2"/>
  <c r="H18" i="2"/>
  <c r="M21" i="2"/>
  <c r="L21" i="2"/>
  <c r="K48" i="2"/>
  <c r="J50" i="2"/>
  <c r="R23" i="2"/>
  <c r="H39" i="2"/>
  <c r="H31" i="2"/>
  <c r="F34" i="2"/>
  <c r="H36" i="2"/>
  <c r="C39" i="2"/>
  <c r="C37" i="2" s="1"/>
  <c r="I23" i="2"/>
  <c r="I21" i="2" s="1"/>
  <c r="F38" i="2"/>
  <c r="J42" i="2"/>
  <c r="G36" i="2"/>
  <c r="G44" i="2" l="1"/>
  <c r="H44" i="2"/>
  <c r="F50" i="2"/>
  <c r="H50" i="2" s="1"/>
  <c r="H46" i="2"/>
  <c r="H45" i="2"/>
  <c r="G46" i="2"/>
  <c r="H47" i="2"/>
  <c r="G47" i="2"/>
  <c r="G45" i="2"/>
  <c r="H15" i="2"/>
  <c r="Z18" i="2"/>
  <c r="D48" i="2"/>
  <c r="D21" i="2"/>
  <c r="H10" i="2"/>
  <c r="C23" i="2"/>
  <c r="C10" i="2"/>
  <c r="G10" i="2" s="1"/>
  <c r="Z21" i="2"/>
  <c r="G22" i="2"/>
  <c r="H22" i="2"/>
  <c r="N21" i="2"/>
  <c r="AC21" i="2"/>
  <c r="H38" i="2"/>
  <c r="G38" i="2"/>
  <c r="F37" i="2"/>
  <c r="I50" i="2"/>
  <c r="Q21" i="2"/>
  <c r="H42" i="2"/>
  <c r="G42" i="2"/>
  <c r="J48" i="2"/>
  <c r="E16" i="2"/>
  <c r="G16" i="2"/>
  <c r="F14" i="2"/>
  <c r="H16" i="2"/>
  <c r="AB22" i="2"/>
  <c r="AB49" i="2" s="1"/>
  <c r="AB48" i="2" s="1"/>
  <c r="G39" i="2"/>
  <c r="V21" i="2"/>
  <c r="R22" i="2"/>
  <c r="R48" i="2" s="1"/>
  <c r="R18" i="2"/>
  <c r="H34" i="2"/>
  <c r="G34" i="2"/>
  <c r="F23" i="2"/>
  <c r="C21" i="2" l="1"/>
  <c r="G50" i="2"/>
  <c r="R21" i="2"/>
  <c r="AB21" i="2"/>
  <c r="E23" i="2"/>
  <c r="E14" i="2"/>
  <c r="E50" i="2"/>
  <c r="G23" i="2"/>
  <c r="F30" i="2"/>
  <c r="H23" i="2"/>
  <c r="F21" i="2"/>
  <c r="H48" i="2"/>
  <c r="G48" i="2"/>
  <c r="H14" i="2"/>
  <c r="G14" i="2"/>
  <c r="I48" i="2"/>
  <c r="H37" i="2"/>
  <c r="G37" i="2"/>
  <c r="G21" i="2" l="1"/>
  <c r="H21" i="2"/>
  <c r="E30" i="2"/>
  <c r="E29" i="2" s="1"/>
  <c r="E21" i="2"/>
  <c r="F29" i="2"/>
  <c r="H30" i="2"/>
  <c r="G30" i="2"/>
  <c r="H29" i="2" l="1"/>
  <c r="G29" i="2"/>
</calcChain>
</file>

<file path=xl/sharedStrings.xml><?xml version="1.0" encoding="utf-8"?>
<sst xmlns="http://schemas.openxmlformats.org/spreadsheetml/2006/main" count="95" uniqueCount="45">
  <si>
    <t>Отчет о ходе реализации муниципальной программы (сетевой график)</t>
  </si>
  <si>
    <t>Наименование мероприятий программы</t>
  </si>
  <si>
    <t>План на</t>
  </si>
  <si>
    <t xml:space="preserve">План на </t>
  </si>
  <si>
    <t xml:space="preserve">Профинансировано на </t>
  </si>
  <si>
    <t xml:space="preserve">Кассовый расход на </t>
  </si>
  <si>
    <t>Исполнение в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</si>
  <si>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</si>
  <si>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</si>
  <si>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</si>
  <si>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</si>
  <si>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</si>
  <si>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</si>
  <si>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</si>
  <si>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</si>
  <si>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</si>
  <si>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</si>
  <si>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</si>
  <si>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</si>
  <si>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</si>
  <si>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</si>
  <si>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</si>
  <si>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</si>
  <si>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</si>
  <si>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Всего</t>
  </si>
  <si>
    <t>бюджет автономного округа</t>
  </si>
  <si>
    <t>бюджет города Когалыма</t>
  </si>
  <si>
    <t>Всего по подпрограмме, в том числе</t>
  </si>
  <si>
    <t>ИТОГО по программе, в том числе</t>
  </si>
  <si>
    <t>(подпись)</t>
  </si>
  <si>
    <t>2021</t>
  </si>
  <si>
    <t>3.1 Основное мероприятие "Поддержка развития системы заготовки и переработки дикоросов" (показатель 1, 6)</t>
  </si>
  <si>
    <t>Подпрограмма 4. "Обеспечение стабильной благополучной эпизоотических обстановки в ХМАО-Югре и защита населения от болезней, общих для человека и животных"</t>
  </si>
  <si>
    <t xml:space="preserve">Подпрограмма 3. «Развитие системы заготовки и переработки дикоросов» </t>
  </si>
  <si>
    <t xml:space="preserve">Подпрограмма 2. «Развитие отрасли растениеводства» </t>
  </si>
  <si>
    <t xml:space="preserve">Подпрограмма 1. «Развитие отрасли животноводства» </t>
  </si>
  <si>
    <t>4.1. Основное мероприятие "Проведение противоэпизоотических мероприятий, направленных на предупреждение и ликвидацию болезней, общих для человека и животных" (показатель 8)</t>
  </si>
  <si>
    <t xml:space="preserve">"Развитие агропромышленного комплекса и рынков сельскохозяйственной продукции, сырья и продовольствия в городе Когалыме (постановление Администрации города Когалыма от 11.10.2013 №2900) </t>
  </si>
  <si>
    <t>Спиридонова Ю.Л.</t>
  </si>
  <si>
    <t xml:space="preserve">Начальник УИДиРП </t>
  </si>
  <si>
    <t>Исполнитель: 
Специалист-эксперт ОПРиРП УИДиРП,
Гариева Л.В., тел.93756</t>
  </si>
  <si>
    <t>1.1. Основное мероприятие "Поддержка животноводства, переработки и реализации продукции животноводства" (показатели 1, 2, 3, 4, 5, 6)</t>
  </si>
  <si>
    <t>1.2. Основное мероприятие "Поддержка развития сельскохозяйственного производства в виде предоставления субсидий в целях возмещения затрат, связанных с реализацией сельскохозяйственной продукции (в том числе в части расходов по аренде торговых мест) (показатели 1, 2, 3, 4, 5, 6)</t>
  </si>
  <si>
    <t>1.3. Основное мероприятие "Поддержка малых форм хозяйствования, создания и модернизации объектов агропромышленного комплекса приобретения техники и оборудования" (показатель 7)</t>
  </si>
  <si>
    <t>2.1. Основное мероприятие "Поддержка растениеводства, переработки и реализации продукции растениеводства" (показатели 1,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</si>
</sst>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0"/>
    <numFmt numFmtId="167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4"/>
      <color rgb="FF008000"/>
      <name val="Times New Roman"/>
      <family val="1"/>
      <charset val="204"/>
    </font>
    <font>
      <sz val="10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  <xf numFmtId="167" fontId="1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0" fontId="6" fillId="0" borderId="0" xfId="0" applyFont="1" applyFill="1" applyBorder="1" applyAlignment="1" applyProtection="1">
      <alignment wrapText="1"/>
    </xf>
    <xf numFmtId="164" fontId="3" fillId="0" borderId="0" xfId="0" applyNumberFormat="1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164" fontId="5" fillId="0" borderId="0" xfId="0" applyNumberFormat="1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wrapText="1"/>
    </xf>
    <xf numFmtId="164" fontId="8" fillId="0" borderId="0" xfId="0" applyNumberFormat="1" applyFont="1" applyFill="1" applyAlignment="1" applyProtection="1">
      <alignment vertical="center" wrapText="1"/>
    </xf>
    <xf numFmtId="164" fontId="6" fillId="0" borderId="0" xfId="0" applyNumberFormat="1" applyFont="1" applyFill="1" applyBorder="1" applyAlignment="1">
      <alignment horizontal="justify" wrapText="1"/>
    </xf>
    <xf numFmtId="164" fontId="9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2" fillId="0" borderId="0" xfId="0" applyFont="1"/>
    <xf numFmtId="4" fontId="13" fillId="0" borderId="2" xfId="0" applyNumberFormat="1" applyFont="1" applyFill="1" applyBorder="1" applyAlignment="1" applyProtection="1">
      <alignment horizontal="center" vertical="center" wrapText="1"/>
    </xf>
    <xf numFmtId="4" fontId="14" fillId="0" borderId="2" xfId="0" applyNumberFormat="1" applyFont="1" applyFill="1" applyBorder="1" applyAlignment="1" applyProtection="1">
      <alignment horizontal="center" vertical="center" wrapText="1"/>
    </xf>
    <xf numFmtId="165" fontId="14" fillId="0" borderId="2" xfId="0" applyNumberFormat="1" applyFont="1" applyFill="1" applyBorder="1" applyAlignment="1">
      <alignment horizontal="left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4" fontId="14" fillId="0" borderId="2" xfId="1" applyNumberFormat="1" applyFont="1" applyFill="1" applyBorder="1" applyAlignment="1">
      <alignment horizontal="center" vertical="center"/>
    </xf>
    <xf numFmtId="4" fontId="14" fillId="0" borderId="2" xfId="1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4" fontId="13" fillId="4" borderId="2" xfId="1" applyNumberFormat="1" applyFont="1" applyFill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 wrapText="1"/>
    </xf>
    <xf numFmtId="165" fontId="14" fillId="0" borderId="2" xfId="2" applyNumberFormat="1" applyFont="1" applyFill="1" applyBorder="1" applyAlignment="1">
      <alignment horizontal="left" vertical="center" wrapText="1"/>
    </xf>
    <xf numFmtId="4" fontId="14" fillId="4" borderId="2" xfId="1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 applyProtection="1">
      <alignment horizontal="center" vertical="center" wrapText="1"/>
    </xf>
    <xf numFmtId="167" fontId="13" fillId="0" borderId="2" xfId="5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top" wrapText="1"/>
    </xf>
    <xf numFmtId="14" fontId="3" fillId="0" borderId="2" xfId="0" applyNumberFormat="1" applyFont="1" applyFill="1" applyBorder="1" applyAlignment="1">
      <alignment horizontal="center" vertical="center" wrapText="1"/>
    </xf>
    <xf numFmtId="4" fontId="13" fillId="0" borderId="2" xfId="1" applyNumberFormat="1" applyFont="1" applyFill="1" applyBorder="1" applyAlignment="1">
      <alignment horizontal="center" vertical="center"/>
    </xf>
    <xf numFmtId="4" fontId="13" fillId="0" borderId="2" xfId="1" applyNumberFormat="1" applyFont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4" fontId="13" fillId="5" borderId="2" xfId="0" applyNumberFormat="1" applyFont="1" applyFill="1" applyBorder="1" applyAlignment="1" applyProtection="1">
      <alignment horizontal="center" vertical="center" wrapText="1"/>
    </xf>
    <xf numFmtId="4" fontId="14" fillId="5" borderId="2" xfId="0" applyNumberFormat="1" applyFont="1" applyFill="1" applyBorder="1" applyAlignment="1" applyProtection="1">
      <alignment horizontal="center" vertical="center" wrapText="1"/>
    </xf>
    <xf numFmtId="4" fontId="13" fillId="4" borderId="2" xfId="0" applyNumberFormat="1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>
      <alignment vertical="top" wrapText="1"/>
    </xf>
    <xf numFmtId="0" fontId="0" fillId="0" borderId="0" xfId="0" applyFill="1" applyBorder="1"/>
    <xf numFmtId="166" fontId="4" fillId="0" borderId="0" xfId="0" applyNumberFormat="1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top" wrapText="1"/>
    </xf>
    <xf numFmtId="164" fontId="14" fillId="0" borderId="2" xfId="0" applyNumberFormat="1" applyFont="1" applyFill="1" applyBorder="1" applyAlignment="1">
      <alignment vertical="center" wrapText="1"/>
    </xf>
    <xf numFmtId="164" fontId="13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vertical="center" wrapText="1"/>
    </xf>
    <xf numFmtId="0" fontId="15" fillId="0" borderId="2" xfId="0" applyFont="1" applyFill="1" applyBorder="1" applyAlignment="1">
      <alignment horizontal="left" vertical="top"/>
    </xf>
    <xf numFmtId="4" fontId="14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/>
    </xf>
    <xf numFmtId="2" fontId="13" fillId="0" borderId="2" xfId="0" applyNumberFormat="1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>
      <alignment vertical="top" wrapText="1"/>
    </xf>
    <xf numFmtId="4" fontId="14" fillId="6" borderId="2" xfId="1" applyNumberFormat="1" applyFont="1" applyFill="1" applyBorder="1" applyAlignment="1">
      <alignment horizontal="center" vertical="center"/>
    </xf>
    <xf numFmtId="4" fontId="14" fillId="6" borderId="2" xfId="0" applyNumberFormat="1" applyFont="1" applyFill="1" applyBorder="1" applyAlignment="1" applyProtection="1">
      <alignment horizontal="center" vertical="center" wrapText="1"/>
    </xf>
    <xf numFmtId="4" fontId="14" fillId="6" borderId="2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 applyProtection="1">
      <alignment vertical="center" wrapText="1"/>
    </xf>
    <xf numFmtId="4" fontId="14" fillId="4" borderId="2" xfId="0" applyNumberFormat="1" applyFont="1" applyFill="1" applyBorder="1" applyAlignment="1" applyProtection="1">
      <alignment horizontal="center" vertical="center" wrapText="1"/>
    </xf>
    <xf numFmtId="2" fontId="14" fillId="3" borderId="2" xfId="0" applyNumberFormat="1" applyFont="1" applyFill="1" applyBorder="1" applyAlignment="1" applyProtection="1">
      <alignment horizontal="center" vertical="center" wrapText="1"/>
    </xf>
    <xf numFmtId="4" fontId="14" fillId="0" borderId="1" xfId="0" applyNumberFormat="1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wrapText="1"/>
    </xf>
    <xf numFmtId="0" fontId="6" fillId="0" borderId="10" xfId="0" applyFont="1" applyFill="1" applyBorder="1" applyAlignment="1" applyProtection="1">
      <alignment horizontal="center" wrapText="1"/>
    </xf>
    <xf numFmtId="0" fontId="6" fillId="0" borderId="5" xfId="0" applyFont="1" applyFill="1" applyBorder="1" applyAlignment="1" applyProtection="1">
      <alignment horizontal="center" wrapText="1"/>
    </xf>
    <xf numFmtId="0" fontId="5" fillId="0" borderId="0" xfId="0" applyFont="1" applyFill="1" applyAlignment="1" applyProtection="1">
      <alignment horizontal="center" vertical="top" wrapText="1"/>
    </xf>
    <xf numFmtId="0" fontId="6" fillId="0" borderId="0" xfId="0" applyFont="1" applyFill="1" applyAlignment="1" applyProtection="1">
      <alignment horizontal="left" vertical="top" wrapText="1"/>
    </xf>
    <xf numFmtId="164" fontId="6" fillId="0" borderId="0" xfId="0" applyNumberFormat="1" applyFont="1" applyFill="1" applyBorder="1" applyAlignment="1">
      <alignment horizontal="left" wrapText="1"/>
    </xf>
    <xf numFmtId="0" fontId="12" fillId="0" borderId="0" xfId="0" applyFont="1" applyAlignment="1">
      <alignment horizontal="center"/>
    </xf>
    <xf numFmtId="164" fontId="3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6" fillId="0" borderId="2" xfId="0" applyFont="1" applyBorder="1" applyAlignment="1">
      <alignment horizontal="left" vertical="top" wrapText="1"/>
    </xf>
    <xf numFmtId="0" fontId="14" fillId="0" borderId="2" xfId="0" applyFont="1" applyFill="1" applyBorder="1" applyAlignment="1">
      <alignment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top"/>
    </xf>
    <xf numFmtId="0" fontId="14" fillId="0" borderId="2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left" vertical="center" wrapText="1"/>
    </xf>
    <xf numFmtId="0" fontId="15" fillId="5" borderId="2" xfId="0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left" vertical="center" wrapText="1"/>
    </xf>
  </cellXfs>
  <cellStyles count="7">
    <cellStyle name="Обычный" xfId="0" builtinId="0"/>
    <cellStyle name="Обычный 2" xfId="3"/>
    <cellStyle name="Обычный 3" xfId="4"/>
    <cellStyle name="Обычный 4" xfId="2"/>
    <cellStyle name="Финансовый" xfId="1" builtinId="3"/>
    <cellStyle name="Финансовый 2" xfId="6"/>
    <cellStyle name="Финансовый 3" xfId="5"/>
  </cellStyles>
  <dxfs count="0"/>
  <tableStyles count="0" defaultTableStyle="TableStyleMedium2" defaultPivotStyle="PivotStyleMedium9"/>
  <colors>
    <mruColors>
      <color rgb="FFABF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tabSelected="1" view="pageBreakPreview" topLeftCell="A8" zoomScale="51" zoomScaleNormal="70" zoomScaleSheetLayoutView="51" workbookViewId="0">
      <selection activeCell="G48" sqref="G48"/>
    </sheetView>
  </sheetViews>
  <sheetFormatPr defaultRowHeight="14.4" x14ac:dyDescent="0.3"/>
  <cols>
    <col min="1" max="1" width="18.109375" customWidth="1"/>
    <col min="2" max="2" width="32.5546875" customWidth="1"/>
    <col min="3" max="3" width="12.6640625" bestFit="1" customWidth="1"/>
    <col min="4" max="4" width="15.33203125" customWidth="1"/>
    <col min="5" max="5" width="15.5546875" customWidth="1"/>
    <col min="6" max="6" width="15.44140625" customWidth="1"/>
    <col min="7" max="7" width="16.6640625" customWidth="1"/>
    <col min="8" max="8" width="15.6640625" customWidth="1"/>
    <col min="9" max="9" width="9.33203125" bestFit="1" customWidth="1"/>
    <col min="10" max="10" width="13.109375" customWidth="1"/>
    <col min="11" max="11" width="9.33203125" bestFit="1" customWidth="1"/>
    <col min="12" max="12" width="13.109375" customWidth="1"/>
    <col min="13" max="13" width="12.109375" customWidth="1"/>
    <col min="14" max="14" width="15" customWidth="1"/>
    <col min="15" max="15" width="9.33203125" bestFit="1" customWidth="1"/>
    <col min="16" max="16" width="13.5546875" customWidth="1"/>
    <col min="17" max="17" width="9.33203125" bestFit="1" customWidth="1"/>
    <col min="18" max="18" width="13.88671875" customWidth="1"/>
    <col min="19" max="19" width="9.33203125" bestFit="1" customWidth="1"/>
    <col min="20" max="20" width="13.33203125" customWidth="1"/>
    <col min="21" max="21" width="12.5546875" customWidth="1"/>
    <col min="22" max="22" width="13.88671875" customWidth="1"/>
    <col min="23" max="23" width="9.33203125" bestFit="1" customWidth="1"/>
    <col min="24" max="24" width="13.88671875" customWidth="1"/>
    <col min="25" max="25" width="9.33203125" bestFit="1" customWidth="1"/>
    <col min="26" max="26" width="15" customWidth="1"/>
    <col min="27" max="27" width="10.109375" bestFit="1" customWidth="1"/>
    <col min="28" max="28" width="13.44140625" customWidth="1"/>
    <col min="29" max="29" width="9.33203125" bestFit="1" customWidth="1"/>
    <col min="30" max="30" width="12.88671875" customWidth="1"/>
    <col min="31" max="31" width="9.33203125" bestFit="1" customWidth="1"/>
    <col min="32" max="32" width="14.88671875" customWidth="1"/>
    <col min="33" max="33" width="60.5546875" customWidth="1"/>
  </cols>
  <sheetData>
    <row r="1" spans="1:38" ht="16.8" x14ac:dyDescent="0.3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25"/>
      <c r="AH1" s="25"/>
      <c r="AI1" s="25"/>
      <c r="AJ1" s="25"/>
    </row>
    <row r="2" spans="1:38" s="24" customFormat="1" ht="16.8" x14ac:dyDescent="0.3">
      <c r="A2" s="73" t="s">
        <v>37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4" spans="1:38" ht="18.75" customHeight="1" x14ac:dyDescent="0.3">
      <c r="A4" s="76" t="s">
        <v>1</v>
      </c>
      <c r="B4" s="76"/>
      <c r="C4" s="74" t="s">
        <v>2</v>
      </c>
      <c r="D4" s="74" t="s">
        <v>3</v>
      </c>
      <c r="E4" s="74" t="s">
        <v>4</v>
      </c>
      <c r="F4" s="74" t="s">
        <v>5</v>
      </c>
      <c r="G4" s="77" t="s">
        <v>6</v>
      </c>
      <c r="H4" s="78"/>
      <c r="I4" s="77" t="s">
        <v>7</v>
      </c>
      <c r="J4" s="78"/>
      <c r="K4" s="77" t="s">
        <v>8</v>
      </c>
      <c r="L4" s="78"/>
      <c r="M4" s="77" t="s">
        <v>9</v>
      </c>
      <c r="N4" s="78"/>
      <c r="O4" s="77" t="s">
        <v>10</v>
      </c>
      <c r="P4" s="78"/>
      <c r="Q4" s="77" t="s">
        <v>11</v>
      </c>
      <c r="R4" s="78"/>
      <c r="S4" s="77" t="s">
        <v>12</v>
      </c>
      <c r="T4" s="78"/>
      <c r="U4" s="77" t="s">
        <v>13</v>
      </c>
      <c r="V4" s="78"/>
      <c r="W4" s="77" t="s">
        <v>14</v>
      </c>
      <c r="X4" s="78"/>
      <c r="Y4" s="77" t="s">
        <v>15</v>
      </c>
      <c r="Z4" s="78"/>
      <c r="AA4" s="77" t="s">
        <v>16</v>
      </c>
      <c r="AB4" s="78"/>
      <c r="AC4" s="77" t="s">
        <v>17</v>
      </c>
      <c r="AD4" s="78"/>
      <c r="AE4" s="77" t="s">
        <v>18</v>
      </c>
      <c r="AF4" s="78"/>
      <c r="AG4" s="74" t="s">
        <v>19</v>
      </c>
    </row>
    <row r="5" spans="1:38" ht="18" customHeight="1" x14ac:dyDescent="0.3">
      <c r="A5" s="76"/>
      <c r="B5" s="76"/>
      <c r="C5" s="74"/>
      <c r="D5" s="74"/>
      <c r="E5" s="74"/>
      <c r="F5" s="74"/>
      <c r="G5" s="79"/>
      <c r="H5" s="80"/>
      <c r="I5" s="79"/>
      <c r="J5" s="80"/>
      <c r="K5" s="79"/>
      <c r="L5" s="80"/>
      <c r="M5" s="79"/>
      <c r="N5" s="80"/>
      <c r="O5" s="79"/>
      <c r="P5" s="80"/>
      <c r="Q5" s="79"/>
      <c r="R5" s="80"/>
      <c r="S5" s="79"/>
      <c r="T5" s="80"/>
      <c r="U5" s="79"/>
      <c r="V5" s="80"/>
      <c r="W5" s="79"/>
      <c r="X5" s="80"/>
      <c r="Y5" s="79"/>
      <c r="Z5" s="80"/>
      <c r="AA5" s="79"/>
      <c r="AB5" s="80"/>
      <c r="AC5" s="79"/>
      <c r="AD5" s="80"/>
      <c r="AE5" s="79"/>
      <c r="AF5" s="80"/>
      <c r="AG5" s="74"/>
    </row>
    <row r="6" spans="1:38" ht="33" customHeight="1" x14ac:dyDescent="0.3">
      <c r="A6" s="76"/>
      <c r="B6" s="76"/>
      <c r="C6" s="2" t="s">
        <v>30</v>
      </c>
      <c r="D6" s="40">
        <v>44317</v>
      </c>
      <c r="E6" s="40">
        <v>44317</v>
      </c>
      <c r="F6" s="40">
        <v>44317</v>
      </c>
      <c r="G6" s="2" t="s">
        <v>20</v>
      </c>
      <c r="H6" s="2" t="s">
        <v>21</v>
      </c>
      <c r="I6" s="2" t="s">
        <v>22</v>
      </c>
      <c r="J6" s="2" t="s">
        <v>23</v>
      </c>
      <c r="K6" s="2" t="s">
        <v>22</v>
      </c>
      <c r="L6" s="2" t="s">
        <v>23</v>
      </c>
      <c r="M6" s="2" t="s">
        <v>22</v>
      </c>
      <c r="N6" s="2" t="s">
        <v>23</v>
      </c>
      <c r="O6" s="2" t="s">
        <v>22</v>
      </c>
      <c r="P6" s="2" t="s">
        <v>23</v>
      </c>
      <c r="Q6" s="2" t="s">
        <v>22</v>
      </c>
      <c r="R6" s="2" t="s">
        <v>23</v>
      </c>
      <c r="S6" s="2" t="s">
        <v>22</v>
      </c>
      <c r="T6" s="2" t="s">
        <v>23</v>
      </c>
      <c r="U6" s="2" t="s">
        <v>22</v>
      </c>
      <c r="V6" s="2" t="s">
        <v>23</v>
      </c>
      <c r="W6" s="2" t="s">
        <v>22</v>
      </c>
      <c r="X6" s="2" t="s">
        <v>23</v>
      </c>
      <c r="Y6" s="2" t="s">
        <v>22</v>
      </c>
      <c r="Z6" s="2" t="s">
        <v>23</v>
      </c>
      <c r="AA6" s="2" t="s">
        <v>22</v>
      </c>
      <c r="AB6" s="2" t="s">
        <v>23</v>
      </c>
      <c r="AC6" s="2" t="s">
        <v>22</v>
      </c>
      <c r="AD6" s="2" t="s">
        <v>23</v>
      </c>
      <c r="AE6" s="2" t="s">
        <v>22</v>
      </c>
      <c r="AF6" s="2" t="s">
        <v>23</v>
      </c>
      <c r="AG6" s="23"/>
    </row>
    <row r="7" spans="1:38" ht="18" x14ac:dyDescent="0.3">
      <c r="A7" s="87">
        <v>1</v>
      </c>
      <c r="B7" s="88"/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  <c r="W7" s="3">
        <v>22</v>
      </c>
      <c r="X7" s="3">
        <v>23</v>
      </c>
      <c r="Y7" s="3">
        <v>24</v>
      </c>
      <c r="Z7" s="3">
        <v>25</v>
      </c>
      <c r="AA7" s="3">
        <v>26</v>
      </c>
      <c r="AB7" s="3">
        <v>27</v>
      </c>
      <c r="AC7" s="3">
        <v>28</v>
      </c>
      <c r="AD7" s="3">
        <v>29</v>
      </c>
      <c r="AE7" s="3">
        <v>30</v>
      </c>
      <c r="AF7" s="3">
        <v>31</v>
      </c>
      <c r="AG7" s="3">
        <v>32</v>
      </c>
      <c r="AH7" s="49"/>
      <c r="AI7" s="49"/>
      <c r="AJ7" s="49"/>
      <c r="AK7" s="49"/>
      <c r="AL7" s="49"/>
    </row>
    <row r="8" spans="1:38" ht="16.5" customHeight="1" x14ac:dyDescent="0.3">
      <c r="A8" s="84" t="s">
        <v>35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55"/>
      <c r="AH8" s="50"/>
      <c r="AI8" s="50"/>
      <c r="AJ8" s="50"/>
      <c r="AK8" s="1"/>
      <c r="AL8" s="1"/>
    </row>
    <row r="9" spans="1:38" ht="16.5" customHeight="1" x14ac:dyDescent="0.3">
      <c r="A9" s="81" t="s">
        <v>41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3"/>
      <c r="AG9" s="59"/>
      <c r="AH9" s="50"/>
      <c r="AI9" s="50"/>
      <c r="AJ9" s="50"/>
      <c r="AK9" s="5"/>
      <c r="AL9" s="1"/>
    </row>
    <row r="10" spans="1:38" ht="16.8" x14ac:dyDescent="0.3">
      <c r="A10" s="89" t="s">
        <v>24</v>
      </c>
      <c r="B10" s="89"/>
      <c r="C10" s="41">
        <f>C11+C12</f>
        <v>2523.1</v>
      </c>
      <c r="D10" s="41">
        <f>M10</f>
        <v>1261.5</v>
      </c>
      <c r="E10" s="41">
        <f>E11+E12</f>
        <v>0</v>
      </c>
      <c r="F10" s="41">
        <f>F12+F11</f>
        <v>0</v>
      </c>
      <c r="G10" s="42">
        <f t="shared" ref="G10:G20" si="0">IFERROR(F10/C10*100,0)</f>
        <v>0</v>
      </c>
      <c r="H10" s="42">
        <f t="shared" ref="H10:I20" si="1">IFERROR(F10/D10*100,0)</f>
        <v>0</v>
      </c>
      <c r="I10" s="42">
        <f>I11+I12</f>
        <v>0</v>
      </c>
      <c r="J10" s="42">
        <f>J11+J12</f>
        <v>0</v>
      </c>
      <c r="K10" s="42">
        <v>0</v>
      </c>
      <c r="L10" s="42">
        <f t="shared" ref="L10" si="2">L11+L12</f>
        <v>0</v>
      </c>
      <c r="M10" s="42">
        <f>M11+M12</f>
        <v>1261.5</v>
      </c>
      <c r="N10" s="42">
        <f t="shared" ref="N10:AF10" si="3">N11+N12</f>
        <v>0</v>
      </c>
      <c r="O10" s="42">
        <f t="shared" si="3"/>
        <v>0</v>
      </c>
      <c r="P10" s="42">
        <f t="shared" si="3"/>
        <v>0</v>
      </c>
      <c r="Q10" s="42">
        <f t="shared" si="3"/>
        <v>0</v>
      </c>
      <c r="R10" s="42">
        <f t="shared" si="3"/>
        <v>0</v>
      </c>
      <c r="S10" s="42">
        <f t="shared" si="3"/>
        <v>0</v>
      </c>
      <c r="T10" s="42">
        <f t="shared" si="3"/>
        <v>0</v>
      </c>
      <c r="U10" s="42">
        <f t="shared" si="3"/>
        <v>1261.5</v>
      </c>
      <c r="V10" s="42">
        <f t="shared" si="3"/>
        <v>0</v>
      </c>
      <c r="W10" s="42">
        <f t="shared" si="3"/>
        <v>0</v>
      </c>
      <c r="X10" s="42">
        <f t="shared" si="3"/>
        <v>0</v>
      </c>
      <c r="Y10" s="42">
        <f t="shared" si="3"/>
        <v>0</v>
      </c>
      <c r="Z10" s="42">
        <f t="shared" si="3"/>
        <v>0</v>
      </c>
      <c r="AA10" s="42">
        <f t="shared" si="3"/>
        <v>0</v>
      </c>
      <c r="AB10" s="42">
        <f t="shared" si="3"/>
        <v>0</v>
      </c>
      <c r="AC10" s="42">
        <f t="shared" si="3"/>
        <v>0</v>
      </c>
      <c r="AD10" s="42">
        <f t="shared" si="3"/>
        <v>0</v>
      </c>
      <c r="AE10" s="42">
        <f t="shared" si="3"/>
        <v>0</v>
      </c>
      <c r="AF10" s="42">
        <f t="shared" si="3"/>
        <v>0</v>
      </c>
      <c r="AG10" s="26"/>
      <c r="AH10" s="50"/>
      <c r="AI10" s="50"/>
      <c r="AJ10" s="50"/>
      <c r="AK10" s="5"/>
      <c r="AL10" s="1"/>
    </row>
    <row r="11" spans="1:38" ht="16.8" x14ac:dyDescent="0.3">
      <c r="A11" s="85" t="s">
        <v>25</v>
      </c>
      <c r="B11" s="85"/>
      <c r="C11" s="30">
        <v>2523.1</v>
      </c>
      <c r="D11" s="41">
        <f>M11</f>
        <v>1261.5</v>
      </c>
      <c r="E11" s="41">
        <f>J11+L11+N11+P11+R11+T11+V11+X11+Z11+AB11+AD11+AF11</f>
        <v>0</v>
      </c>
      <c r="F11" s="30">
        <f>J11+L11+N11+P11+R11+T11+V11+X11+Z11+AB11+AD11+AF11</f>
        <v>0</v>
      </c>
      <c r="G11" s="31">
        <f>IFERROR(F11/C11*100,0)</f>
        <v>0</v>
      </c>
      <c r="H11" s="31">
        <f t="shared" si="1"/>
        <v>0</v>
      </c>
      <c r="I11" s="31">
        <f>I12</f>
        <v>0</v>
      </c>
      <c r="J11" s="31">
        <v>0</v>
      </c>
      <c r="K11" s="31">
        <v>0</v>
      </c>
      <c r="L11" s="31">
        <v>0</v>
      </c>
      <c r="M11" s="31">
        <v>1261.5</v>
      </c>
      <c r="N11" s="31">
        <v>0</v>
      </c>
      <c r="O11" s="31">
        <v>0</v>
      </c>
      <c r="P11" s="31">
        <v>0</v>
      </c>
      <c r="Q11" s="31">
        <f>P11</f>
        <v>0</v>
      </c>
      <c r="R11" s="31">
        <v>0</v>
      </c>
      <c r="S11" s="31">
        <v>0</v>
      </c>
      <c r="T11" s="31">
        <v>0</v>
      </c>
      <c r="U11" s="31">
        <v>1261.5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27"/>
      <c r="AH11" s="50"/>
      <c r="AI11" s="50"/>
      <c r="AJ11" s="50"/>
      <c r="AK11" s="5"/>
      <c r="AL11" s="1"/>
    </row>
    <row r="12" spans="1:38" ht="16.8" x14ac:dyDescent="0.3">
      <c r="A12" s="85" t="s">
        <v>26</v>
      </c>
      <c r="B12" s="85"/>
      <c r="C12" s="30">
        <f>I12+K12+M12+O12+Q12+S12+U12+W12+Y12+AA12+AC12+AE12</f>
        <v>0</v>
      </c>
      <c r="D12" s="30">
        <f>I12+K12</f>
        <v>0</v>
      </c>
      <c r="E12" s="30">
        <f>F12</f>
        <v>0</v>
      </c>
      <c r="F12" s="30">
        <f>J12+L12+N12+P12+R12+T12+V12+X12+Z12+AB12+AD12+AF12</f>
        <v>0</v>
      </c>
      <c r="G12" s="31">
        <f t="shared" si="0"/>
        <v>0</v>
      </c>
      <c r="H12" s="31">
        <f t="shared" si="1"/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f>Z12</f>
        <v>0</v>
      </c>
      <c r="AB12" s="31">
        <v>0</v>
      </c>
      <c r="AC12" s="31">
        <v>0</v>
      </c>
      <c r="AD12" s="31">
        <v>0</v>
      </c>
      <c r="AE12" s="31">
        <f>AD12</f>
        <v>0</v>
      </c>
      <c r="AF12" s="31">
        <v>0</v>
      </c>
      <c r="AG12" s="30"/>
      <c r="AH12" s="50"/>
      <c r="AI12" s="50"/>
      <c r="AJ12" s="50"/>
      <c r="AK12" s="5"/>
      <c r="AL12" s="1"/>
    </row>
    <row r="13" spans="1:38" ht="16.5" customHeight="1" x14ac:dyDescent="0.3">
      <c r="A13" s="90" t="s">
        <v>42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60"/>
      <c r="AH13" s="50"/>
      <c r="AI13" s="50"/>
      <c r="AJ13" s="50"/>
      <c r="AK13" s="5"/>
      <c r="AL13" s="1"/>
    </row>
    <row r="14" spans="1:38" ht="16.8" x14ac:dyDescent="0.3">
      <c r="A14" s="89" t="s">
        <v>24</v>
      </c>
      <c r="B14" s="89"/>
      <c r="C14" s="31">
        <f>C16+C15</f>
        <v>950</v>
      </c>
      <c r="D14" s="31">
        <f>D15+D16</f>
        <v>360</v>
      </c>
      <c r="E14" s="31">
        <f>E16+E15</f>
        <v>0</v>
      </c>
      <c r="F14" s="31">
        <f>F16+F15</f>
        <v>0</v>
      </c>
      <c r="G14" s="31">
        <f t="shared" si="0"/>
        <v>0</v>
      </c>
      <c r="H14" s="31">
        <f t="shared" si="1"/>
        <v>0</v>
      </c>
      <c r="I14" s="30">
        <f>I15+I16</f>
        <v>0</v>
      </c>
      <c r="J14" s="30">
        <f t="shared" ref="J14:AF14" si="4">J15+J16</f>
        <v>0</v>
      </c>
      <c r="K14" s="30">
        <f t="shared" si="4"/>
        <v>90</v>
      </c>
      <c r="L14" s="30">
        <f t="shared" si="4"/>
        <v>0</v>
      </c>
      <c r="M14" s="30">
        <f t="shared" si="4"/>
        <v>0</v>
      </c>
      <c r="N14" s="30">
        <f t="shared" si="4"/>
        <v>0</v>
      </c>
      <c r="O14" s="30">
        <f t="shared" si="4"/>
        <v>270</v>
      </c>
      <c r="P14" s="30">
        <f t="shared" si="4"/>
        <v>0</v>
      </c>
      <c r="Q14" s="30">
        <f t="shared" si="4"/>
        <v>0</v>
      </c>
      <c r="R14" s="30">
        <f t="shared" si="4"/>
        <v>0</v>
      </c>
      <c r="S14" s="30">
        <f t="shared" si="4"/>
        <v>0</v>
      </c>
      <c r="T14" s="30">
        <f t="shared" si="4"/>
        <v>0</v>
      </c>
      <c r="U14" s="30">
        <f t="shared" si="4"/>
        <v>270</v>
      </c>
      <c r="V14" s="30">
        <f t="shared" si="4"/>
        <v>0</v>
      </c>
      <c r="W14" s="30">
        <f t="shared" si="4"/>
        <v>0</v>
      </c>
      <c r="X14" s="30">
        <f t="shared" si="4"/>
        <v>0</v>
      </c>
      <c r="Y14" s="30">
        <f t="shared" si="4"/>
        <v>0</v>
      </c>
      <c r="Z14" s="30">
        <f t="shared" si="4"/>
        <v>0</v>
      </c>
      <c r="AA14" s="30">
        <f t="shared" si="4"/>
        <v>270</v>
      </c>
      <c r="AB14" s="30">
        <f t="shared" si="4"/>
        <v>0</v>
      </c>
      <c r="AC14" s="30">
        <f t="shared" si="4"/>
        <v>0</v>
      </c>
      <c r="AD14" s="30">
        <f t="shared" si="4"/>
        <v>0</v>
      </c>
      <c r="AE14" s="30">
        <f t="shared" si="4"/>
        <v>50</v>
      </c>
      <c r="AF14" s="30">
        <f t="shared" si="4"/>
        <v>0</v>
      </c>
      <c r="AG14" s="28"/>
      <c r="AH14" s="50"/>
      <c r="AI14" s="50"/>
      <c r="AJ14" s="50"/>
      <c r="AK14" s="5"/>
      <c r="AL14" s="1"/>
    </row>
    <row r="15" spans="1:38" ht="16.8" x14ac:dyDescent="0.3">
      <c r="A15" s="75" t="s">
        <v>25</v>
      </c>
      <c r="B15" s="75"/>
      <c r="C15" s="31">
        <f>I15+K15+M15+O15+Q15+S15+U15+W15+Y15+AA15+AC15+AE15</f>
        <v>0</v>
      </c>
      <c r="D15" s="31">
        <v>0</v>
      </c>
      <c r="E15" s="31">
        <v>0</v>
      </c>
      <c r="F15" s="31">
        <f>J15+L15+N15+P15+R15+T15+V15+X15+Z15+AB15+AD15+AF15</f>
        <v>0</v>
      </c>
      <c r="G15" s="31">
        <f t="shared" si="0"/>
        <v>0</v>
      </c>
      <c r="H15" s="31">
        <f t="shared" si="1"/>
        <v>0</v>
      </c>
      <c r="I15" s="31">
        <v>0</v>
      </c>
      <c r="J15" s="31">
        <v>0</v>
      </c>
      <c r="K15" s="31">
        <v>0</v>
      </c>
      <c r="L15" s="27">
        <v>0</v>
      </c>
      <c r="M15" s="31">
        <v>0</v>
      </c>
      <c r="N15" s="31">
        <f>M15</f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f>U15</f>
        <v>0</v>
      </c>
      <c r="W15" s="31">
        <v>0</v>
      </c>
      <c r="X15" s="27">
        <v>0</v>
      </c>
      <c r="Y15" s="31">
        <v>0</v>
      </c>
      <c r="Z15" s="31">
        <f t="shared" ref="Z15:Z16" si="5">Y15</f>
        <v>0</v>
      </c>
      <c r="AA15" s="31">
        <v>0</v>
      </c>
      <c r="AB15" s="31">
        <f>AA15</f>
        <v>0</v>
      </c>
      <c r="AC15" s="31">
        <v>0</v>
      </c>
      <c r="AD15" s="27">
        <v>0</v>
      </c>
      <c r="AE15" s="27">
        <v>0</v>
      </c>
      <c r="AF15" s="27">
        <v>0</v>
      </c>
      <c r="AG15" s="27"/>
      <c r="AH15" s="50"/>
      <c r="AI15" s="50"/>
      <c r="AJ15" s="50"/>
      <c r="AK15" s="5"/>
      <c r="AL15" s="4"/>
    </row>
    <row r="16" spans="1:38" ht="16.8" x14ac:dyDescent="0.3">
      <c r="A16" s="75" t="s">
        <v>26</v>
      </c>
      <c r="B16" s="75"/>
      <c r="C16" s="31">
        <f>I16+K16+M16+O16+Q16+S16+U16+W16+Y16+AA16+AC16+AE16</f>
        <v>950</v>
      </c>
      <c r="D16" s="31">
        <f>K16+O16</f>
        <v>360</v>
      </c>
      <c r="E16" s="31">
        <f>F16</f>
        <v>0</v>
      </c>
      <c r="F16" s="31">
        <f>J16+L16+N16+P16+R16+T16+V16+X16+Z16+AB16+AD16+AF16</f>
        <v>0</v>
      </c>
      <c r="G16" s="31">
        <f t="shared" si="0"/>
        <v>0</v>
      </c>
      <c r="H16" s="31">
        <f t="shared" si="1"/>
        <v>0</v>
      </c>
      <c r="I16" s="31">
        <f>I15</f>
        <v>0</v>
      </c>
      <c r="J16" s="31">
        <v>0</v>
      </c>
      <c r="K16" s="31">
        <v>90</v>
      </c>
      <c r="L16" s="27">
        <v>0</v>
      </c>
      <c r="M16" s="31">
        <v>0</v>
      </c>
      <c r="N16" s="31">
        <v>0</v>
      </c>
      <c r="O16" s="31">
        <v>270</v>
      </c>
      <c r="P16" s="31">
        <v>0</v>
      </c>
      <c r="Q16" s="31">
        <v>0</v>
      </c>
      <c r="R16" s="31">
        <f>R13</f>
        <v>0</v>
      </c>
      <c r="S16" s="31">
        <v>0</v>
      </c>
      <c r="T16" s="31">
        <v>0</v>
      </c>
      <c r="U16" s="31">
        <v>270</v>
      </c>
      <c r="V16" s="31">
        <v>0</v>
      </c>
      <c r="W16" s="31">
        <v>0</v>
      </c>
      <c r="X16" s="27">
        <v>0</v>
      </c>
      <c r="Y16" s="31">
        <v>0</v>
      </c>
      <c r="Z16" s="31">
        <f t="shared" si="5"/>
        <v>0</v>
      </c>
      <c r="AA16" s="31">
        <v>270</v>
      </c>
      <c r="AB16" s="31">
        <f>AB13</f>
        <v>0</v>
      </c>
      <c r="AC16" s="31">
        <v>0</v>
      </c>
      <c r="AD16" s="27">
        <v>0</v>
      </c>
      <c r="AE16" s="27">
        <v>50</v>
      </c>
      <c r="AF16" s="27">
        <v>0</v>
      </c>
      <c r="AG16" s="27"/>
      <c r="AH16" s="50"/>
      <c r="AI16" s="50"/>
      <c r="AJ16" s="50"/>
      <c r="AK16" s="5"/>
      <c r="AL16" s="4"/>
    </row>
    <row r="17" spans="1:38" ht="16.5" customHeight="1" x14ac:dyDescent="0.3">
      <c r="A17" s="91" t="s">
        <v>43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3"/>
      <c r="AG17" s="61"/>
      <c r="AH17" s="50"/>
      <c r="AI17" s="50"/>
      <c r="AJ17" s="50"/>
      <c r="AK17" s="5"/>
      <c r="AL17" s="4"/>
    </row>
    <row r="18" spans="1:38" ht="16.8" x14ac:dyDescent="0.3">
      <c r="A18" s="94" t="s">
        <v>24</v>
      </c>
      <c r="B18" s="94"/>
      <c r="C18" s="31">
        <f>C19+C20</f>
        <v>798</v>
      </c>
      <c r="D18" s="31">
        <v>0</v>
      </c>
      <c r="E18" s="31">
        <v>0</v>
      </c>
      <c r="F18" s="31">
        <f t="shared" ref="F18" si="6">F19+F20</f>
        <v>0</v>
      </c>
      <c r="G18" s="31">
        <f t="shared" si="0"/>
        <v>0</v>
      </c>
      <c r="H18" s="31">
        <f t="shared" si="1"/>
        <v>0</v>
      </c>
      <c r="I18" s="31">
        <f>I19+I20</f>
        <v>0</v>
      </c>
      <c r="J18" s="31">
        <f t="shared" ref="J18:AF18" si="7">J19+J20</f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7"/>
        <v>0</v>
      </c>
      <c r="O18" s="31">
        <f t="shared" si="7"/>
        <v>0</v>
      </c>
      <c r="P18" s="31">
        <f t="shared" si="7"/>
        <v>0</v>
      </c>
      <c r="Q18" s="31">
        <f t="shared" si="7"/>
        <v>0</v>
      </c>
      <c r="R18" s="31">
        <f t="shared" si="7"/>
        <v>0</v>
      </c>
      <c r="S18" s="31">
        <f t="shared" si="7"/>
        <v>0</v>
      </c>
      <c r="T18" s="31">
        <f t="shared" si="7"/>
        <v>0</v>
      </c>
      <c r="U18" s="31">
        <f t="shared" si="7"/>
        <v>0</v>
      </c>
      <c r="V18" s="31">
        <f t="shared" si="7"/>
        <v>0</v>
      </c>
      <c r="W18" s="31">
        <f t="shared" si="7"/>
        <v>0</v>
      </c>
      <c r="X18" s="31">
        <f t="shared" si="7"/>
        <v>0</v>
      </c>
      <c r="Y18" s="31">
        <f t="shared" si="7"/>
        <v>0</v>
      </c>
      <c r="Z18" s="31">
        <f t="shared" si="7"/>
        <v>0</v>
      </c>
      <c r="AA18" s="31">
        <f t="shared" si="7"/>
        <v>798</v>
      </c>
      <c r="AB18" s="31">
        <f t="shared" si="7"/>
        <v>0</v>
      </c>
      <c r="AC18" s="31">
        <f t="shared" si="7"/>
        <v>0</v>
      </c>
      <c r="AD18" s="31">
        <f t="shared" si="7"/>
        <v>0</v>
      </c>
      <c r="AE18" s="31">
        <f t="shared" si="7"/>
        <v>0</v>
      </c>
      <c r="AF18" s="31">
        <f t="shared" si="7"/>
        <v>0</v>
      </c>
      <c r="AG18" s="56"/>
      <c r="AH18" s="50"/>
      <c r="AI18" s="50"/>
      <c r="AJ18" s="50"/>
      <c r="AK18" s="5"/>
      <c r="AL18" s="1"/>
    </row>
    <row r="19" spans="1:38" ht="16.8" x14ac:dyDescent="0.3">
      <c r="A19" s="85" t="s">
        <v>25</v>
      </c>
      <c r="B19" s="85"/>
      <c r="C19" s="31">
        <v>798</v>
      </c>
      <c r="D19" s="31">
        <v>0</v>
      </c>
      <c r="E19" s="31">
        <v>0</v>
      </c>
      <c r="F19" s="31">
        <v>0</v>
      </c>
      <c r="G19" s="31">
        <v>0</v>
      </c>
      <c r="H19" s="31">
        <f t="shared" si="1"/>
        <v>0</v>
      </c>
      <c r="I19" s="31">
        <f t="shared" si="1"/>
        <v>0</v>
      </c>
      <c r="J19" s="30">
        <f t="shared" ref="J19:AC19" si="8">J8+J12+J16</f>
        <v>0</v>
      </c>
      <c r="K19" s="30">
        <v>0</v>
      </c>
      <c r="L19" s="30">
        <f t="shared" si="8"/>
        <v>0</v>
      </c>
      <c r="M19" s="30">
        <f t="shared" si="8"/>
        <v>0</v>
      </c>
      <c r="N19" s="30">
        <v>0</v>
      </c>
      <c r="O19" s="30">
        <v>0</v>
      </c>
      <c r="P19" s="30">
        <v>0</v>
      </c>
      <c r="Q19" s="30">
        <f t="shared" si="8"/>
        <v>0</v>
      </c>
      <c r="R19" s="30">
        <f t="shared" si="8"/>
        <v>0</v>
      </c>
      <c r="S19" s="30">
        <v>0</v>
      </c>
      <c r="T19" s="30">
        <f t="shared" si="8"/>
        <v>0</v>
      </c>
      <c r="U19" s="30">
        <v>0</v>
      </c>
      <c r="V19" s="30">
        <v>0</v>
      </c>
      <c r="W19" s="30">
        <f t="shared" si="8"/>
        <v>0</v>
      </c>
      <c r="X19" s="30">
        <f t="shared" si="8"/>
        <v>0</v>
      </c>
      <c r="Y19" s="30">
        <f t="shared" si="8"/>
        <v>0</v>
      </c>
      <c r="Z19" s="30">
        <f t="shared" si="8"/>
        <v>0</v>
      </c>
      <c r="AA19" s="30">
        <v>798</v>
      </c>
      <c r="AB19" s="30">
        <f t="shared" si="8"/>
        <v>0</v>
      </c>
      <c r="AC19" s="30">
        <f t="shared" si="8"/>
        <v>0</v>
      </c>
      <c r="AD19" s="30">
        <v>0</v>
      </c>
      <c r="AE19" s="30">
        <v>0</v>
      </c>
      <c r="AF19" s="30">
        <v>0</v>
      </c>
      <c r="AG19" s="56"/>
      <c r="AH19" s="50"/>
      <c r="AI19" s="50"/>
      <c r="AJ19" s="50"/>
      <c r="AK19" s="5"/>
      <c r="AL19" s="4"/>
    </row>
    <row r="20" spans="1:38" ht="16.8" x14ac:dyDescent="0.3">
      <c r="A20" s="95" t="s">
        <v>26</v>
      </c>
      <c r="B20" s="95"/>
      <c r="C20" s="31">
        <v>0</v>
      </c>
      <c r="D20" s="31">
        <v>0</v>
      </c>
      <c r="E20" s="31">
        <v>0</v>
      </c>
      <c r="F20" s="31">
        <v>0</v>
      </c>
      <c r="G20" s="31">
        <f t="shared" si="0"/>
        <v>0</v>
      </c>
      <c r="H20" s="31">
        <v>0</v>
      </c>
      <c r="I20" s="31">
        <f t="shared" si="1"/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27">
        <v>0</v>
      </c>
      <c r="T20" s="27">
        <v>0</v>
      </c>
      <c r="U20" s="32">
        <v>0</v>
      </c>
      <c r="V20" s="32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31">
        <v>0</v>
      </c>
      <c r="AE20" s="27">
        <v>0</v>
      </c>
      <c r="AF20" s="27">
        <v>0</v>
      </c>
      <c r="AG20" s="56"/>
      <c r="AH20" s="50"/>
      <c r="AI20" s="50"/>
      <c r="AJ20" s="50"/>
      <c r="AK20" s="5"/>
      <c r="AL20" s="4"/>
    </row>
    <row r="21" spans="1:38" ht="16.8" x14ac:dyDescent="0.3">
      <c r="A21" s="96" t="s">
        <v>27</v>
      </c>
      <c r="B21" s="96"/>
      <c r="C21" s="33">
        <f>C22+C23</f>
        <v>4271.1000000000004</v>
      </c>
      <c r="D21" s="33">
        <f>D23+D22</f>
        <v>1621.5</v>
      </c>
      <c r="E21" s="33">
        <f>E23+E22</f>
        <v>0</v>
      </c>
      <c r="F21" s="33">
        <f>F23+F22</f>
        <v>0</v>
      </c>
      <c r="G21" s="36">
        <f>IFERROR(F21/C21*100,0)</f>
        <v>0</v>
      </c>
      <c r="H21" s="36">
        <f>IFERROR(F21/D21*100,0)</f>
        <v>0</v>
      </c>
      <c r="I21" s="33">
        <f>I22+I23</f>
        <v>0</v>
      </c>
      <c r="J21" s="33">
        <f t="shared" ref="J21:AF21" si="9">J22+J23</f>
        <v>0</v>
      </c>
      <c r="K21" s="33">
        <f t="shared" si="9"/>
        <v>90</v>
      </c>
      <c r="L21" s="33">
        <f t="shared" si="9"/>
        <v>0</v>
      </c>
      <c r="M21" s="33">
        <f t="shared" si="9"/>
        <v>1261.5</v>
      </c>
      <c r="N21" s="33">
        <f t="shared" si="9"/>
        <v>0</v>
      </c>
      <c r="O21" s="33">
        <f t="shared" si="9"/>
        <v>270</v>
      </c>
      <c r="P21" s="33">
        <f t="shared" si="9"/>
        <v>0</v>
      </c>
      <c r="Q21" s="33">
        <f t="shared" si="9"/>
        <v>0</v>
      </c>
      <c r="R21" s="33">
        <f t="shared" si="9"/>
        <v>0</v>
      </c>
      <c r="S21" s="33">
        <f t="shared" si="9"/>
        <v>0</v>
      </c>
      <c r="T21" s="33">
        <f t="shared" si="9"/>
        <v>0</v>
      </c>
      <c r="U21" s="33">
        <f t="shared" si="9"/>
        <v>1531.5</v>
      </c>
      <c r="V21" s="33">
        <f t="shared" si="9"/>
        <v>0</v>
      </c>
      <c r="W21" s="33">
        <f t="shared" si="9"/>
        <v>0</v>
      </c>
      <c r="X21" s="33">
        <f t="shared" si="9"/>
        <v>0</v>
      </c>
      <c r="Y21" s="33">
        <f t="shared" si="9"/>
        <v>0</v>
      </c>
      <c r="Z21" s="33">
        <f t="shared" si="9"/>
        <v>0</v>
      </c>
      <c r="AA21" s="33">
        <f t="shared" si="9"/>
        <v>1068</v>
      </c>
      <c r="AB21" s="33">
        <f t="shared" si="9"/>
        <v>0</v>
      </c>
      <c r="AC21" s="33">
        <f t="shared" si="9"/>
        <v>0</v>
      </c>
      <c r="AD21" s="33">
        <f t="shared" si="9"/>
        <v>0</v>
      </c>
      <c r="AE21" s="33">
        <f t="shared" si="9"/>
        <v>50</v>
      </c>
      <c r="AF21" s="33">
        <f t="shared" si="9"/>
        <v>0</v>
      </c>
      <c r="AG21" s="51"/>
      <c r="AH21" s="50"/>
      <c r="AI21" s="50"/>
      <c r="AJ21" s="50"/>
      <c r="AK21" s="5"/>
      <c r="AL21" s="1"/>
    </row>
    <row r="22" spans="1:38" ht="16.8" x14ac:dyDescent="0.3">
      <c r="A22" s="75" t="s">
        <v>25</v>
      </c>
      <c r="B22" s="75"/>
      <c r="C22" s="30">
        <f>C11+C15+C19</f>
        <v>3321.1</v>
      </c>
      <c r="D22" s="30">
        <f>D19+D15+D11</f>
        <v>1261.5</v>
      </c>
      <c r="E22" s="30">
        <f>E19+E15+E11</f>
        <v>0</v>
      </c>
      <c r="F22" s="30">
        <f>F11+F15+F19</f>
        <v>0</v>
      </c>
      <c r="G22" s="30">
        <f>IFERROR(F22/C22*100,0)</f>
        <v>0</v>
      </c>
      <c r="H22" s="30">
        <f>IFERROR(F22/D22*100,0)</f>
        <v>0</v>
      </c>
      <c r="I22" s="30">
        <f>I11+I15+I19</f>
        <v>0</v>
      </c>
      <c r="J22" s="30">
        <f t="shared" ref="J22:AF23" si="10">J11+J15+J19</f>
        <v>0</v>
      </c>
      <c r="K22" s="30">
        <f t="shared" si="10"/>
        <v>0</v>
      </c>
      <c r="L22" s="30">
        <f t="shared" si="10"/>
        <v>0</v>
      </c>
      <c r="M22" s="30">
        <f t="shared" si="10"/>
        <v>1261.5</v>
      </c>
      <c r="N22" s="30">
        <f t="shared" si="10"/>
        <v>0</v>
      </c>
      <c r="O22" s="30">
        <f t="shared" si="10"/>
        <v>0</v>
      </c>
      <c r="P22" s="30">
        <f t="shared" si="10"/>
        <v>0</v>
      </c>
      <c r="Q22" s="30">
        <f t="shared" si="10"/>
        <v>0</v>
      </c>
      <c r="R22" s="30">
        <f t="shared" si="10"/>
        <v>0</v>
      </c>
      <c r="S22" s="30">
        <f t="shared" si="10"/>
        <v>0</v>
      </c>
      <c r="T22" s="30">
        <f t="shared" si="10"/>
        <v>0</v>
      </c>
      <c r="U22" s="30">
        <f t="shared" si="10"/>
        <v>1261.5</v>
      </c>
      <c r="V22" s="30">
        <f t="shared" si="10"/>
        <v>0</v>
      </c>
      <c r="W22" s="30">
        <f t="shared" si="10"/>
        <v>0</v>
      </c>
      <c r="X22" s="30">
        <f t="shared" si="10"/>
        <v>0</v>
      </c>
      <c r="Y22" s="30">
        <f t="shared" si="10"/>
        <v>0</v>
      </c>
      <c r="Z22" s="30">
        <f t="shared" si="10"/>
        <v>0</v>
      </c>
      <c r="AA22" s="30">
        <f t="shared" si="10"/>
        <v>798</v>
      </c>
      <c r="AB22" s="30">
        <f t="shared" si="10"/>
        <v>0</v>
      </c>
      <c r="AC22" s="30">
        <f t="shared" si="10"/>
        <v>0</v>
      </c>
      <c r="AD22" s="30">
        <f t="shared" si="10"/>
        <v>0</v>
      </c>
      <c r="AE22" s="30">
        <f t="shared" si="10"/>
        <v>0</v>
      </c>
      <c r="AF22" s="30">
        <f t="shared" si="10"/>
        <v>0</v>
      </c>
      <c r="AG22" s="48"/>
      <c r="AH22" s="50"/>
      <c r="AI22" s="50"/>
      <c r="AJ22" s="50"/>
      <c r="AK22" s="5"/>
      <c r="AL22" s="1"/>
    </row>
    <row r="23" spans="1:38" ht="16.8" x14ac:dyDescent="0.3">
      <c r="A23" s="75" t="s">
        <v>26</v>
      </c>
      <c r="B23" s="75"/>
      <c r="C23" s="30">
        <f>C12+C16+C20</f>
        <v>950</v>
      </c>
      <c r="D23" s="30">
        <f>I23+K23+M23+O23</f>
        <v>360</v>
      </c>
      <c r="E23" s="30">
        <f>E20+E16+E12</f>
        <v>0</v>
      </c>
      <c r="F23" s="30">
        <f>F12+F16+F20</f>
        <v>0</v>
      </c>
      <c r="G23" s="30">
        <f>IFERROR(F23/C23*100,0)</f>
        <v>0</v>
      </c>
      <c r="H23" s="30">
        <f>IFERROR(F23/D23*100,0)</f>
        <v>0</v>
      </c>
      <c r="I23" s="30">
        <f>I12+I16+I20</f>
        <v>0</v>
      </c>
      <c r="J23" s="30">
        <f t="shared" si="10"/>
        <v>0</v>
      </c>
      <c r="K23" s="30">
        <f t="shared" si="10"/>
        <v>90</v>
      </c>
      <c r="L23" s="30">
        <f t="shared" si="10"/>
        <v>0</v>
      </c>
      <c r="M23" s="30">
        <f t="shared" si="10"/>
        <v>0</v>
      </c>
      <c r="N23" s="30">
        <f t="shared" si="10"/>
        <v>0</v>
      </c>
      <c r="O23" s="30">
        <f t="shared" si="10"/>
        <v>270</v>
      </c>
      <c r="P23" s="30">
        <f t="shared" si="10"/>
        <v>0</v>
      </c>
      <c r="Q23" s="30">
        <f t="shared" si="10"/>
        <v>0</v>
      </c>
      <c r="R23" s="30">
        <f t="shared" si="10"/>
        <v>0</v>
      </c>
      <c r="S23" s="30">
        <f t="shared" si="10"/>
        <v>0</v>
      </c>
      <c r="T23" s="30">
        <f t="shared" si="10"/>
        <v>0</v>
      </c>
      <c r="U23" s="30">
        <f t="shared" si="10"/>
        <v>270</v>
      </c>
      <c r="V23" s="30">
        <f t="shared" si="10"/>
        <v>0</v>
      </c>
      <c r="W23" s="30">
        <f t="shared" si="10"/>
        <v>0</v>
      </c>
      <c r="X23" s="30">
        <f t="shared" si="10"/>
        <v>0</v>
      </c>
      <c r="Y23" s="30">
        <f t="shared" si="10"/>
        <v>0</v>
      </c>
      <c r="Z23" s="30">
        <f t="shared" si="10"/>
        <v>0</v>
      </c>
      <c r="AA23" s="30">
        <f t="shared" si="10"/>
        <v>270</v>
      </c>
      <c r="AB23" s="30">
        <f t="shared" si="10"/>
        <v>0</v>
      </c>
      <c r="AC23" s="30">
        <f t="shared" si="10"/>
        <v>0</v>
      </c>
      <c r="AD23" s="30">
        <f t="shared" si="10"/>
        <v>0</v>
      </c>
      <c r="AE23" s="30">
        <f t="shared" si="10"/>
        <v>50</v>
      </c>
      <c r="AF23" s="30">
        <f t="shared" si="10"/>
        <v>0</v>
      </c>
      <c r="AG23" s="48"/>
      <c r="AH23" s="50"/>
      <c r="AI23" s="50"/>
      <c r="AJ23" s="50"/>
      <c r="AK23" s="5"/>
      <c r="AL23" s="1"/>
    </row>
    <row r="24" spans="1:38" ht="16.5" customHeight="1" x14ac:dyDescent="0.3">
      <c r="A24" s="84" t="s">
        <v>34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43"/>
      <c r="AG24" s="56"/>
      <c r="AH24" s="50"/>
      <c r="AI24" s="50"/>
      <c r="AJ24" s="50"/>
      <c r="AK24" s="5"/>
      <c r="AL24" s="4"/>
    </row>
    <row r="25" spans="1:38" ht="16.5" customHeight="1" x14ac:dyDescent="0.3">
      <c r="A25" s="90" t="s">
        <v>44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62"/>
      <c r="AH25" s="50"/>
      <c r="AI25" s="50"/>
      <c r="AJ25" s="50"/>
      <c r="AK25" s="5"/>
      <c r="AL25" s="4"/>
    </row>
    <row r="26" spans="1:38" ht="16.8" x14ac:dyDescent="0.3">
      <c r="A26" s="89" t="s">
        <v>24</v>
      </c>
      <c r="B26" s="89"/>
      <c r="C26" s="34">
        <f>C27+C28</f>
        <v>0</v>
      </c>
      <c r="D26" s="42">
        <v>0</v>
      </c>
      <c r="E26" s="42">
        <v>0</v>
      </c>
      <c r="F26" s="42">
        <v>0</v>
      </c>
      <c r="G26" s="31">
        <f t="shared" ref="G26:G31" si="11">IFERROR(F26/C26*100,0)</f>
        <v>0</v>
      </c>
      <c r="H26" s="31">
        <f t="shared" ref="H26:H31" si="12">IFERROR(F26/D26*100,0)</f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31">
        <v>0</v>
      </c>
      <c r="O26" s="42">
        <v>0</v>
      </c>
      <c r="P26" s="31">
        <v>0</v>
      </c>
      <c r="Q26" s="42">
        <v>0</v>
      </c>
      <c r="R26" s="27">
        <v>0</v>
      </c>
      <c r="S26" s="42">
        <v>0</v>
      </c>
      <c r="T26" s="31">
        <v>0</v>
      </c>
      <c r="U26" s="42">
        <v>0</v>
      </c>
      <c r="V26" s="31">
        <v>0</v>
      </c>
      <c r="W26" s="42">
        <v>0</v>
      </c>
      <c r="X26" s="31">
        <v>0</v>
      </c>
      <c r="Y26" s="42">
        <v>0</v>
      </c>
      <c r="Z26" s="31">
        <v>0</v>
      </c>
      <c r="AA26" s="42">
        <v>0</v>
      </c>
      <c r="AB26" s="31">
        <v>0</v>
      </c>
      <c r="AC26" s="42">
        <v>0</v>
      </c>
      <c r="AD26" s="31">
        <v>0</v>
      </c>
      <c r="AE26" s="42">
        <v>0</v>
      </c>
      <c r="AF26" s="27">
        <v>0</v>
      </c>
      <c r="AG26" s="56"/>
      <c r="AH26" s="50"/>
      <c r="AI26" s="50"/>
      <c r="AJ26" s="50"/>
      <c r="AK26" s="5"/>
      <c r="AL26" s="4"/>
    </row>
    <row r="27" spans="1:38" ht="16.8" x14ac:dyDescent="0.3">
      <c r="A27" s="85" t="s">
        <v>25</v>
      </c>
      <c r="B27" s="85"/>
      <c r="C27" s="29">
        <v>0</v>
      </c>
      <c r="D27" s="31">
        <v>0</v>
      </c>
      <c r="E27" s="31">
        <v>0</v>
      </c>
      <c r="F27" s="31">
        <v>0</v>
      </c>
      <c r="G27" s="31">
        <f t="shared" si="11"/>
        <v>0</v>
      </c>
      <c r="H27" s="31">
        <f t="shared" si="12"/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27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27">
        <v>0</v>
      </c>
      <c r="AG27" s="56"/>
      <c r="AH27" s="50"/>
      <c r="AI27" s="50"/>
      <c r="AJ27" s="50"/>
      <c r="AK27" s="5"/>
      <c r="AL27" s="4"/>
    </row>
    <row r="28" spans="1:38" ht="16.8" x14ac:dyDescent="0.3">
      <c r="A28" s="85" t="s">
        <v>26</v>
      </c>
      <c r="B28" s="85"/>
      <c r="C28" s="29">
        <v>0</v>
      </c>
      <c r="D28" s="31">
        <v>0</v>
      </c>
      <c r="E28" s="31">
        <v>0</v>
      </c>
      <c r="F28" s="31">
        <v>0</v>
      </c>
      <c r="G28" s="31">
        <f t="shared" si="11"/>
        <v>0</v>
      </c>
      <c r="H28" s="31">
        <f t="shared" si="12"/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27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27">
        <v>0</v>
      </c>
      <c r="AG28" s="56"/>
      <c r="AH28" s="50"/>
      <c r="AI28" s="50"/>
      <c r="AJ28" s="50"/>
      <c r="AK28" s="5"/>
      <c r="AL28" s="4"/>
    </row>
    <row r="29" spans="1:38" ht="16.8" x14ac:dyDescent="0.3">
      <c r="A29" s="96" t="s">
        <v>27</v>
      </c>
      <c r="B29" s="96"/>
      <c r="C29" s="33">
        <f>C30+C31</f>
        <v>0</v>
      </c>
      <c r="D29" s="33">
        <v>0</v>
      </c>
      <c r="E29" s="33">
        <f t="shared" ref="E29:F29" si="13">E30+E31</f>
        <v>0</v>
      </c>
      <c r="F29" s="33">
        <f t="shared" si="13"/>
        <v>0</v>
      </c>
      <c r="G29" s="36">
        <f t="shared" si="11"/>
        <v>0</v>
      </c>
      <c r="H29" s="36">
        <f t="shared" si="12"/>
        <v>0</v>
      </c>
      <c r="I29" s="33">
        <f>I30+I31</f>
        <v>0</v>
      </c>
      <c r="J29" s="33">
        <f t="shared" ref="J29:AF29" si="14">J30+J31</f>
        <v>0</v>
      </c>
      <c r="K29" s="33">
        <f t="shared" si="14"/>
        <v>0</v>
      </c>
      <c r="L29" s="33">
        <f t="shared" si="14"/>
        <v>0</v>
      </c>
      <c r="M29" s="33">
        <f t="shared" si="14"/>
        <v>0</v>
      </c>
      <c r="N29" s="33">
        <f t="shared" si="14"/>
        <v>0</v>
      </c>
      <c r="O29" s="33">
        <f t="shared" si="14"/>
        <v>0</v>
      </c>
      <c r="P29" s="33">
        <f t="shared" si="14"/>
        <v>0</v>
      </c>
      <c r="Q29" s="33">
        <f t="shared" si="14"/>
        <v>0</v>
      </c>
      <c r="R29" s="33">
        <f t="shared" si="14"/>
        <v>0</v>
      </c>
      <c r="S29" s="33">
        <f t="shared" si="14"/>
        <v>0</v>
      </c>
      <c r="T29" s="33">
        <f t="shared" si="14"/>
        <v>0</v>
      </c>
      <c r="U29" s="33">
        <f t="shared" si="14"/>
        <v>0</v>
      </c>
      <c r="V29" s="33">
        <f t="shared" si="14"/>
        <v>0</v>
      </c>
      <c r="W29" s="33">
        <f t="shared" si="14"/>
        <v>0</v>
      </c>
      <c r="X29" s="33">
        <f t="shared" si="14"/>
        <v>0</v>
      </c>
      <c r="Y29" s="33">
        <f t="shared" si="14"/>
        <v>0</v>
      </c>
      <c r="Z29" s="33">
        <f t="shared" si="14"/>
        <v>0</v>
      </c>
      <c r="AA29" s="33">
        <f t="shared" si="14"/>
        <v>0</v>
      </c>
      <c r="AB29" s="33">
        <f t="shared" si="14"/>
        <v>0</v>
      </c>
      <c r="AC29" s="33">
        <f t="shared" si="14"/>
        <v>0</v>
      </c>
      <c r="AD29" s="33">
        <f t="shared" si="14"/>
        <v>0</v>
      </c>
      <c r="AE29" s="33">
        <f t="shared" si="14"/>
        <v>0</v>
      </c>
      <c r="AF29" s="33">
        <f t="shared" si="14"/>
        <v>0</v>
      </c>
      <c r="AG29" s="51"/>
      <c r="AH29" s="50"/>
      <c r="AI29" s="50"/>
      <c r="AJ29" s="50"/>
      <c r="AK29" s="5"/>
      <c r="AL29" s="1"/>
    </row>
    <row r="30" spans="1:38" ht="16.8" x14ac:dyDescent="0.3">
      <c r="A30" s="75" t="s">
        <v>25</v>
      </c>
      <c r="B30" s="75"/>
      <c r="C30" s="30">
        <v>0</v>
      </c>
      <c r="D30" s="30">
        <v>0</v>
      </c>
      <c r="E30" s="30">
        <f>E27+E23+E19</f>
        <v>0</v>
      </c>
      <c r="F30" s="30">
        <f>F19+F23+F27</f>
        <v>0</v>
      </c>
      <c r="G30" s="30">
        <f t="shared" si="11"/>
        <v>0</v>
      </c>
      <c r="H30" s="30">
        <f t="shared" si="12"/>
        <v>0</v>
      </c>
      <c r="I30" s="30">
        <f t="shared" ref="I30:AF30" si="15">I27</f>
        <v>0</v>
      </c>
      <c r="J30" s="30">
        <f t="shared" si="15"/>
        <v>0</v>
      </c>
      <c r="K30" s="30">
        <f t="shared" si="15"/>
        <v>0</v>
      </c>
      <c r="L30" s="30">
        <f t="shared" si="15"/>
        <v>0</v>
      </c>
      <c r="M30" s="30">
        <f t="shared" si="15"/>
        <v>0</v>
      </c>
      <c r="N30" s="30">
        <f t="shared" si="15"/>
        <v>0</v>
      </c>
      <c r="O30" s="30">
        <f t="shared" si="15"/>
        <v>0</v>
      </c>
      <c r="P30" s="30">
        <f t="shared" si="15"/>
        <v>0</v>
      </c>
      <c r="Q30" s="30">
        <f t="shared" si="15"/>
        <v>0</v>
      </c>
      <c r="R30" s="30">
        <f t="shared" si="15"/>
        <v>0</v>
      </c>
      <c r="S30" s="30">
        <f t="shared" si="15"/>
        <v>0</v>
      </c>
      <c r="T30" s="30">
        <f t="shared" si="15"/>
        <v>0</v>
      </c>
      <c r="U30" s="30">
        <f t="shared" si="15"/>
        <v>0</v>
      </c>
      <c r="V30" s="30">
        <f t="shared" si="15"/>
        <v>0</v>
      </c>
      <c r="W30" s="30">
        <f t="shared" si="15"/>
        <v>0</v>
      </c>
      <c r="X30" s="30">
        <f t="shared" si="15"/>
        <v>0</v>
      </c>
      <c r="Y30" s="30">
        <f t="shared" si="15"/>
        <v>0</v>
      </c>
      <c r="Z30" s="30">
        <f t="shared" si="15"/>
        <v>0</v>
      </c>
      <c r="AA30" s="30">
        <f t="shared" si="15"/>
        <v>0</v>
      </c>
      <c r="AB30" s="30">
        <f t="shared" si="15"/>
        <v>0</v>
      </c>
      <c r="AC30" s="30">
        <f t="shared" si="15"/>
        <v>0</v>
      </c>
      <c r="AD30" s="30">
        <f t="shared" si="15"/>
        <v>0</v>
      </c>
      <c r="AE30" s="30">
        <f t="shared" si="15"/>
        <v>0</v>
      </c>
      <c r="AF30" s="30">
        <f t="shared" si="15"/>
        <v>0</v>
      </c>
      <c r="AG30" s="48"/>
      <c r="AH30" s="50"/>
      <c r="AI30" s="50"/>
      <c r="AJ30" s="50"/>
      <c r="AK30" s="5"/>
      <c r="AL30" s="1"/>
    </row>
    <row r="31" spans="1:38" ht="16.8" x14ac:dyDescent="0.3">
      <c r="A31" s="75" t="s">
        <v>26</v>
      </c>
      <c r="B31" s="75"/>
      <c r="C31" s="30">
        <f>C20+C24+C28</f>
        <v>0</v>
      </c>
      <c r="D31" s="30">
        <f>D28+D24+D20</f>
        <v>0</v>
      </c>
      <c r="E31" s="30">
        <f>E28+E24+E20</f>
        <v>0</v>
      </c>
      <c r="F31" s="30">
        <f>F20+F24+F28</f>
        <v>0</v>
      </c>
      <c r="G31" s="30">
        <f t="shared" si="11"/>
        <v>0</v>
      </c>
      <c r="H31" s="30">
        <f t="shared" si="12"/>
        <v>0</v>
      </c>
      <c r="I31" s="30">
        <f t="shared" ref="I31:AF31" si="16">I28</f>
        <v>0</v>
      </c>
      <c r="J31" s="30">
        <f t="shared" si="16"/>
        <v>0</v>
      </c>
      <c r="K31" s="30">
        <f t="shared" si="16"/>
        <v>0</v>
      </c>
      <c r="L31" s="30">
        <f t="shared" si="16"/>
        <v>0</v>
      </c>
      <c r="M31" s="30">
        <f t="shared" si="16"/>
        <v>0</v>
      </c>
      <c r="N31" s="30">
        <f t="shared" si="16"/>
        <v>0</v>
      </c>
      <c r="O31" s="30">
        <f t="shared" si="16"/>
        <v>0</v>
      </c>
      <c r="P31" s="30">
        <f t="shared" si="16"/>
        <v>0</v>
      </c>
      <c r="Q31" s="30">
        <f t="shared" si="16"/>
        <v>0</v>
      </c>
      <c r="R31" s="30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48"/>
      <c r="AH31" s="50"/>
      <c r="AI31" s="50"/>
      <c r="AJ31" s="50"/>
      <c r="AK31" s="5"/>
      <c r="AL31" s="4"/>
    </row>
    <row r="32" spans="1:38" ht="16.5" customHeight="1" x14ac:dyDescent="0.3">
      <c r="A32" s="84" t="s">
        <v>33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56"/>
      <c r="AH32" s="50"/>
      <c r="AI32" s="50"/>
      <c r="AJ32" s="50"/>
      <c r="AK32" s="5"/>
      <c r="AL32" s="4"/>
    </row>
    <row r="33" spans="1:38" ht="16.5" customHeight="1" x14ac:dyDescent="0.3">
      <c r="A33" s="90" t="s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62"/>
      <c r="AH33" s="50"/>
      <c r="AI33" s="50"/>
      <c r="AJ33" s="50"/>
      <c r="AK33" s="5"/>
      <c r="AL33" s="1"/>
    </row>
    <row r="34" spans="1:38" ht="16.8" x14ac:dyDescent="0.3">
      <c r="A34" s="102" t="s">
        <v>24</v>
      </c>
      <c r="B34" s="102"/>
      <c r="C34" s="29">
        <f>C35+C36</f>
        <v>0</v>
      </c>
      <c r="D34" s="29">
        <f t="shared" ref="D34:F34" si="17">D35+D36</f>
        <v>0</v>
      </c>
      <c r="E34" s="29">
        <f t="shared" si="17"/>
        <v>0</v>
      </c>
      <c r="F34" s="29">
        <f t="shared" si="17"/>
        <v>0</v>
      </c>
      <c r="G34" s="31">
        <f t="shared" ref="G34:G39" si="18">IFERROR(F34/C34*100,0)</f>
        <v>0</v>
      </c>
      <c r="H34" s="31">
        <f t="shared" ref="H34:H39" si="19">IFERROR(F34/D34*100,0)</f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57"/>
      <c r="AH34" s="50"/>
      <c r="AI34" s="50"/>
      <c r="AJ34" s="50"/>
      <c r="AK34" s="5"/>
      <c r="AL34" s="4"/>
    </row>
    <row r="35" spans="1:38" ht="16.5" customHeight="1" x14ac:dyDescent="0.3">
      <c r="A35" s="86" t="s">
        <v>25</v>
      </c>
      <c r="B35" s="86"/>
      <c r="C35" s="31">
        <f>I35+K35+M35+O35+Q35+S35+U35+W35+Y35+AA35+AC35+AE35</f>
        <v>0</v>
      </c>
      <c r="D35" s="29">
        <f>I35</f>
        <v>0</v>
      </c>
      <c r="E35" s="29">
        <v>0</v>
      </c>
      <c r="F35" s="31">
        <f>J35+L35+N35+P35+R35+T35+V35+X35+Z35+AB35+AD35+AF34</f>
        <v>0</v>
      </c>
      <c r="G35" s="31">
        <f t="shared" si="18"/>
        <v>0</v>
      </c>
      <c r="H35" s="31">
        <f t="shared" si="19"/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57"/>
      <c r="AH35" s="50"/>
      <c r="AI35" s="50"/>
      <c r="AJ35" s="50"/>
      <c r="AK35" s="5"/>
      <c r="AL35" s="4"/>
    </row>
    <row r="36" spans="1:38" ht="16.8" x14ac:dyDescent="0.3">
      <c r="A36" s="86" t="s">
        <v>26</v>
      </c>
      <c r="B36" s="86"/>
      <c r="C36" s="31">
        <f>I36+K36+M36+O36+Q36+S36+U36+W36+Y36+AA36+AC36+AE36</f>
        <v>0</v>
      </c>
      <c r="D36" s="29">
        <f>I36</f>
        <v>0</v>
      </c>
      <c r="E36" s="29">
        <v>0</v>
      </c>
      <c r="F36" s="31">
        <f>J36+L36+N36+P36+R36+T36+V36+X36+Z36+AB36+AD36+AF35</f>
        <v>0</v>
      </c>
      <c r="G36" s="31">
        <f t="shared" si="18"/>
        <v>0</v>
      </c>
      <c r="H36" s="31">
        <f t="shared" si="19"/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/>
      <c r="AG36" s="35"/>
      <c r="AH36" s="4"/>
      <c r="AI36" s="4"/>
      <c r="AJ36" s="4"/>
      <c r="AK36" s="4"/>
      <c r="AL36" s="4"/>
    </row>
    <row r="37" spans="1:38" ht="16.8" x14ac:dyDescent="0.3">
      <c r="A37" s="101" t="s">
        <v>27</v>
      </c>
      <c r="B37" s="101"/>
      <c r="C37" s="33">
        <f>C38+C39</f>
        <v>0</v>
      </c>
      <c r="D37" s="33">
        <f t="shared" ref="D37:F37" si="20">D38+D39</f>
        <v>0</v>
      </c>
      <c r="E37" s="33">
        <f t="shared" si="20"/>
        <v>0</v>
      </c>
      <c r="F37" s="33">
        <f t="shared" si="20"/>
        <v>0</v>
      </c>
      <c r="G37" s="36">
        <f t="shared" si="18"/>
        <v>0</v>
      </c>
      <c r="H37" s="36">
        <f t="shared" si="19"/>
        <v>0</v>
      </c>
      <c r="I37" s="33">
        <f>I38+I39</f>
        <v>0</v>
      </c>
      <c r="J37" s="33">
        <f t="shared" ref="J37:AF37" si="21">J38+J39</f>
        <v>0</v>
      </c>
      <c r="K37" s="33">
        <f t="shared" si="21"/>
        <v>0</v>
      </c>
      <c r="L37" s="33">
        <f t="shared" si="21"/>
        <v>0</v>
      </c>
      <c r="M37" s="33">
        <f t="shared" si="21"/>
        <v>0</v>
      </c>
      <c r="N37" s="33">
        <f t="shared" si="21"/>
        <v>0</v>
      </c>
      <c r="O37" s="33">
        <f t="shared" si="21"/>
        <v>0</v>
      </c>
      <c r="P37" s="33">
        <f t="shared" si="21"/>
        <v>0</v>
      </c>
      <c r="Q37" s="33">
        <f t="shared" si="21"/>
        <v>0</v>
      </c>
      <c r="R37" s="33">
        <f t="shared" si="21"/>
        <v>0</v>
      </c>
      <c r="S37" s="33">
        <f t="shared" si="21"/>
        <v>0</v>
      </c>
      <c r="T37" s="33">
        <f t="shared" si="21"/>
        <v>0</v>
      </c>
      <c r="U37" s="33">
        <f t="shared" si="21"/>
        <v>0</v>
      </c>
      <c r="V37" s="33">
        <f t="shared" si="21"/>
        <v>0</v>
      </c>
      <c r="W37" s="33">
        <f t="shared" si="21"/>
        <v>0</v>
      </c>
      <c r="X37" s="33">
        <f t="shared" si="21"/>
        <v>0</v>
      </c>
      <c r="Y37" s="33">
        <f t="shared" si="21"/>
        <v>0</v>
      </c>
      <c r="Z37" s="33">
        <f t="shared" si="21"/>
        <v>0</v>
      </c>
      <c r="AA37" s="33">
        <f t="shared" si="21"/>
        <v>0</v>
      </c>
      <c r="AB37" s="33">
        <f t="shared" si="21"/>
        <v>0</v>
      </c>
      <c r="AC37" s="33">
        <f t="shared" si="21"/>
        <v>0</v>
      </c>
      <c r="AD37" s="33">
        <f t="shared" si="21"/>
        <v>0</v>
      </c>
      <c r="AE37" s="33">
        <f t="shared" si="21"/>
        <v>0</v>
      </c>
      <c r="AF37" s="33">
        <f t="shared" si="21"/>
        <v>0</v>
      </c>
      <c r="AG37" s="64"/>
      <c r="AH37" s="4"/>
      <c r="AI37" s="4"/>
      <c r="AJ37" s="4"/>
      <c r="AK37" s="4"/>
      <c r="AL37" s="4"/>
    </row>
    <row r="38" spans="1:38" ht="16.8" x14ac:dyDescent="0.3">
      <c r="A38" s="97" t="s">
        <v>25</v>
      </c>
      <c r="B38" s="97"/>
      <c r="C38" s="30">
        <v>0</v>
      </c>
      <c r="D38" s="30">
        <f>D35+D31+D27</f>
        <v>0</v>
      </c>
      <c r="E38" s="30">
        <f>E35+E31+E27</f>
        <v>0</v>
      </c>
      <c r="F38" s="30">
        <f>F27+F31+F35</f>
        <v>0</v>
      </c>
      <c r="G38" s="30">
        <f t="shared" si="18"/>
        <v>0</v>
      </c>
      <c r="H38" s="30">
        <f t="shared" si="19"/>
        <v>0</v>
      </c>
      <c r="I38" s="30">
        <f>I35</f>
        <v>0</v>
      </c>
      <c r="J38" s="30">
        <f t="shared" ref="J38:AF39" si="22">J35</f>
        <v>0</v>
      </c>
      <c r="K38" s="30">
        <f t="shared" si="22"/>
        <v>0</v>
      </c>
      <c r="L38" s="30">
        <f t="shared" si="22"/>
        <v>0</v>
      </c>
      <c r="M38" s="30">
        <f t="shared" si="22"/>
        <v>0</v>
      </c>
      <c r="N38" s="30">
        <f t="shared" si="22"/>
        <v>0</v>
      </c>
      <c r="O38" s="30">
        <f t="shared" si="22"/>
        <v>0</v>
      </c>
      <c r="P38" s="30">
        <f t="shared" si="22"/>
        <v>0</v>
      </c>
      <c r="Q38" s="30">
        <f t="shared" si="22"/>
        <v>0</v>
      </c>
      <c r="R38" s="30">
        <f t="shared" si="22"/>
        <v>0</v>
      </c>
      <c r="S38" s="30">
        <f t="shared" si="22"/>
        <v>0</v>
      </c>
      <c r="T38" s="30">
        <f t="shared" si="22"/>
        <v>0</v>
      </c>
      <c r="U38" s="30">
        <f t="shared" si="22"/>
        <v>0</v>
      </c>
      <c r="V38" s="30">
        <f t="shared" si="22"/>
        <v>0</v>
      </c>
      <c r="W38" s="30">
        <f t="shared" si="22"/>
        <v>0</v>
      </c>
      <c r="X38" s="30">
        <f t="shared" si="22"/>
        <v>0</v>
      </c>
      <c r="Y38" s="30">
        <f t="shared" si="22"/>
        <v>0</v>
      </c>
      <c r="Z38" s="30">
        <f t="shared" si="22"/>
        <v>0</v>
      </c>
      <c r="AA38" s="30">
        <f t="shared" si="22"/>
        <v>0</v>
      </c>
      <c r="AB38" s="30">
        <f t="shared" si="22"/>
        <v>0</v>
      </c>
      <c r="AC38" s="30">
        <f t="shared" si="22"/>
        <v>0</v>
      </c>
      <c r="AD38" s="30">
        <f t="shared" si="22"/>
        <v>0</v>
      </c>
      <c r="AE38" s="30">
        <f t="shared" si="22"/>
        <v>0</v>
      </c>
      <c r="AF38" s="30">
        <f t="shared" si="22"/>
        <v>0</v>
      </c>
      <c r="AG38" s="27"/>
      <c r="AH38" s="11"/>
      <c r="AI38" s="11"/>
      <c r="AJ38" s="12"/>
      <c r="AK38" s="12"/>
      <c r="AL38" s="12"/>
    </row>
    <row r="39" spans="1:38" ht="16.8" x14ac:dyDescent="0.3">
      <c r="A39" s="97" t="s">
        <v>26</v>
      </c>
      <c r="B39" s="97"/>
      <c r="C39" s="30">
        <f>C28+C32+C36</f>
        <v>0</v>
      </c>
      <c r="D39" s="30">
        <f>D36+D32+D28</f>
        <v>0</v>
      </c>
      <c r="E39" s="30">
        <f>E36+E32+E28</f>
        <v>0</v>
      </c>
      <c r="F39" s="30">
        <f>F28+F32+F36</f>
        <v>0</v>
      </c>
      <c r="G39" s="30">
        <f t="shared" si="18"/>
        <v>0</v>
      </c>
      <c r="H39" s="30">
        <f t="shared" si="19"/>
        <v>0</v>
      </c>
      <c r="I39" s="30">
        <f>I36</f>
        <v>0</v>
      </c>
      <c r="J39" s="30">
        <f t="shared" si="22"/>
        <v>0</v>
      </c>
      <c r="K39" s="30">
        <f t="shared" si="22"/>
        <v>0</v>
      </c>
      <c r="L39" s="30">
        <f t="shared" si="22"/>
        <v>0</v>
      </c>
      <c r="M39" s="30">
        <f t="shared" si="22"/>
        <v>0</v>
      </c>
      <c r="N39" s="30">
        <f t="shared" si="22"/>
        <v>0</v>
      </c>
      <c r="O39" s="30">
        <f t="shared" si="22"/>
        <v>0</v>
      </c>
      <c r="P39" s="30">
        <f t="shared" si="22"/>
        <v>0</v>
      </c>
      <c r="Q39" s="30">
        <f t="shared" si="22"/>
        <v>0</v>
      </c>
      <c r="R39" s="30">
        <f t="shared" si="22"/>
        <v>0</v>
      </c>
      <c r="S39" s="30">
        <f t="shared" si="22"/>
        <v>0</v>
      </c>
      <c r="T39" s="30">
        <f t="shared" si="22"/>
        <v>0</v>
      </c>
      <c r="U39" s="30">
        <f t="shared" si="22"/>
        <v>0</v>
      </c>
      <c r="V39" s="30">
        <f t="shared" si="22"/>
        <v>0</v>
      </c>
      <c r="W39" s="30">
        <f t="shared" si="22"/>
        <v>0</v>
      </c>
      <c r="X39" s="30">
        <f t="shared" si="22"/>
        <v>0</v>
      </c>
      <c r="Y39" s="30">
        <f t="shared" si="22"/>
        <v>0</v>
      </c>
      <c r="Z39" s="30">
        <f t="shared" si="22"/>
        <v>0</v>
      </c>
      <c r="AA39" s="30">
        <f t="shared" si="22"/>
        <v>0</v>
      </c>
      <c r="AB39" s="30">
        <f t="shared" si="22"/>
        <v>0</v>
      </c>
      <c r="AC39" s="30">
        <f t="shared" si="22"/>
        <v>0</v>
      </c>
      <c r="AD39" s="30">
        <f t="shared" si="22"/>
        <v>0</v>
      </c>
      <c r="AE39" s="30">
        <f t="shared" si="22"/>
        <v>0</v>
      </c>
      <c r="AF39" s="30">
        <f t="shared" si="22"/>
        <v>0</v>
      </c>
      <c r="AG39" s="58"/>
      <c r="AH39" s="15"/>
      <c r="AI39" s="15"/>
      <c r="AJ39" s="15"/>
      <c r="AK39" s="15"/>
      <c r="AL39" s="15"/>
    </row>
    <row r="40" spans="1:38" ht="16.5" customHeight="1" x14ac:dyDescent="0.3">
      <c r="A40" s="98" t="s">
        <v>32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37"/>
      <c r="AH40" s="15"/>
      <c r="AI40" s="15"/>
      <c r="AJ40" s="15"/>
      <c r="AK40" s="15"/>
      <c r="AL40" s="15"/>
    </row>
    <row r="41" spans="1:38" ht="16.5" customHeight="1" x14ac:dyDescent="0.3">
      <c r="A41" s="99" t="s">
        <v>36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44"/>
      <c r="AG41" s="65"/>
      <c r="AH41" s="15"/>
      <c r="AI41" s="15"/>
      <c r="AJ41" s="15"/>
      <c r="AK41" s="15"/>
      <c r="AL41" s="15"/>
    </row>
    <row r="42" spans="1:38" ht="17.399999999999999" x14ac:dyDescent="0.3">
      <c r="A42" s="100" t="s">
        <v>24</v>
      </c>
      <c r="B42" s="100"/>
      <c r="C42" s="45">
        <f>C43+C44</f>
        <v>2454</v>
      </c>
      <c r="D42" s="45">
        <f>D43+D44</f>
        <v>613.5</v>
      </c>
      <c r="E42" s="45">
        <f>E44+E43</f>
        <v>717.8</v>
      </c>
      <c r="F42" s="26">
        <v>237</v>
      </c>
      <c r="G42" s="31">
        <f t="shared" ref="G42:G50" si="23">IFERROR(F42/C42*100,0)</f>
        <v>9.657701711491443</v>
      </c>
      <c r="H42" s="31">
        <f t="shared" ref="H42:H50" si="24">IFERROR(F42/D42*100,0)</f>
        <v>38.630806845965772</v>
      </c>
      <c r="I42" s="26">
        <f t="shared" ref="I42:AF42" si="25">I44+I43</f>
        <v>0</v>
      </c>
      <c r="J42" s="26">
        <f t="shared" si="25"/>
        <v>0</v>
      </c>
      <c r="K42" s="26">
        <f t="shared" si="25"/>
        <v>204.5</v>
      </c>
      <c r="L42" s="26">
        <f t="shared" si="25"/>
        <v>231.8</v>
      </c>
      <c r="M42" s="26">
        <f t="shared" si="25"/>
        <v>204.5</v>
      </c>
      <c r="N42" s="26">
        <v>237</v>
      </c>
      <c r="O42" s="26">
        <f t="shared" si="25"/>
        <v>204.5</v>
      </c>
      <c r="P42" s="26">
        <f t="shared" si="25"/>
        <v>249</v>
      </c>
      <c r="Q42" s="26">
        <f t="shared" si="25"/>
        <v>204.5</v>
      </c>
      <c r="R42" s="26">
        <f t="shared" si="25"/>
        <v>0</v>
      </c>
      <c r="S42" s="26">
        <f t="shared" si="25"/>
        <v>204.5</v>
      </c>
      <c r="T42" s="26">
        <f t="shared" si="25"/>
        <v>0</v>
      </c>
      <c r="U42" s="26">
        <f t="shared" si="25"/>
        <v>204.5</v>
      </c>
      <c r="V42" s="26">
        <f t="shared" si="25"/>
        <v>0</v>
      </c>
      <c r="W42" s="26">
        <f t="shared" si="25"/>
        <v>204.5</v>
      </c>
      <c r="X42" s="26">
        <f t="shared" si="25"/>
        <v>0</v>
      </c>
      <c r="Y42" s="26">
        <f t="shared" si="25"/>
        <v>204.5</v>
      </c>
      <c r="Z42" s="26">
        <f t="shared" si="25"/>
        <v>0</v>
      </c>
      <c r="AA42" s="26">
        <f t="shared" si="25"/>
        <v>204.5</v>
      </c>
      <c r="AB42" s="26">
        <f t="shared" si="25"/>
        <v>0</v>
      </c>
      <c r="AC42" s="26">
        <f t="shared" si="25"/>
        <v>204.5</v>
      </c>
      <c r="AD42" s="26">
        <f t="shared" si="25"/>
        <v>0</v>
      </c>
      <c r="AE42" s="26">
        <f t="shared" si="25"/>
        <v>409</v>
      </c>
      <c r="AF42" s="26">
        <f t="shared" si="25"/>
        <v>0</v>
      </c>
      <c r="AG42" s="52"/>
      <c r="AH42" s="22"/>
      <c r="AI42" s="1"/>
      <c r="AJ42" s="1"/>
      <c r="AK42" s="1"/>
      <c r="AL42" s="1"/>
    </row>
    <row r="43" spans="1:38" ht="16.8" x14ac:dyDescent="0.3">
      <c r="A43" s="85" t="s">
        <v>25</v>
      </c>
      <c r="B43" s="85"/>
      <c r="C43" s="27">
        <f>I43+K43+M43+O43+Q43+S43+U43+W43+Y43+AA43+AC43+AE43</f>
        <v>861.2</v>
      </c>
      <c r="D43" s="45">
        <f>K43+M43+O43</f>
        <v>613.5</v>
      </c>
      <c r="E43" s="45">
        <f>L43+N43+P43</f>
        <v>717.8</v>
      </c>
      <c r="F43" s="45">
        <f>L43+N43+P43</f>
        <v>717.8</v>
      </c>
      <c r="G43" s="31">
        <f t="shared" si="23"/>
        <v>83.34881560613097</v>
      </c>
      <c r="H43" s="31">
        <f t="shared" si="24"/>
        <v>117.00081499592501</v>
      </c>
      <c r="I43" s="27">
        <v>0</v>
      </c>
      <c r="J43" s="27">
        <v>0</v>
      </c>
      <c r="K43" s="46">
        <v>204.5</v>
      </c>
      <c r="L43" s="27">
        <v>231.8</v>
      </c>
      <c r="M43" s="27">
        <v>204.5</v>
      </c>
      <c r="N43" s="27">
        <v>237</v>
      </c>
      <c r="O43" s="27">
        <v>204.5</v>
      </c>
      <c r="P43" s="27">
        <v>249</v>
      </c>
      <c r="Q43" s="27">
        <v>204.5</v>
      </c>
      <c r="R43" s="27">
        <v>0</v>
      </c>
      <c r="S43" s="27">
        <v>43.2</v>
      </c>
      <c r="T43" s="27">
        <v>0</v>
      </c>
      <c r="U43" s="27">
        <v>0</v>
      </c>
      <c r="V43" s="27">
        <v>0</v>
      </c>
      <c r="W43" s="46">
        <v>0</v>
      </c>
      <c r="X43" s="27">
        <v>0</v>
      </c>
      <c r="Y43" s="46">
        <v>0</v>
      </c>
      <c r="Z43" s="27">
        <v>0</v>
      </c>
      <c r="AA43" s="46">
        <v>0</v>
      </c>
      <c r="AB43" s="27">
        <v>0</v>
      </c>
      <c r="AC43" s="46">
        <v>0</v>
      </c>
      <c r="AD43" s="27">
        <v>0</v>
      </c>
      <c r="AE43" s="46">
        <v>0</v>
      </c>
      <c r="AF43" s="27">
        <v>0</v>
      </c>
      <c r="AG43" s="52"/>
      <c r="AH43" s="11"/>
      <c r="AI43" s="11"/>
      <c r="AJ43" s="12"/>
      <c r="AK43" s="12"/>
      <c r="AL43" s="12"/>
    </row>
    <row r="44" spans="1:38" ht="16.8" x14ac:dyDescent="0.3">
      <c r="A44" s="85" t="s">
        <v>26</v>
      </c>
      <c r="B44" s="85"/>
      <c r="C44" s="27">
        <f>I44+K44+M44+O44+Q44+S44+U44+W44+Y44+AA44+AC44+AE44</f>
        <v>1592.8</v>
      </c>
      <c r="D44" s="27">
        <f>I44</f>
        <v>0</v>
      </c>
      <c r="E44" s="27">
        <f>D44</f>
        <v>0</v>
      </c>
      <c r="F44" s="27">
        <f>J44+L44+N44+P44+R44+T44+V44+X44+Z44+AB44+AD44+AF44</f>
        <v>0</v>
      </c>
      <c r="G44" s="31">
        <f t="shared" si="23"/>
        <v>0</v>
      </c>
      <c r="H44" s="31">
        <f t="shared" si="24"/>
        <v>0</v>
      </c>
      <c r="I44" s="27">
        <v>0</v>
      </c>
      <c r="J44" s="27">
        <f>J43</f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f>P44</f>
        <v>0</v>
      </c>
      <c r="R44" s="27">
        <v>0</v>
      </c>
      <c r="S44" s="27">
        <v>161.30000000000001</v>
      </c>
      <c r="T44" s="27">
        <v>0</v>
      </c>
      <c r="U44" s="27">
        <v>204.5</v>
      </c>
      <c r="V44" s="27">
        <v>0</v>
      </c>
      <c r="W44" s="45">
        <v>204.5</v>
      </c>
      <c r="X44" s="27">
        <v>0</v>
      </c>
      <c r="Y44" s="45">
        <v>204.5</v>
      </c>
      <c r="Z44" s="45">
        <v>0</v>
      </c>
      <c r="AA44" s="45">
        <v>204.5</v>
      </c>
      <c r="AB44" s="27">
        <v>0</v>
      </c>
      <c r="AC44" s="45">
        <v>204.5</v>
      </c>
      <c r="AD44" s="27">
        <v>0</v>
      </c>
      <c r="AE44" s="45">
        <v>409</v>
      </c>
      <c r="AF44" s="38">
        <v>0</v>
      </c>
      <c r="AG44" s="53"/>
      <c r="AH44" s="15"/>
      <c r="AI44" s="15"/>
      <c r="AJ44" s="15"/>
      <c r="AK44" s="15"/>
      <c r="AL44" s="15"/>
    </row>
    <row r="45" spans="1:38" ht="16.8" x14ac:dyDescent="0.3">
      <c r="A45" s="101" t="s">
        <v>27</v>
      </c>
      <c r="B45" s="101"/>
      <c r="C45" s="33">
        <f>C46+C47</f>
        <v>2454</v>
      </c>
      <c r="D45" s="33">
        <f t="shared" ref="D45" si="26">D46+D47</f>
        <v>613.5</v>
      </c>
      <c r="E45" s="33">
        <f>E46+E47</f>
        <v>717.8</v>
      </c>
      <c r="F45" s="33">
        <v>237</v>
      </c>
      <c r="G45" s="36">
        <f t="shared" si="23"/>
        <v>9.657701711491443</v>
      </c>
      <c r="H45" s="36">
        <f t="shared" si="24"/>
        <v>38.630806845965772</v>
      </c>
      <c r="I45" s="33">
        <f>I46+I47</f>
        <v>0</v>
      </c>
      <c r="J45" s="33">
        <f t="shared" ref="J45:AF45" si="27">J46+J47</f>
        <v>0</v>
      </c>
      <c r="K45" s="33">
        <f t="shared" si="27"/>
        <v>204.5</v>
      </c>
      <c r="L45" s="33">
        <f t="shared" si="27"/>
        <v>231.8</v>
      </c>
      <c r="M45" s="33">
        <f t="shared" si="27"/>
        <v>204.5</v>
      </c>
      <c r="N45" s="33">
        <v>237</v>
      </c>
      <c r="O45" s="33">
        <f t="shared" si="27"/>
        <v>204.5</v>
      </c>
      <c r="P45" s="33">
        <f t="shared" si="27"/>
        <v>249</v>
      </c>
      <c r="Q45" s="33">
        <f t="shared" si="27"/>
        <v>204.5</v>
      </c>
      <c r="R45" s="33">
        <f t="shared" si="27"/>
        <v>0</v>
      </c>
      <c r="S45" s="33">
        <f t="shared" si="27"/>
        <v>204.5</v>
      </c>
      <c r="T45" s="33">
        <f t="shared" si="27"/>
        <v>0</v>
      </c>
      <c r="U45" s="33">
        <f t="shared" si="27"/>
        <v>204.5</v>
      </c>
      <c r="V45" s="33">
        <f t="shared" si="27"/>
        <v>0</v>
      </c>
      <c r="W45" s="33">
        <f t="shared" si="27"/>
        <v>204.5</v>
      </c>
      <c r="X45" s="33">
        <f t="shared" si="27"/>
        <v>0</v>
      </c>
      <c r="Y45" s="33">
        <f t="shared" si="27"/>
        <v>204.5</v>
      </c>
      <c r="Z45" s="33">
        <f t="shared" si="27"/>
        <v>0</v>
      </c>
      <c r="AA45" s="33">
        <f t="shared" si="27"/>
        <v>204.5</v>
      </c>
      <c r="AB45" s="33">
        <f t="shared" si="27"/>
        <v>0</v>
      </c>
      <c r="AC45" s="33">
        <f t="shared" si="27"/>
        <v>204.5</v>
      </c>
      <c r="AD45" s="33">
        <f t="shared" si="27"/>
        <v>0</v>
      </c>
      <c r="AE45" s="33">
        <f t="shared" si="27"/>
        <v>409</v>
      </c>
      <c r="AF45" s="33">
        <f t="shared" si="27"/>
        <v>0</v>
      </c>
      <c r="AG45" s="64"/>
      <c r="AH45" s="4"/>
      <c r="AI45" s="4"/>
      <c r="AJ45" s="4"/>
      <c r="AK45" s="4"/>
      <c r="AL45" s="4"/>
    </row>
    <row r="46" spans="1:38" ht="16.8" x14ac:dyDescent="0.3">
      <c r="A46" s="97" t="s">
        <v>25</v>
      </c>
      <c r="B46" s="97"/>
      <c r="C46" s="30">
        <f>C43</f>
        <v>861.2</v>
      </c>
      <c r="D46" s="30">
        <f>D43+D39+D35</f>
        <v>613.5</v>
      </c>
      <c r="E46" s="30">
        <f>E43</f>
        <v>717.8</v>
      </c>
      <c r="F46" s="30">
        <v>237</v>
      </c>
      <c r="G46" s="30">
        <f t="shared" si="23"/>
        <v>27.519739897816997</v>
      </c>
      <c r="H46" s="30">
        <f t="shared" si="24"/>
        <v>38.630806845965772</v>
      </c>
      <c r="I46" s="30">
        <f>I43</f>
        <v>0</v>
      </c>
      <c r="J46" s="30">
        <f t="shared" ref="J46:AF46" si="28">J43</f>
        <v>0</v>
      </c>
      <c r="K46" s="30">
        <f t="shared" si="28"/>
        <v>204.5</v>
      </c>
      <c r="L46" s="30">
        <f t="shared" si="28"/>
        <v>231.8</v>
      </c>
      <c r="M46" s="30">
        <f t="shared" si="28"/>
        <v>204.5</v>
      </c>
      <c r="N46" s="30">
        <v>237</v>
      </c>
      <c r="O46" s="30">
        <f t="shared" si="28"/>
        <v>204.5</v>
      </c>
      <c r="P46" s="30">
        <f t="shared" si="28"/>
        <v>249</v>
      </c>
      <c r="Q46" s="30">
        <f t="shared" si="28"/>
        <v>204.5</v>
      </c>
      <c r="R46" s="30">
        <f t="shared" si="28"/>
        <v>0</v>
      </c>
      <c r="S46" s="30">
        <f t="shared" si="28"/>
        <v>43.2</v>
      </c>
      <c r="T46" s="30">
        <f t="shared" si="28"/>
        <v>0</v>
      </c>
      <c r="U46" s="30">
        <f t="shared" si="28"/>
        <v>0</v>
      </c>
      <c r="V46" s="30">
        <f t="shared" si="28"/>
        <v>0</v>
      </c>
      <c r="W46" s="30">
        <f t="shared" si="28"/>
        <v>0</v>
      </c>
      <c r="X46" s="30">
        <f t="shared" si="28"/>
        <v>0</v>
      </c>
      <c r="Y46" s="30">
        <f t="shared" si="28"/>
        <v>0</v>
      </c>
      <c r="Z46" s="30">
        <f t="shared" si="28"/>
        <v>0</v>
      </c>
      <c r="AA46" s="30">
        <f t="shared" si="28"/>
        <v>0</v>
      </c>
      <c r="AB46" s="30">
        <f t="shared" si="28"/>
        <v>0</v>
      </c>
      <c r="AC46" s="30">
        <f t="shared" si="28"/>
        <v>0</v>
      </c>
      <c r="AD46" s="30">
        <f t="shared" si="28"/>
        <v>0</v>
      </c>
      <c r="AE46" s="30">
        <f t="shared" si="28"/>
        <v>0</v>
      </c>
      <c r="AF46" s="30">
        <f t="shared" si="28"/>
        <v>0</v>
      </c>
      <c r="AG46" s="27"/>
      <c r="AH46" s="11"/>
      <c r="AI46" s="11"/>
      <c r="AJ46" s="12"/>
      <c r="AK46" s="12"/>
      <c r="AL46" s="12"/>
    </row>
    <row r="47" spans="1:38" ht="16.8" x14ac:dyDescent="0.3">
      <c r="A47" s="97" t="s">
        <v>26</v>
      </c>
      <c r="B47" s="97"/>
      <c r="C47" s="30">
        <f>C44</f>
        <v>1592.8</v>
      </c>
      <c r="D47" s="30">
        <f>D44+D40+D36</f>
        <v>0</v>
      </c>
      <c r="E47" s="30">
        <f>E44+E40+E36</f>
        <v>0</v>
      </c>
      <c r="F47" s="30">
        <f>F36+F40+F44</f>
        <v>0</v>
      </c>
      <c r="G47" s="30">
        <f t="shared" si="23"/>
        <v>0</v>
      </c>
      <c r="H47" s="30">
        <f t="shared" si="24"/>
        <v>0</v>
      </c>
      <c r="I47" s="30">
        <f>I44</f>
        <v>0</v>
      </c>
      <c r="J47" s="30">
        <f t="shared" ref="J47:AF47" si="29">J44</f>
        <v>0</v>
      </c>
      <c r="K47" s="30">
        <f t="shared" si="29"/>
        <v>0</v>
      </c>
      <c r="L47" s="30">
        <f t="shared" si="29"/>
        <v>0</v>
      </c>
      <c r="M47" s="30">
        <f t="shared" si="29"/>
        <v>0</v>
      </c>
      <c r="N47" s="30">
        <f t="shared" si="29"/>
        <v>0</v>
      </c>
      <c r="O47" s="30">
        <f t="shared" si="29"/>
        <v>0</v>
      </c>
      <c r="P47" s="30">
        <f t="shared" si="29"/>
        <v>0</v>
      </c>
      <c r="Q47" s="30">
        <f t="shared" si="29"/>
        <v>0</v>
      </c>
      <c r="R47" s="30">
        <f t="shared" si="29"/>
        <v>0</v>
      </c>
      <c r="S47" s="30">
        <f t="shared" si="29"/>
        <v>161.30000000000001</v>
      </c>
      <c r="T47" s="30">
        <f t="shared" si="29"/>
        <v>0</v>
      </c>
      <c r="U47" s="30">
        <f t="shared" si="29"/>
        <v>204.5</v>
      </c>
      <c r="V47" s="30">
        <f t="shared" si="29"/>
        <v>0</v>
      </c>
      <c r="W47" s="30">
        <f t="shared" si="29"/>
        <v>204.5</v>
      </c>
      <c r="X47" s="30">
        <f t="shared" si="29"/>
        <v>0</v>
      </c>
      <c r="Y47" s="30">
        <f t="shared" si="29"/>
        <v>204.5</v>
      </c>
      <c r="Z47" s="30">
        <f t="shared" si="29"/>
        <v>0</v>
      </c>
      <c r="AA47" s="30">
        <f t="shared" si="29"/>
        <v>204.5</v>
      </c>
      <c r="AB47" s="30">
        <f t="shared" si="29"/>
        <v>0</v>
      </c>
      <c r="AC47" s="30">
        <f t="shared" si="29"/>
        <v>204.5</v>
      </c>
      <c r="AD47" s="30">
        <f t="shared" si="29"/>
        <v>0</v>
      </c>
      <c r="AE47" s="30">
        <f t="shared" si="29"/>
        <v>409</v>
      </c>
      <c r="AF47" s="30">
        <f t="shared" si="29"/>
        <v>0</v>
      </c>
      <c r="AG47" s="58"/>
      <c r="AH47" s="15"/>
      <c r="AI47" s="15"/>
      <c r="AJ47" s="15"/>
      <c r="AK47" s="15"/>
      <c r="AL47" s="15"/>
    </row>
    <row r="48" spans="1:38" ht="16.8" x14ac:dyDescent="0.3">
      <c r="A48" s="96" t="s">
        <v>28</v>
      </c>
      <c r="B48" s="96"/>
      <c r="C48" s="47">
        <f>C49+C50</f>
        <v>6725.1</v>
      </c>
      <c r="D48" s="47">
        <f>D49+D50</f>
        <v>2235</v>
      </c>
      <c r="E48" s="47">
        <f>E49+E50</f>
        <v>717.8</v>
      </c>
      <c r="F48" s="47">
        <f>F49+F50</f>
        <v>717.8</v>
      </c>
      <c r="G48" s="36">
        <f t="shared" si="23"/>
        <v>10.673447234985352</v>
      </c>
      <c r="H48" s="36">
        <f t="shared" si="24"/>
        <v>32.116331096196866</v>
      </c>
      <c r="I48" s="47">
        <f t="shared" ref="I48:AF48" si="30">I49+I50</f>
        <v>0</v>
      </c>
      <c r="J48" s="47">
        <f t="shared" si="30"/>
        <v>0</v>
      </c>
      <c r="K48" s="47">
        <f t="shared" si="30"/>
        <v>294.5</v>
      </c>
      <c r="L48" s="47">
        <f t="shared" si="30"/>
        <v>231.8</v>
      </c>
      <c r="M48" s="47">
        <f t="shared" si="30"/>
        <v>1466</v>
      </c>
      <c r="N48" s="47">
        <v>237</v>
      </c>
      <c r="O48" s="47">
        <f>O49+O50</f>
        <v>474.5</v>
      </c>
      <c r="P48" s="47">
        <f t="shared" si="30"/>
        <v>249</v>
      </c>
      <c r="Q48" s="47">
        <f t="shared" si="30"/>
        <v>204.5</v>
      </c>
      <c r="R48" s="47">
        <f t="shared" si="30"/>
        <v>0</v>
      </c>
      <c r="S48" s="47">
        <f t="shared" si="30"/>
        <v>204.5</v>
      </c>
      <c r="T48" s="47">
        <f t="shared" si="30"/>
        <v>0</v>
      </c>
      <c r="U48" s="47">
        <f t="shared" si="30"/>
        <v>1736</v>
      </c>
      <c r="V48" s="47">
        <f t="shared" si="30"/>
        <v>0</v>
      </c>
      <c r="W48" s="47">
        <f t="shared" si="30"/>
        <v>204.5</v>
      </c>
      <c r="X48" s="47">
        <f t="shared" si="30"/>
        <v>0</v>
      </c>
      <c r="Y48" s="47">
        <f t="shared" si="30"/>
        <v>204.5</v>
      </c>
      <c r="Z48" s="47">
        <f t="shared" si="30"/>
        <v>0</v>
      </c>
      <c r="AA48" s="47">
        <f t="shared" si="30"/>
        <v>1272.5</v>
      </c>
      <c r="AB48" s="47">
        <f t="shared" si="30"/>
        <v>0</v>
      </c>
      <c r="AC48" s="47">
        <f t="shared" si="30"/>
        <v>204.5</v>
      </c>
      <c r="AD48" s="47">
        <f t="shared" si="30"/>
        <v>0</v>
      </c>
      <c r="AE48" s="47">
        <f t="shared" si="30"/>
        <v>459</v>
      </c>
      <c r="AF48" s="47">
        <f t="shared" si="30"/>
        <v>0</v>
      </c>
      <c r="AG48" s="63"/>
      <c r="AH48" s="15"/>
      <c r="AI48" s="15"/>
      <c r="AJ48" s="15"/>
      <c r="AK48" s="15"/>
      <c r="AL48" s="15"/>
    </row>
    <row r="49" spans="1:38" ht="16.8" x14ac:dyDescent="0.3">
      <c r="A49" s="75" t="s">
        <v>25</v>
      </c>
      <c r="B49" s="75"/>
      <c r="C49" s="27">
        <f>C22+C30+C35+C43</f>
        <v>4182.3</v>
      </c>
      <c r="D49" s="27">
        <f>D27+D22+D35+D43</f>
        <v>1875</v>
      </c>
      <c r="E49" s="27">
        <f t="shared" ref="E49:R49" si="31">E27+E22+E35+E43</f>
        <v>717.8</v>
      </c>
      <c r="F49" s="27">
        <f>F27+F22+F35+F43</f>
        <v>717.8</v>
      </c>
      <c r="G49" s="30">
        <f t="shared" si="23"/>
        <v>17.162805155058219</v>
      </c>
      <c r="H49" s="30">
        <f t="shared" si="24"/>
        <v>38.282666666666664</v>
      </c>
      <c r="I49" s="27">
        <f t="shared" si="31"/>
        <v>0</v>
      </c>
      <c r="J49" s="27">
        <f t="shared" si="31"/>
        <v>0</v>
      </c>
      <c r="K49" s="27">
        <f t="shared" si="31"/>
        <v>204.5</v>
      </c>
      <c r="L49" s="27">
        <f t="shared" si="31"/>
        <v>231.8</v>
      </c>
      <c r="M49" s="27">
        <f t="shared" si="31"/>
        <v>1466</v>
      </c>
      <c r="N49" s="27">
        <f t="shared" si="31"/>
        <v>237</v>
      </c>
      <c r="O49" s="27">
        <f t="shared" si="31"/>
        <v>204.5</v>
      </c>
      <c r="P49" s="27">
        <f t="shared" si="31"/>
        <v>249</v>
      </c>
      <c r="Q49" s="27">
        <f t="shared" si="31"/>
        <v>204.5</v>
      </c>
      <c r="R49" s="27">
        <f t="shared" si="31"/>
        <v>0</v>
      </c>
      <c r="S49" s="27">
        <f t="shared" ref="I49:AF49" si="32">S27+S22+S35+S43</f>
        <v>43.2</v>
      </c>
      <c r="T49" s="27">
        <f t="shared" si="32"/>
        <v>0</v>
      </c>
      <c r="U49" s="27">
        <f t="shared" si="32"/>
        <v>1261.5</v>
      </c>
      <c r="V49" s="27">
        <f t="shared" si="32"/>
        <v>0</v>
      </c>
      <c r="W49" s="27">
        <f t="shared" si="32"/>
        <v>0</v>
      </c>
      <c r="X49" s="27">
        <f t="shared" si="32"/>
        <v>0</v>
      </c>
      <c r="Y49" s="27">
        <f t="shared" si="32"/>
        <v>0</v>
      </c>
      <c r="Z49" s="27">
        <f t="shared" si="32"/>
        <v>0</v>
      </c>
      <c r="AA49" s="27">
        <f t="shared" si="32"/>
        <v>798</v>
      </c>
      <c r="AB49" s="27">
        <f t="shared" si="32"/>
        <v>0</v>
      </c>
      <c r="AC49" s="27">
        <f t="shared" si="32"/>
        <v>0</v>
      </c>
      <c r="AD49" s="27">
        <f t="shared" si="32"/>
        <v>0</v>
      </c>
      <c r="AE49" s="27">
        <f t="shared" si="32"/>
        <v>0</v>
      </c>
      <c r="AF49" s="27">
        <f t="shared" si="32"/>
        <v>0</v>
      </c>
      <c r="AG49" s="54"/>
      <c r="AH49" s="15"/>
      <c r="AI49" s="15"/>
      <c r="AJ49" s="15"/>
      <c r="AK49" s="15"/>
      <c r="AL49" s="15"/>
    </row>
    <row r="50" spans="1:38" ht="16.8" x14ac:dyDescent="0.3">
      <c r="A50" s="75" t="s">
        <v>26</v>
      </c>
      <c r="B50" s="75"/>
      <c r="C50" s="27">
        <f>C23+C31+C39+C44</f>
        <v>2542.8000000000002</v>
      </c>
      <c r="D50" s="27">
        <f>D28+D12+D16+D20+D36+D44</f>
        <v>360</v>
      </c>
      <c r="E50" s="66">
        <f>E44+E36+E20+E16+E12+E28</f>
        <v>0</v>
      </c>
      <c r="F50" s="66">
        <f>F28+F12+F16+F20+F36+F44</f>
        <v>0</v>
      </c>
      <c r="G50" s="30">
        <f t="shared" si="23"/>
        <v>0</v>
      </c>
      <c r="H50" s="30">
        <f t="shared" si="24"/>
        <v>0</v>
      </c>
      <c r="I50" s="27">
        <f t="shared" ref="I50:AF50" si="33">I23+I12+I36+I44+I28</f>
        <v>0</v>
      </c>
      <c r="J50" s="27">
        <f t="shared" si="33"/>
        <v>0</v>
      </c>
      <c r="K50" s="27">
        <f t="shared" si="33"/>
        <v>90</v>
      </c>
      <c r="L50" s="27">
        <f t="shared" si="33"/>
        <v>0</v>
      </c>
      <c r="M50" s="27">
        <f>M23+M12+M36+M44+M28</f>
        <v>0</v>
      </c>
      <c r="N50" s="27">
        <f t="shared" si="33"/>
        <v>0</v>
      </c>
      <c r="O50" s="27">
        <f>O23+O12+O36+O44+O28</f>
        <v>270</v>
      </c>
      <c r="P50" s="27">
        <f t="shared" si="33"/>
        <v>0</v>
      </c>
      <c r="Q50" s="27">
        <f t="shared" si="33"/>
        <v>0</v>
      </c>
      <c r="R50" s="27">
        <f t="shared" si="33"/>
        <v>0</v>
      </c>
      <c r="S50" s="27">
        <f t="shared" si="33"/>
        <v>161.30000000000001</v>
      </c>
      <c r="T50" s="27">
        <f t="shared" si="33"/>
        <v>0</v>
      </c>
      <c r="U50" s="27">
        <f t="shared" si="33"/>
        <v>474.5</v>
      </c>
      <c r="V50" s="27">
        <f t="shared" si="33"/>
        <v>0</v>
      </c>
      <c r="W50" s="27">
        <f t="shared" si="33"/>
        <v>204.5</v>
      </c>
      <c r="X50" s="27">
        <f t="shared" si="33"/>
        <v>0</v>
      </c>
      <c r="Y50" s="27">
        <f t="shared" si="33"/>
        <v>204.5</v>
      </c>
      <c r="Z50" s="27">
        <f t="shared" si="33"/>
        <v>0</v>
      </c>
      <c r="AA50" s="27">
        <f t="shared" si="33"/>
        <v>474.5</v>
      </c>
      <c r="AB50" s="27">
        <f t="shared" si="33"/>
        <v>0</v>
      </c>
      <c r="AC50" s="27">
        <f t="shared" si="33"/>
        <v>204.5</v>
      </c>
      <c r="AD50" s="27">
        <f t="shared" si="33"/>
        <v>0</v>
      </c>
      <c r="AE50" s="27">
        <f t="shared" si="33"/>
        <v>459</v>
      </c>
      <c r="AF50" s="27">
        <f t="shared" si="33"/>
        <v>0</v>
      </c>
      <c r="AG50" s="54"/>
      <c r="AH50" s="11"/>
      <c r="AI50" s="11"/>
      <c r="AJ50" s="12"/>
      <c r="AK50" s="12"/>
      <c r="AL50" s="12"/>
    </row>
    <row r="51" spans="1:38" ht="18.75" customHeight="1" x14ac:dyDescent="0.35">
      <c r="B51" s="67" t="s">
        <v>39</v>
      </c>
      <c r="C51" s="69"/>
      <c r="D51" s="69"/>
      <c r="E51" s="68" t="s">
        <v>38</v>
      </c>
      <c r="F51" s="6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/>
      <c r="AB51" s="7"/>
      <c r="AC51" s="7"/>
      <c r="AD51" s="7"/>
      <c r="AE51" s="7"/>
      <c r="AF51" s="7"/>
      <c r="AG51" s="11"/>
      <c r="AH51" s="15"/>
      <c r="AI51" s="15"/>
      <c r="AJ51" s="15"/>
      <c r="AK51" s="15"/>
      <c r="AL51" s="15"/>
    </row>
    <row r="52" spans="1:38" ht="18" customHeight="1" x14ac:dyDescent="0.35">
      <c r="A52" s="17"/>
      <c r="B52" s="17"/>
      <c r="C52" s="70" t="s">
        <v>29</v>
      </c>
      <c r="D52" s="70"/>
      <c r="E52" s="39"/>
      <c r="F52" s="39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10"/>
      <c r="AG52" s="15"/>
      <c r="AH52" s="15"/>
      <c r="AI52" s="15"/>
      <c r="AJ52" s="15"/>
      <c r="AK52" s="15"/>
      <c r="AL52" s="15"/>
    </row>
    <row r="53" spans="1:38" ht="59.4" customHeight="1" x14ac:dyDescent="0.35">
      <c r="B53" s="71" t="s">
        <v>40</v>
      </c>
      <c r="C53" s="71"/>
      <c r="D53" s="71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6"/>
      <c r="AG53" s="15"/>
      <c r="AH53" s="6"/>
      <c r="AI53" s="6"/>
      <c r="AJ53" s="6"/>
      <c r="AK53" s="6"/>
      <c r="AL53" s="6"/>
    </row>
    <row r="54" spans="1:38" ht="18" customHeight="1" x14ac:dyDescent="0.3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4"/>
      <c r="AF54" s="18"/>
      <c r="AG54" s="11"/>
      <c r="AH54" s="6"/>
      <c r="AI54" s="6"/>
      <c r="AJ54" s="6"/>
      <c r="AK54" s="6"/>
      <c r="AL54" s="6"/>
    </row>
    <row r="55" spans="1:38" ht="24.6" customHeight="1" x14ac:dyDescent="0.3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72"/>
      <c r="V55" s="72"/>
      <c r="W55" s="72"/>
      <c r="X55" s="72"/>
      <c r="Y55" s="20"/>
      <c r="Z55" s="20"/>
      <c r="AA55" s="20"/>
      <c r="AB55" s="20"/>
      <c r="AC55" s="19"/>
      <c r="AD55" s="19"/>
      <c r="AE55" s="19"/>
      <c r="AF55" s="21"/>
      <c r="AG55" s="15"/>
    </row>
  </sheetData>
  <mergeCells count="70">
    <mergeCell ref="Y4:Z5"/>
    <mergeCell ref="AA4:AB5"/>
    <mergeCell ref="AC4:AD5"/>
    <mergeCell ref="A45:B45"/>
    <mergeCell ref="A46:B46"/>
    <mergeCell ref="A36:B36"/>
    <mergeCell ref="A37:B37"/>
    <mergeCell ref="A38:B38"/>
    <mergeCell ref="A24:AE24"/>
    <mergeCell ref="A25:AF25"/>
    <mergeCell ref="A26:B26"/>
    <mergeCell ref="A27:B27"/>
    <mergeCell ref="A28:B28"/>
    <mergeCell ref="A29:B29"/>
    <mergeCell ref="A33:AF33"/>
    <mergeCell ref="A34:B34"/>
    <mergeCell ref="A48:B48"/>
    <mergeCell ref="A49:B49"/>
    <mergeCell ref="A50:B50"/>
    <mergeCell ref="A39:B39"/>
    <mergeCell ref="A40:AF40"/>
    <mergeCell ref="A41:AE41"/>
    <mergeCell ref="A42:B42"/>
    <mergeCell ref="A43:B43"/>
    <mergeCell ref="A44:B44"/>
    <mergeCell ref="A47:B47"/>
    <mergeCell ref="A35:B35"/>
    <mergeCell ref="A1:AF1"/>
    <mergeCell ref="F4:F5"/>
    <mergeCell ref="G4:H5"/>
    <mergeCell ref="A23:B23"/>
    <mergeCell ref="A7:B7"/>
    <mergeCell ref="A10:B10"/>
    <mergeCell ref="A11:B11"/>
    <mergeCell ref="A12:B12"/>
    <mergeCell ref="A13:AF13"/>
    <mergeCell ref="A14:B14"/>
    <mergeCell ref="A17:AF17"/>
    <mergeCell ref="A18:B18"/>
    <mergeCell ref="A20:B20"/>
    <mergeCell ref="A21:B21"/>
    <mergeCell ref="A22:B22"/>
    <mergeCell ref="A9:AF9"/>
    <mergeCell ref="A31:B31"/>
    <mergeCell ref="A32:AF32"/>
    <mergeCell ref="A8:AF8"/>
    <mergeCell ref="A15:B15"/>
    <mergeCell ref="A16:B16"/>
    <mergeCell ref="A19:B19"/>
    <mergeCell ref="A2:AJ2"/>
    <mergeCell ref="C4:C5"/>
    <mergeCell ref="D4:D5"/>
    <mergeCell ref="E4:E5"/>
    <mergeCell ref="A30:B30"/>
    <mergeCell ref="AG4:AG5"/>
    <mergeCell ref="A4:B6"/>
    <mergeCell ref="AE4:AF5"/>
    <mergeCell ref="I4:J5"/>
    <mergeCell ref="K4:L5"/>
    <mergeCell ref="M4:N5"/>
    <mergeCell ref="O4:P5"/>
    <mergeCell ref="Q4:R5"/>
    <mergeCell ref="S4:T5"/>
    <mergeCell ref="U4:V5"/>
    <mergeCell ref="W4:X5"/>
    <mergeCell ref="E51:F51"/>
    <mergeCell ref="C51:D51"/>
    <mergeCell ref="C52:D52"/>
    <mergeCell ref="B53:D53"/>
    <mergeCell ref="U55:X55"/>
  </mergeCells>
  <pageMargins left="0.7" right="0.7" top="0.75" bottom="0.75" header="0.3" footer="0.3"/>
  <pageSetup paperSize="9" scale="50" fitToWidth="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5" sqref="L25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01.04.2021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2021-05-12T05:24:40Z</dcterms:modified>
</cp:coreProperties>
</file>