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2.xml" ContentType="application/vnd.openxmlformats-officedocument.spreadsheetml.revisionLog+xml"/>
  <Override PartName="/xl/revisions/revisionLog16.xml" ContentType="application/vnd.openxmlformats-officedocument.spreadsheetml.revisionLog+xml"/>
  <Override PartName="/xl/revisions/revisionLog11.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1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УЭ\ОТДЕЛ АНАЛИТИКИ\МУНИЦИПАЛЬНЫЕ и ГОС. ПРОГРАММЫ\Годовой отчет о ходе реализации и оценке эффективности МП за 2023 год\"/>
    </mc:Choice>
  </mc:AlternateContent>
  <bookViews>
    <workbookView xWindow="0" yWindow="0" windowWidth="28800" windowHeight="12435" firstSheet="14" activeTab="19"/>
  </bookViews>
  <sheets>
    <sheet name="Группа А 2919 СЭР" sheetId="1" r:id="rId1"/>
    <sheet name="Группа А 2909 Экология" sheetId="2" r:id="rId2"/>
    <sheet name="Группа А 2931 Разв.жил.сферы" sheetId="3" r:id="rId3"/>
    <sheet name="Группа A 2934 (УМИ)" sheetId="4" r:id="rId4"/>
    <sheet name="Группа А 2354 ФКГС" sheetId="5" r:id="rId5"/>
    <sheet name="Группа А 2920 (Спорт)" sheetId="6" r:id="rId6"/>
    <sheet name="Группа А 2899 (УО)" sheetId="7" r:id="rId7"/>
    <sheet name="Группа A 2932 (Культура)" sheetId="8" r:id="rId8"/>
    <sheet name="Группа А 2906 РТС" sheetId="9" r:id="rId9"/>
    <sheet name="Группа А 2908 РЖКК" sheetId="10" r:id="rId10"/>
    <sheet name="Группа В 2901 (СЗН)" sheetId="11" r:id="rId11"/>
    <sheet name="Группа В 2903 Разв. мун.службы" sheetId="12" r:id="rId12"/>
    <sheet name="Группа В 2907 Сод.ОГХ" sheetId="13" r:id="rId13"/>
    <sheet name="Группа С 2928 ППи ООПГ" sheetId="14" r:id="rId14"/>
    <sheet name="Группа В 2900 (АПК)" sheetId="15" r:id="rId15"/>
    <sheet name="Группа В 2810 БжД" sheetId="16" r:id="rId16"/>
    <sheet name="В 2908 РЖКК" sheetId="17" state="hidden" r:id="rId17"/>
    <sheet name="Группа С 2863 (УМФ)" sheetId="18" r:id="rId18"/>
    <sheet name="Группа С 2811 (РИГО)" sheetId="19" r:id="rId19"/>
    <sheet name="Группа С 2927 (УМиМСПЭиТ)" sheetId="20" r:id="rId20"/>
  </sheets>
  <definedNames>
    <definedName name="Z_0F08857F_1A86_40D2_9436_0A0AE7DA8E31_.wvu.Rows" localSheetId="16" hidden="1">'В 2908 РЖКК'!$8:$8,'В 2908 РЖКК'!$11:$11,'В 2908 РЖКК'!$14:$14</definedName>
    <definedName name="Z_0F08857F_1A86_40D2_9436_0A0AE7DA8E31_.wvu.Rows" localSheetId="11" hidden="1">'Группа В 2903 Разв. мун.службы'!$8:$8,'Группа В 2903 Разв. мун.службы'!$10:$10,'Группа В 2903 Разв. мун.службы'!$13:$13</definedName>
    <definedName name="Z_0F08857F_1A86_40D2_9436_0A0AE7DA8E31_.wvu.Rows" localSheetId="12" hidden="1">'Группа В 2907 Сод.ОГХ'!#REF!,'Группа В 2907 Сод.ОГХ'!#REF!,'Группа В 2907 Сод.ОГХ'!#REF!</definedName>
    <definedName name="Z_0F08857F_1A86_40D2_9436_0A0AE7DA8E31_.wvu.Rows" localSheetId="19" hidden="1">'Группа С 2927 (УМиМСПЭиТ)'!#REF!,'Группа С 2927 (УМиМСПЭиТ)'!#REF!,'Группа С 2927 (УМиМСПЭиТ)'!#REF!</definedName>
    <definedName name="Z_0F08857F_1A86_40D2_9436_0A0AE7DA8E31_.wvu.Rows" localSheetId="13" hidden="1">'Группа С 2928 ППи ООПГ'!$8:$8,'Группа С 2928 ППи ООПГ'!$11:$11,'Группа С 2928 ППи ООПГ'!$13:$13</definedName>
    <definedName name="Z_65D17E01_2C95_467A_A6C0_284D8AF9353A_.wvu.PrintArea" localSheetId="7" hidden="1">'Группа A 2932 (Культура)'!$A$1:$G$19</definedName>
    <definedName name="Z_65D17E01_2C95_467A_A6C0_284D8AF9353A_.wvu.PrintArea" localSheetId="3" hidden="1">'Группа A 2934 (УМИ)'!$A$1:$G$19</definedName>
    <definedName name="Z_65D17E01_2C95_467A_A6C0_284D8AF9353A_.wvu.PrintArea" localSheetId="4" hidden="1">'Группа А 2354 ФКГС'!$A$1:$G$18</definedName>
    <definedName name="Z_65D17E01_2C95_467A_A6C0_284D8AF9353A_.wvu.PrintArea" localSheetId="6" hidden="1">'Группа А 2899 (УО)'!$A$1:$G$18</definedName>
    <definedName name="Z_65D17E01_2C95_467A_A6C0_284D8AF9353A_.wvu.PrintArea" localSheetId="8" hidden="1">'Группа А 2906 РТС'!$A$1:$G$18</definedName>
    <definedName name="Z_65D17E01_2C95_467A_A6C0_284D8AF9353A_.wvu.PrintArea" localSheetId="9" hidden="1">'Группа А 2908 РЖКК'!$A$1:$G$18</definedName>
    <definedName name="Z_65D17E01_2C95_467A_A6C0_284D8AF9353A_.wvu.PrintArea" localSheetId="1" hidden="1">'Группа А 2909 Экология'!$A$1:$G$18</definedName>
    <definedName name="Z_65D17E01_2C95_467A_A6C0_284D8AF9353A_.wvu.PrintArea" localSheetId="5" hidden="1">'Группа А 2920 (Спорт)'!$A$1:$G$18</definedName>
    <definedName name="Z_65D17E01_2C95_467A_A6C0_284D8AF9353A_.wvu.PrintArea" localSheetId="2" hidden="1">'Группа А 2931 Разв.жил.сферы'!$A$1:$G$18</definedName>
    <definedName name="Z_65D17E01_2C95_467A_A6C0_284D8AF9353A_.wvu.PrintArea" localSheetId="15" hidden="1">'Группа В 2810 БжД'!$A$1:$G$15</definedName>
    <definedName name="Z_65D17E01_2C95_467A_A6C0_284D8AF9353A_.wvu.PrintArea" localSheetId="14" hidden="1">'Группа В 2900 (АПК)'!$A$1:$G$18</definedName>
    <definedName name="Z_65D17E01_2C95_467A_A6C0_284D8AF9353A_.wvu.PrintArea" localSheetId="10" hidden="1">'Группа В 2901 (СЗН)'!$A$1:$G$16</definedName>
    <definedName name="Z_65D17E01_2C95_467A_A6C0_284D8AF9353A_.wvu.PrintArea" localSheetId="11" hidden="1">'Группа В 2903 Разв. мун.службы'!$A$1:$G$18</definedName>
    <definedName name="Z_65D17E01_2C95_467A_A6C0_284D8AF9353A_.wvu.PrintArea" localSheetId="18" hidden="1">'Группа С 2811 (РИГО)'!$A$1:$G$13</definedName>
    <definedName name="Z_65D17E01_2C95_467A_A6C0_284D8AF9353A_.wvu.PrintArea" localSheetId="17" hidden="1">'Группа С 2863 (УМФ)'!$A$1:$G$13</definedName>
    <definedName name="Z_65D17E01_2C95_467A_A6C0_284D8AF9353A_.wvu.PrintArea" localSheetId="13" hidden="1">'Группа С 2928 ППи ООПГ'!$A$1:$G$18</definedName>
    <definedName name="Z_65D17E01_2C95_467A_A6C0_284D8AF9353A_.wvu.Rows" localSheetId="16" hidden="1">'В 2908 РЖКК'!$8:$8,'В 2908 РЖКК'!$11:$11,'В 2908 РЖКК'!$14:$14</definedName>
    <definedName name="Z_65D17E01_2C95_467A_A6C0_284D8AF9353A_.wvu.Rows" localSheetId="7" hidden="1">'Группа A 2932 (Культура)'!$9:$9,'Группа A 2932 (Культура)'!$11:$11,'Группа A 2932 (Культура)'!$14:$14</definedName>
    <definedName name="Z_65D17E01_2C95_467A_A6C0_284D8AF9353A_.wvu.Rows" localSheetId="3" hidden="1">'Группа A 2934 (УМИ)'!$9:$9,'Группа A 2934 (УМИ)'!$12:$12,'Группа A 2934 (УМИ)'!$14:$14</definedName>
    <definedName name="Z_65D17E01_2C95_467A_A6C0_284D8AF9353A_.wvu.Rows" localSheetId="14" hidden="1">'Группа В 2900 (АПК)'!$9:$9,'Группа В 2900 (АПК)'!#REF!,'Группа В 2900 (АПК)'!$13:$13</definedName>
    <definedName name="Z_65D17E01_2C95_467A_A6C0_284D8AF9353A_.wvu.Rows" localSheetId="11" hidden="1">'Группа В 2903 Разв. мун.службы'!$8:$8,'Группа В 2903 Разв. мун.службы'!$10:$10,'Группа В 2903 Разв. мун.службы'!$13:$13</definedName>
    <definedName name="Z_65D17E01_2C95_467A_A6C0_284D8AF9353A_.wvu.Rows" localSheetId="13" hidden="1">'Группа С 2928 ППи ООПГ'!$8:$8,'Группа С 2928 ППи ООПГ'!$11:$11,'Группа С 2928 ППи ООПГ'!$13:$13</definedName>
    <definedName name="Z_6D50AFB0_1F88_45CC_9714_E302C21A7AF6_.wvu.PrintArea" localSheetId="7" hidden="1">'Группа A 2932 (Культура)'!$A$1:$G$19</definedName>
    <definedName name="Z_6D50AFB0_1F88_45CC_9714_E302C21A7AF6_.wvu.PrintArea" localSheetId="3" hidden="1">'Группа A 2934 (УМИ)'!$A$1:$G$19</definedName>
    <definedName name="Z_6D50AFB0_1F88_45CC_9714_E302C21A7AF6_.wvu.PrintArea" localSheetId="4" hidden="1">'Группа А 2354 ФКГС'!$A$1:$G$18</definedName>
    <definedName name="Z_6D50AFB0_1F88_45CC_9714_E302C21A7AF6_.wvu.PrintArea" localSheetId="8" hidden="1">'Группа А 2906 РТС'!$A$1:$G$18</definedName>
    <definedName name="Z_6D50AFB0_1F88_45CC_9714_E302C21A7AF6_.wvu.PrintArea" localSheetId="9" hidden="1">'Группа А 2908 РЖКК'!$A$1:$G$18</definedName>
    <definedName name="Z_6D50AFB0_1F88_45CC_9714_E302C21A7AF6_.wvu.PrintArea" localSheetId="1" hidden="1">'Группа А 2909 Экология'!$A$1:$G$18</definedName>
    <definedName name="Z_6D50AFB0_1F88_45CC_9714_E302C21A7AF6_.wvu.PrintArea" localSheetId="0" hidden="1">'Группа А 2919 СЭР'!$A$1:$G$18</definedName>
    <definedName name="Z_6D50AFB0_1F88_45CC_9714_E302C21A7AF6_.wvu.PrintArea" localSheetId="5" hidden="1">'Группа А 2920 (Спорт)'!$A$1:$G$18</definedName>
    <definedName name="Z_6D50AFB0_1F88_45CC_9714_E302C21A7AF6_.wvu.PrintArea" localSheetId="2" hidden="1">'Группа А 2931 Разв.жил.сферы'!$A$1:$G$18</definedName>
    <definedName name="Z_6D50AFB0_1F88_45CC_9714_E302C21A7AF6_.wvu.PrintArea" localSheetId="14" hidden="1">'Группа В 2900 (АПК)'!$A$1:$G$18</definedName>
    <definedName name="Z_6D50AFB0_1F88_45CC_9714_E302C21A7AF6_.wvu.PrintArea" localSheetId="10" hidden="1">'Группа В 2901 (СЗН)'!$A$1:$G$16</definedName>
    <definedName name="Z_6D50AFB0_1F88_45CC_9714_E302C21A7AF6_.wvu.PrintArea" localSheetId="11" hidden="1">'Группа В 2903 Разв. мун.службы'!$A$1:$G$18</definedName>
    <definedName name="Z_6D50AFB0_1F88_45CC_9714_E302C21A7AF6_.wvu.PrintArea" localSheetId="18" hidden="1">'Группа С 2811 (РИГО)'!$A$1:$G$13</definedName>
    <definedName name="Z_6D50AFB0_1F88_45CC_9714_E302C21A7AF6_.wvu.PrintArea" localSheetId="17" hidden="1">'Группа С 2863 (УМФ)'!$A$1:$G$13</definedName>
    <definedName name="Z_6D50AFB0_1F88_45CC_9714_E302C21A7AF6_.wvu.PrintArea" localSheetId="13" hidden="1">'Группа С 2928 ППи ООПГ'!$A$1:$G$18</definedName>
    <definedName name="Z_6D50AFB0_1F88_45CC_9714_E302C21A7AF6_.wvu.Rows" localSheetId="16" hidden="1">'В 2908 РЖКК'!$8:$8,'В 2908 РЖКК'!$11:$11,'В 2908 РЖКК'!$14:$14</definedName>
    <definedName name="Z_6D50AFB0_1F88_45CC_9714_E302C21A7AF6_.wvu.Rows" localSheetId="7" hidden="1">'Группа A 2932 (Культура)'!$9:$9,'Группа A 2932 (Культура)'!$11:$11,'Группа A 2932 (Культура)'!$14:$14</definedName>
    <definedName name="Z_6D50AFB0_1F88_45CC_9714_E302C21A7AF6_.wvu.Rows" localSheetId="3" hidden="1">'Группа A 2934 (УМИ)'!$9:$9,'Группа A 2934 (УМИ)'!$12:$12,'Группа A 2934 (УМИ)'!$14:$14</definedName>
    <definedName name="Z_6D50AFB0_1F88_45CC_9714_E302C21A7AF6_.wvu.Rows" localSheetId="14" hidden="1">'Группа В 2900 (АПК)'!$9:$9,'Группа В 2900 (АПК)'!#REF!,'Группа В 2900 (АПК)'!$13:$13</definedName>
    <definedName name="Z_6D50AFB0_1F88_45CC_9714_E302C21A7AF6_.wvu.Rows" localSheetId="10" hidden="1">'Группа В 2901 (СЗН)'!#REF!,'Группа В 2901 (СЗН)'!#REF!,'Группа В 2901 (СЗН)'!#REF!</definedName>
    <definedName name="Z_6D50AFB0_1F88_45CC_9714_E302C21A7AF6_.wvu.Rows" localSheetId="11" hidden="1">'Группа В 2903 Разв. мун.службы'!$8:$8,'Группа В 2903 Разв. мун.службы'!$10:$10,'Группа В 2903 Разв. мун.службы'!$13:$13</definedName>
    <definedName name="Z_6D50AFB0_1F88_45CC_9714_E302C21A7AF6_.wvu.Rows" localSheetId="12" hidden="1">'Группа В 2907 Сод.ОГХ'!#REF!,'Группа В 2907 Сод.ОГХ'!#REF!,'Группа В 2907 Сод.ОГХ'!#REF!</definedName>
    <definedName name="Z_6D50AFB0_1F88_45CC_9714_E302C21A7AF6_.wvu.Rows" localSheetId="19" hidden="1">'Группа С 2927 (УМиМСПЭиТ)'!#REF!,'Группа С 2927 (УМиМСПЭиТ)'!#REF!,'Группа С 2927 (УМиМСПЭиТ)'!#REF!</definedName>
    <definedName name="Z_6D50AFB0_1F88_45CC_9714_E302C21A7AF6_.wvu.Rows" localSheetId="13" hidden="1">'Группа С 2928 ППи ООПГ'!$8:$8,'Группа С 2928 ППи ООПГ'!$11:$11,'Группа С 2928 ППи ООПГ'!$13:$13</definedName>
    <definedName name="Z_83B5464C_805B_41DB_81B9_A691DDF78663_.wvu.PrintArea" localSheetId="7" hidden="1">'Группа A 2932 (Культура)'!$A$1:$G$19</definedName>
    <definedName name="Z_83B5464C_805B_41DB_81B9_A691DDF78663_.wvu.PrintArea" localSheetId="3" hidden="1">'Группа A 2934 (УМИ)'!$A$1:$G$19</definedName>
    <definedName name="Z_83B5464C_805B_41DB_81B9_A691DDF78663_.wvu.PrintArea" localSheetId="4" hidden="1">'Группа А 2354 ФКГС'!$A$1:$G$18</definedName>
    <definedName name="Z_83B5464C_805B_41DB_81B9_A691DDF78663_.wvu.PrintArea" localSheetId="6" hidden="1">'Группа А 2899 (УО)'!$A$1:$G$18</definedName>
    <definedName name="Z_83B5464C_805B_41DB_81B9_A691DDF78663_.wvu.PrintArea" localSheetId="8" hidden="1">'Группа А 2906 РТС'!$A$1:$G$18</definedName>
    <definedName name="Z_83B5464C_805B_41DB_81B9_A691DDF78663_.wvu.PrintArea" localSheetId="9" hidden="1">'Группа А 2908 РЖКК'!$A$1:$G$18</definedName>
    <definedName name="Z_83B5464C_805B_41DB_81B9_A691DDF78663_.wvu.PrintArea" localSheetId="1" hidden="1">'Группа А 2909 Экология'!$A$1:$G$18</definedName>
    <definedName name="Z_83B5464C_805B_41DB_81B9_A691DDF78663_.wvu.PrintArea" localSheetId="0" hidden="1">'Группа А 2919 СЭР'!$A$1:$G$18</definedName>
    <definedName name="Z_83B5464C_805B_41DB_81B9_A691DDF78663_.wvu.PrintArea" localSheetId="5" hidden="1">'Группа А 2920 (Спорт)'!$A$1:$G$18</definedName>
    <definedName name="Z_83B5464C_805B_41DB_81B9_A691DDF78663_.wvu.PrintArea" localSheetId="2" hidden="1">'Группа А 2931 Разв.жил.сферы'!$A$1:$G$18</definedName>
    <definedName name="Z_83B5464C_805B_41DB_81B9_A691DDF78663_.wvu.PrintArea" localSheetId="15" hidden="1">'Группа В 2810 БжД'!$A$1:$G$15</definedName>
    <definedName name="Z_83B5464C_805B_41DB_81B9_A691DDF78663_.wvu.PrintArea" localSheetId="14" hidden="1">'Группа В 2900 (АПК)'!$A$1:$G$18</definedName>
    <definedName name="Z_83B5464C_805B_41DB_81B9_A691DDF78663_.wvu.PrintArea" localSheetId="10" hidden="1">'Группа В 2901 (СЗН)'!$A$1:$G$16</definedName>
    <definedName name="Z_83B5464C_805B_41DB_81B9_A691DDF78663_.wvu.PrintArea" localSheetId="11" hidden="1">'Группа В 2903 Разв. мун.службы'!$A$1:$G$18</definedName>
    <definedName name="Z_83B5464C_805B_41DB_81B9_A691DDF78663_.wvu.PrintArea" localSheetId="18" hidden="1">'Группа С 2811 (РИГО)'!$A$1:$G$13</definedName>
    <definedName name="Z_83B5464C_805B_41DB_81B9_A691DDF78663_.wvu.PrintArea" localSheetId="17" hidden="1">'Группа С 2863 (УМФ)'!$A$1:$G$13</definedName>
    <definedName name="Z_83B5464C_805B_41DB_81B9_A691DDF78663_.wvu.PrintArea" localSheetId="13" hidden="1">'Группа С 2928 ППи ООПГ'!$A$1:$G$18</definedName>
    <definedName name="Z_83B5464C_805B_41DB_81B9_A691DDF78663_.wvu.Rows" localSheetId="16" hidden="1">'В 2908 РЖКК'!$8:$8,'В 2908 РЖКК'!$11:$11,'В 2908 РЖКК'!$14:$14</definedName>
    <definedName name="Z_83B5464C_805B_41DB_81B9_A691DDF78663_.wvu.Rows" localSheetId="7" hidden="1">'Группа A 2932 (Культура)'!$9:$9,'Группа A 2932 (Культура)'!$11:$11,'Группа A 2932 (Культура)'!$14:$14</definedName>
    <definedName name="Z_83B5464C_805B_41DB_81B9_A691DDF78663_.wvu.Rows" localSheetId="3" hidden="1">'Группа A 2934 (УМИ)'!$9:$9,'Группа A 2934 (УМИ)'!$12:$12,'Группа A 2934 (УМИ)'!$14:$14</definedName>
    <definedName name="Z_83B5464C_805B_41DB_81B9_A691DDF78663_.wvu.Rows" localSheetId="14" hidden="1">'Группа В 2900 (АПК)'!$9:$9,'Группа В 2900 (АПК)'!$13:$13</definedName>
    <definedName name="Z_83B5464C_805B_41DB_81B9_A691DDF78663_.wvu.Rows" localSheetId="11" hidden="1">'Группа В 2903 Разв. мун.службы'!$8:$8,'Группа В 2903 Разв. мун.службы'!$10:$10,'Группа В 2903 Разв. мун.службы'!$13:$13</definedName>
    <definedName name="Z_83B5464C_805B_41DB_81B9_A691DDF78663_.wvu.Rows" localSheetId="13" hidden="1">'Группа С 2928 ППи ООПГ'!$8:$8,'Группа С 2928 ППи ООПГ'!$11:$11,'Группа С 2928 ППи ООПГ'!$13:$13</definedName>
    <definedName name="Z_D064BFE3_0CFC_4FA0_A904_E97A6AB4FB27_.wvu.PrintArea" localSheetId="7" hidden="1">'Группа A 2932 (Культура)'!$A$1:$G$19</definedName>
    <definedName name="Z_D064BFE3_0CFC_4FA0_A904_E97A6AB4FB27_.wvu.PrintArea" localSheetId="3" hidden="1">'Группа A 2934 (УМИ)'!$A$1:$G$19</definedName>
    <definedName name="Z_D064BFE3_0CFC_4FA0_A904_E97A6AB4FB27_.wvu.PrintArea" localSheetId="4" hidden="1">'Группа А 2354 ФКГС'!$A$1:$G$18</definedName>
    <definedName name="Z_D064BFE3_0CFC_4FA0_A904_E97A6AB4FB27_.wvu.PrintArea" localSheetId="6" hidden="1">'Группа А 2899 (УО)'!$A$1:$G$18</definedName>
    <definedName name="Z_D064BFE3_0CFC_4FA0_A904_E97A6AB4FB27_.wvu.PrintArea" localSheetId="8" hidden="1">'Группа А 2906 РТС'!$A$1:$G$18</definedName>
    <definedName name="Z_D064BFE3_0CFC_4FA0_A904_E97A6AB4FB27_.wvu.PrintArea" localSheetId="9" hidden="1">'Группа А 2908 РЖКК'!$A$1:$G$18</definedName>
    <definedName name="Z_D064BFE3_0CFC_4FA0_A904_E97A6AB4FB27_.wvu.PrintArea" localSheetId="1" hidden="1">'Группа А 2909 Экология'!$A$1:$G$18</definedName>
    <definedName name="Z_D064BFE3_0CFC_4FA0_A904_E97A6AB4FB27_.wvu.PrintArea" localSheetId="0" hidden="1">'Группа А 2919 СЭР'!$A$1:$G$18</definedName>
    <definedName name="Z_D064BFE3_0CFC_4FA0_A904_E97A6AB4FB27_.wvu.PrintArea" localSheetId="5" hidden="1">'Группа А 2920 (Спорт)'!$A$1:$G$18</definedName>
    <definedName name="Z_D064BFE3_0CFC_4FA0_A904_E97A6AB4FB27_.wvu.PrintArea" localSheetId="2" hidden="1">'Группа А 2931 Разв.жил.сферы'!$A$1:$G$18</definedName>
    <definedName name="Z_D064BFE3_0CFC_4FA0_A904_E97A6AB4FB27_.wvu.PrintArea" localSheetId="14" hidden="1">'Группа В 2900 (АПК)'!$A$1:$G$18</definedName>
    <definedName name="Z_D064BFE3_0CFC_4FA0_A904_E97A6AB4FB27_.wvu.PrintArea" localSheetId="10" hidden="1">'Группа В 2901 (СЗН)'!$A$1:$G$16</definedName>
    <definedName name="Z_D064BFE3_0CFC_4FA0_A904_E97A6AB4FB27_.wvu.PrintArea" localSheetId="11" hidden="1">'Группа В 2903 Разв. мун.службы'!$A$1:$G$18</definedName>
    <definedName name="Z_D064BFE3_0CFC_4FA0_A904_E97A6AB4FB27_.wvu.PrintArea" localSheetId="18" hidden="1">'Группа С 2811 (РИГО)'!$A$1:$G$13</definedName>
    <definedName name="Z_D064BFE3_0CFC_4FA0_A904_E97A6AB4FB27_.wvu.PrintArea" localSheetId="17" hidden="1">'Группа С 2863 (УМФ)'!$A$1:$G$13</definedName>
    <definedName name="Z_D064BFE3_0CFC_4FA0_A904_E97A6AB4FB27_.wvu.PrintArea" localSheetId="13" hidden="1">'Группа С 2928 ППи ООПГ'!$A$1:$G$18</definedName>
    <definedName name="Z_D064BFE3_0CFC_4FA0_A904_E97A6AB4FB27_.wvu.Rows" localSheetId="16" hidden="1">'В 2908 РЖКК'!$8:$8,'В 2908 РЖКК'!$11:$11,'В 2908 РЖКК'!$14:$14</definedName>
    <definedName name="Z_D064BFE3_0CFC_4FA0_A904_E97A6AB4FB27_.wvu.Rows" localSheetId="7" hidden="1">'Группа A 2932 (Культура)'!$9:$9,'Группа A 2932 (Культура)'!$11:$11,'Группа A 2932 (Культура)'!$14:$14</definedName>
    <definedName name="Z_D064BFE3_0CFC_4FA0_A904_E97A6AB4FB27_.wvu.Rows" localSheetId="3" hidden="1">'Группа A 2934 (УМИ)'!$9:$9,'Группа A 2934 (УМИ)'!$12:$12,'Группа A 2934 (УМИ)'!$14:$14</definedName>
    <definedName name="Z_D064BFE3_0CFC_4FA0_A904_E97A6AB4FB27_.wvu.Rows" localSheetId="14" hidden="1">'Группа В 2900 (АПК)'!$9:$9,'Группа В 2900 (АПК)'!#REF!,'Группа В 2900 (АПК)'!$13:$13</definedName>
    <definedName name="Z_D064BFE3_0CFC_4FA0_A904_E97A6AB4FB27_.wvu.Rows" localSheetId="11" hidden="1">'Группа В 2903 Разв. мун.службы'!$8:$8,'Группа В 2903 Разв. мун.службы'!$10:$10,'Группа В 2903 Разв. мун.службы'!$13:$13</definedName>
    <definedName name="Z_D064BFE3_0CFC_4FA0_A904_E97A6AB4FB27_.wvu.Rows" localSheetId="13" hidden="1">'Группа С 2928 ППи ООПГ'!$8:$8,'Группа С 2928 ППи ООПГ'!$11:$11,'Группа С 2928 ППи ООПГ'!$13:$13</definedName>
    <definedName name="Z_DB5FF748_5A0B_481D_84B1_E8DCB60F31BB_.wvu.PrintArea" localSheetId="7" hidden="1">'Группа A 2932 (Культура)'!$A$1:$G$19</definedName>
    <definedName name="Z_DB5FF748_5A0B_481D_84B1_E8DCB60F31BB_.wvu.PrintArea" localSheetId="3" hidden="1">'Группа A 2934 (УМИ)'!$A$1:$G$19</definedName>
    <definedName name="Z_DB5FF748_5A0B_481D_84B1_E8DCB60F31BB_.wvu.PrintArea" localSheetId="4" hidden="1">'Группа А 2354 ФКГС'!$A$1:$G$18</definedName>
    <definedName name="Z_DB5FF748_5A0B_481D_84B1_E8DCB60F31BB_.wvu.PrintArea" localSheetId="6" hidden="1">'Группа А 2899 (УО)'!$A$1:$G$18</definedName>
    <definedName name="Z_DB5FF748_5A0B_481D_84B1_E8DCB60F31BB_.wvu.PrintArea" localSheetId="8" hidden="1">'Группа А 2906 РТС'!$A$1:$G$18</definedName>
    <definedName name="Z_DB5FF748_5A0B_481D_84B1_E8DCB60F31BB_.wvu.PrintArea" localSheetId="9" hidden="1">'Группа А 2908 РЖКК'!$A$1:$G$18</definedName>
    <definedName name="Z_DB5FF748_5A0B_481D_84B1_E8DCB60F31BB_.wvu.PrintArea" localSheetId="1" hidden="1">'Группа А 2909 Экология'!$A$1:$G$18</definedName>
    <definedName name="Z_DB5FF748_5A0B_481D_84B1_E8DCB60F31BB_.wvu.PrintArea" localSheetId="0" hidden="1">'Группа А 2919 СЭР'!$A$1:$G$18</definedName>
    <definedName name="Z_DB5FF748_5A0B_481D_84B1_E8DCB60F31BB_.wvu.PrintArea" localSheetId="5" hidden="1">'Группа А 2920 (Спорт)'!$A$1:$G$18</definedName>
    <definedName name="Z_DB5FF748_5A0B_481D_84B1_E8DCB60F31BB_.wvu.PrintArea" localSheetId="2" hidden="1">'Группа А 2931 Разв.жил.сферы'!$A$1:$G$18</definedName>
    <definedName name="Z_DB5FF748_5A0B_481D_84B1_E8DCB60F31BB_.wvu.PrintArea" localSheetId="15" hidden="1">'Группа В 2810 БжД'!$A$1:$G$15</definedName>
    <definedName name="Z_DB5FF748_5A0B_481D_84B1_E8DCB60F31BB_.wvu.PrintArea" localSheetId="14" hidden="1">'Группа В 2900 (АПК)'!$A$1:$G$18</definedName>
    <definedName name="Z_DB5FF748_5A0B_481D_84B1_E8DCB60F31BB_.wvu.PrintArea" localSheetId="10" hidden="1">'Группа В 2901 (СЗН)'!$A$1:$G$16</definedName>
    <definedName name="Z_DB5FF748_5A0B_481D_84B1_E8DCB60F31BB_.wvu.PrintArea" localSheetId="11" hidden="1">'Группа В 2903 Разв. мун.службы'!$A$1:$G$18</definedName>
    <definedName name="Z_DB5FF748_5A0B_481D_84B1_E8DCB60F31BB_.wvu.PrintArea" localSheetId="18" hidden="1">'Группа С 2811 (РИГО)'!$A$1:$G$13</definedName>
    <definedName name="Z_DB5FF748_5A0B_481D_84B1_E8DCB60F31BB_.wvu.PrintArea" localSheetId="17" hidden="1">'Группа С 2863 (УМФ)'!$A$1:$G$13</definedName>
    <definedName name="Z_DB5FF748_5A0B_481D_84B1_E8DCB60F31BB_.wvu.PrintArea" localSheetId="13" hidden="1">'Группа С 2928 ППи ООПГ'!$A$1:$G$18</definedName>
    <definedName name="Z_DB5FF748_5A0B_481D_84B1_E8DCB60F31BB_.wvu.Rows" localSheetId="16" hidden="1">'В 2908 РЖКК'!$8:$8,'В 2908 РЖКК'!$11:$11,'В 2908 РЖКК'!$14:$14</definedName>
    <definedName name="Z_DB5FF748_5A0B_481D_84B1_E8DCB60F31BB_.wvu.Rows" localSheetId="7" hidden="1">'Группа A 2932 (Культура)'!$9:$9,'Группа A 2932 (Культура)'!$11:$11,'Группа A 2932 (Культура)'!$14:$14</definedName>
    <definedName name="Z_DB5FF748_5A0B_481D_84B1_E8DCB60F31BB_.wvu.Rows" localSheetId="3" hidden="1">'Группа A 2934 (УМИ)'!$9:$9,'Группа A 2934 (УМИ)'!$12:$12,'Группа A 2934 (УМИ)'!$14:$14</definedName>
    <definedName name="Z_DB5FF748_5A0B_481D_84B1_E8DCB60F31BB_.wvu.Rows" localSheetId="14" hidden="1">'Группа В 2900 (АПК)'!$9:$9,'Группа В 2900 (АПК)'!$13:$13</definedName>
    <definedName name="Z_DB5FF748_5A0B_481D_84B1_E8DCB60F31BB_.wvu.Rows" localSheetId="10" hidden="1">'Группа В 2901 (СЗН)'!#REF!</definedName>
    <definedName name="Z_DB5FF748_5A0B_481D_84B1_E8DCB60F31BB_.wvu.Rows" localSheetId="11" hidden="1">'Группа В 2903 Разв. мун.службы'!$8:$8,'Группа В 2903 Разв. мун.службы'!$10:$10,'Группа В 2903 Разв. мун.службы'!$13:$13</definedName>
    <definedName name="Z_DB5FF748_5A0B_481D_84B1_E8DCB60F31BB_.wvu.Rows" localSheetId="12" hidden="1">'Группа В 2907 Сод.ОГХ'!#REF!</definedName>
    <definedName name="Z_DB5FF748_5A0B_481D_84B1_E8DCB60F31BB_.wvu.Rows" localSheetId="13" hidden="1">'Группа С 2928 ППи ООПГ'!$8:$8,'Группа С 2928 ППи ООПГ'!$11:$11,'Группа С 2928 ППи ООПГ'!$13:$13</definedName>
    <definedName name="Z_E68AA610_1447_41B6_8A0D_6F62026B6D10_.wvu.PrintArea" localSheetId="7" hidden="1">'Группа A 2932 (Культура)'!$A$1:$G$19</definedName>
    <definedName name="Z_E68AA610_1447_41B6_8A0D_6F62026B6D10_.wvu.PrintArea" localSheetId="3" hidden="1">'Группа A 2934 (УМИ)'!$A$1:$G$19</definedName>
    <definedName name="Z_E68AA610_1447_41B6_8A0D_6F62026B6D10_.wvu.PrintArea" localSheetId="4" hidden="1">'Группа А 2354 ФКГС'!$A$1:$G$18</definedName>
    <definedName name="Z_E68AA610_1447_41B6_8A0D_6F62026B6D10_.wvu.PrintArea" localSheetId="6" hidden="1">'Группа А 2899 (УО)'!$A$1:$G$18</definedName>
    <definedName name="Z_E68AA610_1447_41B6_8A0D_6F62026B6D10_.wvu.PrintArea" localSheetId="8" hidden="1">'Группа А 2906 РТС'!$A$1:$G$18</definedName>
    <definedName name="Z_E68AA610_1447_41B6_8A0D_6F62026B6D10_.wvu.PrintArea" localSheetId="9" hidden="1">'Группа А 2908 РЖКК'!$A$1:$G$18</definedName>
    <definedName name="Z_E68AA610_1447_41B6_8A0D_6F62026B6D10_.wvu.PrintArea" localSheetId="1" hidden="1">'Группа А 2909 Экология'!$A$1:$G$18</definedName>
    <definedName name="Z_E68AA610_1447_41B6_8A0D_6F62026B6D10_.wvu.PrintArea" localSheetId="0" hidden="1">'Группа А 2919 СЭР'!$A$1:$G$18</definedName>
    <definedName name="Z_E68AA610_1447_41B6_8A0D_6F62026B6D10_.wvu.PrintArea" localSheetId="5" hidden="1">'Группа А 2920 (Спорт)'!$A$1:$G$18</definedName>
    <definedName name="Z_E68AA610_1447_41B6_8A0D_6F62026B6D10_.wvu.PrintArea" localSheetId="2" hidden="1">'Группа А 2931 Разв.жил.сферы'!$A$1:$G$18</definedName>
    <definedName name="Z_E68AA610_1447_41B6_8A0D_6F62026B6D10_.wvu.PrintArea" localSheetId="15" hidden="1">'Группа В 2810 БжД'!$A$1:$G$15</definedName>
    <definedName name="Z_E68AA610_1447_41B6_8A0D_6F62026B6D10_.wvu.PrintArea" localSheetId="14" hidden="1">'Группа В 2900 (АПК)'!$A$1:$G$18</definedName>
    <definedName name="Z_E68AA610_1447_41B6_8A0D_6F62026B6D10_.wvu.PrintArea" localSheetId="10" hidden="1">'Группа В 2901 (СЗН)'!$A$1:$G$16</definedName>
    <definedName name="Z_E68AA610_1447_41B6_8A0D_6F62026B6D10_.wvu.PrintArea" localSheetId="11" hidden="1">'Группа В 2903 Разв. мун.службы'!$A$1:$G$18</definedName>
    <definedName name="Z_E68AA610_1447_41B6_8A0D_6F62026B6D10_.wvu.PrintArea" localSheetId="18" hidden="1">'Группа С 2811 (РИГО)'!$A$1:$G$13</definedName>
    <definedName name="Z_E68AA610_1447_41B6_8A0D_6F62026B6D10_.wvu.PrintArea" localSheetId="17" hidden="1">'Группа С 2863 (УМФ)'!$A$1:$G$13</definedName>
    <definedName name="Z_E68AA610_1447_41B6_8A0D_6F62026B6D10_.wvu.PrintArea" localSheetId="13" hidden="1">'Группа С 2928 ППи ООПГ'!$A$1:$G$18</definedName>
    <definedName name="Z_E68AA610_1447_41B6_8A0D_6F62026B6D10_.wvu.Rows" localSheetId="16" hidden="1">'В 2908 РЖКК'!$8:$8,'В 2908 РЖКК'!$11:$11,'В 2908 РЖКК'!$14:$14</definedName>
    <definedName name="Z_E68AA610_1447_41B6_8A0D_6F62026B6D10_.wvu.Rows" localSheetId="7" hidden="1">'Группа A 2932 (Культура)'!$9:$9,'Группа A 2932 (Культура)'!$11:$11,'Группа A 2932 (Культура)'!$14:$14</definedName>
    <definedName name="Z_E68AA610_1447_41B6_8A0D_6F62026B6D10_.wvu.Rows" localSheetId="3" hidden="1">'Группа A 2934 (УМИ)'!$9:$9,'Группа A 2934 (УМИ)'!$12:$12,'Группа A 2934 (УМИ)'!$14:$14</definedName>
    <definedName name="Z_E68AA610_1447_41B6_8A0D_6F62026B6D10_.wvu.Rows" localSheetId="14" hidden="1">'Группа В 2900 (АПК)'!$9:$9,'Группа В 2900 (АПК)'!$13:$13</definedName>
    <definedName name="Z_E68AA610_1447_41B6_8A0D_6F62026B6D10_.wvu.Rows" localSheetId="11" hidden="1">'Группа В 2903 Разв. мун.службы'!$8:$8,'Группа В 2903 Разв. мун.службы'!$10:$10,'Группа В 2903 Разв. мун.службы'!$13:$13</definedName>
    <definedName name="Z_E68AA610_1447_41B6_8A0D_6F62026B6D10_.wvu.Rows" localSheetId="13" hidden="1">'Группа С 2928 ППи ООПГ'!$8:$8,'Группа С 2928 ППи ООПГ'!$11:$11,'Группа С 2928 ППи ООПГ'!$13:$13</definedName>
    <definedName name="Z_EC56D8CD_5E96_4735_B304_1C545AF394D1_.wvu.PrintArea" localSheetId="7" hidden="1">'Группа A 2932 (Культура)'!$A$1:$G$19</definedName>
    <definedName name="Z_EC56D8CD_5E96_4735_B304_1C545AF394D1_.wvu.PrintArea" localSheetId="3" hidden="1">'Группа A 2934 (УМИ)'!$A$1:$G$19</definedName>
    <definedName name="Z_EC56D8CD_5E96_4735_B304_1C545AF394D1_.wvu.PrintArea" localSheetId="4" hidden="1">'Группа А 2354 ФКГС'!$A$1:$G$18</definedName>
    <definedName name="Z_EC56D8CD_5E96_4735_B304_1C545AF394D1_.wvu.PrintArea" localSheetId="6" hidden="1">'Группа А 2899 (УО)'!$A$1:$G$18</definedName>
    <definedName name="Z_EC56D8CD_5E96_4735_B304_1C545AF394D1_.wvu.PrintArea" localSheetId="8" hidden="1">'Группа А 2906 РТС'!$A$1:$G$18</definedName>
    <definedName name="Z_EC56D8CD_5E96_4735_B304_1C545AF394D1_.wvu.PrintArea" localSheetId="9" hidden="1">'Группа А 2908 РЖКК'!$A$1:$G$18</definedName>
    <definedName name="Z_EC56D8CD_5E96_4735_B304_1C545AF394D1_.wvu.PrintArea" localSheetId="1" hidden="1">'Группа А 2909 Экология'!$A$1:$G$18</definedName>
    <definedName name="Z_EC56D8CD_5E96_4735_B304_1C545AF394D1_.wvu.PrintArea" localSheetId="0" hidden="1">'Группа А 2919 СЭР'!$A$1:$G$18</definedName>
    <definedName name="Z_EC56D8CD_5E96_4735_B304_1C545AF394D1_.wvu.PrintArea" localSheetId="5" hidden="1">'Группа А 2920 (Спорт)'!$A$1:$G$18</definedName>
    <definedName name="Z_EC56D8CD_5E96_4735_B304_1C545AF394D1_.wvu.PrintArea" localSheetId="2" hidden="1">'Группа А 2931 Разв.жил.сферы'!$A$1:$G$18</definedName>
    <definedName name="Z_EC56D8CD_5E96_4735_B304_1C545AF394D1_.wvu.PrintArea" localSheetId="15" hidden="1">'Группа В 2810 БжД'!$A$1:$G$15</definedName>
    <definedName name="Z_EC56D8CD_5E96_4735_B304_1C545AF394D1_.wvu.PrintArea" localSheetId="14" hidden="1">'Группа В 2900 (АПК)'!$A$1:$G$18</definedName>
    <definedName name="Z_EC56D8CD_5E96_4735_B304_1C545AF394D1_.wvu.PrintArea" localSheetId="10" hidden="1">'Группа В 2901 (СЗН)'!$A$1:$G$16</definedName>
    <definedName name="Z_EC56D8CD_5E96_4735_B304_1C545AF394D1_.wvu.PrintArea" localSheetId="11" hidden="1">'Группа В 2903 Разв. мун.службы'!$A$1:$G$18</definedName>
    <definedName name="Z_EC56D8CD_5E96_4735_B304_1C545AF394D1_.wvu.PrintArea" localSheetId="18" hidden="1">'Группа С 2811 (РИГО)'!$A$1:$G$13</definedName>
    <definedName name="Z_EC56D8CD_5E96_4735_B304_1C545AF394D1_.wvu.PrintArea" localSheetId="17" hidden="1">'Группа С 2863 (УМФ)'!$A$1:$G$13</definedName>
    <definedName name="Z_EC56D8CD_5E96_4735_B304_1C545AF394D1_.wvu.PrintArea" localSheetId="13" hidden="1">'Группа С 2928 ППи ООПГ'!$A$1:$G$18</definedName>
    <definedName name="Z_EC56D8CD_5E96_4735_B304_1C545AF394D1_.wvu.Rows" localSheetId="16" hidden="1">'В 2908 РЖКК'!$8:$8,'В 2908 РЖКК'!$11:$11,'В 2908 РЖКК'!$14:$14</definedName>
    <definedName name="Z_EC56D8CD_5E96_4735_B304_1C545AF394D1_.wvu.Rows" localSheetId="14" hidden="1">'Группа В 2900 (АПК)'!$9:$9,'Группа В 2900 (АПК)'!$13:$13</definedName>
    <definedName name="Z_EC56D8CD_5E96_4735_B304_1C545AF394D1_.wvu.Rows" localSheetId="11" hidden="1">'Группа В 2903 Разв. мун.службы'!$8:$8,'Группа В 2903 Разв. мун.службы'!$10:$10,'Группа В 2903 Разв. мун.службы'!$13:$13</definedName>
    <definedName name="Z_EC56D8CD_5E96_4735_B304_1C545AF394D1_.wvu.Rows" localSheetId="13" hidden="1">'Группа С 2928 ППи ООПГ'!$8:$8,'Группа С 2928 ППи ООПГ'!$11:$11,'Группа С 2928 ППи ООПГ'!$13:$13</definedName>
    <definedName name="_xlnm.Print_Area" localSheetId="7">'Группа A 2932 (Культура)'!$A$1:$G$19</definedName>
    <definedName name="_xlnm.Print_Area" localSheetId="3">'Группа A 2934 (УМИ)'!$A$1:$G$19</definedName>
    <definedName name="_xlnm.Print_Area" localSheetId="4">'Группа А 2354 ФКГС'!$A$1:$G$18</definedName>
    <definedName name="_xlnm.Print_Area" localSheetId="6">'Группа А 2899 (УО)'!$A$1:$G$18</definedName>
    <definedName name="_xlnm.Print_Area" localSheetId="8">'Группа А 2906 РТС'!$A$1:$G$18</definedName>
    <definedName name="_xlnm.Print_Area" localSheetId="9">'Группа А 2908 РЖКК'!$A$1:$G$18</definedName>
    <definedName name="_xlnm.Print_Area" localSheetId="1">'Группа А 2909 Экология'!$A$1:$G$18</definedName>
    <definedName name="_xlnm.Print_Area" localSheetId="0">'Группа А 2919 СЭР'!$A$1:$G$18</definedName>
    <definedName name="_xlnm.Print_Area" localSheetId="5">'Группа А 2920 (Спорт)'!$A$1:$G$18</definedName>
    <definedName name="_xlnm.Print_Area" localSheetId="2">'Группа А 2931 Разв.жил.сферы'!$A$1:$G$18</definedName>
    <definedName name="_xlnm.Print_Area" localSheetId="15">'Группа В 2810 БжД'!$A$1:$G$15</definedName>
    <definedName name="_xlnm.Print_Area" localSheetId="14">'Группа В 2900 (АПК)'!$A$1:$G$18</definedName>
    <definedName name="_xlnm.Print_Area" localSheetId="10">'Группа В 2901 (СЗН)'!$A$1:$G$16</definedName>
    <definedName name="_xlnm.Print_Area" localSheetId="11">'Группа В 2903 Разв. мун.службы'!$A$1:$G$18</definedName>
    <definedName name="_xlnm.Print_Area" localSheetId="18">'Группа С 2811 (РИГО)'!$A$1:$G$13</definedName>
    <definedName name="_xlnm.Print_Area" localSheetId="17">'Группа С 2863 (УМФ)'!$A$1:$G$13</definedName>
    <definedName name="_xlnm.Print_Area" localSheetId="13">'Группа С 2928 ППи ООПГ'!$A$1:$G$18</definedName>
  </definedNames>
  <calcPr calcId="152511"/>
  <customWorkbookViews>
    <customWorkbookView name="Степаненко Наталья Алексеевна - Личное представление" guid="{83B5464C-805B-41DB-81B9-A691DDF78663}" mergeInterval="0" personalView="1" maximized="1" xWindow="-8" yWindow="-8" windowWidth="1936" windowHeight="1056" activeSheetId="20"/>
    <customWorkbookView name="Цёвка Елена Александровна - Личное представление" guid="{EC56D8CD-5E96-4735-B304-1C545AF394D1}" mergeInterval="0" personalView="1" xWindow="960" windowWidth="960" windowHeight="1032" activeSheetId="2"/>
    <customWorkbookView name="Бондарева Оксана Петровна - Личное представление" guid="{E68AA610-1447-41B6-8A0D-6F62026B6D10}" mergeInterval="0" personalView="1" maximized="1" xWindow="-8" yWindow="-8" windowWidth="1936" windowHeight="1056" tabRatio="798" activeSheetId="1"/>
    <customWorkbookView name="Саратова Ольга Сергеевна - Личное представление" guid="{65D17E01-2C95-467A-A6C0-284D8AF9353A}" mergeInterval="0" personalView="1" maximized="1" xWindow="-8" yWindow="-8" windowWidth="1936" windowHeight="1056" tabRatio="940" activeSheetId="20"/>
    <customWorkbookView name="Логинова Ленара Юлдашевна - Личное представление" guid="{6D50AFB0-1F88-45CC-9714-E302C21A7AF6}" mergeInterval="0" personalView="1" maximized="1" windowWidth="1916" windowHeight="854" activeSheetId="16"/>
    <customWorkbookView name="Шишкина Юлия Андреева - Личное представление" guid="{D064BFE3-0CFC-4FA0-A904-E97A6AB4FB27}" mergeInterval="0" personalView="1" maximized="1" xWindow="-8" yWindow="-8" windowWidth="1936" windowHeight="1066" tabRatio="707" activeSheetId="19"/>
    <customWorkbookView name="Митина Екатерина Сергеевна - Личное представление" guid="{DB5FF748-5A0B-481D-84B1-E8DCB60F31BB}" mergeInterval="0" personalView="1" maximized="1" xWindow="-8" yWindow="-8" windowWidth="1936" windowHeight="1056" tabRatio="880" activeSheetId="15"/>
  </customWorkbookViews>
</workbook>
</file>

<file path=xl/calcChain.xml><?xml version="1.0" encoding="utf-8"?>
<calcChain xmlns="http://schemas.openxmlformats.org/spreadsheetml/2006/main">
  <c r="E10" i="20" l="1"/>
  <c r="E9" i="20"/>
  <c r="E8" i="20"/>
  <c r="E7" i="20"/>
  <c r="E9" i="8" l="1"/>
  <c r="E9" i="4"/>
  <c r="E7" i="16" l="1"/>
  <c r="F10" i="20" l="1"/>
  <c r="E14" i="14"/>
  <c r="E15" i="14"/>
  <c r="E10" i="18"/>
  <c r="F10" i="18" s="1"/>
  <c r="E12" i="14"/>
  <c r="E11" i="11"/>
  <c r="E10" i="11"/>
  <c r="F12" i="14" l="1"/>
  <c r="E7" i="11"/>
  <c r="E15" i="9" l="1"/>
  <c r="E14" i="9"/>
  <c r="E13" i="9"/>
  <c r="E12" i="9"/>
  <c r="F12" i="9" s="1"/>
  <c r="E11" i="9"/>
  <c r="E10" i="9"/>
  <c r="E9" i="9"/>
  <c r="E8" i="9"/>
  <c r="E7" i="9"/>
  <c r="E6" i="9"/>
  <c r="E15" i="10"/>
  <c r="E14" i="10"/>
  <c r="E13" i="10"/>
  <c r="E12" i="10"/>
  <c r="E11" i="10"/>
  <c r="E10" i="10"/>
  <c r="F9" i="10" s="1"/>
  <c r="E9" i="10"/>
  <c r="E8" i="10"/>
  <c r="E7" i="10"/>
  <c r="E6" i="10"/>
  <c r="F9" i="9" l="1"/>
  <c r="F6" i="9"/>
  <c r="F16" i="9" s="1"/>
  <c r="F12" i="10"/>
  <c r="F6" i="10"/>
  <c r="F16" i="10" l="1"/>
  <c r="E7" i="19"/>
  <c r="E14" i="15"/>
  <c r="E12" i="15"/>
  <c r="E11" i="13"/>
  <c r="E7" i="13"/>
  <c r="E8" i="4"/>
  <c r="E7" i="12"/>
  <c r="E8" i="8"/>
  <c r="E10" i="3"/>
  <c r="E9" i="3"/>
  <c r="E8" i="3"/>
  <c r="E7" i="3"/>
  <c r="E7" i="5"/>
  <c r="E15" i="6"/>
  <c r="E14" i="6"/>
  <c r="E13" i="6"/>
  <c r="E12" i="6"/>
  <c r="E11" i="6"/>
  <c r="E10" i="6"/>
  <c r="E9" i="6"/>
  <c r="E8" i="6"/>
  <c r="E7" i="6"/>
  <c r="E6" i="6"/>
  <c r="E15" i="7"/>
  <c r="E14" i="7"/>
  <c r="E13" i="7"/>
  <c r="E12" i="7"/>
  <c r="E11" i="7"/>
  <c r="E10" i="7"/>
  <c r="E9" i="7"/>
  <c r="E8" i="7"/>
  <c r="E7" i="7"/>
  <c r="E6" i="7"/>
  <c r="E15" i="1"/>
  <c r="E14" i="1"/>
  <c r="E13" i="1"/>
  <c r="E12" i="1"/>
  <c r="E11" i="1"/>
  <c r="E10" i="1"/>
  <c r="E9" i="1"/>
  <c r="E8" i="1"/>
  <c r="E7" i="1"/>
  <c r="E6" i="1"/>
  <c r="E15" i="2"/>
  <c r="E14" i="2"/>
  <c r="E13" i="2"/>
  <c r="E12" i="2"/>
  <c r="E11" i="2"/>
  <c r="E10" i="2"/>
  <c r="E9" i="2"/>
  <c r="E6" i="2"/>
  <c r="E7" i="2"/>
  <c r="E8" i="2"/>
  <c r="F6" i="2" l="1"/>
  <c r="E6" i="20" l="1"/>
  <c r="F6" i="20" s="1"/>
  <c r="F8" i="20" l="1"/>
  <c r="F11" i="20" s="1"/>
  <c r="E10" i="19"/>
  <c r="F10" i="19" s="1"/>
  <c r="E9" i="19"/>
  <c r="E8" i="19"/>
  <c r="E6" i="19"/>
  <c r="F8" i="19" l="1"/>
  <c r="F6" i="19"/>
  <c r="F11" i="19" s="1"/>
  <c r="E15" i="4"/>
  <c r="E12" i="16"/>
  <c r="E15" i="15"/>
  <c r="E16" i="8"/>
  <c r="E10" i="15" l="1"/>
  <c r="E6" i="13" l="1"/>
  <c r="F6" i="13" s="1"/>
  <c r="E8" i="13" l="1"/>
  <c r="E9" i="12" l="1"/>
  <c r="E6" i="12"/>
  <c r="E13" i="4" l="1"/>
  <c r="E6" i="5" l="1"/>
  <c r="E10" i="16" l="1"/>
  <c r="E11" i="16"/>
  <c r="F10" i="16" l="1"/>
  <c r="E15" i="12" l="1"/>
  <c r="E9" i="13"/>
  <c r="F8" i="13" s="1"/>
  <c r="E10" i="13"/>
  <c r="E12" i="13"/>
  <c r="E6" i="17"/>
  <c r="F6" i="17" s="1"/>
  <c r="E9" i="17"/>
  <c r="E10" i="17"/>
  <c r="E12" i="17"/>
  <c r="E13" i="17"/>
  <c r="E15" i="17"/>
  <c r="E16" i="17"/>
  <c r="F6" i="12"/>
  <c r="E11" i="12"/>
  <c r="F9" i="12" s="1"/>
  <c r="E12" i="12"/>
  <c r="E14" i="12"/>
  <c r="F9" i="2"/>
  <c r="E6" i="16"/>
  <c r="E8" i="16"/>
  <c r="E9" i="16"/>
  <c r="E6" i="14"/>
  <c r="E7" i="14"/>
  <c r="E9" i="14"/>
  <c r="E10" i="14"/>
  <c r="E6" i="3"/>
  <c r="E11" i="3"/>
  <c r="E12" i="3"/>
  <c r="E13" i="3"/>
  <c r="E14" i="3"/>
  <c r="E15" i="3"/>
  <c r="E15" i="5"/>
  <c r="E14" i="5"/>
  <c r="E13" i="5"/>
  <c r="E12" i="5"/>
  <c r="E11" i="5"/>
  <c r="E10" i="5"/>
  <c r="E9" i="5"/>
  <c r="E8" i="5"/>
  <c r="F9" i="14" l="1"/>
  <c r="F9" i="3"/>
  <c r="F10" i="13"/>
  <c r="F12" i="12"/>
  <c r="F16" i="12" s="1"/>
  <c r="F8" i="16"/>
  <c r="F9" i="5"/>
  <c r="F9" i="1"/>
  <c r="F12" i="3"/>
  <c r="F6" i="14"/>
  <c r="F6" i="16"/>
  <c r="F12" i="2"/>
  <c r="F9" i="17"/>
  <c r="F6" i="5"/>
  <c r="F6" i="3"/>
  <c r="F12" i="1"/>
  <c r="F12" i="5"/>
  <c r="F6" i="1"/>
  <c r="F13" i="17"/>
  <c r="F13" i="16" l="1"/>
  <c r="F16" i="3"/>
  <c r="F13" i="13"/>
  <c r="F17" i="17"/>
  <c r="F16" i="14"/>
  <c r="F16" i="5"/>
  <c r="F16" i="2"/>
  <c r="F16" i="1"/>
  <c r="E15" i="8"/>
  <c r="E13" i="8"/>
  <c r="E12" i="8"/>
  <c r="E10" i="8"/>
  <c r="E7" i="8"/>
  <c r="F7" i="8" l="1"/>
  <c r="F10" i="8"/>
  <c r="F13" i="8"/>
  <c r="F17" i="8" l="1"/>
  <c r="E13" i="11" l="1"/>
  <c r="E12" i="11"/>
  <c r="E9" i="11"/>
  <c r="E8" i="11"/>
  <c r="F7" i="11" s="1"/>
  <c r="F11" i="11" l="1"/>
  <c r="F9" i="11"/>
  <c r="E16" i="4"/>
  <c r="E11" i="4"/>
  <c r="E10" i="4"/>
  <c r="E7" i="4"/>
  <c r="F13" i="4" l="1"/>
  <c r="F10" i="4"/>
  <c r="F14" i="11"/>
  <c r="F7" i="4"/>
  <c r="F17" i="4" l="1"/>
  <c r="F9" i="6" l="1"/>
  <c r="F12" i="6"/>
  <c r="F6" i="6"/>
  <c r="F16" i="6" l="1"/>
  <c r="E9" i="18"/>
  <c r="E8" i="18"/>
  <c r="E7" i="18"/>
  <c r="E6" i="18"/>
  <c r="F8" i="18" l="1"/>
  <c r="F6" i="18"/>
  <c r="E11" i="15"/>
  <c r="E8" i="15"/>
  <c r="E7" i="15"/>
  <c r="F11" i="18" l="1"/>
  <c r="F10" i="15"/>
  <c r="F7" i="15"/>
  <c r="F12" i="15"/>
  <c r="F16" i="15" l="1"/>
  <c r="F12" i="7" l="1"/>
  <c r="F9" i="7" l="1"/>
  <c r="F6" i="7"/>
  <c r="F16" i="7" l="1"/>
</calcChain>
</file>

<file path=xl/sharedStrings.xml><?xml version="1.0" encoding="utf-8"?>
<sst xmlns="http://schemas.openxmlformats.org/spreadsheetml/2006/main" count="662" uniqueCount="191">
  <si>
    <t>Отчет по оценке эффективности реализации муниципальной программы</t>
  </si>
  <si>
    <t>Наименование комплексного критерия</t>
  </si>
  <si>
    <t>Наименование подкритерия</t>
  </si>
  <si>
    <t>Вес</t>
  </si>
  <si>
    <t>Балл</t>
  </si>
  <si>
    <t>Оценка по подкритерию</t>
  </si>
  <si>
    <t>Оценка по комплексному критерию</t>
  </si>
  <si>
    <t>Комментарии</t>
  </si>
  <si>
    <t xml:space="preserve">k1.1 степень достижения целевых значений показателей
</t>
  </si>
  <si>
    <t xml:space="preserve">k1.2 степень выполнения мероприятий муниципальной программы в отчетном году, в том числе предложенных заинтересованной общественностью
</t>
  </si>
  <si>
    <t xml:space="preserve">k1.3 степень достижения целевых значений показателей, включенных в проекты, в том числе региональные проекты, обеспечивающие достижение целей, показателей и результатов федеральных и национальных проектов
</t>
  </si>
  <si>
    <t>К1 «результативность муниципальной программы»
Z1=0,4</t>
  </si>
  <si>
    <t>К2 «эффективность механизма реализации муниципальной программы»
Z2=0,2</t>
  </si>
  <si>
    <t>К3 «обеспечение муниципальной программы»
Z3=0,4</t>
  </si>
  <si>
    <t>Итого</t>
  </si>
  <si>
    <t>1. Пояснения к оценке</t>
  </si>
  <si>
    <t>2. Выводы</t>
  </si>
  <si>
    <t>Группа С</t>
  </si>
  <si>
    <t>Общее количество мероприятий, выполненных в полном объеме, к общему количеству мероприятий, составило 100%</t>
  </si>
  <si>
    <t>В муниципальной программе отражен перечень возможных рисков при реализации муниципальной программы и мер по их преодолению</t>
  </si>
  <si>
    <t xml:space="preserve">k2.1 наличие идентифицированных и описанных проблем, в том числе неблагоприятных внешних факторов и рисков, влияющих на муниципальную программу; наличие и принятие определенных мер, направленных на смягчение влияния неблагоприятных внешних факторов
</t>
  </si>
  <si>
    <t xml:space="preserve">k2.2 взаимосвязь показателей и мероприятий муниципальной программы
</t>
  </si>
  <si>
    <t xml:space="preserve">k2.4 оценка полноты и своевременности корректировки муниципальной программы
</t>
  </si>
  <si>
    <t xml:space="preserve">k3.1 отношение общего фактического объема финансирования муниципальной программы к плановому уточненному объему
</t>
  </si>
  <si>
    <t>Согласно ранжированию муниципальных программ по группам исходя из параметров реализации, муниципальная программа относится к группе С (наличие в муниципальной программе только средств бюджета города Когалыма. Отсутствие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t>
  </si>
  <si>
    <t>Группа А</t>
  </si>
  <si>
    <t>k2.3 доля проектной части в муниципальной программе</t>
  </si>
  <si>
    <t xml:space="preserve">k3.2 отношение общего фактического объема финансирования проектов, в том числе региональных проектов, обеспечивающих достижение целей, показателей и результатов федеральных проектов, к плановому уточненному объему
</t>
  </si>
  <si>
    <t xml:space="preserve">k3.3 отношение объема привлеченных средств к общему объему финансирования муниципальной программы
</t>
  </si>
  <si>
    <t xml:space="preserve">k3.4 отношение общего фактического объема финансирования муниципальной программы за счет привлеченных средств к плановому общему объему финансирования за счет привлеченных средств
</t>
  </si>
  <si>
    <t>Согласно ранжированию муниципальных программ по группам исходя из параметров реализации, муниципальная программа относится к группе А (наличие в муниципальной программе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 наличие в муниципальной программе привлеченных средств за счет федерального бюджета, бюджета Ханты-Мансийского автономного округа – Югры и иных внебюджетных источников финансирования).</t>
  </si>
  <si>
    <t>Группа В</t>
  </si>
  <si>
    <t>-</t>
  </si>
  <si>
    <t>Исполнение составило 100%.</t>
  </si>
  <si>
    <t>Согласно ранжированию муниципальных программ по группам исходя из параметров реализации, муниципальная программа относится к группе В (наличие в муниципальной программе привлеченных средств за счет федерального бюджета, бюджета Ханты-Мансийского автономного округа – Югры и иных внебюджетных источников финансирования).</t>
  </si>
  <si>
    <t>Исполнение по муниципальной программе по итогам года составило 100%</t>
  </si>
  <si>
    <t>Среднее арифметическое значение степени достижения показателей составило 100%</t>
  </si>
  <si>
    <t>Наименование муниципальной программы "Профилактика правонарушений и обеспечение отдельных прав граждан в городе Когалыме"</t>
  </si>
  <si>
    <t>Исполнение составило 100%</t>
  </si>
  <si>
    <t>Объем привлеченных средств составил 83,8% к общему объему финансирования муниципальной программы</t>
  </si>
  <si>
    <t>Исполнение по муниципальной программе по итогам года составило 84,5%</t>
  </si>
  <si>
    <t>Общее количество мероприятий, выполненных в полном объеме, к общему количеству мероприятий, составило 66,7%</t>
  </si>
  <si>
    <t>Наименование муниципальной программы "Развитие жилищно-коммунального комплекса и повышение энергетической эффективности в городе Когалыме"</t>
  </si>
  <si>
    <t xml:space="preserve">Значение бальной интегральной оценки составило 7,0. Эффективность реализации муниципальной программы оценивается как "удовлетворительная". </t>
  </si>
  <si>
    <t>рекомендации</t>
  </si>
  <si>
    <t xml:space="preserve">Показатели предусмотренные к достижению в рамках мероприятий, реализуемых на принципах проектного управления достигнуты в 100% объеме, без привлечения финасновых средств, за счет волонтерского движения. </t>
  </si>
  <si>
    <t>Исполнение составило 100,0%.</t>
  </si>
  <si>
    <r>
      <t xml:space="preserve">Наименование муниципальной программы </t>
    </r>
    <r>
      <rPr>
        <b/>
        <u/>
        <sz val="13"/>
        <rFont val="Times New Roman"/>
        <family val="1"/>
        <charset val="204"/>
      </rPr>
      <t>"Формирование комфортной городской среды в городе Когалыме"</t>
    </r>
  </si>
  <si>
    <r>
      <t xml:space="preserve">Наименование муниципальной программы </t>
    </r>
    <r>
      <rPr>
        <b/>
        <u/>
        <sz val="13"/>
        <rFont val="Times New Roman"/>
        <family val="1"/>
        <charset val="204"/>
      </rPr>
      <t>"Социально-экономическое развитие и инвестиции муниципального образования город Когалым"</t>
    </r>
  </si>
  <si>
    <t>k2.3 оценка полноты и своевременности корректировки муниципальной программы</t>
  </si>
  <si>
    <t xml:space="preserve">k2.1 взаимосвязь показателей и мероприятий муниципальной программы
</t>
  </si>
  <si>
    <t xml:space="preserve">k2.2 доля проектной части в муниципальной программе
</t>
  </si>
  <si>
    <t xml:space="preserve">k2.1 взаимосвязь показателей и мероприятий муниципальной программы
</t>
  </si>
  <si>
    <r>
      <t xml:space="preserve">Наименование муниципальной программы </t>
    </r>
    <r>
      <rPr>
        <b/>
        <u/>
        <sz val="13"/>
        <rFont val="Times New Roman"/>
        <family val="1"/>
        <charset val="204"/>
      </rPr>
      <t>"Экологическая безопасность города Когалыма"</t>
    </r>
  </si>
  <si>
    <t xml:space="preserve">k2.1  взаимосвязь показателей и мероприятий муниципальной программы
</t>
  </si>
  <si>
    <r>
      <t xml:space="preserve">Наименование муниципальной программы </t>
    </r>
    <r>
      <rPr>
        <b/>
        <u/>
        <sz val="13"/>
        <rFont val="Times New Roman"/>
        <family val="1"/>
        <charset val="204"/>
      </rPr>
      <t>"Содействие занятости населения города Когалыма"</t>
    </r>
  </si>
  <si>
    <t xml:space="preserve">k2.3 оценка полноты и своевременности корректировки муниципальной программы
</t>
  </si>
  <si>
    <r>
      <t xml:space="preserve">Наименование муниципальной программы </t>
    </r>
    <r>
      <rPr>
        <b/>
        <u/>
        <sz val="13"/>
        <rFont val="Times New Roman"/>
        <family val="1"/>
        <charset val="204"/>
      </rPr>
      <t>"Развитие агропромышленного комплекса и рынков сельскохозяйственной продукции, сырья и продовольствия в городе Когалыме"</t>
    </r>
  </si>
  <si>
    <r>
      <t xml:space="preserve">Наименование муниципальной программы </t>
    </r>
    <r>
      <rPr>
        <b/>
        <u/>
        <sz val="13"/>
        <rFont val="Times New Roman"/>
        <family val="1"/>
        <charset val="204"/>
      </rPr>
      <t>"Безопасность жизнедеятельности населения города Когалыма"</t>
    </r>
  </si>
  <si>
    <t>К2 «эффективность механизма реализации муниципальной программы» Z1=0,2</t>
  </si>
  <si>
    <t>k3.3 отношение объема привлеченных средств к общему объему финансирования муниципальной программы</t>
  </si>
  <si>
    <t>k2.2 доля проектной части в муниципальной программе</t>
  </si>
  <si>
    <r>
      <t xml:space="preserve">Наименование муниципальной программы </t>
    </r>
    <r>
      <rPr>
        <b/>
        <u/>
        <sz val="13"/>
        <rFont val="Times New Roman"/>
        <family val="1"/>
        <charset val="204"/>
      </rPr>
      <t>"Развитие образования в городе Когалыме"</t>
    </r>
  </si>
  <si>
    <r>
      <t xml:space="preserve">Наименование муниципальной программы </t>
    </r>
    <r>
      <rPr>
        <b/>
        <u/>
        <sz val="13"/>
        <rFont val="Times New Roman"/>
        <family val="1"/>
        <charset val="204"/>
      </rPr>
      <t>"Содержание объектов городского хозяйства и инженерной инфраструктуры в городе Когалыме"</t>
    </r>
  </si>
  <si>
    <t>Исполнение по муниципальной программе по итогам года составило 99,1%.</t>
  </si>
  <si>
    <t>В отчетном периоде были допущены нарушения сроков корректировки муниципальной программы</t>
  </si>
  <si>
    <t>Согласно ранжированию муниципальных программ по группам исходя из параметров реализации, муниципальная программа относится к группе С (наличие в муниципальной программе только средств бюджета города Когалыма, отсутствие мероприятий, реализуемых на принципах проектного управления, в том числе региональных проектов, обеспечивающих достижение целей, показателей и результатов федеральных проектов, реализуемых в составе муниципальной программы).</t>
  </si>
  <si>
    <t>Общее количество мероприятий, выполненных в полном объеме, к общему количеству мероприятий, составило 80%</t>
  </si>
  <si>
    <t>Исполнение составило 99,9%</t>
  </si>
  <si>
    <t>Наименование муниципальной программы "Укрепление межнационального и межконфессионального согласия, профилактика экстремизма и терроризма в городе Когалыме"</t>
  </si>
  <si>
    <t>Исполнение по муниципальной программе по итогам года составило 74,2%.</t>
  </si>
  <si>
    <t>Общее количество мероприятий, выполненных в полном объеме, к общему количеству мероприятий, составило 88,9%</t>
  </si>
  <si>
    <t>Исполнение по муниципальной программе по итогам года составило 97,9%</t>
  </si>
  <si>
    <t>Объем привлеченных средств составил 0,3% к общему объему финансирования муниципальной программы</t>
  </si>
  <si>
    <t>Среднее арифметическое значение степени достижения показателей составило 99%</t>
  </si>
  <si>
    <t>Среднее арифметическое значение степени достижения целевых показателей, включенных в национальные проекты, в том числе региональные - 204%</t>
  </si>
  <si>
    <t>Объем привлеченных средств составил 4,4% к общему объему финансирования муниципальной программы</t>
  </si>
  <si>
    <t>Достижение показателя в рамках проекта города Когалыма составило 100%</t>
  </si>
  <si>
    <t>Исполнение по муниципальной программе по итогам года составило 99,5%</t>
  </si>
  <si>
    <t>Объем привлеченных средств составил 8% к общему объему финансирования муниципальной программы</t>
  </si>
  <si>
    <t xml:space="preserve">Значение бальной интегральной оценки составило 9,3.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а также проводить мониторинг достижения целевых показателей с целью своевременной корректировки значений целевых показателей.
</t>
  </si>
  <si>
    <t>Среднее арифметическое значение степени достижения показателей составило 96,4%</t>
  </si>
  <si>
    <t>Среднее арифметическое значение степени достижения целевых показателей, включенных в национальные проекты, в том числе региональные - 127,9%</t>
  </si>
  <si>
    <t>Исполнение по муниципальной программе по итогам года составило 93%</t>
  </si>
  <si>
    <t>Исполнение составило 96,9%</t>
  </si>
  <si>
    <t>Объем привлеченных средств составил 60,9% к общему объему финансирования муниципальной программы</t>
  </si>
  <si>
    <t>Исполнение составило 90,6%</t>
  </si>
  <si>
    <r>
      <t xml:space="preserve">Наименование муниципальной программы </t>
    </r>
    <r>
      <rPr>
        <b/>
        <u/>
        <sz val="13"/>
        <rFont val="Times New Roman"/>
        <family val="1"/>
        <charset val="204"/>
      </rPr>
      <t>"Развитие жилищной сферы города Когалыма"</t>
    </r>
  </si>
  <si>
    <t xml:space="preserve">Показатели предусмотренные к достижению в рамках мероприятий, реализуемых на принципах проектного управления достигнуты в 100% объеме и выше, без привлечения финасновых средств, за счет волонтерского движения. </t>
  </si>
  <si>
    <t>Значение бальной интегральной оценки составило 8,3. Эффективность реализации муниципальной программы оценивается как "умеренно эффективная". Ответственному исполнителю рекомендовано сохранить прежний уровень финансирования муниципальной программы в очередном финансовом году, а также проводить мониторинг достижения целевых показателей с целью своевременной корректировки значений целевых показателей.</t>
  </si>
  <si>
    <t>Общее количество мероприятий, выполненных в полном объеме, к общему количеству мероприятий, составило 99,8%</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</si>
  <si>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20,2%</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</si>
  <si>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29,6%</t>
  </si>
  <si>
    <t>Исполнение составило 99,8%</t>
  </si>
  <si>
    <t>Объем привлеченных средств составил 82,6% к общему объему финансирования муниципальной программы</t>
  </si>
  <si>
    <t>Мероприятия реализуемые в рамках региональных проектов "Жилье" и "Обеспечение устойчивого сокращения непригодного для проживания жилищного фонда" реализуются без финансирования. Показатели предусмотренные к достижению в рамках мероприятий, реализуемых на принципах проектного управления достигнуты в 100% объеме и выше, с учетом общего объема ввода жилых помещений</t>
  </si>
  <si>
    <t>Исполнение по муниципальной программе по итогам года составило 99%</t>
  </si>
  <si>
    <t>Среднее арифметическое значение степени достижения показателей составило 173,4%</t>
  </si>
  <si>
    <t>Общее количество мероприятий, выполненных в полном объеме, к общему количеству мероприятий, составило 83,3%</t>
  </si>
  <si>
    <t>Доля финансового обеспечения мероприятия, реализуемого на принципах проектного управления в общем объеме финансового обеспечения муниципальной программы составила 0,14%</t>
  </si>
  <si>
    <t>Исполнение по муниципальной программе по итогам года составило 64,1%.</t>
  </si>
  <si>
    <t xml:space="preserve">Исполнение составило 100% </t>
  </si>
  <si>
    <t>Объем привлеченных средств составил 96,3% к общему объему финансирования муниципальной программы</t>
  </si>
  <si>
    <t>Среднее арифметическое значение степени достижения показателей составило 80%</t>
  </si>
  <si>
    <t>Общее количество мероприятий, выполненных в полном объеме, к общему количеству мероприятий, составило 75%</t>
  </si>
  <si>
    <t>Исполнение составило 62,8%</t>
  </si>
  <si>
    <t>Наименование муниципальной программы "Развитие транспортной системы города Когалыма"</t>
  </si>
  <si>
    <t>Среднее арифметическое значение степени достижения показателей составило 91,7%</t>
  </si>
  <si>
    <t>Общее количество мероприятий, выполненных в полном объеме, к общему количеству мероприятий, составило 71,4%</t>
  </si>
  <si>
    <t>Доля финансового обеспечения мероприятия, реализуемого на принципах проектного управления в общем объеме финансового обеспечения муниципальной программы составила 0,19%</t>
  </si>
  <si>
    <t>Объем привлеченных средств составил 50,4% к общему объему финансирования муниципальной программы</t>
  </si>
  <si>
    <t>Исполнение составило 54,4%</t>
  </si>
  <si>
    <t>Среднее арифметическое значение степени достижения 4 показателей составило 111,5%.</t>
  </si>
  <si>
    <t>Из 3 основных мероприятий муниципальной программы более чем на 95% выполнено 2.</t>
  </si>
  <si>
    <t>Объем привлеченных средств составил 46,5% к общему объему финансирования муниципальной программы.</t>
  </si>
  <si>
    <t>Исполнение составило 98,2%.</t>
  </si>
  <si>
    <t>Значение бальной интегральной оценки составило 9,4. Эффективность реализации муниципальной программы оценивается как "умеренно эффективная". 
Муниципальная программа направлена на обеспечение сбалансированности, устойчивости бюджета города, создание условий для качественной организации бюджетного процесса в городе Когалыме. Управление экономики рекомендует сохранить прежний уровень финансирования муниципальной программы.</t>
  </si>
  <si>
    <t>Исполнение по муниципальной программе по итогам года составило 97,3%</t>
  </si>
  <si>
    <r>
      <t xml:space="preserve">Наименование муниципальной программы </t>
    </r>
    <r>
      <rPr>
        <b/>
        <u/>
        <sz val="13"/>
        <rFont val="Times New Roman"/>
        <family val="1"/>
        <charset val="204"/>
      </rPr>
      <t>"Управление муниципальными финансами в городе Когалыме"</t>
    </r>
  </si>
  <si>
    <t>Исполнение по муниципальной программе по итогам года составило 96,9%</t>
  </si>
  <si>
    <t>Из 4 основных мероприятий муниципальной программы более чем на 95,0% выполнено 3 (75%)</t>
  </si>
  <si>
    <t>Объем привлеченных средств составил 7% к общему объему финансирования муниципальной программы</t>
  </si>
  <si>
    <t>Среднее арифметическое значение степени достижения показателей составило 109,6%</t>
  </si>
  <si>
    <t>Общее количество мероприятий, выполненных в полном объеме, к общему количеству мероприятий, составило 50%</t>
  </si>
  <si>
    <t>Значение бальной интегральной оценки составило 5,8. Эффективность реализации муниципальной программы оценивается как "неудовлетворительная". Муниципальная программа направлена на обеспечение надежности и качества предоставления жилищно-коммунальных услуг населению города и реализуется со значительной долей привлеченных финансовых средств в связи с чем, ответственному исполнителю рекомендовано сохранить прежний уровень финансирования муниципальной программы в очередном финансовом году, а также обеспечить проведение мониторинга достижения целевых показателей с целью своевременной корректировки значений целевых показателей и освоения финансовых средств в 2024 году.</t>
  </si>
  <si>
    <t>Значение бальной интегральной оценки составило 5,8. Эффективность реализации муниципальной программы оценивается как "неудовлетворительная". Муниципальная программа направлена на развитие современной транспортной инфраструктуры, обеспечивающей повышение доступности и безопасности услуг транспортного комплекса для населения города Когалыма  и реализуется со значительной долей привлеченных финансовых средств в связи с чем, ответственному исполнителю рекомендовано сохранить прежний уровень финансирования муниципальной программы в очередном финансовом году, а также обеспечить проведение мониторинга достижения целевых показателей с целью своевременной корректировки значений целевых показателей и освоения финансовых средств в 2024 году.</t>
  </si>
  <si>
    <t>Общее количество мероприятий, выполненных в полном объеме, к общему количеству мероприятий, составило 54,5%</t>
  </si>
  <si>
    <t>Исполнение по муниципальной программе по итогам года составило 99,1%</t>
  </si>
  <si>
    <t>Объем привлеченных средств составил 46,5% к общему объему финансирования муниципальной программы</t>
  </si>
  <si>
    <t>Исполнение составило 98,2%</t>
  </si>
  <si>
    <r>
      <t xml:space="preserve">Наименование муниципальной программы </t>
    </r>
    <r>
      <rPr>
        <b/>
        <u/>
        <sz val="13"/>
        <rFont val="Times New Roman"/>
        <family val="1"/>
        <charset val="204"/>
      </rPr>
      <t>"Развитие муниципальной службы 
 в городе Когалыма"</t>
    </r>
  </si>
  <si>
    <t>Из 5 основных мероприятий муниципальной программы более чем на 95,0% выполнено 4 (80,0%)</t>
  </si>
  <si>
    <t>Исполнение по муниципальной программе по итогам года составило 98%</t>
  </si>
  <si>
    <t>Исполнение составило 96,1%</t>
  </si>
  <si>
    <t xml:space="preserve">Значение бальной интегральной оценки составило 7,6. Эффективность реализации муниципальной программы оценивается как "удовлетворительная".  Ответственному исполнителю рекомендовано более тщательно осуществлять планирование расходов на реализацию мероприятий ввиду наличия экономии по программным мероприятиям, усилить контроль за использованием бюджетных средств, предусмотренных на выполнение работ, услуг подрядными организациями, следить за сроками выполнения работ, при необходимости своевременно принимать меры, а также проводить мониторинг достижения целевых показателей с целью своевременной корректировки значений целевых показателей.
</t>
  </si>
  <si>
    <t>Из 9 основных мероприятий муниципальной программы выполнено 4 или 44,4%.</t>
  </si>
  <si>
    <t>Исполнение по муниципальной программе по итогам года составило 47,7%</t>
  </si>
  <si>
    <t>Объем привлеченных средств составил 55,7% к общему объему финансирования муниципальной программы.</t>
  </si>
  <si>
    <t>Исполнение составило 8,4%</t>
  </si>
  <si>
    <r>
      <t xml:space="preserve">Наименование муниципальной программы </t>
    </r>
    <r>
      <rPr>
        <b/>
        <u/>
        <sz val="13"/>
        <rFont val="Times New Roman"/>
        <family val="1"/>
        <charset val="204"/>
      </rPr>
      <t>"Развитие институтов гражданского общества города Когалыма"</t>
    </r>
  </si>
  <si>
    <r>
      <t xml:space="preserve">Наименование муниципальной программы </t>
    </r>
    <r>
      <rPr>
        <b/>
        <u/>
        <sz val="13"/>
        <rFont val="Times New Roman"/>
        <family val="1"/>
        <charset val="204"/>
      </rPr>
      <t>"Управление муниципальным имуществом города Когалыма"</t>
    </r>
  </si>
  <si>
    <t xml:space="preserve">Значение бальной интегральной оценки составило 8,1. Эффективность реализации муниципальной программы оценивается как "умеренно эффективная". Управление экономики рекомендует сохранить уровень финансирования муниципальной программы в очередном финансовом году, при  этом ответственному исполнителю следует усилить контроль за использованием бюджетных средств, предусмотренных на выполнение работ, услуг подрядными организациями, следить за сроками выполнения работ, при необходимости своевременно принимать меры.   </t>
  </si>
  <si>
    <t>Значение бальной интегральной оценки составило 6,6. Эффективность реализации муниципальной программы оценивается как "удовлетворительная". Муниципальная программа направлена на снижение уровня преступности, обеспечение прав граждан в отдельных сферах жизнедеятельности в связи с чем, ответственному исполнителю рекомендовано сохранить прежний уровень финансирования муниципальной программы в очередном финансовом году, а также обеспечить проведение мониторинга достижения целевых показателей с целью своевременной корректировки значений целевых показателей и освоения финансовых средств в 2024 году.</t>
  </si>
  <si>
    <t>Среднее арифметическое значение степени достижения целевых показателей, включенных в национальные проекты, в том числе региональные - 179,7%</t>
  </si>
  <si>
    <t>Исполнение по муниципальной программе по итогам года составило 89,2%.</t>
  </si>
  <si>
    <t>Значение бальной интегральной оценки составило 6,6. Эффективность реализации муниципальной программы оценивается как "удовлетворительная". Муниципальная программа направлена на создание благоприятных условий для устойчивого развития сельскиго хозяйства и повышение конкурентоспособности сельско-хозяйственной продукции, произведенной в городе Когалыме, обеспечени благополучной эпизодической обстановки в городе Когалыме. Ответственному исполнителю рекомендовано сохранить уровень финансирования муниципальной программы в очередном финансовом году при условии ее корректировки по обозначенным замечаниям.</t>
  </si>
  <si>
    <t>Среднее арифметическое значение степени достижения показателей составило 114,65%</t>
  </si>
  <si>
    <t>Из 9 основных мероприятий муниципальной программы более чем на 95,0% выполнено 7 (77,8%)</t>
  </si>
  <si>
    <r>
      <t xml:space="preserve">Наименование муниципальной программы </t>
    </r>
    <r>
      <rPr>
        <b/>
        <u/>
        <sz val="13"/>
        <rFont val="Times New Roman"/>
        <family val="1"/>
        <charset val="204"/>
      </rPr>
      <t>"Культурное пространство города Когалыма"</t>
    </r>
  </si>
  <si>
    <t>Исполнение по муниципальной программе по итогам года составило 98,7%.</t>
  </si>
  <si>
    <t>Объем привлеченных средств составил 2,0% к общему объему финансирования муниципальной программы.</t>
  </si>
  <si>
    <t>Значение бальной интегральной оценки составило 7,7. Эффективность реализации муниципальной программы оценивается как "удовлетворительная". Муниципальная программа нацелена на формирование эффективной системы управления муниципальным имуществом города Когалыма, позволяющей обеспечить оптимальный состав для исполнения полномочий Администрации города Когалыма, достоверный учёт, контроль использования и надлежащее состояние муниципального имущества города Когалыма. Управление экономики рекомендует сохранить уровень финансирования муниципальной программы в очередном финансовом году при условии ее коректировки по обозначенным замечаниям.</t>
  </si>
  <si>
    <t>Среднее арифметическое значение степени достижения показателей составило 99,9%.</t>
  </si>
  <si>
    <t>Из 4 основных мероприятий муниципальной программы более чем на 95,0% выполнено 2 (50,0%)</t>
  </si>
  <si>
    <t>Исполнение по муниципальной программе по итогам года составило 95,8%</t>
  </si>
  <si>
    <t>Значение бальной интегральной оценки составило 7,2.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ее коректировки по обозначенным замечаниям.</t>
  </si>
  <si>
    <r>
      <t xml:space="preserve">Наименование муниципальной программы </t>
    </r>
    <r>
      <rPr>
        <b/>
        <u/>
        <sz val="13"/>
        <rFont val="Times New Roman"/>
        <family val="1"/>
        <charset val="204"/>
      </rPr>
      <t>"Развитие физической культуры и спорта в городе Когалыме"</t>
    </r>
  </si>
  <si>
    <t>Среднее арифметическое значение степени достижения показателей составило 116,5%.</t>
  </si>
  <si>
    <t>Среднее арифметическое значение степени достижения показателей составило 109,3%.</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</si>
  <si>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1,0%.</t>
  </si>
  <si>
    <t>Исполнение по муниципальной программе по итогам года составило 93,2%.</t>
  </si>
  <si>
    <t>Объем привлеченных средств составил 4,5% к общему объему финансирования муниципальной программы.</t>
  </si>
  <si>
    <t>Из 16 основных мероприятий муниципальной программы более чем на 95,0% выполнено 14 (87,5,%)</t>
  </si>
  <si>
    <t>Средне арифметическое значение степени достижения целевых показателей, включенных в национальные проекты, в том числе региональные -129,0%.</t>
  </si>
  <si>
    <t>Исполнение по муниципальной программе по итогам года составило 87,0%.</t>
  </si>
  <si>
    <t>Исполнение составило 85,0%.</t>
  </si>
  <si>
    <t>Объем привлеченных средств составил 78,4% к общему объему финансирования муниципальной программы.</t>
  </si>
  <si>
    <t>Доля финансового обеспечения мероприятий, реализуемых на принципах проектного управления в общем объеме финансового обеспечения муниципальной программы составила 22,2%.</t>
  </si>
  <si>
    <t>Исполнение составило 48,7%.</t>
  </si>
  <si>
    <t>Значение бальной интегральной оценки составило7,1. Эффективность реализации муниципальной программы оценивается как "удовлетворительная". Управление экономики рекомендует сохранить уровень финансирования муниципальной программы в очередном финансовом году при условии ее коректировки по обозначенным замечаниям.</t>
  </si>
  <si>
    <t xml:space="preserve">Значение бальной интегральной оценки составило 7,1. Эффективность реализации муниципальной программы оценивается как "удовлетворительная". Муниципальная программа направлена на укрепление единого культурного пространства города Когалыма, создание комфортных условий и равных возможностей доступа населения к культурным ценностям, а также развитие туризма в городе Когалыме. Управление экономики рекомендует сохранить уровень финансирования муниципальной программы в очередном финансовом году при условии ее коректировки по обозначенным замечаниям.
</t>
  </si>
  <si>
    <t>Группа A</t>
  </si>
  <si>
    <t>Достижение показателя "Количество специалистов сферы культуры, повысивших квалификацию на базе Центров непрерывного образования и повышение квалификации творческих и управленческих кадров в сфере культуры (нарастающим итогом)" составило 100%</t>
  </si>
  <si>
    <t>Среднее арифметическое значение степени достижения показателей составило 113,8%</t>
  </si>
  <si>
    <t>Значение бальной интегральной оценки составило 7,2. Эффективность реализации муниципальной программы оценивается как "удовлетворительная". 
Ответственному исполнителю рекомендовано сохранить уровень финансирования муниципальной программы в очередном финансовом году.
Дальнейшая реализацияпрограммных мероприятий и Программы в целом позволит сохранить и улучшить достигнутые показатели по обеспечению долгосрочной сбалансированности и устойчивости бюджетной системы, повышению качества управления муниципальными финансами города Когалыма.</t>
  </si>
  <si>
    <t>Объем привлеченных средств составил 5,8% к общему объему финансирования муниципальной программы</t>
  </si>
  <si>
    <t>Значение бальной интегральной оценки составило 8,1. Эффективность реализации муниципальной программы оценивается как "умеренно эффективная". Муниципальная программа направлена на  повышение эффективности муниципальной службы в городе Когалыме. Управление экономики рекомендует сохранить прежний уровень финансирования муниципальной программы в очередном финансовом году. Также, в целях эффективного расходования бюджетных средств, ответственному исполнителю рекомендуется своевременно вносить изменения в муниципальную программу. Так, при условии достижения плановых значений целевых показателей и экономии бюджетных средств, в результате проведения электронных торгов, своевременно осуществлять перераспределение или закрытие бюджетных средств.</t>
  </si>
  <si>
    <t>Значение бальной интегральной оценки составило 5,8. Эффективность реализации муниципальной программы оценивается как "неудовлетворительная".
Муниципальна программа направлена на обеспечение необходимого уровня безопасности жизнедеятельности, уровня защищённости населения и территории автономного округа, материальных и культурных ценностей от опасностей, возникающих при военных конфликтах, чрезвычайных ситуациях и при пожарах.
Учитывая достижение целевых показателей предусмотренных муниципальной программой в отчетном периоде, а также принимая во внимание необходимость реализации муниципальной программы «Безопасность жизнедеятельности населения города Когалыма», муниципальная программа рекомендована к реализации в 2024 году. При этом, учитывая неосвоение привлеченных средств, ответственному исполнителю необходимо усилить контроль за использованием бюджетных средств, предусмотренных на выполнение работ, следить за сроками выполнения работ, при необходимости своевременно принимать меры. Ответственному исполнителю необходимо обеспечить реализацию работ и услуг в рамках заключенных контрактов.</t>
  </si>
  <si>
    <t>Среднее арифметическое значение степени достижения показателей составило 125,2%</t>
  </si>
  <si>
    <t>Среднее арифметическое значение степени достижения показателей составило 104%</t>
  </si>
  <si>
    <t>Среднее арифметическое значение степени достижения показателей составило 103,5%</t>
  </si>
  <si>
    <t>Среднее арифметическое значение степени достижения показателей составило 194%</t>
  </si>
  <si>
    <t>Степень достижения по всем 5-ти показателям составила 141,5%</t>
  </si>
  <si>
    <t>В отчетном году выполнено 60% мероприятий муниципальной программы (3 основынх мероприятия из 5)</t>
  </si>
  <si>
    <t>Исполнение по муниципальной программе по итогам года составило 95,9%</t>
  </si>
  <si>
    <t>Объем привлеченных средств составил 25,7% к общему объему финансирования муниципальной программы</t>
  </si>
  <si>
    <t>Исполнение составило 95,5%</t>
  </si>
  <si>
    <t>Среднее арифметическое значение степени достижения показателей составило 130,3%</t>
  </si>
  <si>
    <t>Среднее арифметическое значение степени достижения показателей составило 114,9%.</t>
  </si>
  <si>
    <t xml:space="preserve">Значение бальной интегральной оценки составило 8,7. Эффективность реализации муниципальной программы оценивается как "умеренно эффективная". Мероприятия муниципальной программы направлены на обеспечение экологической безопасности города Когалыма, снижение негативного воздействие на окружающую среду отходами производства и потребления. Ответственному исполнителю рекомендовано сохранить прежний уровень финансирования муниципальной программы в очередном финансовом году, а также проводить мониторинг достижения целевых показателей с целью своевременной корректировки плановых значений целевых показателей. 
</t>
  </si>
  <si>
    <t xml:space="preserve">Значение бальной интегральной оценки составило 5,3.  Эффективность реализации муниципальной программы оценивается как "неудовлетворительная". Мероприятия муниципальной программы способствуют укреплению единства народов Российской Федерации, проживающих на территории города Когалыма, профилактике экстремизма, а также профилактике терроризма, в связи с чем, рекомендовано продлить реализацию муниципальной программы в очередном финансовом году. 
Ответственному исполнителю рекомендовано:
- усилить контроль за использованием бюджетных средств, предусмотренных на выполнение работ, услуг подрядными организациями, обеспечить исполнение муниципальных контрактов со сроком реализации в 2024 году;
- сохранить прежний уровень финансирования муниципальной программы в очередном финансовом году, а также обеспечить проведение мониторинга достижения целевых показателей с целью своевременной корректировки значений целевых показателей и освоения финансовых средств в 2024 году.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</si>
</sst>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sz val="11"/>
      <color theme="1"/>
      <name val="Times New Roman"/>
      <family val="1"/>
      <charset val="204"/>
    </font>
    <font>
      <b/>
      <sz val="11"/>
      <color theme="1"/>
      <name val="Times New Roman"/>
      <family val="1"/>
      <charset val="204"/>
    </font>
    <font>
      <b/>
      <sz val="13"/>
      <color theme="1"/>
      <name val="Times New Roman"/>
      <family val="1"/>
      <charset val="204"/>
    </font>
    <font>
      <sz val="13"/>
      <color theme="1"/>
      <name val="Times New Roman"/>
      <family val="1"/>
      <charset val="204"/>
    </font>
    <font>
      <sz val="11"/>
      <name val="Times New Roman"/>
      <family val="1"/>
      <charset val="204"/>
    </font>
    <font>
      <sz val="11"/>
      <color rgb="FFFF0000"/>
      <name val="Times New Roman"/>
      <family val="1"/>
      <charset val="204"/>
    </font>
    <font>
      <b/>
      <sz val="11"/>
      <name val="Times New Roman"/>
      <family val="1"/>
      <charset val="204"/>
    </font>
    <font>
      <b/>
      <sz val="13"/>
      <name val="Times New Roman"/>
      <family val="1"/>
      <charset val="204"/>
    </font>
    <font>
      <b/>
      <u/>
      <sz val="13"/>
      <name val="Times New Roman"/>
      <family val="1"/>
      <charset val="204"/>
    </font>
    <font>
      <sz val="13"/>
      <name val="Times New Roman"/>
      <family val="1"/>
      <charset val="204"/>
    </font>
    <font>
      <sz val="11"/>
      <name val="Times New Roman"/>
      <family val="1"/>
      <charset val="204"/>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6">
    <xf numFmtId="0" fontId="0" fillId="0" borderId="0" xfId="0"/>
    <xf numFmtId="0" fontId="1" fillId="0" borderId="0" xfId="0" applyFont="1"/>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xf numFmtId="0" fontId="1" fillId="2" borderId="1" xfId="0" applyFont="1" applyFill="1" applyBorder="1"/>
    <xf numFmtId="0" fontId="1" fillId="0" borderId="1" xfId="0" applyFont="1" applyBorder="1" applyAlignment="1">
      <alignment vertical="top" wrapText="1"/>
    </xf>
    <xf numFmtId="0" fontId="5" fillId="0" borderId="1" xfId="0" applyFont="1" applyBorder="1" applyAlignment="1">
      <alignment horizontal="center" vertical="center"/>
    </xf>
    <xf numFmtId="0" fontId="6" fillId="0" borderId="1" xfId="0" applyFont="1" applyBorder="1" applyAlignment="1">
      <alignment horizontal="justify" vertical="top"/>
    </xf>
    <xf numFmtId="0" fontId="1" fillId="0" borderId="1" xfId="0" applyFont="1" applyBorder="1" applyAlignment="1">
      <alignment vertical="center"/>
    </xf>
    <xf numFmtId="0" fontId="6" fillId="0" borderId="1" xfId="0" applyFont="1" applyBorder="1" applyAlignment="1">
      <alignment horizontal="justify" vertical="top" wrapText="1"/>
    </xf>
    <xf numFmtId="10" fontId="6" fillId="0" borderId="1" xfId="0" applyNumberFormat="1" applyFont="1" applyBorder="1" applyAlignment="1">
      <alignment horizontal="justify" vertical="top"/>
    </xf>
    <xf numFmtId="0" fontId="6" fillId="0" borderId="1" xfId="0" applyFont="1" applyBorder="1" applyAlignment="1">
      <alignment horizontal="center" vertical="center"/>
    </xf>
    <xf numFmtId="0" fontId="5" fillId="0" borderId="1" xfId="0" applyFont="1" applyBorder="1" applyAlignment="1">
      <alignment vertical="top" wrapText="1"/>
    </xf>
    <xf numFmtId="164" fontId="2" fillId="2"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5" fillId="3" borderId="1" xfId="0" applyFont="1" applyFill="1" applyBorder="1" applyAlignment="1">
      <alignment horizontal="center" vertical="center"/>
    </xf>
    <xf numFmtId="10" fontId="1" fillId="3" borderId="1" xfId="0" applyNumberFormat="1" applyFont="1" applyFill="1" applyBorder="1" applyAlignment="1">
      <alignment horizontal="justify" vertical="top"/>
    </xf>
    <xf numFmtId="0" fontId="1" fillId="0" borderId="1" xfId="0" applyFont="1" applyFill="1" applyBorder="1" applyAlignment="1">
      <alignment vertical="top" wrapText="1"/>
    </xf>
    <xf numFmtId="0" fontId="1" fillId="5" borderId="1" xfId="0" applyFont="1" applyFill="1" applyBorder="1" applyAlignment="1">
      <alignment horizontal="center" vertical="center"/>
    </xf>
    <xf numFmtId="0" fontId="1" fillId="5" borderId="1" xfId="0" applyFont="1" applyFill="1" applyBorder="1" applyAlignment="1">
      <alignment vertical="top" wrapText="1"/>
    </xf>
    <xf numFmtId="0" fontId="1" fillId="3" borderId="1" xfId="0" applyFont="1" applyFill="1" applyBorder="1" applyAlignment="1">
      <alignment vertical="top" wrapText="1"/>
    </xf>
    <xf numFmtId="0" fontId="5" fillId="3" borderId="1" xfId="0" applyFont="1" applyFill="1" applyBorder="1" applyAlignment="1">
      <alignment vertical="top" wrapText="1"/>
    </xf>
    <xf numFmtId="0" fontId="1" fillId="4" borderId="1" xfId="0" applyFont="1" applyFill="1" applyBorder="1" applyAlignment="1">
      <alignment horizontal="center" vertical="center"/>
    </xf>
    <xf numFmtId="0" fontId="1" fillId="4" borderId="1" xfId="0" applyFont="1" applyFill="1" applyBorder="1" applyAlignment="1">
      <alignment horizontal="justify" vertical="top" wrapText="1"/>
    </xf>
    <xf numFmtId="0" fontId="5" fillId="0" borderId="1" xfId="0" applyFont="1" applyBorder="1" applyAlignment="1">
      <alignment vertical="center"/>
    </xf>
    <xf numFmtId="0" fontId="6" fillId="0" borderId="1" xfId="0" applyFont="1" applyFill="1" applyBorder="1" applyAlignment="1">
      <alignment horizontal="justify" vertical="top"/>
    </xf>
    <xf numFmtId="0" fontId="6" fillId="3" borderId="1" xfId="0" applyFont="1" applyFill="1" applyBorder="1" applyAlignment="1">
      <alignment horizontal="justify" vertical="top"/>
    </xf>
    <xf numFmtId="164" fontId="7" fillId="2" borderId="1" xfId="0" applyNumberFormat="1" applyFont="1" applyFill="1" applyBorder="1" applyAlignment="1">
      <alignment horizontal="center" vertical="center"/>
    </xf>
    <xf numFmtId="0" fontId="6" fillId="0" borderId="0" xfId="0" applyFont="1"/>
    <xf numFmtId="0" fontId="6" fillId="2" borderId="1" xfId="0" applyFont="1" applyFill="1" applyBorder="1"/>
    <xf numFmtId="49" fontId="6" fillId="0" borderId="0" xfId="0" applyNumberFormat="1" applyFont="1"/>
    <xf numFmtId="0" fontId="7" fillId="0" borderId="1" xfId="0" applyFont="1" applyBorder="1" applyAlignment="1">
      <alignment horizontal="center" vertical="center" wrapText="1"/>
    </xf>
    <xf numFmtId="0" fontId="7" fillId="2" borderId="1" xfId="0" applyFont="1" applyFill="1" applyBorder="1"/>
    <xf numFmtId="0" fontId="5" fillId="0" borderId="0" xfId="0" applyFont="1"/>
    <xf numFmtId="0" fontId="6" fillId="0" borderId="0" xfId="0" applyFont="1" applyAlignment="1">
      <alignment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top"/>
    </xf>
    <xf numFmtId="10" fontId="5" fillId="0" borderId="1" xfId="0" applyNumberFormat="1" applyFont="1" applyFill="1" applyBorder="1" applyAlignment="1">
      <alignment horizontal="justify" vertical="top"/>
    </xf>
    <xf numFmtId="164" fontId="6" fillId="0" borderId="0" xfId="0" applyNumberFormat="1" applyFont="1"/>
    <xf numFmtId="0" fontId="5" fillId="3" borderId="1" xfId="0" applyFont="1" applyFill="1" applyBorder="1" applyAlignment="1">
      <alignment horizontal="justify" vertical="top" wrapText="1"/>
    </xf>
    <xf numFmtId="0" fontId="5" fillId="3" borderId="1" xfId="0" applyFont="1" applyFill="1" applyBorder="1" applyAlignment="1">
      <alignment horizontal="justify" vertical="top"/>
    </xf>
    <xf numFmtId="0" fontId="5" fillId="2" borderId="1" xfId="0" applyFont="1" applyFill="1" applyBorder="1"/>
    <xf numFmtId="0" fontId="5" fillId="5" borderId="1" xfId="0" applyFont="1" applyFill="1" applyBorder="1" applyAlignment="1">
      <alignment horizontal="center" vertical="center"/>
    </xf>
    <xf numFmtId="165" fontId="5" fillId="0" borderId="1" xfId="0" applyNumberFormat="1" applyFont="1" applyFill="1" applyBorder="1" applyAlignment="1">
      <alignment horizontal="justify" vertical="top"/>
    </xf>
    <xf numFmtId="0" fontId="5" fillId="0" borderId="1" xfId="0" applyFont="1" applyBorder="1" applyAlignment="1">
      <alignment horizontal="left" vertical="center"/>
    </xf>
    <xf numFmtId="10" fontId="5" fillId="3" borderId="1" xfId="0" applyNumberFormat="1" applyFont="1" applyFill="1" applyBorder="1" applyAlignment="1">
      <alignment horizontal="justify" vertical="top"/>
    </xf>
    <xf numFmtId="0" fontId="5" fillId="0" borderId="1" xfId="0" applyFont="1" applyBorder="1"/>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7" fillId="3" borderId="5" xfId="0" applyFont="1" applyFill="1" applyBorder="1" applyAlignment="1">
      <alignment horizontal="center" vertical="center"/>
    </xf>
    <xf numFmtId="0" fontId="5" fillId="0" borderId="1" xfId="0" applyFont="1" applyBorder="1" applyAlignment="1">
      <alignment horizontal="justify" vertical="top" wrapText="1"/>
    </xf>
    <xf numFmtId="0" fontId="5" fillId="0" borderId="1" xfId="0" applyFont="1" applyBorder="1" applyAlignment="1">
      <alignment horizontal="justify" vertical="top"/>
    </xf>
    <xf numFmtId="10" fontId="5" fillId="0" borderId="1" xfId="0" applyNumberFormat="1" applyFont="1" applyBorder="1" applyAlignment="1">
      <alignment horizontal="justify" vertical="top"/>
    </xf>
    <xf numFmtId="0" fontId="5" fillId="0" borderId="1" xfId="0" applyFont="1" applyFill="1" applyBorder="1" applyAlignment="1">
      <alignment vertical="top" wrapText="1"/>
    </xf>
    <xf numFmtId="164" fontId="7" fillId="2" borderId="1" xfId="0" applyNumberFormat="1" applyFont="1" applyFill="1" applyBorder="1" applyAlignment="1">
      <alignment horizontal="center"/>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5" fillId="5" borderId="1" xfId="0" applyFont="1" applyFill="1" applyBorder="1" applyAlignment="1">
      <alignment vertical="top" wrapText="1"/>
    </xf>
    <xf numFmtId="0" fontId="5" fillId="4" borderId="1" xfId="0" applyFont="1" applyFill="1" applyBorder="1" applyAlignment="1">
      <alignment horizontal="center" vertical="center"/>
    </xf>
    <xf numFmtId="10" fontId="5" fillId="4" borderId="1" xfId="0" applyNumberFormat="1" applyFont="1" applyFill="1" applyBorder="1" applyAlignment="1">
      <alignment horizontal="justify" vertical="top"/>
    </xf>
    <xf numFmtId="0" fontId="5" fillId="0" borderId="1" xfId="0" applyFont="1" applyFill="1" applyBorder="1" applyAlignment="1">
      <alignment horizontal="left" vertical="center" wrapText="1"/>
    </xf>
    <xf numFmtId="1" fontId="5" fillId="3" borderId="1" xfId="0" applyNumberFormat="1" applyFont="1" applyFill="1" applyBorder="1" applyAlignment="1">
      <alignment horizontal="center" vertical="center"/>
    </xf>
    <xf numFmtId="164" fontId="5" fillId="3"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0" xfId="0" applyFont="1" applyAlignment="1">
      <alignment horizontal="center"/>
    </xf>
    <xf numFmtId="0" fontId="10" fillId="0" borderId="0" xfId="0" applyFont="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5" fillId="3" borderId="2" xfId="0" applyFont="1" applyFill="1" applyBorder="1" applyAlignment="1">
      <alignment horizontal="justify" vertical="top"/>
    </xf>
    <xf numFmtId="0" fontId="5" fillId="3" borderId="3" xfId="0" applyFont="1" applyFill="1" applyBorder="1" applyAlignment="1">
      <alignment horizontal="justify" vertical="top"/>
    </xf>
    <xf numFmtId="0" fontId="5" fillId="3" borderId="4" xfId="0" applyFont="1" applyFill="1" applyBorder="1" applyAlignment="1">
      <alignment horizontal="justify" vertical="top"/>
    </xf>
    <xf numFmtId="0" fontId="5" fillId="0" borderId="2" xfId="0" applyFont="1" applyFill="1" applyBorder="1" applyAlignment="1">
      <alignment horizontal="justify" vertical="top" wrapText="1"/>
    </xf>
    <xf numFmtId="0" fontId="5" fillId="0" borderId="3" xfId="0" applyFont="1" applyFill="1" applyBorder="1" applyAlignment="1">
      <alignment horizontal="justify" vertical="top"/>
    </xf>
    <xf numFmtId="0" fontId="5" fillId="0" borderId="4" xfId="0" applyFont="1" applyFill="1" applyBorder="1" applyAlignment="1">
      <alignment horizontal="justify" vertical="top"/>
    </xf>
    <xf numFmtId="0" fontId="5" fillId="0" borderId="1" xfId="0" applyFont="1" applyBorder="1" applyAlignment="1">
      <alignment horizontal="center" vertical="center" wrapText="1"/>
    </xf>
    <xf numFmtId="0" fontId="5" fillId="0" borderId="2" xfId="0" applyFont="1" applyFill="1" applyBorder="1" applyAlignment="1">
      <alignment horizontal="justify" vertical="top"/>
    </xf>
    <xf numFmtId="0" fontId="7" fillId="3" borderId="1" xfId="0" applyFont="1" applyFill="1" applyBorder="1" applyAlignment="1">
      <alignment horizontal="center" vertical="center"/>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xf>
    <xf numFmtId="0" fontId="5" fillId="0" borderId="4" xfId="0" applyFont="1" applyFill="1" applyBorder="1" applyAlignment="1">
      <alignment horizontal="justify"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1" fillId="0" borderId="2" xfId="0" applyFont="1" applyBorder="1" applyAlignment="1">
      <alignment horizontal="justify" vertical="top"/>
    </xf>
    <xf numFmtId="0" fontId="6" fillId="0" borderId="3" xfId="0" applyFont="1" applyBorder="1" applyAlignment="1">
      <alignment horizontal="justify" vertical="top"/>
    </xf>
    <xf numFmtId="0" fontId="6" fillId="0" borderId="4" xfId="0" applyFont="1" applyBorder="1" applyAlignment="1">
      <alignment horizontal="justify" vertical="top"/>
    </xf>
    <xf numFmtId="0" fontId="11" fillId="0" borderId="2" xfId="0" applyFont="1" applyBorder="1" applyAlignment="1">
      <alignment horizontal="justify" vertical="top" wrapText="1"/>
    </xf>
    <xf numFmtId="0" fontId="8" fillId="0" borderId="0" xfId="0" applyFont="1" applyAlignment="1">
      <alignment horizontal="center" wrapText="1"/>
    </xf>
    <xf numFmtId="0" fontId="7" fillId="0" borderId="1" xfId="0" applyFont="1" applyBorder="1" applyAlignment="1">
      <alignment horizontal="center" vertical="center"/>
    </xf>
    <xf numFmtId="0" fontId="5" fillId="0" borderId="2" xfId="0" applyFont="1" applyBorder="1" applyAlignment="1">
      <alignment horizontal="justify" vertical="top"/>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2" xfId="0" applyFont="1" applyBorder="1" applyAlignment="1">
      <alignment horizontal="justify" vertical="top" wrapText="1"/>
    </xf>
    <xf numFmtId="0" fontId="6" fillId="0" borderId="3" xfId="0" applyFont="1" applyFill="1" applyBorder="1" applyAlignment="1">
      <alignment horizontal="justify" vertical="center"/>
    </xf>
    <xf numFmtId="0" fontId="6" fillId="0" borderId="4" xfId="0" applyFont="1" applyFill="1" applyBorder="1" applyAlignment="1">
      <alignment horizontal="justify" vertical="center"/>
    </xf>
    <xf numFmtId="1" fontId="7" fillId="3" borderId="5" xfId="0" applyNumberFormat="1" applyFont="1" applyFill="1" applyBorder="1" applyAlignment="1">
      <alignment horizontal="center" vertical="center"/>
    </xf>
    <xf numFmtId="1" fontId="7" fillId="3" borderId="6" xfId="0" applyNumberFormat="1" applyFont="1" applyFill="1" applyBorder="1" applyAlignment="1">
      <alignment horizontal="center" vertical="center"/>
    </xf>
    <xf numFmtId="1" fontId="7" fillId="3" borderId="7" xfId="0" applyNumberFormat="1" applyFont="1" applyFill="1" applyBorder="1" applyAlignment="1">
      <alignment horizontal="center" vertical="center"/>
    </xf>
    <xf numFmtId="0" fontId="5" fillId="0" borderId="1" xfId="0" applyFont="1" applyFill="1" applyBorder="1" applyAlignment="1">
      <alignment horizontal="justify" vertical="center"/>
    </xf>
    <xf numFmtId="0" fontId="5" fillId="3" borderId="1" xfId="0" applyFont="1" applyFill="1" applyBorder="1" applyAlignment="1">
      <alignment horizontal="justify" vertical="center" wrapText="1"/>
    </xf>
    <xf numFmtId="0" fontId="6" fillId="3" borderId="1" xfId="0" applyFont="1" applyFill="1" applyBorder="1" applyAlignment="1">
      <alignment horizontal="justify" vertical="center"/>
    </xf>
    <xf numFmtId="0" fontId="5" fillId="0" borderId="2" xfId="0" applyFont="1" applyFill="1" applyBorder="1" applyAlignment="1">
      <alignment horizontal="justify"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xf>
    <xf numFmtId="0" fontId="5" fillId="3" borderId="4" xfId="0" applyFont="1" applyFill="1" applyBorder="1" applyAlignment="1">
      <alignment horizontal="justify" vertical="center"/>
    </xf>
    <xf numFmtId="0" fontId="3" fillId="0" borderId="0" xfId="0" applyFont="1" applyAlignment="1">
      <alignment horizontal="center"/>
    </xf>
    <xf numFmtId="0" fontId="4" fillId="0" borderId="0" xfId="0" applyFont="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1" fillId="0" borderId="2" xfId="0" applyFont="1" applyFill="1" applyBorder="1" applyAlignment="1">
      <alignment horizontal="justify" vertical="center"/>
    </xf>
    <xf numFmtId="0" fontId="1" fillId="0" borderId="3" xfId="0" applyFont="1" applyFill="1" applyBorder="1" applyAlignment="1">
      <alignment horizontal="justify" vertical="center"/>
    </xf>
    <xf numFmtId="0" fontId="1" fillId="0" borderId="4" xfId="0" applyFont="1" applyFill="1" applyBorder="1" applyAlignment="1">
      <alignment horizontal="justify" vertical="center"/>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xf>
    <xf numFmtId="0" fontId="1" fillId="3" borderId="4" xfId="0" applyFont="1" applyFill="1" applyBorder="1" applyAlignment="1">
      <alignment horizontal="justify" vertic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usernames" Target="revisions/userNames.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2" Type="http://schemas.openxmlformats.org/officeDocument/2006/relationships/revisionLog" Target="revisionLog12.xml"/><Relationship Id="rId17" Type="http://schemas.openxmlformats.org/officeDocument/2006/relationships/revisionLog" Target="revisionLog1.xml"/><Relationship Id="rId16" Type="http://schemas.openxmlformats.org/officeDocument/2006/relationships/revisionLog" Target="revisionLog16.xml"/><Relationship Id="rId11" Type="http://schemas.openxmlformats.org/officeDocument/2006/relationships/revisionLog" Target="revisionLog11.xml"/><Relationship Id="rId15" Type="http://schemas.openxmlformats.org/officeDocument/2006/relationships/revisionLog" Target="revisionLog15.xml"/><Relationship Id="rId10" Type="http://schemas.openxmlformats.org/officeDocument/2006/relationships/revisionLog" Target="revisionLog10.xml"/><Relationship Id="rId14" Type="http://schemas.openxmlformats.org/officeDocument/2006/relationships/revisionLog" Target="revisionLog1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241DCD2-B962-4635-8DE0-022E197904F4}" diskRevisions="1" revisionId="299" version="17">
  <header guid="{3E272CB4-0577-4049-9737-FD3D85C8699D}" dateTime="2024-05-03T14:30:13" maxSheetId="21" userName="Бондарева Оксана Петровна" r:id="rId8" minRId="78" maxRId="8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474D7FC5-8D3E-4647-90A6-70CF429548CC}" dateTime="2024-05-03T15:48:58" maxSheetId="21" userName="Митина Екатерина Сергеевна" r:id="rId9" minRId="106">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65261AB1-B4EC-4A8E-8AD9-1805F97E6B7F}" dateTime="2024-05-07T09:08:19" maxSheetId="21" userName="Митина Екатерина Сергеевна" r:id="rId10" minRId="131">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46BCF45E-CF0D-4DE7-A7CE-C59B8519638D}" dateTime="2024-05-07T15:04:04" maxSheetId="21" userName="Цёвка Елена Александровна" r:id="rId11" minRId="13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C1AF4F39-C8A8-4913-AB33-1DED91B9A31E}" dateTime="2024-05-08T15:14:04" maxSheetId="21" userName="Митина Екатерина Сергеевна" r:id="rId12">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728D4278-A9F3-463E-A19A-F761924E8712}" dateTime="2024-05-08T15:17:23" maxSheetId="21" userName="Митина Екатерина Сергеевна" r:id="rId13">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E02E7AE9-9483-4C0A-A5EF-CCDF26050DE3}" dateTime="2024-05-10T11:21:21" maxSheetId="21" userName="Бондарева Оксана Петровна" r:id="rId14">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2B47ED8B-F0C5-436F-AA28-FF94315590DD}" dateTime="2024-05-15T15:11:36" maxSheetId="21" userName="Степаненко Наталья Алексеевна" r:id="rId15" minRId="227" maxRId="230">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F4334F55-B2A4-4EEC-A574-32B641B57F44}" dateTime="2024-05-15T15:58:53" maxSheetId="21" userName="Цёвка Елена Александровна" r:id="rId16" minRId="254">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 guid="{5241DCD2-B962-4635-8DE0-022E197904F4}" dateTime="2024-05-24T11:51:49" maxSheetId="21" userName="Степаненко Наталья Алексеевна" r:id="rId17" minRId="276">
    <sheetIdMap count="20">
      <sheetId val="1"/>
      <sheetId val="2"/>
      <sheetId val="3"/>
      <sheetId val="4"/>
      <sheetId val="5"/>
      <sheetId val="6"/>
      <sheetId val="7"/>
      <sheetId val="8"/>
      <sheetId val="9"/>
      <sheetId val="10"/>
      <sheetId val="11"/>
      <sheetId val="12"/>
      <sheetId val="13"/>
      <sheetId val="14"/>
      <sheetId val="15"/>
      <sheetId val="16"/>
      <sheetId val="17"/>
      <sheetId val="18"/>
      <sheetId val="19"/>
      <sheetId val="2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 sId="20">
    <oc r="B13" t="inlineStr">
      <is>
        <t>Значение бальной интегральной оценки составило 5,3.  Эффективность реализации муниципальной программы оценивается как "неудовлетворительная". Муниципальная программа направлена на укрепление единства народов Российской Федерации, проживающих на территории города Когалыма, профилактику экстремизма и терроризма в городе Когалыме.Ответственному исполнителю рекомендовано сохранить прежний уровень финансирования муниципальной программы в очередном финансовом году, а также обеспечить проведение мониторинга достижения целевых показателей с целью своевременной корректировки значений целевых показателей и освоения финансовых средств в 2024 году.</t>
      </is>
    </oc>
    <nc r="B13" t="inlineStr">
      <is>
        <t xml:space="preserve">Значение бальной интегральной оценки составило 5,3.  Эффективность реализации муниципальной программы оценивается как "неудовлетворительная". Мероприятия муниципальной программы способствуют укреплению единства народов Российской Федерации, проживающих на территории города Когалыма, профилактике экстремизма, а также профилактике терроризма, в связи с чем, рекомендовано продлить реализацию муниципальной программы в очередном финансовом году. 
Ответственному исполнителю рекомендовано:
- усилить контроль за использованием бюджетных средств, предусмотренных на выполнение работ, услуг подрядными организациями, обеспечить исполнение муниципальных контрактов со сроком реализации в 2024 году;
- сохранить прежний уровень финансирования муниципальной программы в очередном финансовом году, а также обеспечить проведение мониторинга достижения целевых показателей с целью своевременной корректировки значений целевых показателей и освоения финансовых средств в 2024 году.
</t>
      </is>
    </nc>
  </rcc>
  <rcv guid="{83B5464C-805B-41DB-81B9-A691DDF78663}" action="delete"/>
  <rdn rId="0" localSheetId="1" customView="1" name="Z_83B5464C_805B_41DB_81B9_A691DDF78663_.wvu.PrintArea" hidden="1" oldHidden="1">
    <formula>'Группа А 2919 СЭР'!$A$1:$G$18</formula>
    <oldFormula>'Группа А 2919 СЭР'!$A$1:$G$18</oldFormula>
  </rdn>
  <rdn rId="0" localSheetId="2" customView="1" name="Z_83B5464C_805B_41DB_81B9_A691DDF78663_.wvu.PrintArea" hidden="1" oldHidden="1">
    <formula>'Группа А 2909 Экология'!$A$1:$G$18</formula>
    <oldFormula>'Группа А 2909 Экология'!$A$1:$G$18</oldFormula>
  </rdn>
  <rdn rId="0" localSheetId="3" customView="1" name="Z_83B5464C_805B_41DB_81B9_A691DDF78663_.wvu.PrintArea" hidden="1" oldHidden="1">
    <formula>'Группа А 2931 Разв.жил.сферы'!$A$1:$G$18</formula>
    <oldFormula>'Группа А 2931 Разв.жил.сферы'!$A$1:$G$18</oldFormula>
  </rdn>
  <rdn rId="0" localSheetId="4" customView="1" name="Z_83B5464C_805B_41DB_81B9_A691DDF78663_.wvu.PrintArea" hidden="1" oldHidden="1">
    <formula>'Группа A 2934 (УМИ)'!$A$1:$G$19</formula>
    <oldFormula>'Группа A 2934 (УМИ)'!$A$1:$G$19</oldFormula>
  </rdn>
  <rdn rId="0" localSheetId="4" customView="1" name="Z_83B5464C_805B_41DB_81B9_A691DDF78663_.wvu.Rows" hidden="1" oldHidden="1">
    <formula>'Группа A 2934 (УМИ)'!$9:$9,'Группа A 2934 (УМИ)'!$12:$12,'Группа A 2934 (УМИ)'!$14:$14</formula>
    <oldFormula>'Группа A 2934 (УМИ)'!$9:$9,'Группа A 2934 (УМИ)'!$12:$12,'Группа A 2934 (УМИ)'!$14:$14</oldFormula>
  </rdn>
  <rdn rId="0" localSheetId="5" customView="1" name="Z_83B5464C_805B_41DB_81B9_A691DDF78663_.wvu.PrintArea" hidden="1" oldHidden="1">
    <formula>'Группа А 2354 ФКГС'!$A$1:$G$18</formula>
    <oldFormula>'Группа А 2354 ФКГС'!$A$1:$G$18</oldFormula>
  </rdn>
  <rdn rId="0" localSheetId="6" customView="1" name="Z_83B5464C_805B_41DB_81B9_A691DDF78663_.wvu.PrintArea" hidden="1" oldHidden="1">
    <formula>'Группа А 2920 (Спорт)'!$A$1:$G$18</formula>
    <oldFormula>'Группа А 2920 (Спорт)'!$A$1:$G$18</oldFormula>
  </rdn>
  <rdn rId="0" localSheetId="7" customView="1" name="Z_83B5464C_805B_41DB_81B9_A691DDF78663_.wvu.PrintArea" hidden="1" oldHidden="1">
    <formula>'Группа А 2899 (УО)'!$A$1:$G$18</formula>
    <oldFormula>'Группа А 2899 (УО)'!$A$1:$G$18</oldFormula>
  </rdn>
  <rdn rId="0" localSheetId="8" customView="1" name="Z_83B5464C_805B_41DB_81B9_A691DDF78663_.wvu.PrintArea" hidden="1" oldHidden="1">
    <formula>'Группа A 2932 (Культура)'!$A$1:$G$19</formula>
    <oldFormula>'Группа A 2932 (Культура)'!$A$1:$G$19</oldFormula>
  </rdn>
  <rdn rId="0" localSheetId="8" customView="1" name="Z_83B5464C_805B_41DB_81B9_A691DDF78663_.wvu.Rows" hidden="1" oldHidden="1">
    <formula>'Группа A 2932 (Культура)'!$9:$9,'Группа A 2932 (Культура)'!$11:$11,'Группа A 2932 (Культура)'!$14:$14</formula>
    <oldFormula>'Группа A 2932 (Культура)'!$9:$9,'Группа A 2932 (Культура)'!$11:$11,'Группа A 2932 (Культура)'!$14:$14</oldFormula>
  </rdn>
  <rdn rId="0" localSheetId="9" customView="1" name="Z_83B5464C_805B_41DB_81B9_A691DDF78663_.wvu.PrintArea" hidden="1" oldHidden="1">
    <formula>'Группа А 2906 РТС'!$A$1:$G$18</formula>
    <oldFormula>'Группа А 2906 РТС'!$A$1:$G$18</oldFormula>
  </rdn>
  <rdn rId="0" localSheetId="10" customView="1" name="Z_83B5464C_805B_41DB_81B9_A691DDF78663_.wvu.PrintArea" hidden="1" oldHidden="1">
    <formula>'Группа А 2908 РЖКК'!$A$1:$G$18</formula>
    <oldFormula>'Группа А 2908 РЖКК'!$A$1:$G$18</oldFormula>
  </rdn>
  <rdn rId="0" localSheetId="11" customView="1" name="Z_83B5464C_805B_41DB_81B9_A691DDF78663_.wvu.PrintArea" hidden="1" oldHidden="1">
    <formula>'Группа В 2901 (СЗН)'!$A$1:$G$16</formula>
    <oldFormula>'Группа В 2901 (СЗН)'!$A$1:$G$16</oldFormula>
  </rdn>
  <rdn rId="0" localSheetId="12" customView="1" name="Z_83B5464C_805B_41DB_81B9_A691DDF78663_.wvu.PrintArea" hidden="1" oldHidden="1">
    <formula>'Группа В 2903 Разв. мун.службы'!$A$1:$G$18</formula>
    <oldFormula>'Группа В 2903 Разв. мун.службы'!$A$1:$G$18</oldFormula>
  </rdn>
  <rdn rId="0" localSheetId="12" customView="1" name="Z_83B5464C_805B_41DB_81B9_A691DDF78663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4" customView="1" name="Z_83B5464C_805B_41DB_81B9_A691DDF78663_.wvu.PrintArea" hidden="1" oldHidden="1">
    <formula>'Группа С 2928 ППи ООПГ'!$A$1:$G$18</formula>
    <oldFormula>'Группа С 2928 ППи ООПГ'!$A$1:$G$18</oldFormula>
  </rdn>
  <rdn rId="0" localSheetId="14" customView="1" name="Z_83B5464C_805B_41DB_81B9_A691DDF78663_.wvu.Rows" hidden="1" oldHidden="1">
    <formula>'Группа С 2928 ППи ООПГ'!$8:$8,'Группа С 2928 ППи ООПГ'!$11:$11,'Группа С 2928 ППи ООПГ'!$13:$13</formula>
    <oldFormula>'Группа С 2928 ППи ООПГ'!$8:$8,'Группа С 2928 ППи ООПГ'!$11:$11,'Группа С 2928 ППи ООПГ'!$13:$13</oldFormula>
  </rdn>
  <rdn rId="0" localSheetId="15" customView="1" name="Z_83B5464C_805B_41DB_81B9_A691DDF78663_.wvu.PrintArea" hidden="1" oldHidden="1">
    <formula>'Группа В 2900 (АПК)'!$A$1:$G$18</formula>
    <oldFormula>'Группа В 2900 (АПК)'!$A$1:$G$18</oldFormula>
  </rdn>
  <rdn rId="0" localSheetId="15" customView="1" name="Z_83B5464C_805B_41DB_81B9_A691DDF78663_.wvu.Rows" hidden="1" oldHidden="1">
    <formula>'Группа В 2900 (АПК)'!$9:$9,'Группа В 2900 (АПК)'!$13:$13</formula>
    <oldFormula>'Группа В 2900 (АПК)'!$9:$9,'Группа В 2900 (АПК)'!$13:$13</oldFormula>
  </rdn>
  <rdn rId="0" localSheetId="16" customView="1" name="Z_83B5464C_805B_41DB_81B9_A691DDF78663_.wvu.PrintArea" hidden="1" oldHidden="1">
    <formula>'Группа В 2810 БжД'!$A$1:$G$15</formula>
    <oldFormula>'Группа В 2810 БжД'!$A$1:$G$15</oldFormula>
  </rdn>
  <rdn rId="0" localSheetId="17" customView="1" name="Z_83B5464C_805B_41DB_81B9_A691DDF78663_.wvu.Rows" hidden="1" oldHidden="1">
    <formula>'В 2908 РЖКК'!$8:$8,'В 2908 РЖКК'!$11:$11,'В 2908 РЖКК'!$14:$14</formula>
    <oldFormula>'В 2908 РЖКК'!$8:$8,'В 2908 РЖКК'!$11:$11,'В 2908 РЖКК'!$14:$14</oldFormula>
  </rdn>
  <rdn rId="0" localSheetId="18" customView="1" name="Z_83B5464C_805B_41DB_81B9_A691DDF78663_.wvu.PrintArea" hidden="1" oldHidden="1">
    <formula>'Группа С 2863 (УМФ)'!$A$1:$G$13</formula>
    <oldFormula>'Группа С 2863 (УМФ)'!$A$1:$G$13</oldFormula>
  </rdn>
  <rdn rId="0" localSheetId="19" customView="1" name="Z_83B5464C_805B_41DB_81B9_A691DDF78663_.wvu.PrintArea" hidden="1" oldHidden="1">
    <formula>'Группа С 2811 (РИГО)'!$A$1:$G$13</formula>
    <oldFormula>'Группа С 2811 (РИГО)'!$A$1:$G$13</oldFormula>
  </rdn>
  <rcv guid="{83B5464C-805B-41DB-81B9-A691DDF78663}"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 sId="10">
    <oc r="G7" t="inlineStr">
      <is>
        <t>Общее количество мероприятий, выполненных в полном объеме, к общему количеству мероприятий, составило 75%</t>
      </is>
    </oc>
    <nc r="G7" t="inlineStr">
      <is>
        <t>Общее количество мероприятий, выполненных в полном объеме, к общему количеству мероприятий, составило 50%</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 sId="7">
    <oc r="G6" t="inlineStr">
      <is>
        <t>Среднее арифметическое значение степени достижения показателей составило 114,3%.</t>
      </is>
    </oc>
    <nc r="G6" t="inlineStr">
      <is>
        <t>Среднее арифметическое значение степени достижения показателей составило 114,9%.</t>
      </is>
    </nc>
  </rcc>
  <rcv guid="{EC56D8CD-5E96-4735-B304-1C545AF394D1}" action="delete"/>
  <rdn rId="0" localSheetId="1" customView="1" name="Z_EC56D8CD_5E96_4735_B304_1C545AF394D1_.wvu.PrintArea" hidden="1" oldHidden="1">
    <formula>'Группа А 2919 СЭР'!$A$1:$G$18</formula>
    <oldFormula>'Группа А 2919 СЭР'!$A$1:$G$18</oldFormula>
  </rdn>
  <rdn rId="0" localSheetId="2" customView="1" name="Z_EC56D8CD_5E96_4735_B304_1C545AF394D1_.wvu.PrintArea" hidden="1" oldHidden="1">
    <formula>'Группа А 2909 Экология'!$A$1:$G$18</formula>
    <oldFormula>'Группа А 2909 Экология'!$A$1:$G$18</oldFormula>
  </rdn>
  <rdn rId="0" localSheetId="3" customView="1" name="Z_EC56D8CD_5E96_4735_B304_1C545AF394D1_.wvu.PrintArea" hidden="1" oldHidden="1">
    <formula>'Группа А 2931 Разв.жил.сферы'!$A$1:$G$18</formula>
    <oldFormula>'Группа А 2931 Разв.жил.сферы'!$A$1:$G$18</oldFormula>
  </rdn>
  <rdn rId="0" localSheetId="4" customView="1" name="Z_EC56D8CD_5E96_4735_B304_1C545AF394D1_.wvu.PrintArea" hidden="1" oldHidden="1">
    <formula>'Группа A 2934 (УМИ)'!$A$1:$G$19</formula>
    <oldFormula>'Группа A 2934 (УМИ)'!$A$1:$G$19</oldFormula>
  </rdn>
  <rdn rId="0" localSheetId="5" customView="1" name="Z_EC56D8CD_5E96_4735_B304_1C545AF394D1_.wvu.PrintArea" hidden="1" oldHidden="1">
    <formula>'Группа А 2354 ФКГС'!$A$1:$G$18</formula>
    <oldFormula>'Группа А 2354 ФКГС'!$A$1:$G$18</oldFormula>
  </rdn>
  <rdn rId="0" localSheetId="6" customView="1" name="Z_EC56D8CD_5E96_4735_B304_1C545AF394D1_.wvu.PrintArea" hidden="1" oldHidden="1">
    <formula>'Группа А 2920 (Спорт)'!$A$1:$G$18</formula>
    <oldFormula>'Группа А 2920 (Спорт)'!$A$1:$G$18</oldFormula>
  </rdn>
  <rdn rId="0" localSheetId="7" customView="1" name="Z_EC56D8CD_5E96_4735_B304_1C545AF394D1_.wvu.PrintArea" hidden="1" oldHidden="1">
    <formula>'Группа А 2899 (УО)'!$A$1:$G$18</formula>
    <oldFormula>'Группа А 2899 (УО)'!$A$1:$G$18</oldFormula>
  </rdn>
  <rdn rId="0" localSheetId="8" customView="1" name="Z_EC56D8CD_5E96_4735_B304_1C545AF394D1_.wvu.PrintArea" hidden="1" oldHidden="1">
    <formula>'Группа A 2932 (Культура)'!$A$1:$G$19</formula>
    <oldFormula>'Группа A 2932 (Культура)'!$A$1:$G$19</oldFormula>
  </rdn>
  <rdn rId="0" localSheetId="9" customView="1" name="Z_EC56D8CD_5E96_4735_B304_1C545AF394D1_.wvu.PrintArea" hidden="1" oldHidden="1">
    <formula>'Группа А 2906 РТС'!$A$1:$G$18</formula>
    <oldFormula>'Группа А 2906 РТС'!$A$1:$G$18</oldFormula>
  </rdn>
  <rdn rId="0" localSheetId="10" customView="1" name="Z_EC56D8CD_5E96_4735_B304_1C545AF394D1_.wvu.PrintArea" hidden="1" oldHidden="1">
    <formula>'Группа А 2908 РЖКК'!$A$1:$G$18</formula>
    <oldFormula>'Группа А 2908 РЖКК'!$A$1:$G$18</oldFormula>
  </rdn>
  <rdn rId="0" localSheetId="11" customView="1" name="Z_EC56D8CD_5E96_4735_B304_1C545AF394D1_.wvu.PrintArea" hidden="1" oldHidden="1">
    <formula>'Группа В 2901 (СЗН)'!$A$1:$G$17</formula>
    <oldFormula>'Группа В 2901 (СЗН)'!$A$1:$G$17</oldFormula>
  </rdn>
  <rdn rId="0" localSheetId="12" customView="1" name="Z_EC56D8CD_5E96_4735_B304_1C545AF394D1_.wvu.PrintArea" hidden="1" oldHidden="1">
    <formula>'Группа В 2903 Разв. мун.службы'!$A$1:$G$18</formula>
    <oldFormula>'Группа В 2903 Разв. мун.службы'!$A$1:$G$18</oldFormula>
  </rdn>
  <rdn rId="0" localSheetId="12" customView="1" name="Z_EC56D8CD_5E96_4735_B304_1C545AF394D1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4" customView="1" name="Z_EC56D8CD_5E96_4735_B304_1C545AF394D1_.wvu.PrintArea" hidden="1" oldHidden="1">
    <formula>'Группа С 2928 ППи ООПГ'!$A$1:$G$18</formula>
    <oldFormula>'Группа С 2928 ППи ООПГ'!$A$1:$G$18</oldFormula>
  </rdn>
  <rdn rId="0" localSheetId="14" customView="1" name="Z_EC56D8CD_5E96_4735_B304_1C545AF394D1_.wvu.Rows" hidden="1" oldHidden="1">
    <formula>'Группа С 2928 ППи ООПГ'!$8:$8,'Группа С 2928 ППи ООПГ'!$11:$11,'Группа С 2928 ППи ООПГ'!$13:$13</formula>
    <oldFormula>'Группа С 2928 ППи ООПГ'!$8:$8,'Группа С 2928 ППи ООПГ'!$11:$11,'Группа С 2928 ППи ООПГ'!$13:$13</oldFormula>
  </rdn>
  <rdn rId="0" localSheetId="15" customView="1" name="Z_EC56D8CD_5E96_4735_B304_1C545AF394D1_.wvu.PrintArea" hidden="1" oldHidden="1">
    <formula>'Группа В 2900 (АПК)'!$A$1:$G$18</formula>
    <oldFormula>'Группа В 2900 (АПК)'!$A$1:$G$18</oldFormula>
  </rdn>
  <rdn rId="0" localSheetId="15" customView="1" name="Z_EC56D8CD_5E96_4735_B304_1C545AF394D1_.wvu.Rows" hidden="1" oldHidden="1">
    <formula>'Группа В 2900 (АПК)'!$9:$9,'Группа В 2900 (АПК)'!$13:$13</formula>
    <oldFormula>'Группа В 2900 (АПК)'!$9:$9,'Группа В 2900 (АПК)'!$13:$13</oldFormula>
  </rdn>
  <rdn rId="0" localSheetId="16" customView="1" name="Z_EC56D8CD_5E96_4735_B304_1C545AF394D1_.wvu.PrintArea" hidden="1" oldHidden="1">
    <formula>'Группа В 2810 БжД'!$A$1:$G$15</formula>
    <oldFormula>'Группа В 2810 БжД'!$A$1:$G$15</oldFormula>
  </rdn>
  <rdn rId="0" localSheetId="17" customView="1" name="Z_EC56D8CD_5E96_4735_B304_1C545AF394D1_.wvu.Rows" hidden="1" oldHidden="1">
    <formula>'В 2908 РЖКК'!$8:$8,'В 2908 РЖКК'!$11:$11,'В 2908 РЖКК'!$14:$14</formula>
    <oldFormula>'В 2908 РЖКК'!$8:$8,'В 2908 РЖКК'!$11:$11,'В 2908 РЖКК'!$14:$14</oldFormula>
  </rdn>
  <rdn rId="0" localSheetId="18" customView="1" name="Z_EC56D8CD_5E96_4735_B304_1C545AF394D1_.wvu.PrintArea" hidden="1" oldHidden="1">
    <formula>'Группа С 2863 (УМФ)'!$A$1:$G$13</formula>
    <oldFormula>'Группа С 2863 (УМФ)'!$A$1:$G$13</oldFormula>
  </rdn>
  <rdn rId="0" localSheetId="19" customView="1" name="Z_EC56D8CD_5E96_4735_B304_1C545AF394D1_.wvu.PrintArea" hidden="1" oldHidden="1">
    <formula>'Группа С 2811 (РИГО)'!$A$1:$G$13</formula>
    <oldFormula>'Группа С 2811 (РИГО)'!$A$1:$G$13</oldFormula>
  </rdn>
  <rcv guid="{EC56D8CD-5E96-4735-B304-1C545AF394D1}"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5FF748-5A0B-481D-84B1-E8DCB60F31BB}" action="delete"/>
  <rdn rId="0" localSheetId="1" customView="1" name="Z_DB5FF748_5A0B_481D_84B1_E8DCB60F31BB_.wvu.PrintArea" hidden="1" oldHidden="1">
    <formula>'Группа А 2919 СЭР'!$A$1:$G$18</formula>
    <oldFormula>'Группа А 2919 СЭР'!$A$1:$G$18</oldFormula>
  </rdn>
  <rdn rId="0" localSheetId="2" customView="1" name="Z_DB5FF748_5A0B_481D_84B1_E8DCB60F31BB_.wvu.PrintArea" hidden="1" oldHidden="1">
    <formula>'Группа А 2909 Экология'!$A$1:$G$18</formula>
    <oldFormula>'Группа А 2909 Экология'!$A$1:$G$18</oldFormula>
  </rdn>
  <rdn rId="0" localSheetId="3" customView="1" name="Z_DB5FF748_5A0B_481D_84B1_E8DCB60F31BB_.wvu.PrintArea" hidden="1" oldHidden="1">
    <formula>'Группа А 2931 Разв.жил.сферы'!$A$1:$G$18</formula>
    <oldFormula>'Группа А 2931 Разв.жил.сферы'!$A$1:$G$18</oldFormula>
  </rdn>
  <rdn rId="0" localSheetId="4" customView="1" name="Z_DB5FF748_5A0B_481D_84B1_E8DCB60F31BB_.wvu.PrintArea" hidden="1" oldHidden="1">
    <formula>'Группа A 2934 (УМИ)'!$A$1:$G$19</formula>
    <oldFormula>'Группа A 2934 (УМИ)'!$A$1:$G$19</oldFormula>
  </rdn>
  <rdn rId="0" localSheetId="4" customView="1" name="Z_DB5FF748_5A0B_481D_84B1_E8DCB60F31BB_.wvu.Rows" hidden="1" oldHidden="1">
    <formula>'Группа A 2934 (УМИ)'!$9:$9,'Группа A 2934 (УМИ)'!$12:$12,'Группа A 2934 (УМИ)'!$14:$14</formula>
    <oldFormula>'Группа A 2934 (УМИ)'!$9:$9,'Группа A 2934 (УМИ)'!$12:$12,'Группа A 2934 (УМИ)'!$14:$14</oldFormula>
  </rdn>
  <rdn rId="0" localSheetId="5" customView="1" name="Z_DB5FF748_5A0B_481D_84B1_E8DCB60F31BB_.wvu.PrintArea" hidden="1" oldHidden="1">
    <formula>'Группа А 2354 ФКГС'!$A$1:$G$18</formula>
    <oldFormula>'Группа А 2354 ФКГС'!$A$1:$G$18</oldFormula>
  </rdn>
  <rdn rId="0" localSheetId="6" customView="1" name="Z_DB5FF748_5A0B_481D_84B1_E8DCB60F31BB_.wvu.PrintArea" hidden="1" oldHidden="1">
    <formula>'Группа А 2920 (Спорт)'!$A$1:$G$18</formula>
    <oldFormula>'Группа А 2920 (Спорт)'!$A$1:$G$18</oldFormula>
  </rdn>
  <rdn rId="0" localSheetId="7" customView="1" name="Z_DB5FF748_5A0B_481D_84B1_E8DCB60F31BB_.wvu.PrintArea" hidden="1" oldHidden="1">
    <formula>'Группа А 2899 (УО)'!$A$1:$G$18</formula>
    <oldFormula>'Группа А 2899 (УО)'!$A$1:$G$18</oldFormula>
  </rdn>
  <rdn rId="0" localSheetId="8" customView="1" name="Z_DB5FF748_5A0B_481D_84B1_E8DCB60F31BB_.wvu.PrintArea" hidden="1" oldHidden="1">
    <formula>'Группа A 2932 (Культура)'!$A$1:$G$19</formula>
    <oldFormula>'Группа A 2932 (Культура)'!$A$1:$G$19</oldFormula>
  </rdn>
  <rdn rId="0" localSheetId="8" customView="1" name="Z_DB5FF748_5A0B_481D_84B1_E8DCB60F31BB_.wvu.Rows" hidden="1" oldHidden="1">
    <formula>'Группа A 2932 (Культура)'!$9:$9,'Группа A 2932 (Культура)'!$11:$11,'Группа A 2932 (Культура)'!$14:$14</formula>
    <oldFormula>'Группа A 2932 (Культура)'!$9:$9,'Группа A 2932 (Культура)'!$11:$11,'Группа A 2932 (Культура)'!$14:$14</oldFormula>
  </rdn>
  <rdn rId="0" localSheetId="9" customView="1" name="Z_DB5FF748_5A0B_481D_84B1_E8DCB60F31BB_.wvu.PrintArea" hidden="1" oldHidden="1">
    <formula>'Группа А 2906 РТС'!$A$1:$G$18</formula>
    <oldFormula>'Группа А 2906 РТС'!$A$1:$G$18</oldFormula>
  </rdn>
  <rdn rId="0" localSheetId="10" customView="1" name="Z_DB5FF748_5A0B_481D_84B1_E8DCB60F31BB_.wvu.PrintArea" hidden="1" oldHidden="1">
    <formula>'Группа А 2908 РЖКК'!$A$1:$G$18</formula>
    <oldFormula>'Группа А 2908 РЖКК'!$A$1:$G$18</oldFormula>
  </rdn>
  <rdn rId="0" localSheetId="11" customView="1" name="Z_DB5FF748_5A0B_481D_84B1_E8DCB60F31BB_.wvu.PrintArea" hidden="1" oldHidden="1">
    <formula>'Группа В 2901 (СЗН)'!$A$1:$G$17</formula>
    <oldFormula>'Группа В 2901 (СЗН)'!$A$1:$G$17</oldFormula>
  </rdn>
  <rdn rId="0" localSheetId="11" customView="1" name="Z_DB5FF748_5A0B_481D_84B1_E8DCB60F31BB_.wvu.Rows" hidden="1" oldHidden="1">
    <formula>'Группа В 2901 (СЗН)'!$9:$9</formula>
    <oldFormula>'Группа В 2901 (СЗН)'!$9:$9</oldFormula>
  </rdn>
  <rdn rId="0" localSheetId="12" customView="1" name="Z_DB5FF748_5A0B_481D_84B1_E8DCB60F31BB_.wvu.PrintArea" hidden="1" oldHidden="1">
    <formula>'Группа В 2903 Разв. мун.службы'!$A$1:$G$18</formula>
    <oldFormula>'Группа В 2903 Разв. мун.службы'!$A$1:$G$18</oldFormula>
  </rdn>
  <rdn rId="0" localSheetId="12" customView="1" name="Z_DB5FF748_5A0B_481D_84B1_E8DCB60F31BB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3" customView="1" name="Z_DB5FF748_5A0B_481D_84B1_E8DCB60F31BB_.wvu.Rows" hidden="1" oldHidden="1">
    <formula>'Группа В 2907 Сод.ОГХ'!$8:$8</formula>
    <oldFormula>'Группа В 2907 Сод.ОГХ'!$8:$8</oldFormula>
  </rdn>
  <rdn rId="0" localSheetId="14" customView="1" name="Z_DB5FF748_5A0B_481D_84B1_E8DCB60F31BB_.wvu.PrintArea" hidden="1" oldHidden="1">
    <formula>'Группа С 2928 ППи ООПГ'!$A$1:$G$18</formula>
    <oldFormula>'Группа С 2928 ППи ООПГ'!$A$1:$G$18</oldFormula>
  </rdn>
  <rdn rId="0" localSheetId="14" customView="1" name="Z_DB5FF748_5A0B_481D_84B1_E8DCB60F31BB_.wvu.Rows" hidden="1" oldHidden="1">
    <formula>'Группа С 2928 ППи ООПГ'!$8:$8,'Группа С 2928 ППи ООПГ'!$11:$11,'Группа С 2928 ППи ООПГ'!$13:$13</formula>
    <oldFormula>'Группа С 2928 ППи ООПГ'!$8:$8,'Группа С 2928 ППи ООПГ'!$11:$11,'Группа С 2928 ППи ООПГ'!$13:$13</oldFormula>
  </rdn>
  <rdn rId="0" localSheetId="15" customView="1" name="Z_DB5FF748_5A0B_481D_84B1_E8DCB60F31BB_.wvu.PrintArea" hidden="1" oldHidden="1">
    <formula>'Группа В 2900 (АПК)'!$A$1:$G$18</formula>
    <oldFormula>'Группа В 2900 (АПК)'!$A$1:$G$18</oldFormula>
  </rdn>
  <rdn rId="0" localSheetId="15" customView="1" name="Z_DB5FF748_5A0B_481D_84B1_E8DCB60F31BB_.wvu.Rows" hidden="1" oldHidden="1">
    <formula>'Группа В 2900 (АПК)'!$9:$9,'Группа В 2900 (АПК)'!$13:$13</formula>
  </rdn>
  <rdn rId="0" localSheetId="16" customView="1" name="Z_DB5FF748_5A0B_481D_84B1_E8DCB60F31BB_.wvu.PrintArea" hidden="1" oldHidden="1">
    <formula>'Группа В 2810 БжД'!$A$1:$G$15</formula>
    <oldFormula>'Группа В 2810 БжД'!$A$1:$G$15</oldFormula>
  </rdn>
  <rdn rId="0" localSheetId="17" customView="1" name="Z_DB5FF748_5A0B_481D_84B1_E8DCB60F31BB_.wvu.Rows" hidden="1" oldHidden="1">
    <formula>'В 2908 РЖКК'!$8:$8,'В 2908 РЖКК'!$11:$11,'В 2908 РЖКК'!$14:$14</formula>
    <oldFormula>'В 2908 РЖКК'!$8:$8,'В 2908 РЖКК'!$11:$11,'В 2908 РЖКК'!$14:$14</oldFormula>
  </rdn>
  <rdn rId="0" localSheetId="18" customView="1" name="Z_DB5FF748_5A0B_481D_84B1_E8DCB60F31BB_.wvu.PrintArea" hidden="1" oldHidden="1">
    <formula>'Группа С 2863 (УМФ)'!$A$1:$G$13</formula>
    <oldFormula>'Группа С 2863 (УМФ)'!$A$1:$G$13</oldFormula>
  </rdn>
  <rdn rId="0" localSheetId="19" customView="1" name="Z_DB5FF748_5A0B_481D_84B1_E8DCB60F31BB_.wvu.PrintArea" hidden="1" oldHidden="1">
    <formula>'Группа С 2811 (РИГО)'!$A$1:$G$13</formula>
    <oldFormula>'Группа С 2811 (РИГО)'!$A$1:$G$13</oldFormula>
  </rdn>
  <rcv guid="{DB5FF748-5A0B-481D-84B1-E8DCB60F31BB}"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5FF748-5A0B-481D-84B1-E8DCB60F31BB}" action="delete"/>
  <rdn rId="0" localSheetId="1" customView="1" name="Z_DB5FF748_5A0B_481D_84B1_E8DCB60F31BB_.wvu.PrintArea" hidden="1" oldHidden="1">
    <formula>'Группа А 2919 СЭР'!$A$1:$G$18</formula>
    <oldFormula>'Группа А 2919 СЭР'!$A$1:$G$18</oldFormula>
  </rdn>
  <rdn rId="0" localSheetId="2" customView="1" name="Z_DB5FF748_5A0B_481D_84B1_E8DCB60F31BB_.wvu.PrintArea" hidden="1" oldHidden="1">
    <formula>'Группа А 2909 Экология'!$A$1:$G$18</formula>
    <oldFormula>'Группа А 2909 Экология'!$A$1:$G$18</oldFormula>
  </rdn>
  <rdn rId="0" localSheetId="3" customView="1" name="Z_DB5FF748_5A0B_481D_84B1_E8DCB60F31BB_.wvu.PrintArea" hidden="1" oldHidden="1">
    <formula>'Группа А 2931 Разв.жил.сферы'!$A$1:$G$18</formula>
    <oldFormula>'Группа А 2931 Разв.жил.сферы'!$A$1:$G$18</oldFormula>
  </rdn>
  <rdn rId="0" localSheetId="4" customView="1" name="Z_DB5FF748_5A0B_481D_84B1_E8DCB60F31BB_.wvu.PrintArea" hidden="1" oldHidden="1">
    <formula>'Группа A 2934 (УМИ)'!$A$1:$G$19</formula>
    <oldFormula>'Группа A 2934 (УМИ)'!$A$1:$G$19</oldFormula>
  </rdn>
  <rdn rId="0" localSheetId="4" customView="1" name="Z_DB5FF748_5A0B_481D_84B1_E8DCB60F31BB_.wvu.Rows" hidden="1" oldHidden="1">
    <formula>'Группа A 2934 (УМИ)'!$9:$9,'Группа A 2934 (УМИ)'!$12:$12,'Группа A 2934 (УМИ)'!$14:$14</formula>
    <oldFormula>'Группа A 2934 (УМИ)'!$9:$9,'Группа A 2934 (УМИ)'!$12:$12,'Группа A 2934 (УМИ)'!$14:$14</oldFormula>
  </rdn>
  <rdn rId="0" localSheetId="5" customView="1" name="Z_DB5FF748_5A0B_481D_84B1_E8DCB60F31BB_.wvu.PrintArea" hidden="1" oldHidden="1">
    <formula>'Группа А 2354 ФКГС'!$A$1:$G$18</formula>
    <oldFormula>'Группа А 2354 ФКГС'!$A$1:$G$18</oldFormula>
  </rdn>
  <rdn rId="0" localSheetId="6" customView="1" name="Z_DB5FF748_5A0B_481D_84B1_E8DCB60F31BB_.wvu.PrintArea" hidden="1" oldHidden="1">
    <formula>'Группа А 2920 (Спорт)'!$A$1:$G$18</formula>
    <oldFormula>'Группа А 2920 (Спорт)'!$A$1:$G$18</oldFormula>
  </rdn>
  <rdn rId="0" localSheetId="7" customView="1" name="Z_DB5FF748_5A0B_481D_84B1_E8DCB60F31BB_.wvu.PrintArea" hidden="1" oldHidden="1">
    <formula>'Группа А 2899 (УО)'!$A$1:$G$18</formula>
    <oldFormula>'Группа А 2899 (УО)'!$A$1:$G$18</oldFormula>
  </rdn>
  <rdn rId="0" localSheetId="8" customView="1" name="Z_DB5FF748_5A0B_481D_84B1_E8DCB60F31BB_.wvu.PrintArea" hidden="1" oldHidden="1">
    <formula>'Группа A 2932 (Культура)'!$A$1:$G$19</formula>
    <oldFormula>'Группа A 2932 (Культура)'!$A$1:$G$19</oldFormula>
  </rdn>
  <rdn rId="0" localSheetId="8" customView="1" name="Z_DB5FF748_5A0B_481D_84B1_E8DCB60F31BB_.wvu.Rows" hidden="1" oldHidden="1">
    <formula>'Группа A 2932 (Культура)'!$9:$9,'Группа A 2932 (Культура)'!$11:$11,'Группа A 2932 (Культура)'!$14:$14</formula>
    <oldFormula>'Группа A 2932 (Культура)'!$9:$9,'Группа A 2932 (Культура)'!$11:$11,'Группа A 2932 (Культура)'!$14:$14</oldFormula>
  </rdn>
  <rdn rId="0" localSheetId="9" customView="1" name="Z_DB5FF748_5A0B_481D_84B1_E8DCB60F31BB_.wvu.PrintArea" hidden="1" oldHidden="1">
    <formula>'Группа А 2906 РТС'!$A$1:$G$18</formula>
    <oldFormula>'Группа А 2906 РТС'!$A$1:$G$18</oldFormula>
  </rdn>
  <rdn rId="0" localSheetId="10" customView="1" name="Z_DB5FF748_5A0B_481D_84B1_E8DCB60F31BB_.wvu.PrintArea" hidden="1" oldHidden="1">
    <formula>'Группа А 2908 РЖКК'!$A$1:$G$18</formula>
    <oldFormula>'Группа А 2908 РЖКК'!$A$1:$G$18</oldFormula>
  </rdn>
  <rdn rId="0" localSheetId="11" customView="1" name="Z_DB5FF748_5A0B_481D_84B1_E8DCB60F31BB_.wvu.PrintArea" hidden="1" oldHidden="1">
    <formula>'Группа В 2901 (СЗН)'!$A$1:$G$17</formula>
    <oldFormula>'Группа В 2901 (СЗН)'!$A$1:$G$17</oldFormula>
  </rdn>
  <rdn rId="0" localSheetId="11" customView="1" name="Z_DB5FF748_5A0B_481D_84B1_E8DCB60F31BB_.wvu.Rows" hidden="1" oldHidden="1">
    <formula>'Группа В 2901 (СЗН)'!$9:$9</formula>
    <oldFormula>'Группа В 2901 (СЗН)'!$9:$9</oldFormula>
  </rdn>
  <rdn rId="0" localSheetId="12" customView="1" name="Z_DB5FF748_5A0B_481D_84B1_E8DCB60F31BB_.wvu.PrintArea" hidden="1" oldHidden="1">
    <formula>'Группа В 2903 Разв. мун.службы'!$A$1:$G$18</formula>
    <oldFormula>'Группа В 2903 Разв. мун.службы'!$A$1:$G$18</oldFormula>
  </rdn>
  <rdn rId="0" localSheetId="12" customView="1" name="Z_DB5FF748_5A0B_481D_84B1_E8DCB60F31BB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3" customView="1" name="Z_DB5FF748_5A0B_481D_84B1_E8DCB60F31BB_.wvu.Rows" hidden="1" oldHidden="1">
    <formula>'Группа В 2907 Сод.ОГХ'!$8:$8</formula>
    <oldFormula>'Группа В 2907 Сод.ОГХ'!$8:$8</oldFormula>
  </rdn>
  <rdn rId="0" localSheetId="14" customView="1" name="Z_DB5FF748_5A0B_481D_84B1_E8DCB60F31BB_.wvu.PrintArea" hidden="1" oldHidden="1">
    <formula>'Группа С 2928 ППи ООПГ'!$A$1:$G$18</formula>
    <oldFormula>'Группа С 2928 ППи ООПГ'!$A$1:$G$18</oldFormula>
  </rdn>
  <rdn rId="0" localSheetId="14" customView="1" name="Z_DB5FF748_5A0B_481D_84B1_E8DCB60F31BB_.wvu.Rows" hidden="1" oldHidden="1">
    <formula>'Группа С 2928 ППи ООПГ'!$8:$8,'Группа С 2928 ППи ООПГ'!$11:$11,'Группа С 2928 ППи ООПГ'!$13:$13</formula>
    <oldFormula>'Группа С 2928 ППи ООПГ'!$8:$8,'Группа С 2928 ППи ООПГ'!$11:$11,'Группа С 2928 ППи ООПГ'!$13:$13</oldFormula>
  </rdn>
  <rdn rId="0" localSheetId="15" customView="1" name="Z_DB5FF748_5A0B_481D_84B1_E8DCB60F31BB_.wvu.PrintArea" hidden="1" oldHidden="1">
    <formula>'Группа В 2900 (АПК)'!$A$1:$G$18</formula>
    <oldFormula>'Группа В 2900 (АПК)'!$A$1:$G$18</oldFormula>
  </rdn>
  <rdn rId="0" localSheetId="15" customView="1" name="Z_DB5FF748_5A0B_481D_84B1_E8DCB60F31BB_.wvu.Rows" hidden="1" oldHidden="1">
    <formula>'Группа В 2900 (АПК)'!$9:$9,'Группа В 2900 (АПК)'!$13:$13</formula>
    <oldFormula>'Группа В 2900 (АПК)'!$9:$9,'Группа В 2900 (АПК)'!$13:$13</oldFormula>
  </rdn>
  <rdn rId="0" localSheetId="16" customView="1" name="Z_DB5FF748_5A0B_481D_84B1_E8DCB60F31BB_.wvu.PrintArea" hidden="1" oldHidden="1">
    <formula>'Группа В 2810 БжД'!$A$1:$G$15</formula>
    <oldFormula>'Группа В 2810 БжД'!$A$1:$G$15</oldFormula>
  </rdn>
  <rdn rId="0" localSheetId="17" customView="1" name="Z_DB5FF748_5A0B_481D_84B1_E8DCB60F31BB_.wvu.Rows" hidden="1" oldHidden="1">
    <formula>'В 2908 РЖКК'!$8:$8,'В 2908 РЖКК'!$11:$11,'В 2908 РЖКК'!$14:$14</formula>
    <oldFormula>'В 2908 РЖКК'!$8:$8,'В 2908 РЖКК'!$11:$11,'В 2908 РЖКК'!$14:$14</oldFormula>
  </rdn>
  <rdn rId="0" localSheetId="18" customView="1" name="Z_DB5FF748_5A0B_481D_84B1_E8DCB60F31BB_.wvu.PrintArea" hidden="1" oldHidden="1">
    <formula>'Группа С 2863 (УМФ)'!$A$1:$G$13</formula>
    <oldFormula>'Группа С 2863 (УМФ)'!$A$1:$G$13</oldFormula>
  </rdn>
  <rdn rId="0" localSheetId="19" customView="1" name="Z_DB5FF748_5A0B_481D_84B1_E8DCB60F31BB_.wvu.PrintArea" hidden="1" oldHidden="1">
    <formula>'Группа С 2811 (РИГО)'!$A$1:$G$13</formula>
    <oldFormula>'Группа С 2811 (РИГО)'!$A$1:$G$13</oldFormula>
  </rdn>
  <rcv guid="{DB5FF748-5A0B-481D-84B1-E8DCB60F31BB}"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68AA610-1447-41B6-8A0D-6F62026B6D10}" action="delete"/>
  <rdn rId="0" localSheetId="1" customView="1" name="Z_E68AA610_1447_41B6_8A0D_6F62026B6D10_.wvu.PrintArea" hidden="1" oldHidden="1">
    <formula>'Группа А 2919 СЭР'!$A$1:$G$18</formula>
    <oldFormula>'Группа А 2919 СЭР'!$A$1:$G$18</oldFormula>
  </rdn>
  <rdn rId="0" localSheetId="2" customView="1" name="Z_E68AA610_1447_41B6_8A0D_6F62026B6D10_.wvu.PrintArea" hidden="1" oldHidden="1">
    <formula>'Группа А 2909 Экология'!$A$1:$G$18</formula>
    <oldFormula>'Группа А 2909 Экология'!$A$1:$G$18</oldFormula>
  </rdn>
  <rdn rId="0" localSheetId="3" customView="1" name="Z_E68AA610_1447_41B6_8A0D_6F62026B6D10_.wvu.PrintArea" hidden="1" oldHidden="1">
    <formula>'Группа А 2931 Разв.жил.сферы'!$A$1:$G$18</formula>
    <oldFormula>'Группа А 2931 Разв.жил.сферы'!$A$1:$G$18</oldFormula>
  </rdn>
  <rdn rId="0" localSheetId="4" customView="1" name="Z_E68AA610_1447_41B6_8A0D_6F62026B6D10_.wvu.PrintArea" hidden="1" oldHidden="1">
    <formula>'Группа A 2934 (УМИ)'!$A$1:$G$19</formula>
    <oldFormula>'Группа A 2934 (УМИ)'!$A$1:$G$19</oldFormula>
  </rdn>
  <rdn rId="0" localSheetId="4" customView="1" name="Z_E68AA610_1447_41B6_8A0D_6F62026B6D10_.wvu.Rows" hidden="1" oldHidden="1">
    <formula>'Группа A 2934 (УМИ)'!$9:$9,'Группа A 2934 (УМИ)'!$12:$12,'Группа A 2934 (УМИ)'!$14:$14</formula>
    <oldFormula>'Группа A 2934 (УМИ)'!$9:$9,'Группа A 2934 (УМИ)'!$12:$12,'Группа A 2934 (УМИ)'!$14:$14</oldFormula>
  </rdn>
  <rdn rId="0" localSheetId="5" customView="1" name="Z_E68AA610_1447_41B6_8A0D_6F62026B6D10_.wvu.PrintArea" hidden="1" oldHidden="1">
    <formula>'Группа А 2354 ФКГС'!$A$1:$G$18</formula>
    <oldFormula>'Группа А 2354 ФКГС'!$A$1:$G$18</oldFormula>
  </rdn>
  <rdn rId="0" localSheetId="6" customView="1" name="Z_E68AA610_1447_41B6_8A0D_6F62026B6D10_.wvu.PrintArea" hidden="1" oldHidden="1">
    <formula>'Группа А 2920 (Спорт)'!$A$1:$G$18</formula>
    <oldFormula>'Группа А 2920 (Спорт)'!$A$1:$G$18</oldFormula>
  </rdn>
  <rdn rId="0" localSheetId="7" customView="1" name="Z_E68AA610_1447_41B6_8A0D_6F62026B6D10_.wvu.PrintArea" hidden="1" oldHidden="1">
    <formula>'Группа А 2899 (УО)'!$A$1:$G$18</formula>
    <oldFormula>'Группа А 2899 (УО)'!$A$1:$G$18</oldFormula>
  </rdn>
  <rdn rId="0" localSheetId="8" customView="1" name="Z_E68AA610_1447_41B6_8A0D_6F62026B6D10_.wvu.PrintArea" hidden="1" oldHidden="1">
    <formula>'Группа A 2932 (Культура)'!$A$1:$G$19</formula>
    <oldFormula>'Группа A 2932 (Культура)'!$A$1:$G$19</oldFormula>
  </rdn>
  <rdn rId="0" localSheetId="8" customView="1" name="Z_E68AA610_1447_41B6_8A0D_6F62026B6D10_.wvu.Rows" hidden="1" oldHidden="1">
    <formula>'Группа A 2932 (Культура)'!$9:$9,'Группа A 2932 (Культура)'!$11:$11,'Группа A 2932 (Культура)'!$14:$14</formula>
    <oldFormula>'Группа A 2932 (Культура)'!$9:$9,'Группа A 2932 (Культура)'!$11:$11,'Группа A 2932 (Культура)'!$14:$14</oldFormula>
  </rdn>
  <rdn rId="0" localSheetId="9" customView="1" name="Z_E68AA610_1447_41B6_8A0D_6F62026B6D10_.wvu.PrintArea" hidden="1" oldHidden="1">
    <formula>'Группа А 2906 РТС'!$A$1:$G$18</formula>
    <oldFormula>'Группа А 2906 РТС'!$A$1:$G$18</oldFormula>
  </rdn>
  <rdn rId="0" localSheetId="10" customView="1" name="Z_E68AA610_1447_41B6_8A0D_6F62026B6D10_.wvu.PrintArea" hidden="1" oldHidden="1">
    <formula>'Группа А 2908 РЖКК'!$A$1:$G$18</formula>
    <oldFormula>'Группа А 2908 РЖКК'!$A$1:$G$18</oldFormula>
  </rdn>
  <rdn rId="0" localSheetId="11" customView="1" name="Z_E68AA610_1447_41B6_8A0D_6F62026B6D10_.wvu.PrintArea" hidden="1" oldHidden="1">
    <formula>'Группа В 2901 (СЗН)'!$A$1:$G$17</formula>
    <oldFormula>'Группа В 2901 (СЗН)'!$A$1:$G$17</oldFormula>
  </rdn>
  <rdn rId="0" localSheetId="12" customView="1" name="Z_E68AA610_1447_41B6_8A0D_6F62026B6D10_.wvu.PrintArea" hidden="1" oldHidden="1">
    <formula>'Группа В 2903 Разв. мун.службы'!$A$1:$G$18</formula>
    <oldFormula>'Группа В 2903 Разв. мун.службы'!$A$1:$G$18</oldFormula>
  </rdn>
  <rdn rId="0" localSheetId="12" customView="1" name="Z_E68AA610_1447_41B6_8A0D_6F62026B6D10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4" customView="1" name="Z_E68AA610_1447_41B6_8A0D_6F62026B6D10_.wvu.PrintArea" hidden="1" oldHidden="1">
    <formula>'Группа С 2928 ППи ООПГ'!$A$1:$G$18</formula>
    <oldFormula>'Группа С 2928 ППи ООПГ'!$A$1:$G$18</oldFormula>
  </rdn>
  <rdn rId="0" localSheetId="14" customView="1" name="Z_E68AA610_1447_41B6_8A0D_6F62026B6D10_.wvu.Rows" hidden="1" oldHidden="1">
    <formula>'Группа С 2928 ППи ООПГ'!$8:$8,'Группа С 2928 ППи ООПГ'!$11:$11,'Группа С 2928 ППи ООПГ'!$13:$13</formula>
    <oldFormula>'Группа С 2928 ППи ООПГ'!$8:$8,'Группа С 2928 ППи ООПГ'!$11:$11,'Группа С 2928 ППи ООПГ'!$13:$13</oldFormula>
  </rdn>
  <rdn rId="0" localSheetId="15" customView="1" name="Z_E68AA610_1447_41B6_8A0D_6F62026B6D10_.wvu.PrintArea" hidden="1" oldHidden="1">
    <formula>'Группа В 2900 (АПК)'!$A$1:$G$18</formula>
    <oldFormula>'Группа В 2900 (АПК)'!$A$1:$G$18</oldFormula>
  </rdn>
  <rdn rId="0" localSheetId="15" customView="1" name="Z_E68AA610_1447_41B6_8A0D_6F62026B6D10_.wvu.Rows" hidden="1" oldHidden="1">
    <formula>'Группа В 2900 (АПК)'!$9:$9,'Группа В 2900 (АПК)'!$13:$13</formula>
    <oldFormula>'Группа В 2900 (АПК)'!$9:$9,'Группа В 2900 (АПК)'!$13:$13</oldFormula>
  </rdn>
  <rdn rId="0" localSheetId="16" customView="1" name="Z_E68AA610_1447_41B6_8A0D_6F62026B6D10_.wvu.PrintArea" hidden="1" oldHidden="1">
    <formula>'Группа В 2810 БжД'!$A$1:$G$15</formula>
    <oldFormula>'Группа В 2810 БжД'!$A$1:$G$15</oldFormula>
  </rdn>
  <rdn rId="0" localSheetId="17" customView="1" name="Z_E68AA610_1447_41B6_8A0D_6F62026B6D10_.wvu.Rows" hidden="1" oldHidden="1">
    <formula>'В 2908 РЖКК'!$8:$8,'В 2908 РЖКК'!$11:$11,'В 2908 РЖКК'!$14:$14</formula>
    <oldFormula>'В 2908 РЖКК'!$8:$8,'В 2908 РЖКК'!$11:$11,'В 2908 РЖКК'!$14:$14</oldFormula>
  </rdn>
  <rdn rId="0" localSheetId="18" customView="1" name="Z_E68AA610_1447_41B6_8A0D_6F62026B6D10_.wvu.PrintArea" hidden="1" oldHidden="1">
    <formula>'Группа С 2863 (УМФ)'!$A$1:$G$13</formula>
    <oldFormula>'Группа С 2863 (УМФ)'!$A$1:$G$13</oldFormula>
  </rdn>
  <rdn rId="0" localSheetId="19" customView="1" name="Z_E68AA610_1447_41B6_8A0D_6F62026B6D10_.wvu.PrintArea" hidden="1" oldHidden="1">
    <formula>'Группа С 2811 (РИГО)'!$A$1:$G$13</formula>
    <oldFormula>'Группа С 2811 (РИГО)'!$A$1:$G$13</oldFormula>
  </rdn>
  <rcv guid="{E68AA610-1447-41B6-8A0D-6F62026B6D10}"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27" sId="11" ref="A9:XFD9" action="deleteRow">
    <undo index="3" exp="ref" v="1" dr="E9" r="F7" sId="11"/>
    <undo index="0" exp="area" ref3D="1" dr="$A$9:$XFD$9" dn="Z_DB5FF748_5A0B_481D_84B1_E8DCB60F31BB_.wvu.Rows" sId="11"/>
    <undo index="1" exp="area" ref3D="1" dr="$A$9:$XFD$9" dn="Z_6D50AFB0_1F88_45CC_9714_E302C21A7AF6_.wvu.Rows" sId="11"/>
    <rfmt sheetId="11" xfDxf="1" sqref="A9:XFD9" start="0" length="0">
      <dxf>
        <font>
          <color rgb="FFFF0000"/>
          <name val="Times New Roman"/>
          <scheme val="none"/>
        </font>
      </dxf>
    </rfmt>
    <rfmt sheetId="11" sqref="A9" start="0" length="0">
      <dxf>
        <font>
          <color auto="1"/>
          <name val="Times New Roman"/>
          <scheme val="none"/>
        </font>
        <alignment horizontal="center" vertical="center" wrapText="1" readingOrder="0"/>
        <border outline="0">
          <left style="thin">
            <color indexed="64"/>
          </left>
          <right style="thin">
            <color indexed="64"/>
          </right>
          <bottom style="thin">
            <color indexed="64"/>
          </bottom>
        </border>
      </dxf>
    </rfmt>
    <rcc rId="0" sId="11" dxf="1">
      <nc r="B9" t="inlineStr">
        <is>
          <t xml:space="preserve">k1.3 степень достижения целевых значений показателей, включенных в проекты, в том числе региональные проекты, обеспечивающие достижение целей, показателей и результатов федеральных и национальных проектов
</t>
        </is>
      </nc>
      <ndxf>
        <font>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1" dxf="1">
      <nc r="C9" t="inlineStr">
        <is>
          <t>-</t>
        </is>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1" dxf="1">
      <nc r="D9" t="inlineStr">
        <is>
          <t>-</t>
        </is>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1" dxf="1">
      <nc r="E9">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1" sqref="F9" start="0" length="0">
      <dxf>
        <font>
          <b/>
          <color auto="1"/>
          <name val="Times New Roman"/>
          <scheme val="none"/>
        </font>
        <alignment horizontal="center" vertical="center" readingOrder="0"/>
        <border outline="0">
          <left style="thin">
            <color indexed="64"/>
          </left>
          <right style="thin">
            <color indexed="64"/>
          </right>
          <bottom style="thin">
            <color indexed="64"/>
          </bottom>
        </border>
      </dxf>
    </rfmt>
    <rfmt sheetId="11" sqref="G9" start="0" length="0">
      <dxf>
        <alignment horizontal="justify" vertical="top" wrapText="1" readingOrder="0"/>
        <border outline="0">
          <left style="thin">
            <color indexed="64"/>
          </left>
          <right style="thin">
            <color indexed="64"/>
          </right>
          <top style="thin">
            <color indexed="64"/>
          </top>
          <bottom style="thin">
            <color indexed="64"/>
          </bottom>
        </border>
      </dxf>
    </rfmt>
  </rrc>
  <rcc rId="228" sId="11">
    <oc r="F7">
      <f>(E7+E8+#REF!)*0.4</f>
    </oc>
    <nc r="F7">
      <f>(E7+E8)*0.4</f>
    </nc>
  </rcc>
  <rrc rId="229" sId="13" ref="A8:XFD8" action="deleteRow">
    <undo index="3" exp="ref" v="1" dr="E8" r="F6" sId="13"/>
    <undo index="0" exp="area" ref3D="1" dr="$A$8:$XFD$8" dn="Z_DB5FF748_5A0B_481D_84B1_E8DCB60F31BB_.wvu.Rows" sId="13"/>
    <undo index="1" exp="area" ref3D="1" dr="$A$8:$XFD$8" dn="Z_6D50AFB0_1F88_45CC_9714_E302C21A7AF6_.wvu.Rows" sId="13"/>
    <undo index="1" exp="area" ref3D="1" dr="$A$8:$XFD$8" dn="Z_0F08857F_1A86_40D2_9436_0A0AE7DA8E31_.wvu.Rows" sId="13"/>
    <rfmt sheetId="13" xfDxf="1" sqref="A8:XFD8" start="0" length="0">
      <dxf>
        <font>
          <color rgb="FFFF0000"/>
          <name val="Times New Roman"/>
          <scheme val="none"/>
        </font>
      </dxf>
    </rfmt>
    <rfmt sheetId="13" sqref="A8" start="0" length="0">
      <dxf>
        <font>
          <color auto="1"/>
          <name val="Times New Roman"/>
          <scheme val="none"/>
        </font>
        <alignment horizontal="center" vertical="center" wrapText="1" readingOrder="0"/>
        <border outline="0">
          <left style="thin">
            <color indexed="64"/>
          </left>
          <right style="thin">
            <color indexed="64"/>
          </right>
          <bottom style="thin">
            <color indexed="64"/>
          </bottom>
        </border>
      </dxf>
    </rfmt>
    <rcc rId="0" sId="13" dxf="1">
      <nc r="B8" t="inlineStr">
        <is>
          <t xml:space="preserve">k1.3 степень достижения целевых значений показателей, включенных в проекты, в том числе региональные проекты, обеспечивающие достижение целей, показателей и результатов федеральных и национальных проектов
</t>
        </is>
      </nc>
      <ndxf>
        <font>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3" dxf="1">
      <nc r="C8" t="inlineStr">
        <is>
          <t>-</t>
        </is>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3" sqref="D8" start="0" length="0">
      <dxf>
        <font>
          <color auto="1"/>
          <name val="Times New Roman"/>
          <scheme val="none"/>
        </font>
        <fill>
          <patternFill patternType="solid">
            <bgColor theme="5" tint="0.79998168889431442"/>
          </patternFill>
        </fill>
        <alignment horizontal="center" vertical="center" readingOrder="0"/>
        <border outline="0">
          <left style="thin">
            <color indexed="64"/>
          </left>
          <right style="thin">
            <color indexed="64"/>
          </right>
          <top style="thin">
            <color indexed="64"/>
          </top>
          <bottom style="thin">
            <color indexed="64"/>
          </bottom>
        </border>
      </dxf>
    </rfmt>
    <rfmt sheetId="13" sqref="E8" start="0" length="0">
      <dxf>
        <font>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3" sqref="F8" start="0" length="0">
      <dxf>
        <font>
          <b/>
          <color auto="1"/>
          <name val="Times New Roman"/>
          <scheme val="none"/>
        </font>
        <fill>
          <patternFill patternType="solid">
            <bgColor theme="0"/>
          </patternFill>
        </fill>
        <alignment horizontal="center" vertical="center" readingOrder="0"/>
        <border outline="0">
          <left style="thin">
            <color indexed="64"/>
          </left>
          <right style="thin">
            <color indexed="64"/>
          </right>
          <bottom style="thin">
            <color indexed="64"/>
          </bottom>
        </border>
      </dxf>
    </rfmt>
    <rfmt sheetId="13" sqref="G8" start="0" length="0">
      <dxf>
        <fill>
          <patternFill patternType="solid">
            <bgColor theme="0"/>
          </patternFill>
        </fill>
        <alignment horizontal="justify" vertical="top" wrapText="1" readingOrder="0"/>
        <border outline="0">
          <left style="thin">
            <color indexed="64"/>
          </left>
          <right style="thin">
            <color indexed="64"/>
          </right>
          <top style="thin">
            <color indexed="64"/>
          </top>
          <bottom style="thin">
            <color indexed="64"/>
          </bottom>
        </border>
      </dxf>
    </rfmt>
  </rrc>
  <rcc rId="230" sId="13">
    <oc r="F6">
      <f>(E6+E7+#REF!)*0.4</f>
    </oc>
    <nc r="F6">
      <f>(E6+E7)*0.4</f>
    </nc>
  </rcc>
  <rcv guid="{83B5464C-805B-41DB-81B9-A691DDF78663}" action="delete"/>
  <rdn rId="0" localSheetId="1" customView="1" name="Z_83B5464C_805B_41DB_81B9_A691DDF78663_.wvu.PrintArea" hidden="1" oldHidden="1">
    <formula>'Группа А 2919 СЭР'!$A$1:$G$18</formula>
    <oldFormula>'Группа А 2919 СЭР'!$A$1:$G$18</oldFormula>
  </rdn>
  <rdn rId="0" localSheetId="2" customView="1" name="Z_83B5464C_805B_41DB_81B9_A691DDF78663_.wvu.PrintArea" hidden="1" oldHidden="1">
    <formula>'Группа А 2909 Экология'!$A$1:$G$18</formula>
    <oldFormula>'Группа А 2909 Экология'!$A$1:$G$18</oldFormula>
  </rdn>
  <rdn rId="0" localSheetId="3" customView="1" name="Z_83B5464C_805B_41DB_81B9_A691DDF78663_.wvu.PrintArea" hidden="1" oldHidden="1">
    <formula>'Группа А 2931 Разв.жил.сферы'!$A$1:$G$18</formula>
    <oldFormula>'Группа А 2931 Разв.жил.сферы'!$A$1:$G$18</oldFormula>
  </rdn>
  <rdn rId="0" localSheetId="4" customView="1" name="Z_83B5464C_805B_41DB_81B9_A691DDF78663_.wvu.PrintArea" hidden="1" oldHidden="1">
    <formula>'Группа A 2934 (УМИ)'!$A$1:$G$19</formula>
    <oldFormula>'Группа A 2934 (УМИ)'!$A$1:$G$19</oldFormula>
  </rdn>
  <rdn rId="0" localSheetId="4" customView="1" name="Z_83B5464C_805B_41DB_81B9_A691DDF78663_.wvu.Rows" hidden="1" oldHidden="1">
    <formula>'Группа A 2934 (УМИ)'!$9:$9,'Группа A 2934 (УМИ)'!$12:$12,'Группа A 2934 (УМИ)'!$14:$14</formula>
    <oldFormula>'Группа A 2934 (УМИ)'!$9:$9,'Группа A 2934 (УМИ)'!$12:$12,'Группа A 2934 (УМИ)'!$14:$14</oldFormula>
  </rdn>
  <rdn rId="0" localSheetId="5" customView="1" name="Z_83B5464C_805B_41DB_81B9_A691DDF78663_.wvu.PrintArea" hidden="1" oldHidden="1">
    <formula>'Группа А 2354 ФКГС'!$A$1:$G$18</formula>
    <oldFormula>'Группа А 2354 ФКГС'!$A$1:$G$18</oldFormula>
  </rdn>
  <rdn rId="0" localSheetId="6" customView="1" name="Z_83B5464C_805B_41DB_81B9_A691DDF78663_.wvu.PrintArea" hidden="1" oldHidden="1">
    <formula>'Группа А 2920 (Спорт)'!$A$1:$G$18</formula>
    <oldFormula>'Группа А 2920 (Спорт)'!$A$1:$G$18</oldFormula>
  </rdn>
  <rdn rId="0" localSheetId="7" customView="1" name="Z_83B5464C_805B_41DB_81B9_A691DDF78663_.wvu.PrintArea" hidden="1" oldHidden="1">
    <formula>'Группа А 2899 (УО)'!$A$1:$G$18</formula>
    <oldFormula>'Группа А 2899 (УО)'!$A$1:$G$18</oldFormula>
  </rdn>
  <rdn rId="0" localSheetId="8" customView="1" name="Z_83B5464C_805B_41DB_81B9_A691DDF78663_.wvu.PrintArea" hidden="1" oldHidden="1">
    <formula>'Группа A 2932 (Культура)'!$A$1:$G$19</formula>
    <oldFormula>'Группа A 2932 (Культура)'!$A$1:$G$19</oldFormula>
  </rdn>
  <rdn rId="0" localSheetId="8" customView="1" name="Z_83B5464C_805B_41DB_81B9_A691DDF78663_.wvu.Rows" hidden="1" oldHidden="1">
    <formula>'Группа A 2932 (Культура)'!$9:$9,'Группа A 2932 (Культура)'!$11:$11,'Группа A 2932 (Культура)'!$14:$14</formula>
    <oldFormula>'Группа A 2932 (Культура)'!$9:$9,'Группа A 2932 (Культура)'!$11:$11,'Группа A 2932 (Культура)'!$14:$14</oldFormula>
  </rdn>
  <rdn rId="0" localSheetId="9" customView="1" name="Z_83B5464C_805B_41DB_81B9_A691DDF78663_.wvu.PrintArea" hidden="1" oldHidden="1">
    <formula>'Группа А 2906 РТС'!$A$1:$G$18</formula>
    <oldFormula>'Группа А 2906 РТС'!$A$1:$G$18</oldFormula>
  </rdn>
  <rdn rId="0" localSheetId="10" customView="1" name="Z_83B5464C_805B_41DB_81B9_A691DDF78663_.wvu.PrintArea" hidden="1" oldHidden="1">
    <formula>'Группа А 2908 РЖКК'!$A$1:$G$18</formula>
    <oldFormula>'Группа А 2908 РЖКК'!$A$1:$G$18</oldFormula>
  </rdn>
  <rdn rId="0" localSheetId="11" customView="1" name="Z_83B5464C_805B_41DB_81B9_A691DDF78663_.wvu.PrintArea" hidden="1" oldHidden="1">
    <formula>'Группа В 2901 (СЗН)'!$A$1:$G$16</formula>
    <oldFormula>'Группа В 2901 (СЗН)'!$A$1:$G$16</oldFormula>
  </rdn>
  <rdn rId="0" localSheetId="12" customView="1" name="Z_83B5464C_805B_41DB_81B9_A691DDF78663_.wvu.PrintArea" hidden="1" oldHidden="1">
    <formula>'Группа В 2903 Разв. мун.службы'!$A$1:$G$18</formula>
    <oldFormula>'Группа В 2903 Разв. мун.службы'!$A$1:$G$18</oldFormula>
  </rdn>
  <rdn rId="0" localSheetId="12" customView="1" name="Z_83B5464C_805B_41DB_81B9_A691DDF78663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4" customView="1" name="Z_83B5464C_805B_41DB_81B9_A691DDF78663_.wvu.PrintArea" hidden="1" oldHidden="1">
    <formula>'Группа С 2928 ППи ООПГ'!$A$1:$G$18</formula>
    <oldFormula>'Группа С 2928 ППи ООПГ'!$A$1:$G$18</oldFormula>
  </rdn>
  <rdn rId="0" localSheetId="14" customView="1" name="Z_83B5464C_805B_41DB_81B9_A691DDF78663_.wvu.Rows" hidden="1" oldHidden="1">
    <formula>'Группа С 2928 ППи ООПГ'!$8:$8,'Группа С 2928 ППи ООПГ'!$11:$11,'Группа С 2928 ППи ООПГ'!$13:$13</formula>
    <oldFormula>'Группа С 2928 ППи ООПГ'!$8:$8,'Группа С 2928 ППи ООПГ'!$11:$11,'Группа С 2928 ППи ООПГ'!$13:$13</oldFormula>
  </rdn>
  <rdn rId="0" localSheetId="15" customView="1" name="Z_83B5464C_805B_41DB_81B9_A691DDF78663_.wvu.PrintArea" hidden="1" oldHidden="1">
    <formula>'Группа В 2900 (АПК)'!$A$1:$G$18</formula>
    <oldFormula>'Группа В 2900 (АПК)'!$A$1:$G$18</oldFormula>
  </rdn>
  <rdn rId="0" localSheetId="15" customView="1" name="Z_83B5464C_805B_41DB_81B9_A691DDF78663_.wvu.Rows" hidden="1" oldHidden="1">
    <formula>'Группа В 2900 (АПК)'!$9:$9,'Группа В 2900 (АПК)'!$13:$13</formula>
    <oldFormula>'Группа В 2900 (АПК)'!$9:$9,'Группа В 2900 (АПК)'!$13:$13</oldFormula>
  </rdn>
  <rdn rId="0" localSheetId="16" customView="1" name="Z_83B5464C_805B_41DB_81B9_A691DDF78663_.wvu.PrintArea" hidden="1" oldHidden="1">
    <formula>'Группа В 2810 БжД'!$A$1:$G$15</formula>
    <oldFormula>'Группа В 2810 БжД'!$A$1:$G$15</oldFormula>
  </rdn>
  <rdn rId="0" localSheetId="17" customView="1" name="Z_83B5464C_805B_41DB_81B9_A691DDF78663_.wvu.Rows" hidden="1" oldHidden="1">
    <formula>'В 2908 РЖКК'!$8:$8,'В 2908 РЖКК'!$11:$11,'В 2908 РЖКК'!$14:$14</formula>
    <oldFormula>'В 2908 РЖКК'!$8:$8,'В 2908 РЖКК'!$11:$11,'В 2908 РЖКК'!$14:$14</oldFormula>
  </rdn>
  <rdn rId="0" localSheetId="18" customView="1" name="Z_83B5464C_805B_41DB_81B9_A691DDF78663_.wvu.PrintArea" hidden="1" oldHidden="1">
    <formula>'Группа С 2863 (УМФ)'!$A$1:$G$13</formula>
    <oldFormula>'Группа С 2863 (УМФ)'!$A$1:$G$13</oldFormula>
  </rdn>
  <rdn rId="0" localSheetId="19" customView="1" name="Z_83B5464C_805B_41DB_81B9_A691DDF78663_.wvu.PrintArea" hidden="1" oldHidden="1">
    <formula>'Группа С 2811 (РИГО)'!$A$1:$G$13</formula>
    <oldFormula>'Группа С 2811 (РИГО)'!$A$1:$G$13</oldFormula>
  </rdn>
  <rcv guid="{83B5464C-805B-41DB-81B9-A691DDF78663}"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 sId="2">
    <oc r="B18" t="inlineStr">
      <is>
        <t xml:space="preserve">Значение бальной интегральной оценки составило 10. Эффективность реализации муниципальной программы оценивается как "умеренно эффективная". Мероприятия муниципальной программы направлены на обеспечение экологической безопасности города Когалыма, снижение негативного воздействие на окружающую среду отходами производства и потребления. Ответственному исполнителю рекомендовано сохранить прежний уровень финансирования муниципальной программы в очередном финансовом году, а также проводить мониторинг достижения целевых показателей с целью своевременной корректировки плановых значений целевых показателей. 
</t>
      </is>
    </oc>
    <nc r="B18" t="inlineStr">
      <is>
        <t xml:space="preserve">Значение бальной интегральной оценки составило 8,7. Эффективность реализации муниципальной программы оценивается как "умеренно эффективная". Мероприятия муниципальной программы направлены на обеспечение экологической безопасности города Когалыма, снижение негативного воздействие на окружающую среду отходами производства и потребления. Ответственному исполнителю рекомендовано сохранить прежний уровень финансирования муниципальной программы в очередном финансовом году, а также проводить мониторинг достижения целевых показателей с целью своевременной корректировки плановых значений целевых показателей. 
</t>
      </is>
    </nc>
  </rcc>
  <rcv guid="{EC56D8CD-5E96-4735-B304-1C545AF394D1}" action="delete"/>
  <rdn rId="0" localSheetId="1" customView="1" name="Z_EC56D8CD_5E96_4735_B304_1C545AF394D1_.wvu.PrintArea" hidden="1" oldHidden="1">
    <formula>'Группа А 2919 СЭР'!$A$1:$G$18</formula>
    <oldFormula>'Группа А 2919 СЭР'!$A$1:$G$18</oldFormula>
  </rdn>
  <rdn rId="0" localSheetId="2" customView="1" name="Z_EC56D8CD_5E96_4735_B304_1C545AF394D1_.wvu.PrintArea" hidden="1" oldHidden="1">
    <formula>'Группа А 2909 Экология'!$A$1:$G$18</formula>
    <oldFormula>'Группа А 2909 Экология'!$A$1:$G$18</oldFormula>
  </rdn>
  <rdn rId="0" localSheetId="3" customView="1" name="Z_EC56D8CD_5E96_4735_B304_1C545AF394D1_.wvu.PrintArea" hidden="1" oldHidden="1">
    <formula>'Группа А 2931 Разв.жил.сферы'!$A$1:$G$18</formula>
    <oldFormula>'Группа А 2931 Разв.жил.сферы'!$A$1:$G$18</oldFormula>
  </rdn>
  <rdn rId="0" localSheetId="4" customView="1" name="Z_EC56D8CD_5E96_4735_B304_1C545AF394D1_.wvu.PrintArea" hidden="1" oldHidden="1">
    <formula>'Группа A 2934 (УМИ)'!$A$1:$G$19</formula>
    <oldFormula>'Группа A 2934 (УМИ)'!$A$1:$G$19</oldFormula>
  </rdn>
  <rdn rId="0" localSheetId="5" customView="1" name="Z_EC56D8CD_5E96_4735_B304_1C545AF394D1_.wvu.PrintArea" hidden="1" oldHidden="1">
    <formula>'Группа А 2354 ФКГС'!$A$1:$G$18</formula>
    <oldFormula>'Группа А 2354 ФКГС'!$A$1:$G$18</oldFormula>
  </rdn>
  <rdn rId="0" localSheetId="6" customView="1" name="Z_EC56D8CD_5E96_4735_B304_1C545AF394D1_.wvu.PrintArea" hidden="1" oldHidden="1">
    <formula>'Группа А 2920 (Спорт)'!$A$1:$G$18</formula>
    <oldFormula>'Группа А 2920 (Спорт)'!$A$1:$G$18</oldFormula>
  </rdn>
  <rdn rId="0" localSheetId="7" customView="1" name="Z_EC56D8CD_5E96_4735_B304_1C545AF394D1_.wvu.PrintArea" hidden="1" oldHidden="1">
    <formula>'Группа А 2899 (УО)'!$A$1:$G$18</formula>
    <oldFormula>'Группа А 2899 (УО)'!$A$1:$G$18</oldFormula>
  </rdn>
  <rdn rId="0" localSheetId="8" customView="1" name="Z_EC56D8CD_5E96_4735_B304_1C545AF394D1_.wvu.PrintArea" hidden="1" oldHidden="1">
    <formula>'Группа A 2932 (Культура)'!$A$1:$G$19</formula>
    <oldFormula>'Группа A 2932 (Культура)'!$A$1:$G$19</oldFormula>
  </rdn>
  <rdn rId="0" localSheetId="9" customView="1" name="Z_EC56D8CD_5E96_4735_B304_1C545AF394D1_.wvu.PrintArea" hidden="1" oldHidden="1">
    <formula>'Группа А 2906 РТС'!$A$1:$G$18</formula>
    <oldFormula>'Группа А 2906 РТС'!$A$1:$G$18</oldFormula>
  </rdn>
  <rdn rId="0" localSheetId="10" customView="1" name="Z_EC56D8CD_5E96_4735_B304_1C545AF394D1_.wvu.PrintArea" hidden="1" oldHidden="1">
    <formula>'Группа А 2908 РЖКК'!$A$1:$G$18</formula>
    <oldFormula>'Группа А 2908 РЖКК'!$A$1:$G$18</oldFormula>
  </rdn>
  <rdn rId="0" localSheetId="11" customView="1" name="Z_EC56D8CD_5E96_4735_B304_1C545AF394D1_.wvu.PrintArea" hidden="1" oldHidden="1">
    <formula>'Группа В 2901 (СЗН)'!$A$1:$G$16</formula>
    <oldFormula>'Группа В 2901 (СЗН)'!$A$1:$G$16</oldFormula>
  </rdn>
  <rdn rId="0" localSheetId="12" customView="1" name="Z_EC56D8CD_5E96_4735_B304_1C545AF394D1_.wvu.PrintArea" hidden="1" oldHidden="1">
    <formula>'Группа В 2903 Разв. мун.службы'!$A$1:$G$18</formula>
    <oldFormula>'Группа В 2903 Разв. мун.службы'!$A$1:$G$18</oldFormula>
  </rdn>
  <rdn rId="0" localSheetId="12" customView="1" name="Z_EC56D8CD_5E96_4735_B304_1C545AF394D1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4" customView="1" name="Z_EC56D8CD_5E96_4735_B304_1C545AF394D1_.wvu.PrintArea" hidden="1" oldHidden="1">
    <formula>'Группа С 2928 ППи ООПГ'!$A$1:$G$18</formula>
    <oldFormula>'Группа С 2928 ППи ООПГ'!$A$1:$G$18</oldFormula>
  </rdn>
  <rdn rId="0" localSheetId="14" customView="1" name="Z_EC56D8CD_5E96_4735_B304_1C545AF394D1_.wvu.Rows" hidden="1" oldHidden="1">
    <formula>'Группа С 2928 ППи ООПГ'!$8:$8,'Группа С 2928 ППи ООПГ'!$11:$11,'Группа С 2928 ППи ООПГ'!$13:$13</formula>
    <oldFormula>'Группа С 2928 ППи ООПГ'!$8:$8,'Группа С 2928 ППи ООПГ'!$11:$11,'Группа С 2928 ППи ООПГ'!$13:$13</oldFormula>
  </rdn>
  <rdn rId="0" localSheetId="15" customView="1" name="Z_EC56D8CD_5E96_4735_B304_1C545AF394D1_.wvu.PrintArea" hidden="1" oldHidden="1">
    <formula>'Группа В 2900 (АПК)'!$A$1:$G$18</formula>
    <oldFormula>'Группа В 2900 (АПК)'!$A$1:$G$18</oldFormula>
  </rdn>
  <rdn rId="0" localSheetId="15" customView="1" name="Z_EC56D8CD_5E96_4735_B304_1C545AF394D1_.wvu.Rows" hidden="1" oldHidden="1">
    <formula>'Группа В 2900 (АПК)'!$9:$9,'Группа В 2900 (АПК)'!$13:$13</formula>
    <oldFormula>'Группа В 2900 (АПК)'!$9:$9,'Группа В 2900 (АПК)'!$13:$13</oldFormula>
  </rdn>
  <rdn rId="0" localSheetId="16" customView="1" name="Z_EC56D8CD_5E96_4735_B304_1C545AF394D1_.wvu.PrintArea" hidden="1" oldHidden="1">
    <formula>'Группа В 2810 БжД'!$A$1:$G$15</formula>
    <oldFormula>'Группа В 2810 БжД'!$A$1:$G$15</oldFormula>
  </rdn>
  <rdn rId="0" localSheetId="17" customView="1" name="Z_EC56D8CD_5E96_4735_B304_1C545AF394D1_.wvu.Rows" hidden="1" oldHidden="1">
    <formula>'В 2908 РЖКК'!$8:$8,'В 2908 РЖКК'!$11:$11,'В 2908 РЖКК'!$14:$14</formula>
    <oldFormula>'В 2908 РЖКК'!$8:$8,'В 2908 РЖКК'!$11:$11,'В 2908 РЖКК'!$14:$14</oldFormula>
  </rdn>
  <rdn rId="0" localSheetId="18" customView="1" name="Z_EC56D8CD_5E96_4735_B304_1C545AF394D1_.wvu.PrintArea" hidden="1" oldHidden="1">
    <formula>'Группа С 2863 (УМФ)'!$A$1:$G$13</formula>
    <oldFormula>'Группа С 2863 (УМФ)'!$A$1:$G$13</oldFormula>
  </rdn>
  <rdn rId="0" localSheetId="19" customView="1" name="Z_EC56D8CD_5E96_4735_B304_1C545AF394D1_.wvu.PrintArea" hidden="1" oldHidden="1">
    <formula>'Группа С 2811 (РИГО)'!$A$1:$G$13</formula>
    <oldFormula>'Группа С 2811 (РИГО)'!$A$1:$G$13</oldFormula>
  </rdn>
  <rcv guid="{EC56D8CD-5E96-4735-B304-1C545AF394D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2">
    <oc r="G6" t="inlineStr">
      <is>
        <t>Степень достижения по всем 5-ти показателям составило 141,5%</t>
      </is>
    </oc>
    <nc r="G6" t="inlineStr">
      <is>
        <t>Степень достижения по всем 5-ти показателям составила 141,5%</t>
      </is>
    </nc>
  </rcc>
  <rcc rId="79" sId="4">
    <oc r="G8" t="inlineStr">
      <is>
        <t>В отчетном году выполнено 60 % мероприятий муниципальной программы (3 основынх мероприятия из 5)</t>
      </is>
    </oc>
    <nc r="G8" t="inlineStr">
      <is>
        <t>В отчетном году выполнено 60% мероприятий муниципальной программы (3 основынх мероприятия из 5)</t>
      </is>
    </nc>
  </rcc>
  <rcc rId="80" sId="4">
    <oc r="G13" t="inlineStr">
      <is>
        <t>Исполнение по муниципальной программе по итогам года составило 95,9%.</t>
      </is>
    </oc>
    <nc r="G13" t="inlineStr">
      <is>
        <t>Исполнение по муниципальной программе по итогам года составило 95,9%</t>
      </is>
    </nc>
  </rcc>
  <rcc rId="81" sId="4">
    <oc r="G15" t="inlineStr">
      <is>
        <t>Объем привлеченных средств составил 25,7% к общему объему финансирования муниципальной программы.</t>
      </is>
    </oc>
    <nc r="G15" t="inlineStr">
      <is>
        <t>Объем привлеченных средств составил 25,7% к общему объему финансирования муниципальной программы</t>
      </is>
    </nc>
  </rcc>
  <rcc rId="82" sId="4">
    <oc r="G16" t="inlineStr">
      <is>
        <t>Исполнение составило 95,5%.</t>
      </is>
    </oc>
    <nc r="G16" t="inlineStr">
      <is>
        <t>Исполнение составило 95,5%</t>
      </is>
    </nc>
  </rcc>
  <rdn rId="0" localSheetId="1" customView="1" name="Z_E68AA610_1447_41B6_8A0D_6F62026B6D10_.wvu.PrintArea" hidden="1" oldHidden="1">
    <formula>'Группа А 2919 СЭР'!$A$1:$G$18</formula>
  </rdn>
  <rdn rId="0" localSheetId="2" customView="1" name="Z_E68AA610_1447_41B6_8A0D_6F62026B6D10_.wvu.PrintArea" hidden="1" oldHidden="1">
    <formula>'Группа А 2909 Экология'!$A$1:$G$18</formula>
  </rdn>
  <rdn rId="0" localSheetId="3" customView="1" name="Z_E68AA610_1447_41B6_8A0D_6F62026B6D10_.wvu.PrintArea" hidden="1" oldHidden="1">
    <formula>'Группа А 2931 Разв.жил.сферы'!$A$1:$G$18</formula>
  </rdn>
  <rdn rId="0" localSheetId="4" customView="1" name="Z_E68AA610_1447_41B6_8A0D_6F62026B6D10_.wvu.PrintArea" hidden="1" oldHidden="1">
    <formula>'Группа A 2934 (УМИ)'!$A$1:$G$19</formula>
  </rdn>
  <rdn rId="0" localSheetId="4" customView="1" name="Z_E68AA610_1447_41B6_8A0D_6F62026B6D10_.wvu.Rows" hidden="1" oldHidden="1">
    <formula>'Группа A 2934 (УМИ)'!$9:$9,'Группа A 2934 (УМИ)'!$12:$12,'Группа A 2934 (УМИ)'!$14:$14</formula>
  </rdn>
  <rdn rId="0" localSheetId="5" customView="1" name="Z_E68AA610_1447_41B6_8A0D_6F62026B6D10_.wvu.PrintArea" hidden="1" oldHidden="1">
    <formula>'Группа А 2354 ФКГС'!$A$1:$G$18</formula>
  </rdn>
  <rdn rId="0" localSheetId="6" customView="1" name="Z_E68AA610_1447_41B6_8A0D_6F62026B6D10_.wvu.PrintArea" hidden="1" oldHidden="1">
    <formula>'Группа А 2920 (Спорт)'!$A$1:$G$18</formula>
  </rdn>
  <rdn rId="0" localSheetId="7" customView="1" name="Z_E68AA610_1447_41B6_8A0D_6F62026B6D10_.wvu.PrintArea" hidden="1" oldHidden="1">
    <formula>'Группа А 2899 (УО)'!$A$1:$G$18</formula>
  </rdn>
  <rdn rId="0" localSheetId="8" customView="1" name="Z_E68AA610_1447_41B6_8A0D_6F62026B6D10_.wvu.PrintArea" hidden="1" oldHidden="1">
    <formula>'Группа A 2932 (Культура)'!$A$1:$G$19</formula>
  </rdn>
  <rdn rId="0" localSheetId="8" customView="1" name="Z_E68AA610_1447_41B6_8A0D_6F62026B6D10_.wvu.Rows" hidden="1" oldHidden="1">
    <formula>'Группа A 2932 (Культура)'!$9:$9,'Группа A 2932 (Культура)'!$11:$11,'Группа A 2932 (Культура)'!$14:$14</formula>
  </rdn>
  <rdn rId="0" localSheetId="9" customView="1" name="Z_E68AA610_1447_41B6_8A0D_6F62026B6D10_.wvu.PrintArea" hidden="1" oldHidden="1">
    <formula>'Группа А 2906 РТС'!$A$1:$G$18</formula>
  </rdn>
  <rdn rId="0" localSheetId="10" customView="1" name="Z_E68AA610_1447_41B6_8A0D_6F62026B6D10_.wvu.PrintArea" hidden="1" oldHidden="1">
    <formula>'Группа А 2908 РЖКК'!$A$1:$G$18</formula>
  </rdn>
  <rdn rId="0" localSheetId="11" customView="1" name="Z_E68AA610_1447_41B6_8A0D_6F62026B6D10_.wvu.PrintArea" hidden="1" oldHidden="1">
    <formula>'Группа В 2901 (СЗН)'!$A$1:$G$17</formula>
  </rdn>
  <rdn rId="0" localSheetId="12" customView="1" name="Z_E68AA610_1447_41B6_8A0D_6F62026B6D10_.wvu.PrintArea" hidden="1" oldHidden="1">
    <formula>'Группа В 2903 Разв. мун.службы'!$A$1:$G$18</formula>
  </rdn>
  <rdn rId="0" localSheetId="12" customView="1" name="Z_E68AA610_1447_41B6_8A0D_6F62026B6D10_.wvu.Rows" hidden="1" oldHidden="1">
    <formula>'Группа В 2903 Разв. мун.службы'!$8:$8,'Группа В 2903 Разв. мун.службы'!$10:$10,'Группа В 2903 Разв. мун.службы'!$13:$13</formula>
  </rdn>
  <rdn rId="0" localSheetId="14" customView="1" name="Z_E68AA610_1447_41B6_8A0D_6F62026B6D10_.wvu.PrintArea" hidden="1" oldHidden="1">
    <formula>'Группа С 2928 ППи ООПГ'!$A$1:$G$18</formula>
  </rdn>
  <rdn rId="0" localSheetId="14" customView="1" name="Z_E68AA610_1447_41B6_8A0D_6F62026B6D10_.wvu.Rows" hidden="1" oldHidden="1">
    <formula>'Группа С 2928 ППи ООПГ'!$8:$8,'Группа С 2928 ППи ООПГ'!$11:$11,'Группа С 2928 ППи ООПГ'!$13:$13</formula>
  </rdn>
  <rdn rId="0" localSheetId="15" customView="1" name="Z_E68AA610_1447_41B6_8A0D_6F62026B6D10_.wvu.PrintArea" hidden="1" oldHidden="1">
    <formula>'Группа В 2900 (АПК)'!$A$1:$G$18</formula>
  </rdn>
  <rdn rId="0" localSheetId="15" customView="1" name="Z_E68AA610_1447_41B6_8A0D_6F62026B6D10_.wvu.Rows" hidden="1" oldHidden="1">
    <formula>'Группа В 2900 (АПК)'!$9:$9,'Группа В 2900 (АПК)'!$13:$13</formula>
  </rdn>
  <rdn rId="0" localSheetId="16" customView="1" name="Z_E68AA610_1447_41B6_8A0D_6F62026B6D10_.wvu.PrintArea" hidden="1" oldHidden="1">
    <formula>'Группа В 2810 БжД'!$A$1:$G$15</formula>
  </rdn>
  <rdn rId="0" localSheetId="17" customView="1" name="Z_E68AA610_1447_41B6_8A0D_6F62026B6D10_.wvu.Rows" hidden="1" oldHidden="1">
    <formula>'В 2908 РЖКК'!$8:$8,'В 2908 РЖКК'!$11:$11,'В 2908 РЖКК'!$14:$14</formula>
  </rdn>
  <rdn rId="0" localSheetId="18" customView="1" name="Z_E68AA610_1447_41B6_8A0D_6F62026B6D10_.wvu.PrintArea" hidden="1" oldHidden="1">
    <formula>'Группа С 2863 (УМФ)'!$A$1:$G$13</formula>
  </rdn>
  <rdn rId="0" localSheetId="19" customView="1" name="Z_E68AA610_1447_41B6_8A0D_6F62026B6D10_.wvu.PrintArea" hidden="1" oldHidden="1">
    <formula>'Группа С 2811 (РИГО)'!$A$1:$G$13</formula>
  </rdn>
  <rcv guid="{E68AA610-1447-41B6-8A0D-6F62026B6D1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6" sId="1">
    <oc r="G6" t="inlineStr">
      <is>
        <t>Среднее арифметическое значение степени достижения показателей составило 130,4%</t>
      </is>
    </oc>
    <nc r="G6" t="inlineStr">
      <is>
        <t>Среднее арифметическое значение степени достижения показателей составило 130,3%</t>
      </is>
    </nc>
  </rcc>
  <rcv guid="{DB5FF748-5A0B-481D-84B1-E8DCB60F31BB}" action="delete"/>
  <rdn rId="0" localSheetId="1" customView="1" name="Z_DB5FF748_5A0B_481D_84B1_E8DCB60F31BB_.wvu.PrintArea" hidden="1" oldHidden="1">
    <formula>'Группа А 2919 СЭР'!$A$1:$G$18</formula>
    <oldFormula>'Группа А 2919 СЭР'!$A$1:$G$18</oldFormula>
  </rdn>
  <rdn rId="0" localSheetId="2" customView="1" name="Z_DB5FF748_5A0B_481D_84B1_E8DCB60F31BB_.wvu.PrintArea" hidden="1" oldHidden="1">
    <formula>'Группа А 2909 Экология'!$A$1:$G$18</formula>
    <oldFormula>'Группа А 2909 Экология'!$A$1:$G$18</oldFormula>
  </rdn>
  <rdn rId="0" localSheetId="3" customView="1" name="Z_DB5FF748_5A0B_481D_84B1_E8DCB60F31BB_.wvu.PrintArea" hidden="1" oldHidden="1">
    <formula>'Группа А 2931 Разв.жил.сферы'!$A$1:$G$18</formula>
    <oldFormula>'Группа А 2931 Разв.жил.сферы'!$A$1:$G$18</oldFormula>
  </rdn>
  <rdn rId="0" localSheetId="4" customView="1" name="Z_DB5FF748_5A0B_481D_84B1_E8DCB60F31BB_.wvu.PrintArea" hidden="1" oldHidden="1">
    <formula>'Группа A 2934 (УМИ)'!$A$1:$G$19</formula>
    <oldFormula>'Группа A 2934 (УМИ)'!$A$1:$G$19</oldFormula>
  </rdn>
  <rdn rId="0" localSheetId="4" customView="1" name="Z_DB5FF748_5A0B_481D_84B1_E8DCB60F31BB_.wvu.Rows" hidden="1" oldHidden="1">
    <formula>'Группа A 2934 (УМИ)'!$9:$9,'Группа A 2934 (УМИ)'!$12:$12,'Группа A 2934 (УМИ)'!$14:$14</formula>
    <oldFormula>'Группа A 2934 (УМИ)'!$9:$9,'Группа A 2934 (УМИ)'!$12:$12,'Группа A 2934 (УМИ)'!$14:$14</oldFormula>
  </rdn>
  <rdn rId="0" localSheetId="5" customView="1" name="Z_DB5FF748_5A0B_481D_84B1_E8DCB60F31BB_.wvu.PrintArea" hidden="1" oldHidden="1">
    <formula>'Группа А 2354 ФКГС'!$A$1:$G$18</formula>
    <oldFormula>'Группа А 2354 ФКГС'!$A$1:$G$18</oldFormula>
  </rdn>
  <rdn rId="0" localSheetId="6" customView="1" name="Z_DB5FF748_5A0B_481D_84B1_E8DCB60F31BB_.wvu.PrintArea" hidden="1" oldHidden="1">
    <formula>'Группа А 2920 (Спорт)'!$A$1:$G$18</formula>
    <oldFormula>'Группа А 2920 (Спорт)'!$A$1:$G$18</oldFormula>
  </rdn>
  <rdn rId="0" localSheetId="7" customView="1" name="Z_DB5FF748_5A0B_481D_84B1_E8DCB60F31BB_.wvu.PrintArea" hidden="1" oldHidden="1">
    <formula>'Группа А 2899 (УО)'!$A$1:$G$18</formula>
    <oldFormula>'Группа А 2899 (УО)'!$A$1:$G$18</oldFormula>
  </rdn>
  <rdn rId="0" localSheetId="8" customView="1" name="Z_DB5FF748_5A0B_481D_84B1_E8DCB60F31BB_.wvu.PrintArea" hidden="1" oldHidden="1">
    <formula>'Группа A 2932 (Культура)'!$A$1:$G$19</formula>
    <oldFormula>'Группа A 2932 (Культура)'!$A$1:$G$19</oldFormula>
  </rdn>
  <rdn rId="0" localSheetId="8" customView="1" name="Z_DB5FF748_5A0B_481D_84B1_E8DCB60F31BB_.wvu.Rows" hidden="1" oldHidden="1">
    <formula>'Группа A 2932 (Культура)'!$9:$9,'Группа A 2932 (Культура)'!$11:$11,'Группа A 2932 (Культура)'!$14:$14</formula>
    <oldFormula>'Группа A 2932 (Культура)'!$9:$9,'Группа A 2932 (Культура)'!$11:$11,'Группа A 2932 (Культура)'!$14:$14</oldFormula>
  </rdn>
  <rdn rId="0" localSheetId="9" customView="1" name="Z_DB5FF748_5A0B_481D_84B1_E8DCB60F31BB_.wvu.PrintArea" hidden="1" oldHidden="1">
    <formula>'Группа А 2906 РТС'!$A$1:$G$18</formula>
    <oldFormula>'Группа А 2906 РТС'!$A$1:$G$18</oldFormula>
  </rdn>
  <rdn rId="0" localSheetId="10" customView="1" name="Z_DB5FF748_5A0B_481D_84B1_E8DCB60F31BB_.wvu.PrintArea" hidden="1" oldHidden="1">
    <formula>'Группа А 2908 РЖКК'!$A$1:$G$18</formula>
    <oldFormula>'Группа А 2908 РЖКК'!$A$1:$G$18</oldFormula>
  </rdn>
  <rdn rId="0" localSheetId="11" customView="1" name="Z_DB5FF748_5A0B_481D_84B1_E8DCB60F31BB_.wvu.PrintArea" hidden="1" oldHidden="1">
    <formula>'Группа В 2901 (СЗН)'!$A$1:$G$17</formula>
    <oldFormula>'Группа В 2901 (СЗН)'!$A$1:$G$17</oldFormula>
  </rdn>
  <rdn rId="0" localSheetId="11" customView="1" name="Z_DB5FF748_5A0B_481D_84B1_E8DCB60F31BB_.wvu.Rows" hidden="1" oldHidden="1">
    <formula>'Группа В 2901 (СЗН)'!$9:$9</formula>
    <oldFormula>'Группа В 2901 (СЗН)'!$9:$9</oldFormula>
  </rdn>
  <rdn rId="0" localSheetId="12" customView="1" name="Z_DB5FF748_5A0B_481D_84B1_E8DCB60F31BB_.wvu.PrintArea" hidden="1" oldHidden="1">
    <formula>'Группа В 2903 Разв. мун.службы'!$A$1:$G$18</formula>
    <oldFormula>'Группа В 2903 Разв. мун.службы'!$A$1:$G$18</oldFormula>
  </rdn>
  <rdn rId="0" localSheetId="12" customView="1" name="Z_DB5FF748_5A0B_481D_84B1_E8DCB60F31BB_.wvu.Rows" hidden="1" oldHidden="1">
    <formula>'Группа В 2903 Разв. мун.службы'!$8:$8,'Группа В 2903 Разв. мун.службы'!$10:$10,'Группа В 2903 Разв. мун.службы'!$13:$13</formula>
    <oldFormula>'Группа В 2903 Разв. мун.службы'!$8:$8,'Группа В 2903 Разв. мун.службы'!$10:$10,'Группа В 2903 Разв. мун.службы'!$13:$13</oldFormula>
  </rdn>
  <rdn rId="0" localSheetId="13" customView="1" name="Z_DB5FF748_5A0B_481D_84B1_E8DCB60F31BB_.wvu.Rows" hidden="1" oldHidden="1">
    <formula>'Группа В 2907 Сод.ОГХ'!$8:$8</formula>
    <oldFormula>'Группа В 2907 Сод.ОГХ'!$8:$8</oldFormula>
  </rdn>
  <rdn rId="0" localSheetId="14" customView="1" name="Z_DB5FF748_5A0B_481D_84B1_E8DCB60F31BB_.wvu.PrintArea" hidden="1" oldHidden="1">
    <formula>'Группа С 2928 ППи ООПГ'!$A$1:$G$18</formula>
    <oldFormula>'Группа С 2928 ППи ООПГ'!$A$1:$G$18</oldFormula>
  </rdn>
  <rdn rId="0" localSheetId="14" customView="1" name="Z_DB5FF748_5A0B_481D_84B1_E8DCB60F31BB_.wvu.Rows" hidden="1" oldHidden="1">
    <formula>'Группа С 2928 ППи ООПГ'!$8:$8,'Группа С 2928 ППи ООПГ'!$11:$11,'Группа С 2928 ППи ООПГ'!$13:$13</formula>
    <oldFormula>'Группа С 2928 ППи ООПГ'!$8:$8,'Группа С 2928 ППи ООПГ'!$11:$11,'Группа С 2928 ППи ООПГ'!$13:$13</oldFormula>
  </rdn>
  <rdn rId="0" localSheetId="15" customView="1" name="Z_DB5FF748_5A0B_481D_84B1_E8DCB60F31BB_.wvu.PrintArea" hidden="1" oldHidden="1">
    <formula>'Группа В 2900 (АПК)'!$A$1:$G$18</formula>
    <oldFormula>'Группа В 2900 (АПК)'!$A$1:$G$18</oldFormula>
  </rdn>
  <rdn rId="0" localSheetId="16" customView="1" name="Z_DB5FF748_5A0B_481D_84B1_E8DCB60F31BB_.wvu.PrintArea" hidden="1" oldHidden="1">
    <formula>'Группа В 2810 БжД'!$A$1:$G$15</formula>
    <oldFormula>'Группа В 2810 БжД'!$A$1:$G$15</oldFormula>
  </rdn>
  <rdn rId="0" localSheetId="17" customView="1" name="Z_DB5FF748_5A0B_481D_84B1_E8DCB60F31BB_.wvu.Rows" hidden="1" oldHidden="1">
    <formula>'В 2908 РЖКК'!$8:$8,'В 2908 РЖКК'!$11:$11,'В 2908 РЖКК'!$14:$14</formula>
    <oldFormula>'В 2908 РЖКК'!$8:$8,'В 2908 РЖКК'!$11:$11,'В 2908 РЖКК'!$14:$14</oldFormula>
  </rdn>
  <rdn rId="0" localSheetId="18" customView="1" name="Z_DB5FF748_5A0B_481D_84B1_E8DCB60F31BB_.wvu.PrintArea" hidden="1" oldHidden="1">
    <formula>'Группа С 2863 (УМФ)'!$A$1:$G$13</formula>
    <oldFormula>'Группа С 2863 (УМФ)'!$A$1:$G$13</oldFormula>
  </rdn>
  <rdn rId="0" localSheetId="19" customView="1" name="Z_DB5FF748_5A0B_481D_84B1_E8DCB60F31BB_.wvu.PrintArea" hidden="1" oldHidden="1">
    <formula>'Группа С 2811 (РИГО)'!$A$1:$G$13</formula>
    <oldFormula>'Группа С 2811 (РИГО)'!$A$1:$G$13</oldFormula>
  </rdn>
  <rcv guid="{DB5FF748-5A0B-481D-84B1-E8DCB60F31B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02E7AE9-9483-4C0A-A5EF-CCDF26050DE3}" name="Степаненко Наталья Алексеевна" id="-1571177980" dateTime="2024-05-15T15:03:12"/>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2.bin"/><Relationship Id="rId3" Type="http://schemas.openxmlformats.org/officeDocument/2006/relationships/printerSettings" Target="../printerSettings/printerSettings77.bin"/><Relationship Id="rId7" Type="http://schemas.openxmlformats.org/officeDocument/2006/relationships/printerSettings" Target="../printerSettings/printerSettings81.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6" Type="http://schemas.openxmlformats.org/officeDocument/2006/relationships/printerSettings" Target="../printerSettings/printerSettings80.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0.bin"/><Relationship Id="rId3" Type="http://schemas.openxmlformats.org/officeDocument/2006/relationships/printerSettings" Target="../printerSettings/printerSettings85.bin"/><Relationship Id="rId7" Type="http://schemas.openxmlformats.org/officeDocument/2006/relationships/printerSettings" Target="../printerSettings/printerSettings89.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06.bin"/><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14.bin"/><Relationship Id="rId3" Type="http://schemas.openxmlformats.org/officeDocument/2006/relationships/printerSettings" Target="../printerSettings/printerSettings109.bin"/><Relationship Id="rId7" Type="http://schemas.openxmlformats.org/officeDocument/2006/relationships/printerSettings" Target="../printerSettings/printerSettings113.bin"/><Relationship Id="rId2" Type="http://schemas.openxmlformats.org/officeDocument/2006/relationships/printerSettings" Target="../printerSettings/printerSettings108.bin"/><Relationship Id="rId1" Type="http://schemas.openxmlformats.org/officeDocument/2006/relationships/printerSettings" Target="../printerSettings/printerSettings107.bin"/><Relationship Id="rId6" Type="http://schemas.openxmlformats.org/officeDocument/2006/relationships/printerSettings" Target="../printerSettings/printerSettings112.bin"/><Relationship Id="rId5" Type="http://schemas.openxmlformats.org/officeDocument/2006/relationships/printerSettings" Target="../printerSettings/printerSettings111.bin"/><Relationship Id="rId4" Type="http://schemas.openxmlformats.org/officeDocument/2006/relationships/printerSettings" Target="../printerSettings/printerSettings110.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22.bin"/><Relationship Id="rId3" Type="http://schemas.openxmlformats.org/officeDocument/2006/relationships/printerSettings" Target="../printerSettings/printerSettings117.bin"/><Relationship Id="rId7" Type="http://schemas.openxmlformats.org/officeDocument/2006/relationships/printerSettings" Target="../printerSettings/printerSettings121.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30.bin"/><Relationship Id="rId3" Type="http://schemas.openxmlformats.org/officeDocument/2006/relationships/printerSettings" Target="../printerSettings/printerSettings125.bin"/><Relationship Id="rId7" Type="http://schemas.openxmlformats.org/officeDocument/2006/relationships/printerSettings" Target="../printerSettings/printerSettings129.bin"/><Relationship Id="rId2" Type="http://schemas.openxmlformats.org/officeDocument/2006/relationships/printerSettings" Target="../printerSettings/printerSettings124.bin"/><Relationship Id="rId1" Type="http://schemas.openxmlformats.org/officeDocument/2006/relationships/printerSettings" Target="../printerSettings/printerSettings123.bin"/><Relationship Id="rId6" Type="http://schemas.openxmlformats.org/officeDocument/2006/relationships/printerSettings" Target="../printerSettings/printerSettings128.bin"/><Relationship Id="rId5" Type="http://schemas.openxmlformats.org/officeDocument/2006/relationships/printerSettings" Target="../printerSettings/printerSettings127.bin"/><Relationship Id="rId4" Type="http://schemas.openxmlformats.org/officeDocument/2006/relationships/printerSettings" Target="../printerSettings/printerSettings126.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38.bin"/><Relationship Id="rId3" Type="http://schemas.openxmlformats.org/officeDocument/2006/relationships/printerSettings" Target="../printerSettings/printerSettings133.bin"/><Relationship Id="rId7" Type="http://schemas.openxmlformats.org/officeDocument/2006/relationships/printerSettings" Target="../printerSettings/printerSettings137.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41.bin"/><Relationship Id="rId7" Type="http://schemas.openxmlformats.org/officeDocument/2006/relationships/printerSettings" Target="../printerSettings/printerSettings145.bin"/><Relationship Id="rId2" Type="http://schemas.openxmlformats.org/officeDocument/2006/relationships/printerSettings" Target="../printerSettings/printerSettings140.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5" Type="http://schemas.openxmlformats.org/officeDocument/2006/relationships/printerSettings" Target="../printerSettings/printerSettings143.bin"/><Relationship Id="rId4" Type="http://schemas.openxmlformats.org/officeDocument/2006/relationships/printerSettings" Target="../printerSettings/printerSettings14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
  <sheetViews>
    <sheetView view="pageBreakPreview" zoomScale="80" zoomScaleNormal="70" zoomScaleSheetLayoutView="70" workbookViewId="0">
      <selection activeCell="C10" sqref="C10"/>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42.140625" style="33" customWidth="1"/>
    <col min="8" max="16384" width="9.140625" style="33"/>
  </cols>
  <sheetData>
    <row r="1" spans="1:7" ht="16.5" x14ac:dyDescent="0.25">
      <c r="A1" s="71" t="s">
        <v>0</v>
      </c>
      <c r="B1" s="71"/>
      <c r="C1" s="71"/>
      <c r="D1" s="71"/>
      <c r="E1" s="71"/>
      <c r="F1" s="71"/>
      <c r="G1" s="71"/>
    </row>
    <row r="2" spans="1:7" ht="16.5" x14ac:dyDescent="0.25">
      <c r="A2" s="71" t="s">
        <v>48</v>
      </c>
      <c r="B2" s="71"/>
      <c r="C2" s="71"/>
      <c r="D2" s="71"/>
      <c r="E2" s="71"/>
      <c r="F2" s="71"/>
      <c r="G2" s="71"/>
    </row>
    <row r="3" spans="1:7" ht="16.5" x14ac:dyDescent="0.25">
      <c r="A3" s="72" t="s">
        <v>25</v>
      </c>
      <c r="B3" s="72"/>
      <c r="C3" s="72"/>
      <c r="D3" s="72"/>
      <c r="E3" s="72"/>
      <c r="F3" s="72"/>
      <c r="G3" s="72"/>
    </row>
    <row r="5" spans="1:7" ht="42.75" x14ac:dyDescent="0.25">
      <c r="A5" s="36" t="s">
        <v>1</v>
      </c>
      <c r="B5" s="36" t="s">
        <v>2</v>
      </c>
      <c r="C5" s="36" t="s">
        <v>3</v>
      </c>
      <c r="D5" s="36" t="s">
        <v>4</v>
      </c>
      <c r="E5" s="36" t="s">
        <v>5</v>
      </c>
      <c r="F5" s="36" t="s">
        <v>6</v>
      </c>
      <c r="G5" s="36" t="s">
        <v>7</v>
      </c>
    </row>
    <row r="6" spans="1:7" ht="38.25" customHeight="1" x14ac:dyDescent="0.25">
      <c r="A6" s="73" t="s">
        <v>11</v>
      </c>
      <c r="B6" s="13" t="s">
        <v>8</v>
      </c>
      <c r="C6" s="20">
        <v>0.4</v>
      </c>
      <c r="D6" s="17">
        <v>8</v>
      </c>
      <c r="E6" s="20">
        <f t="shared" ref="E6:E15" si="0">D6*C6</f>
        <v>3.2</v>
      </c>
      <c r="F6" s="76">
        <f>(E6+E7+E8)*0.4</f>
        <v>3.6799999999999997</v>
      </c>
      <c r="G6" s="40" t="s">
        <v>187</v>
      </c>
    </row>
    <row r="7" spans="1:7" ht="57" customHeight="1" x14ac:dyDescent="0.25">
      <c r="A7" s="74"/>
      <c r="B7" s="13" t="s">
        <v>9</v>
      </c>
      <c r="C7" s="20">
        <v>0.4</v>
      </c>
      <c r="D7" s="20">
        <v>10</v>
      </c>
      <c r="E7" s="20">
        <f t="shared" si="0"/>
        <v>4</v>
      </c>
      <c r="F7" s="77"/>
      <c r="G7" s="44" t="s">
        <v>90</v>
      </c>
    </row>
    <row r="8" spans="1:7" ht="72.75" customHeight="1" x14ac:dyDescent="0.25">
      <c r="A8" s="75"/>
      <c r="B8" s="13" t="s">
        <v>10</v>
      </c>
      <c r="C8" s="20">
        <v>0.2</v>
      </c>
      <c r="D8" s="20">
        <v>10</v>
      </c>
      <c r="E8" s="20">
        <f t="shared" si="0"/>
        <v>2</v>
      </c>
      <c r="F8" s="78"/>
      <c r="G8" s="40" t="s">
        <v>77</v>
      </c>
    </row>
    <row r="9" spans="1:7" ht="87" customHeight="1" x14ac:dyDescent="0.25">
      <c r="A9" s="89" t="s">
        <v>12</v>
      </c>
      <c r="B9" s="13" t="s">
        <v>50</v>
      </c>
      <c r="C9" s="20">
        <v>0.4</v>
      </c>
      <c r="D9" s="17">
        <v>10</v>
      </c>
      <c r="E9" s="17">
        <f t="shared" si="0"/>
        <v>4</v>
      </c>
      <c r="F9" s="79">
        <f>(E9+E10+E11)*0.2</f>
        <v>2</v>
      </c>
      <c r="G9" s="41"/>
    </row>
    <row r="10" spans="1:7" ht="75" x14ac:dyDescent="0.25">
      <c r="A10" s="89"/>
      <c r="B10" s="13" t="s">
        <v>51</v>
      </c>
      <c r="C10" s="20">
        <v>0.2</v>
      </c>
      <c r="D10" s="17">
        <v>10</v>
      </c>
      <c r="E10" s="17">
        <f t="shared" si="0"/>
        <v>2</v>
      </c>
      <c r="F10" s="79"/>
      <c r="G10" s="41" t="s">
        <v>91</v>
      </c>
    </row>
    <row r="11" spans="1:7" ht="79.5" customHeight="1" x14ac:dyDescent="0.25">
      <c r="A11" s="89"/>
      <c r="B11" s="13" t="s">
        <v>49</v>
      </c>
      <c r="C11" s="20">
        <v>0.4</v>
      </c>
      <c r="D11" s="17">
        <v>10</v>
      </c>
      <c r="E11" s="17">
        <f t="shared" si="0"/>
        <v>4</v>
      </c>
      <c r="F11" s="79"/>
      <c r="G11" s="41"/>
    </row>
    <row r="12" spans="1:7" ht="42" customHeight="1" x14ac:dyDescent="0.25">
      <c r="A12" s="73" t="s">
        <v>13</v>
      </c>
      <c r="B12" s="13" t="s">
        <v>23</v>
      </c>
      <c r="C12" s="20">
        <v>0.3</v>
      </c>
      <c r="D12" s="17">
        <v>10</v>
      </c>
      <c r="E12" s="17">
        <f t="shared" si="0"/>
        <v>3</v>
      </c>
      <c r="F12" s="80">
        <f>(E12+E13+E14+E15)*0.4</f>
        <v>3.6</v>
      </c>
      <c r="G12" s="41" t="s">
        <v>78</v>
      </c>
    </row>
    <row r="13" spans="1:7" ht="67.5" customHeight="1" x14ac:dyDescent="0.25">
      <c r="A13" s="74"/>
      <c r="B13" s="13" t="s">
        <v>27</v>
      </c>
      <c r="C13" s="20">
        <v>0.3</v>
      </c>
      <c r="D13" s="17">
        <v>10</v>
      </c>
      <c r="E13" s="17">
        <f t="shared" si="0"/>
        <v>3</v>
      </c>
      <c r="F13" s="81"/>
      <c r="G13" s="42" t="s">
        <v>68</v>
      </c>
    </row>
    <row r="14" spans="1:7" ht="52.5" customHeight="1" x14ac:dyDescent="0.25">
      <c r="A14" s="74"/>
      <c r="B14" s="13" t="s">
        <v>28</v>
      </c>
      <c r="C14" s="20">
        <v>0.2</v>
      </c>
      <c r="D14" s="17">
        <v>5</v>
      </c>
      <c r="E14" s="17">
        <f t="shared" si="0"/>
        <v>1</v>
      </c>
      <c r="F14" s="81"/>
      <c r="G14" s="41" t="s">
        <v>79</v>
      </c>
    </row>
    <row r="15" spans="1:7" ht="71.25" customHeight="1" x14ac:dyDescent="0.25">
      <c r="A15" s="75"/>
      <c r="B15" s="13" t="s">
        <v>29</v>
      </c>
      <c r="C15" s="20">
        <v>0.2</v>
      </c>
      <c r="D15" s="17">
        <v>10</v>
      </c>
      <c r="E15" s="17">
        <f t="shared" si="0"/>
        <v>2</v>
      </c>
      <c r="F15" s="82"/>
      <c r="G15" s="42" t="s">
        <v>68</v>
      </c>
    </row>
    <row r="16" spans="1:7" ht="19.5" customHeight="1" x14ac:dyDescent="0.25">
      <c r="A16" s="37" t="s">
        <v>14</v>
      </c>
      <c r="B16" s="46"/>
      <c r="C16" s="46"/>
      <c r="D16" s="46"/>
      <c r="E16" s="46"/>
      <c r="F16" s="32">
        <f>F6+F9+F12</f>
        <v>9.2799999999999994</v>
      </c>
      <c r="G16" s="46"/>
    </row>
    <row r="17" spans="1:7" ht="63" customHeight="1" x14ac:dyDescent="0.25">
      <c r="A17" s="29" t="s">
        <v>15</v>
      </c>
      <c r="B17" s="83" t="s">
        <v>30</v>
      </c>
      <c r="C17" s="84"/>
      <c r="D17" s="84"/>
      <c r="E17" s="84"/>
      <c r="F17" s="84"/>
      <c r="G17" s="85"/>
    </row>
    <row r="18" spans="1:7" ht="61.5" customHeight="1" x14ac:dyDescent="0.25">
      <c r="A18" s="49" t="s">
        <v>16</v>
      </c>
      <c r="B18" s="86" t="s">
        <v>80</v>
      </c>
      <c r="C18" s="87"/>
      <c r="D18" s="87"/>
      <c r="E18" s="87"/>
      <c r="F18" s="87"/>
      <c r="G18" s="88"/>
    </row>
  </sheetData>
  <customSheetViews>
    <customSheetView guid="{83B5464C-805B-41DB-81B9-A691DDF78663}" scale="80" showPageBreaks="1" printArea="1" view="pageBreakPreview">
      <selection activeCell="C10" sqref="C10"/>
      <pageMargins left="0.39370078740157483" right="0.39370078740157483" top="0.39370078740157483" bottom="0.39370078740157483" header="0.31496062992125984" footer="0.31496062992125984"/>
      <pageSetup paperSize="9" scale="61" orientation="landscape" r:id="rId1"/>
      <headerFooter>
        <oddFooter>&amp;R82</oddFooter>
      </headerFooter>
    </customSheetView>
    <customSheetView guid="{EC56D8CD-5E96-4735-B304-1C545AF394D1}" scale="70" showPageBreaks="1" printArea="1" view="pageBreakPreview" topLeftCell="B1">
      <selection activeCell="G10" sqref="G10"/>
      <pageMargins left="0.39370078740157483" right="0.39370078740157483" top="0.39370078740157483" bottom="0.39370078740157483" header="0.31496062992125984" footer="0.31496062992125984"/>
      <pageSetup paperSize="9" scale="61" orientation="landscape" r:id="rId2"/>
      <headerFooter>
        <oddFooter>&amp;R82</oddFooter>
      </headerFooter>
    </customSheetView>
    <customSheetView guid="{E68AA610-1447-41B6-8A0D-6F62026B6D10}" scale="80" showPageBreaks="1" printArea="1" view="pageBreakPreview">
      <selection activeCell="G11" sqref="G11"/>
      <pageMargins left="0.39370078740157483" right="0.39370078740157483" top="0.39370078740157483" bottom="0.39370078740157483" header="0.31496062992125984" footer="0.31496062992125984"/>
      <pageSetup paperSize="9" scale="61" orientation="landscape" r:id="rId3"/>
      <headerFooter>
        <oddFooter>&amp;R82</oddFooter>
      </headerFooter>
    </customSheetView>
    <customSheetView guid="{65D17E01-2C95-467A-A6C0-284D8AF9353A}" scale="70" view="pageBreakPreview">
      <pane xSplit="1" ySplit="6" topLeftCell="B10" activePane="bottomRight" state="frozen"/>
      <selection pane="bottomRight" activeCell="G15" sqref="G15"/>
      <pageMargins left="0.39370078740157483" right="0.39370078740157483" top="0.39370078740157483" bottom="0.39370078740157483" header="0.31496062992125984" footer="0.31496062992125984"/>
      <pageSetup paperSize="9" scale="61" orientation="landscape" r:id="rId4"/>
      <headerFooter>
        <oddFooter>&amp;R82</oddFooter>
      </headerFooter>
    </customSheetView>
    <customSheetView guid="{6D50AFB0-1F88-45CC-9714-E302C21A7AF6}" scale="70" showPageBreaks="1" printArea="1" view="pageBreakPreview" topLeftCell="A11">
      <selection activeCell="F17" sqref="F17"/>
      <pageMargins left="0.39370078740157483" right="0.39370078740157483" top="0.39370078740157483" bottom="0.39370078740157483" header="0.31496062992125984" footer="0.31496062992125984"/>
      <pageSetup paperSize="9" scale="61" orientation="landscape" r:id="rId5"/>
      <headerFooter>
        <oddFooter>&amp;R82</oddFooter>
      </headerFooter>
    </customSheetView>
    <customSheetView guid="{D064BFE3-0CFC-4FA0-A904-E97A6AB4FB27}" scale="70" showPageBreaks="1" printArea="1" view="pageBreakPreview">
      <selection activeCell="G13" sqref="G13"/>
      <pageMargins left="0.39370078740157483" right="0.39370078740157483" top="0.39370078740157483" bottom="0.39370078740157483" header="0.31496062992125984" footer="0.31496062992125984"/>
      <pageSetup paperSize="9" scale="61" orientation="landscape" r:id="rId6"/>
      <headerFooter>
        <oddFooter>&amp;R80</oddFooter>
      </headerFooter>
    </customSheetView>
    <customSheetView guid="{DB5FF748-5A0B-481D-84B1-E8DCB60F31BB}" scale="70" printArea="1">
      <pane xSplit="1" ySplit="6" topLeftCell="C10" activePane="bottomRight" state="frozen"/>
      <selection pane="bottomRight" activeCell="J11" sqref="J11"/>
      <pageMargins left="0.39370078740157483" right="0.39370078740157483" top="0.39370078740157483" bottom="0.39370078740157483" header="0.31496062992125984" footer="0.31496062992125984"/>
      <pageSetup paperSize="9" scale="61" orientation="landscape" r:id="rId7"/>
      <headerFooter>
        <oddFooter>&amp;R82</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8"/>
  <headerFooter>
    <oddFooter>&amp;R82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H18"/>
  <sheetViews>
    <sheetView zoomScale="60" zoomScaleNormal="60" zoomScaleSheetLayoutView="80" workbookViewId="0">
      <selection activeCell="G24" sqref="G24"/>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52.140625" style="33" customWidth="1"/>
    <col min="8" max="16384" width="9.140625" style="33"/>
  </cols>
  <sheetData>
    <row r="1" spans="1:8" ht="16.5" x14ac:dyDescent="0.25">
      <c r="A1" s="71" t="s">
        <v>0</v>
      </c>
      <c r="B1" s="71"/>
      <c r="C1" s="71"/>
      <c r="D1" s="71"/>
      <c r="E1" s="71"/>
      <c r="F1" s="71"/>
      <c r="G1" s="71"/>
    </row>
    <row r="2" spans="1:8" ht="16.5" x14ac:dyDescent="0.25">
      <c r="A2" s="71" t="s">
        <v>42</v>
      </c>
      <c r="B2" s="71"/>
      <c r="C2" s="71"/>
      <c r="D2" s="71"/>
      <c r="E2" s="71"/>
      <c r="F2" s="71"/>
      <c r="G2" s="71"/>
    </row>
    <row r="3" spans="1:8" ht="16.5" x14ac:dyDescent="0.25">
      <c r="A3" s="72" t="s">
        <v>25</v>
      </c>
      <c r="B3" s="72"/>
      <c r="C3" s="72"/>
      <c r="D3" s="72"/>
      <c r="E3" s="72"/>
      <c r="F3" s="72"/>
      <c r="G3" s="72"/>
    </row>
    <row r="5" spans="1:8" ht="42.75" x14ac:dyDescent="0.25">
      <c r="A5" s="36" t="s">
        <v>1</v>
      </c>
      <c r="B5" s="36" t="s">
        <v>2</v>
      </c>
      <c r="C5" s="36" t="s">
        <v>3</v>
      </c>
      <c r="D5" s="36" t="s">
        <v>4</v>
      </c>
      <c r="E5" s="36" t="s">
        <v>5</v>
      </c>
      <c r="F5" s="36" t="s">
        <v>6</v>
      </c>
      <c r="G5" s="36" t="s">
        <v>7</v>
      </c>
    </row>
    <row r="6" spans="1:8" ht="38.25" customHeight="1" x14ac:dyDescent="0.25">
      <c r="A6" s="73" t="s">
        <v>11</v>
      </c>
      <c r="B6" s="13" t="s">
        <v>8</v>
      </c>
      <c r="C6" s="20">
        <v>0.4</v>
      </c>
      <c r="D6" s="17">
        <v>5</v>
      </c>
      <c r="E6" s="17">
        <f t="shared" ref="E6:E15" si="0">D6*C6</f>
        <v>2</v>
      </c>
      <c r="F6" s="80">
        <f>(E6+E7+E8)*0.4</f>
        <v>1.6</v>
      </c>
      <c r="G6" s="40" t="s">
        <v>103</v>
      </c>
    </row>
    <row r="7" spans="1:8" ht="57" customHeight="1" x14ac:dyDescent="0.25">
      <c r="A7" s="74"/>
      <c r="B7" s="13" t="s">
        <v>9</v>
      </c>
      <c r="C7" s="20">
        <v>0.4</v>
      </c>
      <c r="D7" s="17">
        <v>0</v>
      </c>
      <c r="E7" s="17">
        <f>D7*C7</f>
        <v>0</v>
      </c>
      <c r="F7" s="81"/>
      <c r="G7" s="40" t="s">
        <v>123</v>
      </c>
      <c r="H7" s="43"/>
    </row>
    <row r="8" spans="1:8" ht="67.5" customHeight="1" x14ac:dyDescent="0.25">
      <c r="A8" s="75"/>
      <c r="B8" s="13" t="s">
        <v>10</v>
      </c>
      <c r="C8" s="20">
        <v>0.2</v>
      </c>
      <c r="D8" s="17">
        <v>10</v>
      </c>
      <c r="E8" s="17">
        <f>D8*C8</f>
        <v>2</v>
      </c>
      <c r="F8" s="82"/>
      <c r="G8" s="40" t="s">
        <v>77</v>
      </c>
    </row>
    <row r="9" spans="1:8" ht="42.75" customHeight="1" x14ac:dyDescent="0.25">
      <c r="A9" s="89" t="s">
        <v>12</v>
      </c>
      <c r="B9" s="13" t="s">
        <v>52</v>
      </c>
      <c r="C9" s="20">
        <v>0.4</v>
      </c>
      <c r="D9" s="20">
        <v>10</v>
      </c>
      <c r="E9" s="17">
        <f>D9*C9</f>
        <v>4</v>
      </c>
      <c r="F9" s="91">
        <f>(E9+E10+E11)*0.2</f>
        <v>1.8</v>
      </c>
      <c r="G9" s="30"/>
    </row>
    <row r="10" spans="1:8" ht="127.5" customHeight="1" x14ac:dyDescent="0.25">
      <c r="A10" s="89"/>
      <c r="B10" s="13" t="s">
        <v>51</v>
      </c>
      <c r="C10" s="20">
        <v>0.2</v>
      </c>
      <c r="D10" s="20">
        <v>5</v>
      </c>
      <c r="E10" s="17">
        <f>D10*C10</f>
        <v>1</v>
      </c>
      <c r="F10" s="91"/>
      <c r="G10" s="41" t="s">
        <v>99</v>
      </c>
    </row>
    <row r="11" spans="1:8" ht="53.25" customHeight="1" x14ac:dyDescent="0.25">
      <c r="A11" s="89"/>
      <c r="B11" s="13" t="s">
        <v>49</v>
      </c>
      <c r="C11" s="20">
        <v>0.4</v>
      </c>
      <c r="D11" s="17">
        <v>10</v>
      </c>
      <c r="E11" s="17">
        <f t="shared" si="0"/>
        <v>4</v>
      </c>
      <c r="F11" s="91"/>
      <c r="G11" s="30"/>
    </row>
    <row r="12" spans="1:8" ht="42" customHeight="1" x14ac:dyDescent="0.25">
      <c r="A12" s="73" t="s">
        <v>13</v>
      </c>
      <c r="B12" s="13" t="s">
        <v>23</v>
      </c>
      <c r="C12" s="20">
        <v>0.3</v>
      </c>
      <c r="D12" s="17">
        <v>0</v>
      </c>
      <c r="E12" s="17">
        <f t="shared" si="0"/>
        <v>0</v>
      </c>
      <c r="F12" s="80">
        <f>(E12+E13+E14+E15)*0.4</f>
        <v>2.4000000000000004</v>
      </c>
      <c r="G12" s="41" t="s">
        <v>100</v>
      </c>
    </row>
    <row r="13" spans="1:8" ht="72" customHeight="1" x14ac:dyDescent="0.25">
      <c r="A13" s="74"/>
      <c r="B13" s="13" t="s">
        <v>27</v>
      </c>
      <c r="C13" s="20">
        <v>0.3</v>
      </c>
      <c r="D13" s="17">
        <v>10</v>
      </c>
      <c r="E13" s="17">
        <f t="shared" si="0"/>
        <v>3</v>
      </c>
      <c r="F13" s="81"/>
      <c r="G13" s="42" t="s">
        <v>101</v>
      </c>
    </row>
    <row r="14" spans="1:8" ht="39.75" customHeight="1" x14ac:dyDescent="0.25">
      <c r="A14" s="74"/>
      <c r="B14" s="13" t="s">
        <v>28</v>
      </c>
      <c r="C14" s="20">
        <v>0.2</v>
      </c>
      <c r="D14" s="17">
        <v>10</v>
      </c>
      <c r="E14" s="17">
        <f t="shared" si="0"/>
        <v>2</v>
      </c>
      <c r="F14" s="81"/>
      <c r="G14" s="41" t="s">
        <v>102</v>
      </c>
    </row>
    <row r="15" spans="1:8" ht="63.75" customHeight="1" x14ac:dyDescent="0.25">
      <c r="A15" s="75"/>
      <c r="B15" s="13" t="s">
        <v>29</v>
      </c>
      <c r="C15" s="20">
        <v>0.2</v>
      </c>
      <c r="D15" s="17">
        <v>5</v>
      </c>
      <c r="E15" s="17">
        <f t="shared" si="0"/>
        <v>1</v>
      </c>
      <c r="F15" s="82"/>
      <c r="G15" s="42" t="s">
        <v>105</v>
      </c>
    </row>
    <row r="16" spans="1:8" ht="19.5" customHeight="1" x14ac:dyDescent="0.25">
      <c r="A16" s="37" t="s">
        <v>14</v>
      </c>
      <c r="B16" s="34"/>
      <c r="C16" s="34"/>
      <c r="D16" s="46"/>
      <c r="E16" s="46"/>
      <c r="F16" s="32">
        <f>F6+F9+F12</f>
        <v>5.8000000000000007</v>
      </c>
      <c r="G16" s="46"/>
    </row>
    <row r="17" spans="1:7" ht="70.5" customHeight="1" x14ac:dyDescent="0.25">
      <c r="A17" s="51" t="s">
        <v>15</v>
      </c>
      <c r="B17" s="90" t="s">
        <v>30</v>
      </c>
      <c r="C17" s="87"/>
      <c r="D17" s="87"/>
      <c r="E17" s="87"/>
      <c r="F17" s="87"/>
      <c r="G17" s="88"/>
    </row>
    <row r="18" spans="1:7" ht="80.25" customHeight="1" x14ac:dyDescent="0.25">
      <c r="A18" s="29" t="s">
        <v>16</v>
      </c>
      <c r="B18" s="92" t="s">
        <v>124</v>
      </c>
      <c r="C18" s="108"/>
      <c r="D18" s="108"/>
      <c r="E18" s="108"/>
      <c r="F18" s="108"/>
      <c r="G18" s="109"/>
    </row>
  </sheetData>
  <customSheetViews>
    <customSheetView guid="{83B5464C-805B-41DB-81B9-A691DDF78663}" scale="60" printArea="1">
      <selection activeCell="G24" sqref="G24"/>
      <pageMargins left="0.39370078740157483" right="0.39370078740157483" top="0.39370078740157483" bottom="0.39370078740157483" header="0.31496062992125984" footer="0.31496062992125984"/>
      <pageSetup paperSize="9" scale="61" orientation="landscape" r:id="rId1"/>
      <headerFooter>
        <oddFooter>&amp;R86</oddFooter>
      </headerFooter>
    </customSheetView>
    <customSheetView guid="{EC56D8CD-5E96-4735-B304-1C545AF394D1}" scale="80" printArea="1">
      <selection activeCell="D10" sqref="D10"/>
      <pageMargins left="0.39370078740157483" right="0.39370078740157483" top="0.39370078740157483" bottom="0.39370078740157483" header="0.31496062992125984" footer="0.31496062992125984"/>
      <pageSetup paperSize="9" scale="61" orientation="landscape" r:id="rId2"/>
      <headerFooter>
        <oddFooter>&amp;R86</oddFooter>
      </headerFooter>
    </customSheetView>
    <customSheetView guid="{E68AA610-1447-41B6-8A0D-6F62026B6D10}" scale="60" printArea="1">
      <selection activeCell="G24" sqref="G24"/>
      <pageMargins left="0.39370078740157483" right="0.39370078740157483" top="0.39370078740157483" bottom="0.39370078740157483" header="0.31496062992125984" footer="0.31496062992125984"/>
      <pageSetup paperSize="9" scale="61" orientation="landscape" r:id="rId3"/>
      <headerFooter>
        <oddFooter>&amp;R86</oddFooter>
      </headerFooter>
    </customSheetView>
    <customSheetView guid="{DB5FF748-5A0B-481D-84B1-E8DCB60F31BB}" scale="80" printArea="1" topLeftCell="A10">
      <selection activeCell="B18" sqref="B18:G18"/>
      <pageMargins left="0.39370078740157483" right="0.39370078740157483" top="0.39370078740157483" bottom="0.39370078740157483" header="0.31496062992125984" footer="0.31496062992125984"/>
      <pageSetup paperSize="9" scale="61" orientation="landscape" r:id="rId4"/>
      <headerFooter>
        <oddFooter>&amp;R86</oddFooter>
      </headerFooter>
    </customSheetView>
  </customSheetViews>
  <mergeCells count="11">
    <mergeCell ref="A12:A15"/>
    <mergeCell ref="F12:F15"/>
    <mergeCell ref="B17:G17"/>
    <mergeCell ref="B18:G18"/>
    <mergeCell ref="A1:G1"/>
    <mergeCell ref="A2:G2"/>
    <mergeCell ref="A3:G3"/>
    <mergeCell ref="A6:A8"/>
    <mergeCell ref="F6:F8"/>
    <mergeCell ref="A9:A11"/>
    <mergeCell ref="F9:F11"/>
  </mergeCells>
  <pageMargins left="0.39370078740157483" right="0.39370078740157483" top="0.39370078740157483" bottom="0.39370078740157483" header="0.31496062992125984" footer="0.31496062992125984"/>
  <pageSetup paperSize="9" scale="61" orientation="landscape" r:id="rId5"/>
  <headerFooter>
    <oddFooter>&amp;R86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6"/>
  <sheetViews>
    <sheetView view="pageBreakPreview" zoomScale="80" zoomScaleNormal="90" zoomScaleSheetLayoutView="80" workbookViewId="0">
      <selection activeCell="F9" sqref="F9:F10"/>
    </sheetView>
  </sheetViews>
  <sheetFormatPr defaultRowHeight="15" x14ac:dyDescent="0.25"/>
  <cols>
    <col min="1" max="1" width="32.140625" style="38" customWidth="1"/>
    <col min="2" max="2" width="60.42578125" style="33" customWidth="1"/>
    <col min="3" max="4" width="9.140625" style="33"/>
    <col min="5" max="5" width="17.140625" style="33" customWidth="1"/>
    <col min="6" max="6" width="18" style="33" customWidth="1"/>
    <col min="7" max="7" width="43.42578125" style="33" customWidth="1"/>
    <col min="8" max="16384" width="9.140625" style="33"/>
  </cols>
  <sheetData>
    <row r="1" spans="1:8" ht="16.5" x14ac:dyDescent="0.25">
      <c r="A1" s="71" t="s">
        <v>0</v>
      </c>
      <c r="B1" s="71"/>
      <c r="C1" s="71"/>
      <c r="D1" s="71"/>
      <c r="E1" s="71"/>
      <c r="F1" s="71"/>
      <c r="G1" s="71"/>
    </row>
    <row r="2" spans="1:8" ht="10.5" customHeight="1" x14ac:dyDescent="0.25">
      <c r="A2" s="102" t="s">
        <v>55</v>
      </c>
      <c r="B2" s="102"/>
      <c r="C2" s="102"/>
      <c r="D2" s="102"/>
      <c r="E2" s="102"/>
      <c r="F2" s="102"/>
      <c r="G2" s="102"/>
    </row>
    <row r="3" spans="1:8" ht="9" customHeight="1" x14ac:dyDescent="0.25">
      <c r="A3" s="102"/>
      <c r="B3" s="102"/>
      <c r="C3" s="102"/>
      <c r="D3" s="102"/>
      <c r="E3" s="102"/>
      <c r="F3" s="102"/>
      <c r="G3" s="102"/>
    </row>
    <row r="4" spans="1:8" ht="16.5" x14ac:dyDescent="0.25">
      <c r="A4" s="72" t="s">
        <v>31</v>
      </c>
      <c r="B4" s="72"/>
      <c r="C4" s="72"/>
      <c r="D4" s="72"/>
      <c r="E4" s="72"/>
      <c r="F4" s="72"/>
      <c r="G4" s="72"/>
    </row>
    <row r="5" spans="1:8" x14ac:dyDescent="0.25">
      <c r="B5" s="38"/>
      <c r="C5" s="38"/>
      <c r="D5" s="38"/>
      <c r="E5" s="38"/>
      <c r="F5" s="38"/>
      <c r="G5" s="38"/>
    </row>
    <row r="6" spans="1:8" ht="42.75" x14ac:dyDescent="0.25">
      <c r="A6" s="36" t="s">
        <v>1</v>
      </c>
      <c r="B6" s="36" t="s">
        <v>2</v>
      </c>
      <c r="C6" s="36" t="s">
        <v>3</v>
      </c>
      <c r="D6" s="36" t="s">
        <v>4</v>
      </c>
      <c r="E6" s="36" t="s">
        <v>5</v>
      </c>
      <c r="F6" s="36" t="s">
        <v>6</v>
      </c>
      <c r="G6" s="36" t="s">
        <v>7</v>
      </c>
    </row>
    <row r="7" spans="1:8" ht="38.25" customHeight="1" x14ac:dyDescent="0.25">
      <c r="A7" s="73" t="s">
        <v>11</v>
      </c>
      <c r="B7" s="13" t="s">
        <v>8</v>
      </c>
      <c r="C7" s="7">
        <v>0.5</v>
      </c>
      <c r="D7" s="7">
        <v>8</v>
      </c>
      <c r="E7" s="7">
        <f>D7*C7</f>
        <v>4</v>
      </c>
      <c r="F7" s="95">
        <f>(E7+E8)*0.4</f>
        <v>3.6</v>
      </c>
      <c r="G7" s="55" t="s">
        <v>112</v>
      </c>
    </row>
    <row r="8" spans="1:8" ht="48.75" customHeight="1" x14ac:dyDescent="0.25">
      <c r="A8" s="74"/>
      <c r="B8" s="13" t="s">
        <v>9</v>
      </c>
      <c r="C8" s="7">
        <v>0.5</v>
      </c>
      <c r="D8" s="7">
        <v>10</v>
      </c>
      <c r="E8" s="7">
        <f>D8*C8</f>
        <v>5</v>
      </c>
      <c r="F8" s="96"/>
      <c r="G8" s="55" t="s">
        <v>113</v>
      </c>
      <c r="H8" s="35"/>
    </row>
    <row r="9" spans="1:8" ht="40.5" customHeight="1" x14ac:dyDescent="0.25">
      <c r="A9" s="89" t="s">
        <v>12</v>
      </c>
      <c r="B9" s="13" t="s">
        <v>52</v>
      </c>
      <c r="C9" s="7">
        <v>0.6</v>
      </c>
      <c r="D9" s="7">
        <v>10</v>
      </c>
      <c r="E9" s="7">
        <f t="shared" ref="E9:E13" si="0">D9*C9</f>
        <v>6</v>
      </c>
      <c r="F9" s="103">
        <f>(E9+E10)*0.2</f>
        <v>2</v>
      </c>
      <c r="G9" s="8"/>
    </row>
    <row r="10" spans="1:8" ht="45" x14ac:dyDescent="0.25">
      <c r="A10" s="89"/>
      <c r="B10" s="13" t="s">
        <v>56</v>
      </c>
      <c r="C10" s="7">
        <v>0.4</v>
      </c>
      <c r="D10" s="7">
        <v>10</v>
      </c>
      <c r="E10" s="7">
        <f>D10*C10</f>
        <v>4</v>
      </c>
      <c r="F10" s="103"/>
      <c r="G10" s="8"/>
    </row>
    <row r="11" spans="1:8" ht="42" customHeight="1" x14ac:dyDescent="0.25">
      <c r="A11" s="73" t="s">
        <v>13</v>
      </c>
      <c r="B11" s="13" t="s">
        <v>23</v>
      </c>
      <c r="C11" s="7">
        <v>0.4</v>
      </c>
      <c r="D11" s="7">
        <v>10</v>
      </c>
      <c r="E11" s="7">
        <f>D11*C11</f>
        <v>4</v>
      </c>
      <c r="F11" s="95">
        <f>(E11+E12+E13)*0.4</f>
        <v>3.7600000000000002</v>
      </c>
      <c r="G11" s="56" t="s">
        <v>64</v>
      </c>
    </row>
    <row r="12" spans="1:8" ht="52.5" customHeight="1" x14ac:dyDescent="0.25">
      <c r="A12" s="74"/>
      <c r="B12" s="13" t="s">
        <v>28</v>
      </c>
      <c r="C12" s="7">
        <v>0.3</v>
      </c>
      <c r="D12" s="7">
        <v>8</v>
      </c>
      <c r="E12" s="7">
        <f t="shared" si="0"/>
        <v>2.4</v>
      </c>
      <c r="F12" s="96"/>
      <c r="G12" s="56" t="s">
        <v>114</v>
      </c>
    </row>
    <row r="13" spans="1:8" ht="71.25" customHeight="1" x14ac:dyDescent="0.25">
      <c r="A13" s="75"/>
      <c r="B13" s="13" t="s">
        <v>29</v>
      </c>
      <c r="C13" s="7">
        <v>0.3</v>
      </c>
      <c r="D13" s="7">
        <v>10</v>
      </c>
      <c r="E13" s="7">
        <f t="shared" si="0"/>
        <v>3</v>
      </c>
      <c r="F13" s="97"/>
      <c r="G13" s="57" t="s">
        <v>115</v>
      </c>
    </row>
    <row r="14" spans="1:8" ht="19.5" customHeight="1" x14ac:dyDescent="0.25">
      <c r="A14" s="37" t="s">
        <v>14</v>
      </c>
      <c r="B14" s="34"/>
      <c r="C14" s="34"/>
      <c r="D14" s="34"/>
      <c r="E14" s="34"/>
      <c r="F14" s="32">
        <f>F7+F9+F11</f>
        <v>9.36</v>
      </c>
      <c r="G14" s="34"/>
    </row>
    <row r="15" spans="1:8" ht="59.25" customHeight="1" x14ac:dyDescent="0.25">
      <c r="A15" s="29" t="s">
        <v>15</v>
      </c>
      <c r="B15" s="104" t="s">
        <v>34</v>
      </c>
      <c r="C15" s="105"/>
      <c r="D15" s="105"/>
      <c r="E15" s="105"/>
      <c r="F15" s="105"/>
      <c r="G15" s="106"/>
    </row>
    <row r="16" spans="1:8" ht="67.5" customHeight="1" x14ac:dyDescent="0.25">
      <c r="A16" s="29" t="s">
        <v>16</v>
      </c>
      <c r="B16" s="107" t="s">
        <v>116</v>
      </c>
      <c r="C16" s="105"/>
      <c r="D16" s="105"/>
      <c r="E16" s="105"/>
      <c r="F16" s="105"/>
      <c r="G16" s="106"/>
    </row>
  </sheetData>
  <customSheetViews>
    <customSheetView guid="{83B5464C-805B-41DB-81B9-A691DDF78663}" scale="80" showPageBreaks="1" printArea="1" view="pageBreakPreview">
      <selection activeCell="F9" sqref="F9:F10"/>
      <pageMargins left="0.39370078740157483" right="0.39370078740157483" top="0.39370078740157483" bottom="0.39370078740157483" header="0.31496062992125984" footer="0.31496062992125984"/>
      <pageSetup paperSize="9" scale="60" orientation="landscape" r:id="rId1"/>
      <headerFooter>
        <oddFooter>&amp;R93</oddFooter>
      </headerFooter>
    </customSheetView>
    <customSheetView guid="{EC56D8CD-5E96-4735-B304-1C545AF394D1}" scale="80" showPageBreaks="1" printArea="1" view="pageBreakPreview" topLeftCell="B1">
      <selection activeCell="B17" sqref="B17:G17"/>
      <pageMargins left="0.39370078740157483" right="0.39370078740157483" top="0.39370078740157483" bottom="0.39370078740157483" header="0.31496062992125984" footer="0.31496062992125984"/>
      <pageSetup paperSize="9" scale="60" orientation="landscape" r:id="rId2"/>
      <headerFooter>
        <oddFooter>&amp;R93</oddFooter>
      </headerFooter>
    </customSheetView>
    <customSheetView guid="{E68AA610-1447-41B6-8A0D-6F62026B6D10}" scale="80" showPageBreaks="1" printArea="1" view="pageBreakPreview">
      <selection activeCell="F12" sqref="F12:F14"/>
      <pageMargins left="0.39370078740157483" right="0.39370078740157483" top="0.39370078740157483" bottom="0.39370078740157483" header="0.31496062992125984" footer="0.31496062992125984"/>
      <pageSetup paperSize="9" scale="60" orientation="landscape" r:id="rId3"/>
      <headerFooter>
        <oddFooter>&amp;R93</oddFooter>
      </headerFooter>
    </customSheetView>
    <customSheetView guid="{65D17E01-2C95-467A-A6C0-284D8AF9353A}" scale="80" showPageBreaks="1" printArea="1" view="pageBreakPreview">
      <selection activeCell="G11" sqref="G11"/>
      <pageMargins left="0.39370078740157483" right="0.39370078740157483" top="0.39370078740157483" bottom="0.39370078740157483" header="0.31496062992125984" footer="0.31496062992125984"/>
      <pageSetup paperSize="9" scale="60" orientation="landscape" r:id="rId4"/>
      <headerFooter>
        <oddFooter>&amp;R93</oddFooter>
      </headerFooter>
    </customSheetView>
    <customSheetView guid="{6D50AFB0-1F88-45CC-9714-E302C21A7AF6}" scale="80" showPageBreaks="1" printArea="1" hiddenRows="1" view="pageBreakPreview">
      <selection activeCell="L16" sqref="L16"/>
      <pageMargins left="0.39370078740157483" right="0.39370078740157483" top="0.39370078740157483" bottom="0.39370078740157483" header="0.31496062992125984" footer="0.31496062992125984"/>
      <pageSetup paperSize="9" scale="60" orientation="landscape" r:id="rId5"/>
      <headerFooter>
        <oddFooter>&amp;R93</oddFooter>
      </headerFooter>
    </customSheetView>
    <customSheetView guid="{D064BFE3-0CFC-4FA0-A904-E97A6AB4FB27}" scale="80" showPageBreaks="1" printArea="1" view="pageBreakPreview">
      <selection activeCell="C11" sqref="C11"/>
      <pageMargins left="0.39370078740157483" right="0.39370078740157483" top="0.39370078740157483" bottom="0.39370078740157483" header="0.31496062992125984" footer="0.31496062992125984"/>
      <pageSetup paperSize="9" scale="60" orientation="landscape" r:id="rId6"/>
      <headerFooter>
        <oddFooter>&amp;R88</oddFooter>
      </headerFooter>
    </customSheetView>
    <customSheetView guid="{DB5FF748-5A0B-481D-84B1-E8DCB60F31BB}" scale="80" showPageBreaks="1" printArea="1" hiddenRows="1" view="pageBreakPreview">
      <selection activeCell="A26" sqref="A26"/>
      <pageMargins left="0.39370078740157483" right="0.39370078740157483" top="0.39370078740157483" bottom="0.39370078740157483" header="0.31496062992125984" footer="0.31496062992125984"/>
      <pageSetup paperSize="9" scale="60" orientation="landscape" r:id="rId7"/>
      <headerFooter>
        <oddFooter>&amp;R93</oddFooter>
      </headerFooter>
    </customSheetView>
  </customSheetViews>
  <mergeCells count="11">
    <mergeCell ref="A11:A13"/>
    <mergeCell ref="F11:F13"/>
    <mergeCell ref="B15:G15"/>
    <mergeCell ref="B16:G16"/>
    <mergeCell ref="A1:G1"/>
    <mergeCell ref="A2:G3"/>
    <mergeCell ref="A4:G4"/>
    <mergeCell ref="A7:A8"/>
    <mergeCell ref="F7:F8"/>
    <mergeCell ref="A9:A10"/>
    <mergeCell ref="F9:F10"/>
  </mergeCells>
  <pageMargins left="0.39370078740157483" right="0.39370078740157483" top="0.39370078740157483" bottom="0.39370078740157483" header="0.31496062992125984" footer="0.31496062992125984"/>
  <pageSetup paperSize="9" scale="60" orientation="landscape" r:id="rId8"/>
  <headerFooter>
    <oddFooter>&amp;R93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
  <sheetViews>
    <sheetView zoomScale="70" zoomScaleNormal="70" zoomScaleSheetLayoutView="80" workbookViewId="0">
      <selection activeCell="D23" sqref="D23"/>
    </sheetView>
  </sheetViews>
  <sheetFormatPr defaultRowHeight="15" x14ac:dyDescent="0.25"/>
  <cols>
    <col min="1" max="1" width="33" style="38" customWidth="1"/>
    <col min="2" max="2" width="60.42578125" style="38" customWidth="1"/>
    <col min="3" max="4" width="9.140625" style="33"/>
    <col min="5" max="5" width="17.140625" style="33" customWidth="1"/>
    <col min="6" max="6" width="18" style="33" customWidth="1"/>
    <col min="7" max="7" width="42.140625" style="33" customWidth="1"/>
    <col min="8" max="16384" width="9.140625" style="33"/>
  </cols>
  <sheetData>
    <row r="1" spans="1:9" ht="16.5" x14ac:dyDescent="0.25">
      <c r="A1" s="71" t="s">
        <v>0</v>
      </c>
      <c r="B1" s="71"/>
      <c r="C1" s="71"/>
      <c r="D1" s="71"/>
      <c r="E1" s="71"/>
      <c r="F1" s="71"/>
      <c r="G1" s="71"/>
    </row>
    <row r="2" spans="1:9" ht="36" customHeight="1" x14ac:dyDescent="0.25">
      <c r="A2" s="102" t="s">
        <v>130</v>
      </c>
      <c r="B2" s="102"/>
      <c r="C2" s="102"/>
      <c r="D2" s="102"/>
      <c r="E2" s="102"/>
      <c r="F2" s="102"/>
      <c r="G2" s="102"/>
    </row>
    <row r="3" spans="1:9" ht="16.5" x14ac:dyDescent="0.25">
      <c r="A3" s="72" t="s">
        <v>31</v>
      </c>
      <c r="B3" s="72"/>
      <c r="C3" s="72"/>
      <c r="D3" s="72"/>
      <c r="E3" s="72"/>
      <c r="F3" s="72"/>
      <c r="G3" s="72"/>
    </row>
    <row r="4" spans="1:9" x14ac:dyDescent="0.25">
      <c r="C4" s="38"/>
      <c r="D4" s="38"/>
      <c r="E4" s="38"/>
      <c r="F4" s="38"/>
      <c r="G4" s="38"/>
    </row>
    <row r="5" spans="1:9" s="38" customFormat="1" ht="42.75" x14ac:dyDescent="0.25">
      <c r="A5" s="36" t="s">
        <v>1</v>
      </c>
      <c r="B5" s="36" t="s">
        <v>2</v>
      </c>
      <c r="C5" s="36" t="s">
        <v>3</v>
      </c>
      <c r="D5" s="36" t="s">
        <v>4</v>
      </c>
      <c r="E5" s="36" t="s">
        <v>5</v>
      </c>
      <c r="F5" s="36" t="s">
        <v>6</v>
      </c>
      <c r="G5" s="36" t="s">
        <v>7</v>
      </c>
    </row>
    <row r="6" spans="1:9" ht="38.25" customHeight="1" x14ac:dyDescent="0.25">
      <c r="A6" s="73" t="s">
        <v>11</v>
      </c>
      <c r="B6" s="13" t="s">
        <v>8</v>
      </c>
      <c r="C6" s="7">
        <v>0.5</v>
      </c>
      <c r="D6" s="20">
        <v>10</v>
      </c>
      <c r="E6" s="66">
        <f>D6*C6</f>
        <v>5</v>
      </c>
      <c r="F6" s="110">
        <f>(E6+E7)*0.4</f>
        <v>3</v>
      </c>
      <c r="G6" s="44" t="s">
        <v>36</v>
      </c>
    </row>
    <row r="7" spans="1:9" ht="57" customHeight="1" x14ac:dyDescent="0.25">
      <c r="A7" s="74"/>
      <c r="B7" s="13" t="s">
        <v>9</v>
      </c>
      <c r="C7" s="7">
        <v>0.5</v>
      </c>
      <c r="D7" s="20">
        <v>5</v>
      </c>
      <c r="E7" s="66">
        <f>D7*C7</f>
        <v>2.5</v>
      </c>
      <c r="F7" s="111"/>
      <c r="G7" s="55" t="s">
        <v>131</v>
      </c>
    </row>
    <row r="8" spans="1:9" ht="72.75" hidden="1" customHeight="1" x14ac:dyDescent="0.25">
      <c r="A8" s="75"/>
      <c r="B8" s="62"/>
      <c r="C8" s="47"/>
      <c r="D8" s="20"/>
      <c r="E8" s="66"/>
      <c r="F8" s="112"/>
      <c r="G8" s="44"/>
    </row>
    <row r="9" spans="1:9" ht="35.25" customHeight="1" x14ac:dyDescent="0.25">
      <c r="A9" s="89" t="s">
        <v>59</v>
      </c>
      <c r="B9" s="58" t="s">
        <v>52</v>
      </c>
      <c r="C9" s="17">
        <v>0.6</v>
      </c>
      <c r="D9" s="20">
        <v>10</v>
      </c>
      <c r="E9" s="66">
        <f>D9*C9</f>
        <v>6</v>
      </c>
      <c r="F9" s="110">
        <f>(E9+E11)*0.2</f>
        <v>2</v>
      </c>
      <c r="G9" s="45"/>
      <c r="I9" s="39"/>
    </row>
    <row r="10" spans="1:9" ht="41.25" hidden="1" customHeight="1" x14ac:dyDescent="0.25">
      <c r="A10" s="89"/>
      <c r="B10" s="62"/>
      <c r="C10" s="47"/>
      <c r="D10" s="20"/>
      <c r="E10" s="66"/>
      <c r="F10" s="111"/>
      <c r="G10" s="45"/>
    </row>
    <row r="11" spans="1:9" ht="45" x14ac:dyDescent="0.25">
      <c r="A11" s="89"/>
      <c r="B11" s="26" t="s">
        <v>56</v>
      </c>
      <c r="C11" s="20">
        <v>0.4</v>
      </c>
      <c r="D11" s="20">
        <v>10</v>
      </c>
      <c r="E11" s="66">
        <f>D11*C11</f>
        <v>4</v>
      </c>
      <c r="F11" s="112"/>
      <c r="G11" s="45"/>
    </row>
    <row r="12" spans="1:9" ht="42" customHeight="1" x14ac:dyDescent="0.25">
      <c r="A12" s="73" t="s">
        <v>13</v>
      </c>
      <c r="B12" s="26" t="s">
        <v>23</v>
      </c>
      <c r="C12" s="20">
        <v>0.4</v>
      </c>
      <c r="D12" s="20">
        <v>8</v>
      </c>
      <c r="E12" s="66">
        <f>D12*C12</f>
        <v>3.2</v>
      </c>
      <c r="F12" s="76">
        <f>(E12+E14+E15)*0.4</f>
        <v>3.08</v>
      </c>
      <c r="G12" s="45" t="s">
        <v>132</v>
      </c>
    </row>
    <row r="13" spans="1:9" ht="67.5" hidden="1" customHeight="1" x14ac:dyDescent="0.25">
      <c r="A13" s="74"/>
      <c r="B13" s="62"/>
      <c r="C13" s="47"/>
      <c r="D13" s="20"/>
      <c r="E13" s="66"/>
      <c r="F13" s="77"/>
      <c r="G13" s="50"/>
    </row>
    <row r="14" spans="1:9" ht="52.5" customHeight="1" x14ac:dyDescent="0.25">
      <c r="A14" s="74"/>
      <c r="B14" s="65" t="s">
        <v>60</v>
      </c>
      <c r="C14" s="17">
        <v>0.3</v>
      </c>
      <c r="D14" s="20">
        <v>5</v>
      </c>
      <c r="E14" s="67">
        <f>D14*C14</f>
        <v>1.5</v>
      </c>
      <c r="F14" s="77"/>
      <c r="G14" s="45" t="s">
        <v>175</v>
      </c>
    </row>
    <row r="15" spans="1:9" ht="61.5" customHeight="1" x14ac:dyDescent="0.25">
      <c r="A15" s="75"/>
      <c r="B15" s="58" t="s">
        <v>29</v>
      </c>
      <c r="C15" s="17">
        <v>0.3</v>
      </c>
      <c r="D15" s="20">
        <v>10</v>
      </c>
      <c r="E15" s="66">
        <f>D15*C15</f>
        <v>3</v>
      </c>
      <c r="F15" s="78"/>
      <c r="G15" s="50" t="s">
        <v>133</v>
      </c>
    </row>
    <row r="16" spans="1:9" ht="19.5" customHeight="1" x14ac:dyDescent="0.25">
      <c r="A16" s="37" t="s">
        <v>14</v>
      </c>
      <c r="B16" s="46"/>
      <c r="C16" s="34"/>
      <c r="D16" s="34"/>
      <c r="E16" s="34"/>
      <c r="F16" s="32">
        <f>F6+F9+F12</f>
        <v>8.08</v>
      </c>
      <c r="G16" s="34"/>
    </row>
    <row r="17" spans="1:7" ht="55.5" customHeight="1" x14ac:dyDescent="0.25">
      <c r="A17" s="29" t="s">
        <v>15</v>
      </c>
      <c r="B17" s="113" t="s">
        <v>34</v>
      </c>
      <c r="C17" s="113"/>
      <c r="D17" s="113"/>
      <c r="E17" s="113"/>
      <c r="F17" s="113"/>
      <c r="G17" s="113"/>
    </row>
    <row r="18" spans="1:7" ht="98.25" customHeight="1" x14ac:dyDescent="0.25">
      <c r="A18" s="29" t="s">
        <v>16</v>
      </c>
      <c r="B18" s="114" t="s">
        <v>176</v>
      </c>
      <c r="C18" s="115"/>
      <c r="D18" s="115"/>
      <c r="E18" s="115"/>
      <c r="F18" s="115"/>
      <c r="G18" s="115"/>
    </row>
  </sheetData>
  <customSheetViews>
    <customSheetView guid="{83B5464C-805B-41DB-81B9-A691DDF78663}" scale="70" showPageBreaks="1" printArea="1" hiddenRows="1">
      <selection activeCell="D23" sqref="D23"/>
      <pageMargins left="0.39370078740157483" right="0.39370078740157483" top="0.39370078740157483" bottom="0.39370078740157483" header="0.31496062992125984" footer="0.31496062992125984"/>
      <pageSetup paperSize="9" scale="72" orientation="landscape" r:id="rId1"/>
      <headerFooter>
        <oddFooter>&amp;R92</oddFooter>
      </headerFooter>
    </customSheetView>
    <customSheetView guid="{EC56D8CD-5E96-4735-B304-1C545AF394D1}" scale="80" showPageBreaks="1" printArea="1" hiddenRows="1" topLeftCell="B1">
      <selection activeCell="B18" sqref="B18:G18"/>
      <pageMargins left="0.39370078740157483" right="0.39370078740157483" top="0.39370078740157483" bottom="0.39370078740157483" header="0.31496062992125984" footer="0.31496062992125984"/>
      <pageSetup paperSize="9" scale="72" orientation="landscape" r:id="rId2"/>
      <headerFooter>
        <oddFooter>&amp;R92</oddFooter>
      </headerFooter>
    </customSheetView>
    <customSheetView guid="{E68AA610-1447-41B6-8A0D-6F62026B6D10}" scale="70" showPageBreaks="1" printArea="1" hiddenRows="1">
      <selection activeCell="G28" sqref="G28"/>
      <pageMargins left="0.39370078740157483" right="0.39370078740157483" top="0.39370078740157483" bottom="0.39370078740157483" header="0.31496062992125984" footer="0.31496062992125984"/>
      <pageSetup paperSize="9" scale="72" orientation="landscape" r:id="rId3"/>
      <headerFooter>
        <oddFooter>&amp;R92</oddFooter>
      </headerFooter>
    </customSheetView>
    <customSheetView guid="{65D17E01-2C95-467A-A6C0-284D8AF9353A}" scale="80" printArea="1" hiddenRows="1" view="pageBreakPreview">
      <selection activeCell="Q26" sqref="Q26"/>
      <pageMargins left="0.39370078740157483" right="0.39370078740157483" top="0.39370078740157483" bottom="0.39370078740157483" header="0.31496062992125984" footer="0.31496062992125984"/>
      <pageSetup paperSize="9" scale="72" orientation="landscape" r:id="rId4"/>
      <headerFooter>
        <oddFooter>&amp;R92</oddFooter>
      </headerFooter>
    </customSheetView>
    <customSheetView guid="{6D50AFB0-1F88-45CC-9714-E302C21A7AF6}" scale="80" showPageBreaks="1" printArea="1" hiddenRows="1">
      <selection activeCell="B19" sqref="B19:G19"/>
      <pageMargins left="0.39370078740157483" right="0.39370078740157483" top="0.39370078740157483" bottom="0.39370078740157483" header="0.31496062992125984" footer="0.31496062992125984"/>
      <pageSetup paperSize="9" scale="72" orientation="landscape" r:id="rId5"/>
      <headerFooter>
        <oddFooter>&amp;R92</oddFooter>
      </headerFooter>
    </customSheetView>
    <customSheetView guid="{D064BFE3-0CFC-4FA0-A904-E97A6AB4FB27}" scale="90" showPageBreaks="1" printArea="1" hiddenRows="1" view="pageBreakPreview">
      <selection activeCell="E14" sqref="E14"/>
      <pageMargins left="0.39370078740157483" right="0.39370078740157483" top="0.39370078740157483" bottom="0.39370078740157483" header="0.31496062992125984" footer="0.31496062992125984"/>
      <pageSetup paperSize="9" scale="72" orientation="landscape" r:id="rId6"/>
      <headerFooter>
        <oddFooter>&amp;R90</oddFooter>
      </headerFooter>
    </customSheetView>
    <customSheetView guid="{DB5FF748-5A0B-481D-84B1-E8DCB60F31BB}" scale="90" showPageBreaks="1" printArea="1" hiddenRows="1">
      <selection activeCell="B18" sqref="B18:G18"/>
      <pageMargins left="0.39370078740157483" right="0.39370078740157483" top="0.39370078740157483" bottom="0.39370078740157483" header="0.31496062992125984" footer="0.31496062992125984"/>
      <pageSetup paperSize="9" scale="72" orientation="landscape" r:id="rId7"/>
      <headerFooter>
        <oddFooter>&amp;R92</oddFooter>
      </headerFooter>
    </customSheetView>
  </customSheetViews>
  <mergeCells count="11">
    <mergeCell ref="A12:A15"/>
    <mergeCell ref="F12:F15"/>
    <mergeCell ref="B17:G17"/>
    <mergeCell ref="B18:G18"/>
    <mergeCell ref="A9:A11"/>
    <mergeCell ref="F9:F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8"/>
  <headerFooter>
    <oddFooter>&amp;R92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80" zoomScaleNormal="80" zoomScaleSheetLayoutView="70" workbookViewId="0">
      <selection activeCell="F8" sqref="F8:F9"/>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42.140625" style="33" customWidth="1"/>
    <col min="8" max="16384" width="9.140625" style="33"/>
  </cols>
  <sheetData>
    <row r="1" spans="1:7" ht="16.5" x14ac:dyDescent="0.25">
      <c r="A1" s="71" t="s">
        <v>0</v>
      </c>
      <c r="B1" s="71"/>
      <c r="C1" s="71"/>
      <c r="D1" s="71"/>
      <c r="E1" s="71"/>
      <c r="F1" s="71"/>
      <c r="G1" s="71"/>
    </row>
    <row r="2" spans="1:7" ht="16.5" x14ac:dyDescent="0.25">
      <c r="A2" s="71" t="s">
        <v>63</v>
      </c>
      <c r="B2" s="71"/>
      <c r="C2" s="71"/>
      <c r="D2" s="71"/>
      <c r="E2" s="71"/>
      <c r="F2" s="71"/>
      <c r="G2" s="71"/>
    </row>
    <row r="3" spans="1:7" ht="16.5" x14ac:dyDescent="0.25">
      <c r="A3" s="72" t="s">
        <v>31</v>
      </c>
      <c r="B3" s="72"/>
      <c r="C3" s="72"/>
      <c r="D3" s="72"/>
      <c r="E3" s="72"/>
      <c r="F3" s="72"/>
      <c r="G3" s="72"/>
    </row>
    <row r="5" spans="1:7" ht="42.75" x14ac:dyDescent="0.25">
      <c r="A5" s="36" t="s">
        <v>1</v>
      </c>
      <c r="B5" s="36" t="s">
        <v>2</v>
      </c>
      <c r="C5" s="36" t="s">
        <v>3</v>
      </c>
      <c r="D5" s="36" t="s">
        <v>4</v>
      </c>
      <c r="E5" s="36" t="s">
        <v>5</v>
      </c>
      <c r="F5" s="36" t="s">
        <v>6</v>
      </c>
      <c r="G5" s="36" t="s">
        <v>7</v>
      </c>
    </row>
    <row r="6" spans="1:7" ht="38.25" customHeight="1" x14ac:dyDescent="0.25">
      <c r="A6" s="73" t="s">
        <v>11</v>
      </c>
      <c r="B6" s="13" t="s">
        <v>8</v>
      </c>
      <c r="C6" s="7">
        <v>0.5</v>
      </c>
      <c r="D6" s="7">
        <v>10</v>
      </c>
      <c r="E6" s="20">
        <f>C6*D6</f>
        <v>5</v>
      </c>
      <c r="F6" s="76">
        <f>(E6+E7)*0.4</f>
        <v>3</v>
      </c>
      <c r="G6" s="44" t="s">
        <v>74</v>
      </c>
    </row>
    <row r="7" spans="1:7" ht="57" customHeight="1" x14ac:dyDescent="0.25">
      <c r="A7" s="74"/>
      <c r="B7" s="13" t="s">
        <v>9</v>
      </c>
      <c r="C7" s="7">
        <v>0.5</v>
      </c>
      <c r="D7" s="7">
        <v>5</v>
      </c>
      <c r="E7" s="20">
        <f t="shared" ref="E7:E12" si="0">D7*C7</f>
        <v>2.5</v>
      </c>
      <c r="F7" s="77"/>
      <c r="G7" s="44" t="s">
        <v>71</v>
      </c>
    </row>
    <row r="8" spans="1:7" ht="62.25" customHeight="1" x14ac:dyDescent="0.25">
      <c r="A8" s="89" t="s">
        <v>12</v>
      </c>
      <c r="B8" s="13" t="s">
        <v>52</v>
      </c>
      <c r="C8" s="7">
        <v>0.6</v>
      </c>
      <c r="D8" s="17">
        <v>10</v>
      </c>
      <c r="E8" s="17">
        <f t="shared" si="0"/>
        <v>6</v>
      </c>
      <c r="F8" s="91">
        <f>(E8+E9)*0.2</f>
        <v>2</v>
      </c>
      <c r="G8" s="30"/>
    </row>
    <row r="9" spans="1:7" ht="41.25" customHeight="1" x14ac:dyDescent="0.25">
      <c r="A9" s="89"/>
      <c r="B9" s="13" t="s">
        <v>56</v>
      </c>
      <c r="C9" s="7">
        <v>0.4</v>
      </c>
      <c r="D9" s="17">
        <v>10</v>
      </c>
      <c r="E9" s="17">
        <f t="shared" si="0"/>
        <v>4</v>
      </c>
      <c r="F9" s="91"/>
      <c r="G9" s="30"/>
    </row>
    <row r="10" spans="1:7" ht="42" customHeight="1" x14ac:dyDescent="0.25">
      <c r="A10" s="73" t="s">
        <v>13</v>
      </c>
      <c r="B10" s="13" t="s">
        <v>23</v>
      </c>
      <c r="C10" s="7">
        <v>0.4</v>
      </c>
      <c r="D10" s="20">
        <v>8</v>
      </c>
      <c r="E10" s="20">
        <f t="shared" si="0"/>
        <v>3.2</v>
      </c>
      <c r="F10" s="80">
        <f>(E10+E11+E12)*0.4</f>
        <v>3.08</v>
      </c>
      <c r="G10" s="45" t="s">
        <v>72</v>
      </c>
    </row>
    <row r="11" spans="1:7" ht="52.5" customHeight="1" x14ac:dyDescent="0.25">
      <c r="A11" s="74"/>
      <c r="B11" s="13" t="s">
        <v>28</v>
      </c>
      <c r="C11" s="7">
        <v>0.3</v>
      </c>
      <c r="D11" s="17">
        <v>5</v>
      </c>
      <c r="E11" s="17">
        <f t="shared" si="0"/>
        <v>1.5</v>
      </c>
      <c r="F11" s="81"/>
      <c r="G11" s="41" t="s">
        <v>73</v>
      </c>
    </row>
    <row r="12" spans="1:7" ht="71.25" customHeight="1" x14ac:dyDescent="0.25">
      <c r="A12" s="75"/>
      <c r="B12" s="13" t="s">
        <v>29</v>
      </c>
      <c r="C12" s="7">
        <v>0.3</v>
      </c>
      <c r="D12" s="17">
        <v>10</v>
      </c>
      <c r="E12" s="17">
        <f t="shared" si="0"/>
        <v>3</v>
      </c>
      <c r="F12" s="82"/>
      <c r="G12" s="42" t="s">
        <v>38</v>
      </c>
    </row>
    <row r="13" spans="1:7" ht="19.5" customHeight="1" x14ac:dyDescent="0.25">
      <c r="A13" s="37" t="s">
        <v>14</v>
      </c>
      <c r="B13" s="46"/>
      <c r="C13" s="46"/>
      <c r="D13" s="46"/>
      <c r="E13" s="46"/>
      <c r="F13" s="32">
        <f>F6+F8+F10</f>
        <v>8.08</v>
      </c>
      <c r="G13" s="46"/>
    </row>
    <row r="14" spans="1:7" ht="61.5" customHeight="1" x14ac:dyDescent="0.25">
      <c r="A14" s="29" t="s">
        <v>15</v>
      </c>
      <c r="B14" s="116" t="s">
        <v>34</v>
      </c>
      <c r="C14" s="93"/>
      <c r="D14" s="93"/>
      <c r="E14" s="93"/>
      <c r="F14" s="93"/>
      <c r="G14" s="94"/>
    </row>
    <row r="15" spans="1:7" ht="68.25" customHeight="1" x14ac:dyDescent="0.25">
      <c r="A15" s="29" t="s">
        <v>16</v>
      </c>
      <c r="B15" s="92" t="s">
        <v>141</v>
      </c>
      <c r="C15" s="93"/>
      <c r="D15" s="93"/>
      <c r="E15" s="93"/>
      <c r="F15" s="93"/>
      <c r="G15" s="94"/>
    </row>
  </sheetData>
  <customSheetViews>
    <customSheetView guid="{83B5464C-805B-41DB-81B9-A691DDF78663}" scale="80">
      <selection activeCell="F8" sqref="F8:F9"/>
      <pageMargins left="0.39370078740157483" right="0.39370078740157483" top="0.39370078740157483" bottom="0.39370078740157483" header="0.31496062992125984" footer="0.31496062992125984"/>
      <pageSetup paperSize="9" scale="72" orientation="landscape" r:id="rId1"/>
      <headerFooter>
        <oddFooter>&amp;R95</oddFooter>
      </headerFooter>
    </customSheetView>
    <customSheetView guid="{EC56D8CD-5E96-4735-B304-1C545AF394D1}" scale="80">
      <selection activeCell="E13" sqref="E13"/>
      <pageMargins left="0.39370078740157483" right="0.39370078740157483" top="0.39370078740157483" bottom="0.39370078740157483" header="0.31496062992125984" footer="0.31496062992125984"/>
      <pageSetup paperSize="9" scale="72" orientation="landscape" r:id="rId2"/>
      <headerFooter>
        <oddFooter>&amp;R95</oddFooter>
      </headerFooter>
    </customSheetView>
    <customSheetView guid="{E68AA610-1447-41B6-8A0D-6F62026B6D10}" scale="80">
      <selection activeCell="E10" sqref="E10"/>
      <pageMargins left="0.39370078740157483" right="0.39370078740157483" top="0.39370078740157483" bottom="0.39370078740157483" header="0.31496062992125984" footer="0.31496062992125984"/>
      <pageSetup paperSize="9" scale="72" orientation="landscape" r:id="rId3"/>
      <headerFooter>
        <oddFooter>&amp;R95</oddFooter>
      </headerFooter>
    </customSheetView>
    <customSheetView guid="{65D17E01-2C95-467A-A6C0-284D8AF9353A}" scale="70" showPageBreaks="1" view="pageBreakPreview">
      <selection activeCell="B10" sqref="B10"/>
      <pageMargins left="0.39370078740157483" right="0.39370078740157483" top="0.39370078740157483" bottom="0.39370078740157483" header="0.31496062992125984" footer="0.31496062992125984"/>
      <pageSetup paperSize="9" scale="72" orientation="landscape" r:id="rId4"/>
      <headerFooter>
        <oddFooter>&amp;R95</oddFooter>
      </headerFooter>
    </customSheetView>
    <customSheetView guid="{6D50AFB0-1F88-45CC-9714-E302C21A7AF6}" scale="80" hiddenRows="1">
      <selection activeCell="B19" sqref="B19:G19"/>
      <pageMargins left="0.39370078740157483" right="0.39370078740157483" top="0.39370078740157483" bottom="0.39370078740157483" header="0.31496062992125984" footer="0.31496062992125984"/>
      <pageSetup paperSize="9" scale="72" orientation="landscape" r:id="rId5"/>
      <headerFooter>
        <oddFooter>&amp;R95</oddFooter>
      </headerFooter>
    </customSheetView>
    <customSheetView guid="{D064BFE3-0CFC-4FA0-A904-E97A6AB4FB27}" scale="80">
      <selection activeCell="J15" sqref="J15"/>
      <pageMargins left="0.39370078740157483" right="0.39370078740157483" top="0.39370078740157483" bottom="0.39370078740157483" header="0.31496062992125984" footer="0.31496062992125984"/>
      <pageSetup paperSize="9" scale="72" orientation="landscape" r:id="rId6"/>
      <headerFooter>
        <oddFooter>&amp;R87</oddFooter>
      </headerFooter>
    </customSheetView>
    <customSheetView guid="{DB5FF748-5A0B-481D-84B1-E8DCB60F31BB}" hiddenRows="1" topLeftCell="C4">
      <selection activeCell="H16" sqref="H16"/>
      <pageMargins left="0.39370078740157483" right="0.39370078740157483" top="0.39370078740157483" bottom="0.39370078740157483" header="0.31496062992125984" footer="0.31496062992125984"/>
      <pageSetup paperSize="9" scale="72" orientation="landscape" r:id="rId7"/>
      <headerFooter>
        <oddFooter>&amp;R95</oddFooter>
      </headerFooter>
    </customSheetView>
  </customSheetViews>
  <mergeCells count="11">
    <mergeCell ref="F8:F9"/>
    <mergeCell ref="A10:A12"/>
    <mergeCell ref="F10:F12"/>
    <mergeCell ref="B14:G14"/>
    <mergeCell ref="B15:G15"/>
    <mergeCell ref="A8:A9"/>
    <mergeCell ref="A1:G1"/>
    <mergeCell ref="A2:G2"/>
    <mergeCell ref="A3:G3"/>
    <mergeCell ref="A6:A7"/>
    <mergeCell ref="F6:F7"/>
  </mergeCells>
  <pageMargins left="0.39370078740157483" right="0.39370078740157483" top="0.39370078740157483" bottom="0.39370078740157483" header="0.31496062992125984" footer="0.31496062992125984"/>
  <pageSetup paperSize="9" scale="72" orientation="landscape" r:id="rId8"/>
  <headerFooter>
    <oddFooter>&amp;R95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B1" zoomScale="80" zoomScaleNormal="80" zoomScaleSheetLayoutView="80" workbookViewId="0">
      <selection activeCell="G6" sqref="G6"/>
    </sheetView>
  </sheetViews>
  <sheetFormatPr defaultRowHeight="15" x14ac:dyDescent="0.25"/>
  <cols>
    <col min="1" max="1" width="36.42578125" style="38" customWidth="1"/>
    <col min="2" max="2" width="60.42578125" style="33" customWidth="1"/>
    <col min="3" max="4" width="9.140625" style="33"/>
    <col min="5" max="5" width="17.140625" style="33" customWidth="1"/>
    <col min="6" max="6" width="18" style="33" customWidth="1"/>
    <col min="7" max="7" width="42.140625" style="33" customWidth="1"/>
    <col min="8" max="16384" width="9.140625" style="33"/>
  </cols>
  <sheetData>
    <row r="1" spans="1:7" ht="16.5" x14ac:dyDescent="0.25">
      <c r="A1" s="71" t="s">
        <v>0</v>
      </c>
      <c r="B1" s="71"/>
      <c r="C1" s="71"/>
      <c r="D1" s="71"/>
      <c r="E1" s="71"/>
      <c r="F1" s="71"/>
      <c r="G1" s="71"/>
    </row>
    <row r="2" spans="1:7" ht="21" customHeight="1" x14ac:dyDescent="0.25">
      <c r="A2" s="102" t="s">
        <v>37</v>
      </c>
      <c r="B2" s="102"/>
      <c r="C2" s="102"/>
      <c r="D2" s="102"/>
      <c r="E2" s="102"/>
      <c r="F2" s="102"/>
      <c r="G2" s="102"/>
    </row>
    <row r="3" spans="1:7" ht="16.5" x14ac:dyDescent="0.25">
      <c r="A3" s="72" t="s">
        <v>31</v>
      </c>
      <c r="B3" s="72"/>
      <c r="C3" s="72"/>
      <c r="D3" s="72"/>
      <c r="E3" s="72"/>
      <c r="F3" s="72"/>
      <c r="G3" s="72"/>
    </row>
    <row r="5" spans="1:7" ht="42.75" x14ac:dyDescent="0.25">
      <c r="A5" s="36" t="s">
        <v>1</v>
      </c>
      <c r="B5" s="36" t="s">
        <v>2</v>
      </c>
      <c r="C5" s="36" t="s">
        <v>3</v>
      </c>
      <c r="D5" s="36" t="s">
        <v>4</v>
      </c>
      <c r="E5" s="36" t="s">
        <v>5</v>
      </c>
      <c r="F5" s="36" t="s">
        <v>6</v>
      </c>
      <c r="G5" s="36" t="s">
        <v>7</v>
      </c>
    </row>
    <row r="6" spans="1:7" ht="38.25" customHeight="1" x14ac:dyDescent="0.25">
      <c r="A6" s="73" t="s">
        <v>11</v>
      </c>
      <c r="B6" s="13" t="s">
        <v>8</v>
      </c>
      <c r="C6" s="7">
        <v>0.5</v>
      </c>
      <c r="D6" s="17">
        <v>10</v>
      </c>
      <c r="E6" s="17">
        <f>D6*C6</f>
        <v>5</v>
      </c>
      <c r="F6" s="80">
        <f>(E6+E7+E8)*0.4</f>
        <v>2</v>
      </c>
      <c r="G6" s="40" t="s">
        <v>173</v>
      </c>
    </row>
    <row r="7" spans="1:7" ht="57" customHeight="1" x14ac:dyDescent="0.25">
      <c r="A7" s="74"/>
      <c r="B7" s="13" t="s">
        <v>9</v>
      </c>
      <c r="C7" s="7">
        <v>0.5</v>
      </c>
      <c r="D7" s="17">
        <v>0</v>
      </c>
      <c r="E7" s="17">
        <f>D7*C7</f>
        <v>0</v>
      </c>
      <c r="F7" s="81"/>
      <c r="G7" s="40" t="s">
        <v>126</v>
      </c>
    </row>
    <row r="8" spans="1:7" ht="72.75" hidden="1" customHeight="1" x14ac:dyDescent="0.25">
      <c r="A8" s="75"/>
      <c r="B8" s="62"/>
      <c r="C8" s="47"/>
      <c r="D8" s="17"/>
      <c r="E8" s="17"/>
      <c r="F8" s="82"/>
      <c r="G8" s="40"/>
    </row>
    <row r="9" spans="1:7" ht="45" x14ac:dyDescent="0.25">
      <c r="A9" s="89" t="s">
        <v>12</v>
      </c>
      <c r="B9" s="13" t="s">
        <v>52</v>
      </c>
      <c r="C9" s="7">
        <v>0.6</v>
      </c>
      <c r="D9" s="17">
        <v>10</v>
      </c>
      <c r="E9" s="17">
        <f>D9*C9</f>
        <v>6</v>
      </c>
      <c r="F9" s="79">
        <f>(E9+E10+E11)*0.2</f>
        <v>1.6</v>
      </c>
      <c r="G9" s="41"/>
    </row>
    <row r="10" spans="1:7" ht="45" x14ac:dyDescent="0.25">
      <c r="A10" s="89"/>
      <c r="B10" s="13" t="s">
        <v>56</v>
      </c>
      <c r="C10" s="7">
        <v>0.4</v>
      </c>
      <c r="D10" s="17">
        <v>5</v>
      </c>
      <c r="E10" s="17">
        <f>D10*C10</f>
        <v>2</v>
      </c>
      <c r="F10" s="79"/>
      <c r="G10" s="41" t="s">
        <v>65</v>
      </c>
    </row>
    <row r="11" spans="1:7" ht="41.25" hidden="1" customHeight="1" x14ac:dyDescent="0.25">
      <c r="A11" s="89"/>
      <c r="B11" s="62"/>
      <c r="C11" s="47"/>
      <c r="D11" s="63"/>
      <c r="E11" s="63"/>
      <c r="F11" s="79"/>
      <c r="G11" s="41"/>
    </row>
    <row r="12" spans="1:7" ht="42" customHeight="1" x14ac:dyDescent="0.25">
      <c r="A12" s="73" t="s">
        <v>13</v>
      </c>
      <c r="B12" s="26" t="s">
        <v>23</v>
      </c>
      <c r="C12" s="20">
        <v>0.4</v>
      </c>
      <c r="D12" s="17">
        <v>5</v>
      </c>
      <c r="E12" s="17">
        <f>D12*C12</f>
        <v>2</v>
      </c>
      <c r="F12" s="80">
        <f>(E12+E13+E14+E15)*0.4</f>
        <v>2.9600000000000004</v>
      </c>
      <c r="G12" s="41" t="s">
        <v>127</v>
      </c>
    </row>
    <row r="13" spans="1:7" ht="67.5" hidden="1" customHeight="1" x14ac:dyDescent="0.25">
      <c r="A13" s="74"/>
      <c r="B13" s="62"/>
      <c r="C13" s="47"/>
      <c r="D13" s="17"/>
      <c r="E13" s="17"/>
      <c r="F13" s="81"/>
      <c r="G13" s="64"/>
    </row>
    <row r="14" spans="1:7" ht="52.5" customHeight="1" x14ac:dyDescent="0.25">
      <c r="A14" s="74"/>
      <c r="B14" s="13" t="s">
        <v>28</v>
      </c>
      <c r="C14" s="7">
        <v>0.3</v>
      </c>
      <c r="D14" s="17">
        <v>8</v>
      </c>
      <c r="E14" s="17">
        <f>D14*C14</f>
        <v>2.4</v>
      </c>
      <c r="F14" s="81"/>
      <c r="G14" s="41" t="s">
        <v>128</v>
      </c>
    </row>
    <row r="15" spans="1:7" ht="63.75" customHeight="1" x14ac:dyDescent="0.25">
      <c r="A15" s="75"/>
      <c r="B15" s="13" t="s">
        <v>29</v>
      </c>
      <c r="C15" s="7">
        <v>0.3</v>
      </c>
      <c r="D15" s="17">
        <v>10</v>
      </c>
      <c r="E15" s="17">
        <f>D15*C15</f>
        <v>3</v>
      </c>
      <c r="F15" s="82"/>
      <c r="G15" s="42" t="s">
        <v>129</v>
      </c>
    </row>
    <row r="16" spans="1:7" ht="19.5" customHeight="1" x14ac:dyDescent="0.25">
      <c r="A16" s="37" t="s">
        <v>14</v>
      </c>
      <c r="B16" s="34"/>
      <c r="C16" s="34"/>
      <c r="D16" s="34"/>
      <c r="E16" s="34"/>
      <c r="F16" s="32">
        <f>F6+F9+F12</f>
        <v>6.5600000000000005</v>
      </c>
      <c r="G16" s="34"/>
    </row>
    <row r="17" spans="1:7" ht="57" customHeight="1" x14ac:dyDescent="0.25">
      <c r="A17" s="29" t="s">
        <v>15</v>
      </c>
      <c r="B17" s="116" t="s">
        <v>34</v>
      </c>
      <c r="C17" s="93"/>
      <c r="D17" s="93"/>
      <c r="E17" s="93"/>
      <c r="F17" s="93"/>
      <c r="G17" s="94"/>
    </row>
    <row r="18" spans="1:7" ht="94.5" customHeight="1" x14ac:dyDescent="0.25">
      <c r="A18" s="29" t="s">
        <v>16</v>
      </c>
      <c r="B18" s="92" t="s">
        <v>142</v>
      </c>
      <c r="C18" s="93"/>
      <c r="D18" s="93"/>
      <c r="E18" s="93"/>
      <c r="F18" s="93"/>
      <c r="G18" s="94"/>
    </row>
  </sheetData>
  <customSheetViews>
    <customSheetView guid="{83B5464C-805B-41DB-81B9-A691DDF78663}" scale="80" showPageBreaks="1" printArea="1" hiddenRows="1" view="pageBreakPreview" topLeftCell="B1">
      <selection activeCell="G6" sqref="G6"/>
      <pageMargins left="0.39370078740157483" right="0.39370078740157483" top="0.39370078740157483" bottom="0.39370078740157483" header="0.31496062992125984" footer="0.31496062992125984"/>
      <pageSetup paperSize="9" scale="72" orientation="landscape" r:id="rId1"/>
      <headerFooter>
        <oddFooter>&amp;R90</oddFooter>
      </headerFooter>
    </customSheetView>
    <customSheetView guid="{EC56D8CD-5E96-4735-B304-1C545AF394D1}" scale="80" showPageBreaks="1" printArea="1" hiddenRows="1" view="pageBreakPreview" topLeftCell="B1">
      <selection activeCell="G15" sqref="G15"/>
      <pageMargins left="0.39370078740157483" right="0.39370078740157483" top="0.39370078740157483" bottom="0.39370078740157483" header="0.31496062992125984" footer="0.31496062992125984"/>
      <pageSetup paperSize="9" scale="72" orientation="landscape" r:id="rId2"/>
      <headerFooter>
        <oddFooter>&amp;R90</oddFooter>
      </headerFooter>
    </customSheetView>
    <customSheetView guid="{E68AA610-1447-41B6-8A0D-6F62026B6D10}" scale="80" showPageBreaks="1" printArea="1" hiddenRows="1" view="pageBreakPreview" topLeftCell="B1">
      <selection activeCell="G6" sqref="G6"/>
      <pageMargins left="0.39370078740157483" right="0.39370078740157483" top="0.39370078740157483" bottom="0.39370078740157483" header="0.31496062992125984" footer="0.31496062992125984"/>
      <pageSetup paperSize="9" scale="72" orientation="landscape" r:id="rId3"/>
      <headerFooter>
        <oddFooter>&amp;R90</oddFooter>
      </headerFooter>
    </customSheetView>
    <customSheetView guid="{65D17E01-2C95-467A-A6C0-284D8AF9353A}" scale="80" showPageBreaks="1" printArea="1" hiddenRows="1" view="pageBreakPreview">
      <selection activeCell="M7" sqref="M7"/>
      <pageMargins left="0.39370078740157483" right="0.39370078740157483" top="0.39370078740157483" bottom="0.39370078740157483" header="0.31496062992125984" footer="0.31496062992125984"/>
      <pageSetup paperSize="9" scale="72" orientation="landscape" r:id="rId4"/>
      <headerFooter>
        <oddFooter>&amp;R90</oddFooter>
      </headerFooter>
    </customSheetView>
    <customSheetView guid="{6D50AFB0-1F88-45CC-9714-E302C21A7AF6}" scale="80" showPageBreaks="1" printArea="1" hiddenRows="1" view="pageBreakPreview">
      <selection activeCell="D12" sqref="D12"/>
      <pageMargins left="0.39370078740157483" right="0.39370078740157483" top="0.39370078740157483" bottom="0.39370078740157483" header="0.31496062992125984" footer="0.31496062992125984"/>
      <pageSetup paperSize="9" scale="72" orientation="landscape" r:id="rId5"/>
      <headerFooter>
        <oddFooter>&amp;R90</oddFooter>
      </headerFooter>
    </customSheetView>
    <customSheetView guid="{D064BFE3-0CFC-4FA0-A904-E97A6AB4FB27}" scale="80" showPageBreaks="1" printArea="1" hiddenRows="1" view="pageBreakPreview">
      <selection activeCell="G15" sqref="G15"/>
      <pageMargins left="0.39370078740157483" right="0.39370078740157483" top="0.39370078740157483" bottom="0.39370078740157483" header="0.31496062992125984" footer="0.31496062992125984"/>
      <pageSetup paperSize="9" scale="72" orientation="landscape" r:id="rId6"/>
      <headerFooter>
        <oddFooter>&amp;R94</oddFooter>
      </headerFooter>
    </customSheetView>
    <customSheetView guid="{DB5FF748-5A0B-481D-84B1-E8DCB60F31BB}" scale="80" printArea="1" hiddenRows="1" topLeftCell="B1">
      <selection activeCell="B18" sqref="B18:G18"/>
      <pageMargins left="0.39370078740157483" right="0.39370078740157483" top="0.39370078740157483" bottom="0.39370078740157483" header="0.31496062992125984" footer="0.31496062992125984"/>
      <pageSetup paperSize="9" scale="72" orientation="landscape" r:id="rId7"/>
      <headerFooter>
        <oddFooter>&amp;R90</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8"/>
  <headerFooter>
    <oddFooter>&amp;R90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view="pageBreakPreview" zoomScale="70" zoomScaleNormal="100" zoomScaleSheetLayoutView="100" workbookViewId="0">
      <selection activeCell="A12" sqref="A12:A15"/>
    </sheetView>
  </sheetViews>
  <sheetFormatPr defaultRowHeight="15" x14ac:dyDescent="0.25"/>
  <cols>
    <col min="1" max="1" width="36.42578125" style="38" customWidth="1"/>
    <col min="2" max="2" width="60.42578125" style="33" customWidth="1"/>
    <col min="3" max="4" width="9.140625" style="33"/>
    <col min="5" max="5" width="17.140625" style="33" customWidth="1"/>
    <col min="6" max="6" width="18" style="38" customWidth="1"/>
    <col min="7" max="7" width="43.42578125" style="33" customWidth="1"/>
    <col min="8" max="16384" width="9.140625" style="33"/>
  </cols>
  <sheetData>
    <row r="1" spans="1:8" ht="16.5" x14ac:dyDescent="0.25">
      <c r="A1" s="71" t="s">
        <v>0</v>
      </c>
      <c r="B1" s="71"/>
      <c r="C1" s="71"/>
      <c r="D1" s="71"/>
      <c r="E1" s="71"/>
      <c r="F1" s="71"/>
      <c r="G1" s="71"/>
    </row>
    <row r="2" spans="1:8" ht="10.5" customHeight="1" x14ac:dyDescent="0.25">
      <c r="A2" s="102" t="s">
        <v>57</v>
      </c>
      <c r="B2" s="102"/>
      <c r="C2" s="102"/>
      <c r="D2" s="102"/>
      <c r="E2" s="102"/>
      <c r="F2" s="102"/>
      <c r="G2" s="102"/>
    </row>
    <row r="3" spans="1:8" ht="34.5" customHeight="1" x14ac:dyDescent="0.25">
      <c r="A3" s="102"/>
      <c r="B3" s="102"/>
      <c r="C3" s="102"/>
      <c r="D3" s="102"/>
      <c r="E3" s="102"/>
      <c r="F3" s="102"/>
      <c r="G3" s="102"/>
    </row>
    <row r="4" spans="1:8" ht="16.5" x14ac:dyDescent="0.25">
      <c r="A4" s="72" t="s">
        <v>31</v>
      </c>
      <c r="B4" s="72"/>
      <c r="C4" s="72"/>
      <c r="D4" s="72"/>
      <c r="E4" s="72"/>
      <c r="F4" s="72"/>
      <c r="G4" s="72"/>
    </row>
    <row r="5" spans="1:8" x14ac:dyDescent="0.25">
      <c r="B5" s="38"/>
      <c r="C5" s="38"/>
      <c r="D5" s="38"/>
      <c r="E5" s="38"/>
      <c r="G5" s="38"/>
    </row>
    <row r="6" spans="1:8" s="38" customFormat="1" ht="42.75" x14ac:dyDescent="0.25">
      <c r="A6" s="36" t="s">
        <v>1</v>
      </c>
      <c r="B6" s="36" t="s">
        <v>2</v>
      </c>
      <c r="C6" s="36" t="s">
        <v>3</v>
      </c>
      <c r="D6" s="36" t="s">
        <v>4</v>
      </c>
      <c r="E6" s="36" t="s">
        <v>5</v>
      </c>
      <c r="F6" s="36" t="s">
        <v>6</v>
      </c>
      <c r="G6" s="36" t="s">
        <v>7</v>
      </c>
    </row>
    <row r="7" spans="1:8" ht="38.25" customHeight="1" x14ac:dyDescent="0.25">
      <c r="A7" s="73" t="s">
        <v>11</v>
      </c>
      <c r="B7" s="13" t="s">
        <v>8</v>
      </c>
      <c r="C7" s="7">
        <v>0.5</v>
      </c>
      <c r="D7" s="7">
        <v>10</v>
      </c>
      <c r="E7" s="7">
        <f>D7*C7</f>
        <v>5</v>
      </c>
      <c r="F7" s="95">
        <f>(E7+E8+E9)*0.4</f>
        <v>2</v>
      </c>
      <c r="G7" s="55" t="s">
        <v>122</v>
      </c>
    </row>
    <row r="8" spans="1:8" ht="57" customHeight="1" x14ac:dyDescent="0.25">
      <c r="A8" s="74"/>
      <c r="B8" s="13" t="s">
        <v>9</v>
      </c>
      <c r="C8" s="7">
        <v>0.5</v>
      </c>
      <c r="D8" s="7">
        <v>0</v>
      </c>
      <c r="E8" s="7">
        <f>D8*C8</f>
        <v>0</v>
      </c>
      <c r="F8" s="96"/>
      <c r="G8" s="55" t="s">
        <v>120</v>
      </c>
      <c r="H8" s="35"/>
    </row>
    <row r="9" spans="1:8" ht="72.75" hidden="1" customHeight="1" x14ac:dyDescent="0.25">
      <c r="A9" s="75"/>
      <c r="B9" s="13" t="s">
        <v>10</v>
      </c>
      <c r="C9" s="12" t="s">
        <v>32</v>
      </c>
      <c r="D9" s="12" t="s">
        <v>32</v>
      </c>
      <c r="E9" s="12">
        <v>0</v>
      </c>
      <c r="F9" s="97"/>
      <c r="G9" s="10"/>
    </row>
    <row r="10" spans="1:8" ht="78.75" customHeight="1" x14ac:dyDescent="0.25">
      <c r="A10" s="89" t="s">
        <v>12</v>
      </c>
      <c r="B10" s="13" t="s">
        <v>52</v>
      </c>
      <c r="C10" s="7">
        <v>0.6</v>
      </c>
      <c r="D10" s="7">
        <v>10</v>
      </c>
      <c r="E10" s="7">
        <f>D10*C10</f>
        <v>6</v>
      </c>
      <c r="F10" s="103">
        <f>(E10+E11)*0.2</f>
        <v>2</v>
      </c>
      <c r="G10" s="8"/>
    </row>
    <row r="11" spans="1:8" ht="55.5" customHeight="1" x14ac:dyDescent="0.25">
      <c r="A11" s="89"/>
      <c r="B11" s="13" t="s">
        <v>56</v>
      </c>
      <c r="C11" s="7">
        <v>0.4</v>
      </c>
      <c r="D11" s="7">
        <v>10</v>
      </c>
      <c r="E11" s="7">
        <f t="shared" ref="E11" si="0">D11*C11</f>
        <v>4</v>
      </c>
      <c r="F11" s="103"/>
      <c r="G11" s="8"/>
    </row>
    <row r="12" spans="1:8" ht="42" customHeight="1" x14ac:dyDescent="0.25">
      <c r="A12" s="73" t="s">
        <v>13</v>
      </c>
      <c r="B12" s="13" t="s">
        <v>23</v>
      </c>
      <c r="C12" s="7">
        <v>0.4</v>
      </c>
      <c r="D12" s="7">
        <v>5</v>
      </c>
      <c r="E12" s="7">
        <f>D12*C12</f>
        <v>2</v>
      </c>
      <c r="F12" s="95">
        <f>(E12+E13+E14+E15)*0.4</f>
        <v>2.6</v>
      </c>
      <c r="G12" s="56" t="s">
        <v>144</v>
      </c>
    </row>
    <row r="13" spans="1:8" ht="67.5" hidden="1" customHeight="1" x14ac:dyDescent="0.25">
      <c r="A13" s="74"/>
      <c r="B13" s="13" t="s">
        <v>27</v>
      </c>
      <c r="C13" s="12" t="s">
        <v>32</v>
      </c>
      <c r="D13" s="12" t="s">
        <v>32</v>
      </c>
      <c r="E13" s="12">
        <v>0</v>
      </c>
      <c r="F13" s="96"/>
      <c r="G13" s="11"/>
    </row>
    <row r="14" spans="1:8" ht="52.5" customHeight="1" x14ac:dyDescent="0.25">
      <c r="A14" s="74"/>
      <c r="B14" s="58" t="s">
        <v>28</v>
      </c>
      <c r="C14" s="7">
        <v>0.3</v>
      </c>
      <c r="D14" s="7">
        <v>5</v>
      </c>
      <c r="E14" s="7">
        <f>D14*C14</f>
        <v>1.5</v>
      </c>
      <c r="F14" s="96"/>
      <c r="G14" s="56" t="s">
        <v>121</v>
      </c>
    </row>
    <row r="15" spans="1:8" ht="71.25" customHeight="1" x14ac:dyDescent="0.25">
      <c r="A15" s="75"/>
      <c r="B15" s="58" t="s">
        <v>29</v>
      </c>
      <c r="C15" s="7">
        <v>0.3</v>
      </c>
      <c r="D15" s="7">
        <v>10</v>
      </c>
      <c r="E15" s="7">
        <f>D15*C15</f>
        <v>3</v>
      </c>
      <c r="F15" s="97"/>
      <c r="G15" s="57" t="s">
        <v>38</v>
      </c>
    </row>
    <row r="16" spans="1:8" ht="19.5" customHeight="1" x14ac:dyDescent="0.25">
      <c r="A16" s="37" t="s">
        <v>14</v>
      </c>
      <c r="B16" s="34"/>
      <c r="C16" s="34"/>
      <c r="D16" s="34"/>
      <c r="E16" s="34"/>
      <c r="F16" s="32">
        <f>F7+F10+F12</f>
        <v>6.6</v>
      </c>
      <c r="G16" s="34"/>
    </row>
    <row r="17" spans="1:7" ht="51.75" customHeight="1" x14ac:dyDescent="0.25">
      <c r="A17" s="29" t="s">
        <v>15</v>
      </c>
      <c r="B17" s="104" t="s">
        <v>34</v>
      </c>
      <c r="C17" s="105"/>
      <c r="D17" s="105"/>
      <c r="E17" s="105"/>
      <c r="F17" s="105"/>
      <c r="G17" s="106"/>
    </row>
    <row r="18" spans="1:7" ht="44.25" customHeight="1" x14ac:dyDescent="0.25">
      <c r="A18" s="29" t="s">
        <v>16</v>
      </c>
      <c r="B18" s="86" t="s">
        <v>145</v>
      </c>
      <c r="C18" s="87"/>
      <c r="D18" s="87"/>
      <c r="E18" s="87"/>
      <c r="F18" s="87"/>
      <c r="G18" s="88"/>
    </row>
  </sheetData>
  <customSheetViews>
    <customSheetView guid="{83B5464C-805B-41DB-81B9-A691DDF78663}" scale="70" showPageBreaks="1" printArea="1" hiddenRows="1" view="pageBreakPreview">
      <selection activeCell="A12" sqref="A12:A15"/>
      <pageMargins left="0.39370078740157483" right="0.39370078740157483" top="0.39370078740157483" bottom="0.39370078740157483" header="0.31496062992125984" footer="0.31496062992125984"/>
      <pageSetup paperSize="9" scale="60" orientation="landscape" r:id="rId1"/>
      <headerFooter>
        <oddFooter>&amp;R87</oddFooter>
      </headerFooter>
    </customSheetView>
    <customSheetView guid="{EC56D8CD-5E96-4735-B304-1C545AF394D1}" scale="70" showPageBreaks="1" printArea="1" hiddenRows="1" view="pageBreakPreview" topLeftCell="B1">
      <selection activeCell="B18" sqref="B18:G18"/>
      <pageMargins left="0.39370078740157483" right="0.39370078740157483" top="0.39370078740157483" bottom="0.39370078740157483" header="0.31496062992125984" footer="0.31496062992125984"/>
      <pageSetup paperSize="9" scale="60" orientation="landscape" r:id="rId2"/>
      <headerFooter>
        <oddFooter>&amp;R87</oddFooter>
      </headerFooter>
    </customSheetView>
    <customSheetView guid="{E68AA610-1447-41B6-8A0D-6F62026B6D10}" showPageBreaks="1" printArea="1" hiddenRows="1" view="pageBreakPreview" topLeftCell="A5">
      <selection activeCell="K18" sqref="K18"/>
      <pageMargins left="0.39370078740157483" right="0.39370078740157483" top="0.39370078740157483" bottom="0.39370078740157483" header="0.31496062992125984" footer="0.31496062992125984"/>
      <pageSetup paperSize="9" scale="60" orientation="landscape" r:id="rId3"/>
      <headerFooter>
        <oddFooter>&amp;R87</oddFooter>
      </headerFooter>
    </customSheetView>
    <customSheetView guid="{65D17E01-2C95-467A-A6C0-284D8AF9353A}" scale="80" showPageBreaks="1" printArea="1" hiddenRows="1" view="pageBreakPreview">
      <selection activeCell="G11" sqref="G11"/>
      <pageMargins left="0.39370078740157483" right="0.39370078740157483" top="0.39370078740157483" bottom="0.39370078740157483" header="0.31496062992125984" footer="0.31496062992125984"/>
      <pageSetup paperSize="9" scale="60" orientation="landscape" r:id="rId4"/>
      <headerFooter>
        <oddFooter>&amp;R87</oddFooter>
      </headerFooter>
    </customSheetView>
    <customSheetView guid="{6D50AFB0-1F88-45CC-9714-E302C21A7AF6}" scale="80" showPageBreaks="1" printArea="1" hiddenRows="1" view="pageBreakPreview" topLeftCell="A7">
      <selection activeCell="G34" sqref="G34"/>
      <pageMargins left="0.39370078740157483" right="0.39370078740157483" top="0.39370078740157483" bottom="0.39370078740157483" header="0.31496062992125984" footer="0.31496062992125984"/>
      <pageSetup paperSize="9" scale="60" orientation="landscape" r:id="rId5"/>
      <headerFooter>
        <oddFooter>&amp;R87</oddFooter>
      </headerFooter>
    </customSheetView>
    <customSheetView guid="{D064BFE3-0CFC-4FA0-A904-E97A6AB4FB27}" scale="80" showPageBreaks="1" printArea="1" hiddenRows="1" view="pageBreakPreview">
      <selection activeCell="D10" sqref="D10"/>
      <pageMargins left="0.39370078740157483" right="0.39370078740157483" top="0.39370078740157483" bottom="0.39370078740157483" header="0.31496062992125984" footer="0.31496062992125984"/>
      <pageSetup paperSize="9" scale="60" orientation="landscape" r:id="rId6"/>
      <headerFooter>
        <oddFooter>&amp;R91</oddFooter>
      </headerFooter>
    </customSheetView>
    <customSheetView guid="{DB5FF748-5A0B-481D-84B1-E8DCB60F31BB}" scale="80" showPageBreaks="1" printArea="1" hiddenRows="1" view="pageBreakPreview" topLeftCell="B4">
      <selection activeCell="K18" sqref="K18"/>
      <pageMargins left="0.39370078740157483" right="0.39370078740157483" top="0.39370078740157483" bottom="0.39370078740157483" header="0.31496062992125984" footer="0.31496062992125984"/>
      <pageSetup paperSize="9" scale="60" orientation="landscape" r:id="rId7"/>
      <headerFooter>
        <oddFooter>&amp;R87</oddFooter>
      </headerFooter>
    </customSheetView>
  </customSheetViews>
  <mergeCells count="11">
    <mergeCell ref="A1:G1"/>
    <mergeCell ref="A4:G4"/>
    <mergeCell ref="A7:A9"/>
    <mergeCell ref="F7:F9"/>
    <mergeCell ref="A10:A11"/>
    <mergeCell ref="F10:F11"/>
    <mergeCell ref="A12:A15"/>
    <mergeCell ref="F12:F15"/>
    <mergeCell ref="B17:G17"/>
    <mergeCell ref="B18:G18"/>
    <mergeCell ref="A2:G3"/>
  </mergeCells>
  <pageMargins left="0.39370078740157483" right="0.39370078740157483" top="0.39370078740157483" bottom="0.39370078740157483" header="0.31496062992125984" footer="0.31496062992125984"/>
  <pageSetup paperSize="9" scale="60" orientation="landscape" r:id="rId8"/>
  <headerFooter>
    <oddFooter>&amp;R87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view="pageBreakPreview" zoomScale="70" zoomScaleNormal="100" zoomScaleSheetLayoutView="80" workbookViewId="0">
      <pane xSplit="1" ySplit="5" topLeftCell="B6" activePane="bottomRight" state="frozen"/>
      <selection pane="topRight" activeCell="B1" sqref="B1"/>
      <selection pane="bottomLeft" activeCell="A6" sqref="A6"/>
      <selection pane="bottomRight" activeCell="B18" sqref="B18"/>
    </sheetView>
  </sheetViews>
  <sheetFormatPr defaultRowHeight="15" x14ac:dyDescent="0.25"/>
  <cols>
    <col min="1" max="1" width="36.42578125" style="38" customWidth="1"/>
    <col min="2" max="2" width="48.42578125" style="38" customWidth="1"/>
    <col min="3" max="3" width="9.140625" style="38"/>
    <col min="4" max="4" width="9.140625" style="33"/>
    <col min="5" max="5" width="17.140625" style="38" customWidth="1"/>
    <col min="6" max="6" width="18" style="33" customWidth="1"/>
    <col min="7" max="7" width="42.140625" style="33" customWidth="1"/>
    <col min="8" max="16384" width="9.140625" style="33"/>
  </cols>
  <sheetData>
    <row r="1" spans="1:7" ht="16.5" x14ac:dyDescent="0.25">
      <c r="A1" s="71" t="s">
        <v>0</v>
      </c>
      <c r="B1" s="71"/>
      <c r="C1" s="71"/>
      <c r="D1" s="71"/>
      <c r="E1" s="71"/>
      <c r="F1" s="71"/>
      <c r="G1" s="71"/>
    </row>
    <row r="2" spans="1:7" ht="16.5" x14ac:dyDescent="0.25">
      <c r="A2" s="71" t="s">
        <v>58</v>
      </c>
      <c r="B2" s="71"/>
      <c r="C2" s="71"/>
      <c r="D2" s="71"/>
      <c r="E2" s="71"/>
      <c r="F2" s="71"/>
      <c r="G2" s="71"/>
    </row>
    <row r="3" spans="1:7" ht="16.5" x14ac:dyDescent="0.25">
      <c r="A3" s="72" t="s">
        <v>31</v>
      </c>
      <c r="B3" s="72"/>
      <c r="C3" s="72"/>
      <c r="D3" s="72"/>
      <c r="E3" s="72"/>
      <c r="F3" s="72"/>
      <c r="G3" s="72"/>
    </row>
    <row r="4" spans="1:7" x14ac:dyDescent="0.25">
      <c r="D4" s="38"/>
      <c r="F4" s="38"/>
      <c r="G4" s="38"/>
    </row>
    <row r="5" spans="1:7" ht="42.75" x14ac:dyDescent="0.25">
      <c r="A5" s="36" t="s">
        <v>1</v>
      </c>
      <c r="B5" s="36" t="s">
        <v>2</v>
      </c>
      <c r="C5" s="36" t="s">
        <v>3</v>
      </c>
      <c r="D5" s="36" t="s">
        <v>4</v>
      </c>
      <c r="E5" s="36" t="s">
        <v>5</v>
      </c>
      <c r="F5" s="36" t="s">
        <v>6</v>
      </c>
      <c r="G5" s="36" t="s">
        <v>7</v>
      </c>
    </row>
    <row r="6" spans="1:7" ht="38.25" customHeight="1" x14ac:dyDescent="0.25">
      <c r="A6" s="89" t="s">
        <v>11</v>
      </c>
      <c r="B6" s="13" t="s">
        <v>8</v>
      </c>
      <c r="C6" s="7">
        <v>0.5</v>
      </c>
      <c r="D6" s="20">
        <v>10</v>
      </c>
      <c r="E6" s="20">
        <f t="shared" ref="E6:E9" si="0">D6*C6</f>
        <v>5</v>
      </c>
      <c r="F6" s="91">
        <f>(E6+E7)*0.4</f>
        <v>2</v>
      </c>
      <c r="G6" s="44" t="s">
        <v>36</v>
      </c>
    </row>
    <row r="7" spans="1:7" ht="55.5" customHeight="1" x14ac:dyDescent="0.25">
      <c r="A7" s="89"/>
      <c r="B7" s="13" t="s">
        <v>9</v>
      </c>
      <c r="C7" s="7">
        <v>0.5</v>
      </c>
      <c r="D7" s="20">
        <v>0</v>
      </c>
      <c r="E7" s="20">
        <f>D7*C7</f>
        <v>0</v>
      </c>
      <c r="F7" s="91"/>
      <c r="G7" s="44" t="s">
        <v>135</v>
      </c>
    </row>
    <row r="8" spans="1:7" ht="61.5" customHeight="1" x14ac:dyDescent="0.25">
      <c r="A8" s="89" t="s">
        <v>12</v>
      </c>
      <c r="B8" s="13" t="s">
        <v>52</v>
      </c>
      <c r="C8" s="7">
        <v>0.6</v>
      </c>
      <c r="D8" s="20">
        <v>10</v>
      </c>
      <c r="E8" s="20">
        <f t="shared" si="0"/>
        <v>6</v>
      </c>
      <c r="F8" s="91">
        <f>(E8+E9)*0.2</f>
        <v>2</v>
      </c>
      <c r="G8" s="31"/>
    </row>
    <row r="9" spans="1:7" ht="41.25" customHeight="1" x14ac:dyDescent="0.25">
      <c r="A9" s="89"/>
      <c r="B9" s="13" t="s">
        <v>56</v>
      </c>
      <c r="C9" s="7">
        <v>0.4</v>
      </c>
      <c r="D9" s="17">
        <v>10</v>
      </c>
      <c r="E9" s="20">
        <f t="shared" si="0"/>
        <v>4</v>
      </c>
      <c r="F9" s="91"/>
      <c r="G9" s="31"/>
    </row>
    <row r="10" spans="1:7" ht="54.75" customHeight="1" x14ac:dyDescent="0.25">
      <c r="A10" s="61" t="s">
        <v>13</v>
      </c>
      <c r="B10" s="13" t="s">
        <v>23</v>
      </c>
      <c r="C10" s="7">
        <v>0.4</v>
      </c>
      <c r="D10" s="20">
        <v>0</v>
      </c>
      <c r="E10" s="20">
        <f>D10*C10</f>
        <v>0</v>
      </c>
      <c r="F10" s="76">
        <f>(E10+E11+E12)*0.4</f>
        <v>1.8</v>
      </c>
      <c r="G10" s="45" t="s">
        <v>136</v>
      </c>
    </row>
    <row r="11" spans="1:7" ht="53.25" customHeight="1" x14ac:dyDescent="0.25">
      <c r="A11" s="61"/>
      <c r="B11" s="13" t="s">
        <v>28</v>
      </c>
      <c r="C11" s="7">
        <v>0.3</v>
      </c>
      <c r="D11" s="17">
        <v>10</v>
      </c>
      <c r="E11" s="17">
        <f>D11*C11</f>
        <v>3</v>
      </c>
      <c r="F11" s="77"/>
      <c r="G11" s="41" t="s">
        <v>137</v>
      </c>
    </row>
    <row r="12" spans="1:7" ht="64.5" customHeight="1" x14ac:dyDescent="0.25">
      <c r="A12" s="61"/>
      <c r="B12" s="13" t="s">
        <v>29</v>
      </c>
      <c r="C12" s="7">
        <v>0.3</v>
      </c>
      <c r="D12" s="17">
        <v>5</v>
      </c>
      <c r="E12" s="17">
        <f>D12*C12</f>
        <v>1.5</v>
      </c>
      <c r="F12" s="78"/>
      <c r="G12" s="42" t="s">
        <v>138</v>
      </c>
    </row>
    <row r="13" spans="1:7" ht="19.5" customHeight="1" x14ac:dyDescent="0.25">
      <c r="A13" s="37" t="s">
        <v>14</v>
      </c>
      <c r="B13" s="46"/>
      <c r="C13" s="46"/>
      <c r="D13" s="46"/>
      <c r="E13" s="46"/>
      <c r="F13" s="68">
        <f>F6+F8+F10+F11+F12</f>
        <v>5.8</v>
      </c>
      <c r="G13" s="46"/>
    </row>
    <row r="14" spans="1:7" ht="66.75" customHeight="1" x14ac:dyDescent="0.25">
      <c r="A14" s="29" t="s">
        <v>15</v>
      </c>
      <c r="B14" s="116" t="s">
        <v>34</v>
      </c>
      <c r="C14" s="93"/>
      <c r="D14" s="93"/>
      <c r="E14" s="93"/>
      <c r="F14" s="93"/>
      <c r="G14" s="94"/>
    </row>
    <row r="15" spans="1:7" ht="134.25" customHeight="1" x14ac:dyDescent="0.25">
      <c r="A15" s="29" t="s">
        <v>16</v>
      </c>
      <c r="B15" s="117" t="s">
        <v>177</v>
      </c>
      <c r="C15" s="118"/>
      <c r="D15" s="118"/>
      <c r="E15" s="118"/>
      <c r="F15" s="118"/>
      <c r="G15" s="119"/>
    </row>
  </sheetData>
  <customSheetViews>
    <customSheetView guid="{83B5464C-805B-41DB-81B9-A691DDF78663}" scale="70" showPageBreaks="1" printArea="1" view="pageBreakPreview">
      <pane xSplit="1" ySplit="5" topLeftCell="B6" activePane="bottomRight" state="frozen"/>
      <selection pane="bottomRight" activeCell="B18" sqref="B18"/>
      <pageMargins left="0.39370078740157483" right="0.39370078740157483" top="0.39370078740157483" bottom="0.39370078740157483" header="0.31496062992125984" footer="0.31496062992125984"/>
      <pageSetup paperSize="9" scale="76" orientation="landscape" r:id="rId1"/>
      <headerFooter>
        <oddFooter>&amp;R100</oddFooter>
      </headerFooter>
    </customSheetView>
    <customSheetView guid="{EC56D8CD-5E96-4735-B304-1C545AF394D1}" scale="80" showPageBreaks="1" printArea="1" view="pageBreakPreview">
      <pane xSplit="1" ySplit="5" topLeftCell="B6" activePane="bottomRight" state="frozen"/>
      <selection pane="bottomRight" activeCell="E7" sqref="E7"/>
      <pageMargins left="0.39370078740157483" right="0.39370078740157483" top="0.39370078740157483" bottom="0.39370078740157483" header="0.31496062992125984" footer="0.31496062992125984"/>
      <pageSetup paperSize="9" scale="76" orientation="landscape" r:id="rId2"/>
      <headerFooter>
        <oddFooter>&amp;R100</oddFooter>
      </headerFooter>
    </customSheetView>
    <customSheetView guid="{E68AA610-1447-41B6-8A0D-6F62026B6D10}" scale="80" showPageBreaks="1" printArea="1" view="pageBreakPreview">
      <pane xSplit="1" ySplit="5" topLeftCell="B7" activePane="bottomRight" state="frozen"/>
      <selection pane="bottomRight" activeCell="B18" sqref="B18"/>
      <pageMargins left="0.39370078740157483" right="0.39370078740157483" top="0.39370078740157483" bottom="0.39370078740157483" header="0.31496062992125984" footer="0.31496062992125984"/>
      <pageSetup paperSize="9" scale="76" orientation="landscape" r:id="rId3"/>
      <headerFooter>
        <oddFooter>&amp;R100</oddFooter>
      </headerFooter>
    </customSheetView>
    <customSheetView guid="{65D17E01-2C95-467A-A6C0-284D8AF9353A}" scale="85" showPageBreaks="1" printArea="1" view="pageBreakPreview">
      <pane xSplit="1" ySplit="5" topLeftCell="B9" activePane="bottomRight" state="frozen"/>
      <selection pane="bottomRight" activeCell="B14" sqref="B14:G14"/>
      <pageMargins left="0.39370078740157483" right="0.39370078740157483" top="0.39370078740157483" bottom="0.39370078740157483" header="0.31496062992125984" footer="0.31496062992125984"/>
      <pageSetup paperSize="9" scale="76" orientation="landscape" r:id="rId4"/>
      <headerFooter>
        <oddFooter>&amp;R100</oddFooter>
      </headerFooter>
    </customSheetView>
    <customSheetView guid="{6D50AFB0-1F88-45CC-9714-E302C21A7AF6}" scale="90" showPageBreaks="1" view="pageBreakPreview">
      <pane xSplit="1" ySplit="5" topLeftCell="B9" activePane="bottomRight" state="frozen"/>
      <selection pane="bottomRight" activeCell="B8" sqref="B8"/>
      <pageMargins left="0.39370078740157483" right="0.39370078740157483" top="0.39370078740157483" bottom="0.39370078740157483" header="0.31496062992125984" footer="0.31496062992125984"/>
      <pageSetup paperSize="9" scale="76" orientation="landscape" r:id="rId5"/>
      <headerFooter>
        <oddFooter>&amp;R100</oddFooter>
      </headerFooter>
    </customSheetView>
    <customSheetView guid="{D064BFE3-0CFC-4FA0-A904-E97A6AB4FB27}" scale="90" showPageBreaks="1" view="pageBreakPreview">
      <pane xSplit="1" ySplit="5" topLeftCell="B6" activePane="bottomRight" state="frozen"/>
      <selection pane="bottomRight" activeCell="C8" sqref="C8"/>
      <pageMargins left="0.39370078740157483" right="0.39370078740157483" top="0.39370078740157483" bottom="0.39370078740157483" header="0.31496062992125984" footer="0.31496062992125984"/>
      <pageSetup paperSize="9" scale="76" orientation="landscape" r:id="rId6"/>
      <headerFooter>
        <oddFooter>&amp;R89</oddFooter>
      </headerFooter>
    </customSheetView>
    <customSheetView guid="{DB5FF748-5A0B-481D-84B1-E8DCB60F31BB}" scale="85" showPageBreaks="1" printArea="1" view="pageBreakPreview">
      <pane xSplit="1" ySplit="5" topLeftCell="B6" activePane="bottomRight" state="frozen"/>
      <selection pane="bottomRight" activeCell="E9" sqref="E9"/>
      <pageMargins left="0.39370078740157483" right="0.39370078740157483" top="0.39370078740157483" bottom="0.39370078740157483" header="0.31496062992125984" footer="0.31496062992125984"/>
      <pageSetup paperSize="9" scale="76" orientation="landscape" r:id="rId7"/>
      <headerFooter>
        <oddFooter>&amp;R100</oddFooter>
      </headerFooter>
    </customSheetView>
  </customSheetViews>
  <mergeCells count="10">
    <mergeCell ref="B14:G14"/>
    <mergeCell ref="B15:G15"/>
    <mergeCell ref="A1:G1"/>
    <mergeCell ref="A2:G2"/>
    <mergeCell ref="A3:G3"/>
    <mergeCell ref="A6:A7"/>
    <mergeCell ref="F6:F7"/>
    <mergeCell ref="A8:A9"/>
    <mergeCell ref="F8:F9"/>
    <mergeCell ref="F10:F12"/>
  </mergeCells>
  <pageMargins left="0.39370078740157483" right="0.39370078740157483" top="0.39370078740157483" bottom="0.39370078740157483" header="0.31496062992125984" footer="0.31496062992125984"/>
  <pageSetup paperSize="9" scale="76" orientation="landscape" r:id="rId8"/>
  <headerFooter>
    <oddFooter>&amp;R100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
  <sheetViews>
    <sheetView view="pageBreakPreview" topLeftCell="A4" zoomScale="80" zoomScaleNormal="100" zoomScaleSheetLayoutView="80" workbookViewId="0">
      <selection activeCell="H19" sqref="H19"/>
    </sheetView>
  </sheetViews>
  <sheetFormatPr defaultRowHeight="15" x14ac:dyDescent="0.25"/>
  <cols>
    <col min="1" max="1" width="36.42578125" style="1" customWidth="1"/>
    <col min="2" max="2" width="60.42578125" style="1" customWidth="1"/>
    <col min="3" max="4" width="9.140625" style="1"/>
    <col min="5" max="5" width="17.140625" style="1" customWidth="1"/>
    <col min="6" max="6" width="18" style="1" customWidth="1"/>
    <col min="7" max="7" width="42.140625" style="1" customWidth="1"/>
    <col min="8" max="16384" width="9.140625" style="1"/>
  </cols>
  <sheetData>
    <row r="1" spans="1:7" ht="16.5" x14ac:dyDescent="0.25">
      <c r="A1" s="120" t="s">
        <v>0</v>
      </c>
      <c r="B1" s="120"/>
      <c r="C1" s="120"/>
      <c r="D1" s="120"/>
      <c r="E1" s="120"/>
      <c r="F1" s="120"/>
      <c r="G1" s="120"/>
    </row>
    <row r="2" spans="1:7" ht="16.5" x14ac:dyDescent="0.25">
      <c r="A2" s="120" t="s">
        <v>42</v>
      </c>
      <c r="B2" s="120"/>
      <c r="C2" s="120"/>
      <c r="D2" s="120"/>
      <c r="E2" s="120"/>
      <c r="F2" s="120"/>
      <c r="G2" s="120"/>
    </row>
    <row r="3" spans="1:7" ht="16.5" x14ac:dyDescent="0.25">
      <c r="A3" s="121" t="s">
        <v>31</v>
      </c>
      <c r="B3" s="121"/>
      <c r="C3" s="121"/>
      <c r="D3" s="121"/>
      <c r="E3" s="121"/>
      <c r="F3" s="121"/>
      <c r="G3" s="121"/>
    </row>
    <row r="5" spans="1:7" ht="42.75" x14ac:dyDescent="0.25">
      <c r="A5" s="2" t="s">
        <v>1</v>
      </c>
      <c r="B5" s="2" t="s">
        <v>2</v>
      </c>
      <c r="C5" s="2" t="s">
        <v>3</v>
      </c>
      <c r="D5" s="2" t="s">
        <v>4</v>
      </c>
      <c r="E5" s="2" t="s">
        <v>5</v>
      </c>
      <c r="F5" s="2" t="s">
        <v>6</v>
      </c>
      <c r="G5" s="2" t="s">
        <v>7</v>
      </c>
    </row>
    <row r="6" spans="1:7" ht="38.25" customHeight="1" x14ac:dyDescent="0.25">
      <c r="A6" s="122" t="s">
        <v>11</v>
      </c>
      <c r="B6" s="6" t="s">
        <v>8</v>
      </c>
      <c r="C6" s="3">
        <v>0.5</v>
      </c>
      <c r="D6" s="15">
        <v>10</v>
      </c>
      <c r="E6" s="15">
        <f>D6*C6</f>
        <v>5</v>
      </c>
      <c r="F6" s="125">
        <f>(E6+E7+E8)*0.4</f>
        <v>2</v>
      </c>
      <c r="G6" s="18" t="s">
        <v>36</v>
      </c>
    </row>
    <row r="7" spans="1:7" ht="57" customHeight="1" x14ac:dyDescent="0.25">
      <c r="A7" s="123"/>
      <c r="B7" s="6" t="s">
        <v>9</v>
      </c>
      <c r="C7" s="3">
        <v>0.5</v>
      </c>
      <c r="D7" s="15">
        <v>0</v>
      </c>
      <c r="E7" s="15">
        <v>0</v>
      </c>
      <c r="F7" s="126"/>
      <c r="G7" s="18" t="s">
        <v>41</v>
      </c>
    </row>
    <row r="8" spans="1:7" ht="72.75" hidden="1" customHeight="1" x14ac:dyDescent="0.25">
      <c r="A8" s="124"/>
      <c r="B8" s="24"/>
      <c r="C8" s="23"/>
      <c r="D8" s="27"/>
      <c r="E8" s="27"/>
      <c r="F8" s="127"/>
      <c r="G8" s="28"/>
    </row>
    <row r="9" spans="1:7" ht="87" customHeight="1" x14ac:dyDescent="0.25">
      <c r="A9" s="135" t="s">
        <v>12</v>
      </c>
      <c r="B9" s="22" t="s">
        <v>20</v>
      </c>
      <c r="C9" s="16">
        <v>0.3</v>
      </c>
      <c r="D9" s="15">
        <v>10</v>
      </c>
      <c r="E9" s="15">
        <f>D9*C9</f>
        <v>3</v>
      </c>
      <c r="F9" s="128">
        <f>(E9+E10+E11+E12)*0.2</f>
        <v>2</v>
      </c>
      <c r="G9" s="19" t="s">
        <v>19</v>
      </c>
    </row>
    <row r="10" spans="1:7" ht="41.25" customHeight="1" x14ac:dyDescent="0.25">
      <c r="A10" s="135"/>
      <c r="B10" s="22" t="s">
        <v>21</v>
      </c>
      <c r="C10" s="16">
        <v>0.4</v>
      </c>
      <c r="D10" s="20">
        <v>10</v>
      </c>
      <c r="E10" s="20">
        <f>D10*C10</f>
        <v>4</v>
      </c>
      <c r="F10" s="128"/>
      <c r="G10" s="19"/>
    </row>
    <row r="11" spans="1:7" ht="41.25" hidden="1" customHeight="1" x14ac:dyDescent="0.25">
      <c r="A11" s="135"/>
      <c r="B11" s="24"/>
      <c r="C11" s="23"/>
      <c r="D11" s="15"/>
      <c r="E11" s="15"/>
      <c r="F11" s="128"/>
      <c r="G11" s="19"/>
    </row>
    <row r="12" spans="1:7" ht="45" x14ac:dyDescent="0.25">
      <c r="A12" s="135"/>
      <c r="B12" s="26" t="s">
        <v>22</v>
      </c>
      <c r="C12" s="20">
        <v>0.3</v>
      </c>
      <c r="D12" s="20">
        <v>10</v>
      </c>
      <c r="E12" s="20">
        <f>D12*C12</f>
        <v>3</v>
      </c>
      <c r="F12" s="128"/>
      <c r="G12" s="19"/>
    </row>
    <row r="13" spans="1:7" ht="42" customHeight="1" x14ac:dyDescent="0.25">
      <c r="A13" s="122" t="s">
        <v>13</v>
      </c>
      <c r="B13" s="25" t="s">
        <v>23</v>
      </c>
      <c r="C13" s="15">
        <v>0.4</v>
      </c>
      <c r="D13" s="15">
        <v>5</v>
      </c>
      <c r="E13" s="15">
        <f>D13*C13</f>
        <v>2</v>
      </c>
      <c r="F13" s="125">
        <f>(E13+E14+E15+E16)*0.4</f>
        <v>2.9600000000000004</v>
      </c>
      <c r="G13" s="19" t="s">
        <v>40</v>
      </c>
    </row>
    <row r="14" spans="1:7" ht="67.5" hidden="1" customHeight="1" x14ac:dyDescent="0.25">
      <c r="A14" s="123"/>
      <c r="B14" s="24"/>
      <c r="C14" s="23"/>
      <c r="D14" s="15"/>
      <c r="E14" s="15"/>
      <c r="F14" s="126"/>
      <c r="G14" s="21"/>
    </row>
    <row r="15" spans="1:7" ht="52.5" customHeight="1" x14ac:dyDescent="0.25">
      <c r="A15" s="123"/>
      <c r="B15" s="22" t="s">
        <v>28</v>
      </c>
      <c r="C15" s="16">
        <v>0.3</v>
      </c>
      <c r="D15" s="15">
        <v>10</v>
      </c>
      <c r="E15" s="15">
        <f>D15*C15</f>
        <v>3</v>
      </c>
      <c r="F15" s="126"/>
      <c r="G15" s="19" t="s">
        <v>39</v>
      </c>
    </row>
    <row r="16" spans="1:7" ht="71.25" customHeight="1" x14ac:dyDescent="0.25">
      <c r="A16" s="124"/>
      <c r="B16" s="22" t="s">
        <v>29</v>
      </c>
      <c r="C16" s="16">
        <v>0.3</v>
      </c>
      <c r="D16" s="15">
        <v>8</v>
      </c>
      <c r="E16" s="15">
        <f>D16*C16</f>
        <v>2.4</v>
      </c>
      <c r="F16" s="127"/>
      <c r="G16" s="21">
        <v>0.82640000000000002</v>
      </c>
    </row>
    <row r="17" spans="1:8" ht="19.5" customHeight="1" x14ac:dyDescent="0.25">
      <c r="A17" s="4" t="s">
        <v>14</v>
      </c>
      <c r="B17" s="5"/>
      <c r="C17" s="5"/>
      <c r="D17" s="5"/>
      <c r="E17" s="5"/>
      <c r="F17" s="14">
        <f>F6+F9+F13</f>
        <v>6.9600000000000009</v>
      </c>
      <c r="G17" s="5"/>
    </row>
    <row r="18" spans="1:8" ht="61.5" customHeight="1" x14ac:dyDescent="0.25">
      <c r="A18" s="9" t="s">
        <v>15</v>
      </c>
      <c r="B18" s="129" t="s">
        <v>34</v>
      </c>
      <c r="C18" s="130"/>
      <c r="D18" s="130"/>
      <c r="E18" s="130"/>
      <c r="F18" s="130"/>
      <c r="G18" s="131"/>
    </row>
    <row r="19" spans="1:8" ht="42.75" customHeight="1" x14ac:dyDescent="0.25">
      <c r="A19" s="9" t="s">
        <v>16</v>
      </c>
      <c r="B19" s="132" t="s">
        <v>43</v>
      </c>
      <c r="C19" s="133"/>
      <c r="D19" s="133"/>
      <c r="E19" s="133"/>
      <c r="F19" s="133"/>
      <c r="G19" s="134"/>
      <c r="H19" s="1" t="s">
        <v>44</v>
      </c>
    </row>
  </sheetData>
  <customSheetViews>
    <customSheetView guid="{83B5464C-805B-41DB-81B9-A691DDF78663}"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EC56D8CD-5E96-4735-B304-1C545AF394D1}"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E68AA610-1447-41B6-8A0D-6F62026B6D10}"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 guid="{65D17E01-2C95-467A-A6C0-284D8AF9353A}"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4"/>
      <headerFooter>
        <oddFooter>&amp;R94</oddFooter>
      </headerFooter>
    </customSheetView>
    <customSheetView guid="{6D50AFB0-1F88-45CC-9714-E302C21A7AF6}"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5"/>
      <headerFooter>
        <oddFooter>&amp;R94</oddFooter>
      </headerFooter>
    </customSheetView>
    <customSheetView guid="{D064BFE3-0CFC-4FA0-A904-E97A6AB4FB27}"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6"/>
      <headerFooter>
        <oddFooter>&amp;R94</oddFooter>
      </headerFooter>
    </customSheetView>
    <customSheetView guid="{DB5FF748-5A0B-481D-84B1-E8DCB60F31BB}" scale="80" showPageBreaks="1" hiddenRows="1" state="hidden" view="pageBreakPreview" topLeftCell="A4">
      <selection activeCell="H19" sqref="H19"/>
      <pageMargins left="0.39370078740157483" right="0.39370078740157483" top="0.39370078740157483" bottom="0.39370078740157483" header="0.31496062992125984" footer="0.31496062992125984"/>
      <pageSetup paperSize="9" scale="72" orientation="landscape" r:id="rId7"/>
      <headerFooter>
        <oddFooter>&amp;R94</oddFooter>
      </headerFooter>
    </customSheetView>
  </customSheetViews>
  <mergeCells count="11">
    <mergeCell ref="F9:F12"/>
    <mergeCell ref="A13:A16"/>
    <mergeCell ref="F13:F16"/>
    <mergeCell ref="B18:G18"/>
    <mergeCell ref="B19:G19"/>
    <mergeCell ref="A9:A12"/>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72" orientation="landscape" r:id="rId8"/>
  <headerFooter>
    <oddFooter>&amp;R94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3"/>
  <sheetViews>
    <sheetView view="pageBreakPreview" zoomScale="70" zoomScaleNormal="100" zoomScaleSheetLayoutView="70" workbookViewId="0">
      <pane xSplit="1" ySplit="5" topLeftCell="B6" activePane="bottomRight" state="frozen"/>
      <selection pane="topRight" activeCell="B1" sqref="B1"/>
      <selection pane="bottomLeft" activeCell="A6" sqref="A6"/>
      <selection pane="bottomRight" activeCell="G7" sqref="G7"/>
    </sheetView>
  </sheetViews>
  <sheetFormatPr defaultRowHeight="15" x14ac:dyDescent="0.25"/>
  <cols>
    <col min="1" max="1" width="36.42578125" style="33" customWidth="1"/>
    <col min="2" max="2" width="48.42578125" style="33" customWidth="1"/>
    <col min="3" max="4" width="9.140625" style="33"/>
    <col min="5" max="5" width="17.140625" style="33" customWidth="1"/>
    <col min="6" max="6" width="18" style="33" customWidth="1"/>
    <col min="7" max="7" width="42.140625" style="33" customWidth="1"/>
    <col min="8" max="16384" width="9.140625" style="33"/>
  </cols>
  <sheetData>
    <row r="1" spans="1:7" ht="16.5" x14ac:dyDescent="0.25">
      <c r="A1" s="71" t="s">
        <v>0</v>
      </c>
      <c r="B1" s="71"/>
      <c r="C1" s="71"/>
      <c r="D1" s="71"/>
      <c r="E1" s="71"/>
      <c r="F1" s="71"/>
      <c r="G1" s="71"/>
    </row>
    <row r="2" spans="1:7" ht="16.5" x14ac:dyDescent="0.25">
      <c r="A2" s="71" t="s">
        <v>118</v>
      </c>
      <c r="B2" s="71"/>
      <c r="C2" s="71"/>
      <c r="D2" s="71"/>
      <c r="E2" s="71"/>
      <c r="F2" s="71"/>
      <c r="G2" s="71"/>
    </row>
    <row r="3" spans="1:7" ht="16.5" x14ac:dyDescent="0.25">
      <c r="A3" s="72" t="s">
        <v>17</v>
      </c>
      <c r="B3" s="72"/>
      <c r="C3" s="72"/>
      <c r="D3" s="72"/>
      <c r="E3" s="72"/>
      <c r="F3" s="72"/>
      <c r="G3" s="72"/>
    </row>
    <row r="4" spans="1:7" x14ac:dyDescent="0.25">
      <c r="A4" s="38"/>
      <c r="B4" s="38"/>
      <c r="C4" s="38"/>
      <c r="D4" s="38"/>
      <c r="E4" s="38"/>
      <c r="F4" s="38"/>
      <c r="G4" s="38"/>
    </row>
    <row r="5" spans="1:7" ht="42.75" x14ac:dyDescent="0.25">
      <c r="A5" s="36" t="s">
        <v>1</v>
      </c>
      <c r="B5" s="36" t="s">
        <v>2</v>
      </c>
      <c r="C5" s="36" t="s">
        <v>3</v>
      </c>
      <c r="D5" s="36" t="s">
        <v>4</v>
      </c>
      <c r="E5" s="36" t="s">
        <v>5</v>
      </c>
      <c r="F5" s="36" t="s">
        <v>6</v>
      </c>
      <c r="G5" s="36" t="s">
        <v>7</v>
      </c>
    </row>
    <row r="6" spans="1:7" ht="38.25" customHeight="1" x14ac:dyDescent="0.25">
      <c r="A6" s="89" t="s">
        <v>11</v>
      </c>
      <c r="B6" s="13" t="s">
        <v>8</v>
      </c>
      <c r="C6" s="7">
        <v>0.5</v>
      </c>
      <c r="D6" s="7">
        <v>10</v>
      </c>
      <c r="E6" s="7">
        <f t="shared" ref="E6:E10" si="0">D6*C6</f>
        <v>5</v>
      </c>
      <c r="F6" s="103">
        <f>(E6+E7)*0.4</f>
        <v>2</v>
      </c>
      <c r="G6" s="55" t="s">
        <v>179</v>
      </c>
    </row>
    <row r="7" spans="1:7" ht="75" x14ac:dyDescent="0.25">
      <c r="A7" s="89"/>
      <c r="B7" s="13" t="s">
        <v>9</v>
      </c>
      <c r="C7" s="7">
        <v>0.5</v>
      </c>
      <c r="D7" s="7">
        <v>0</v>
      </c>
      <c r="E7" s="7">
        <f t="shared" si="0"/>
        <v>0</v>
      </c>
      <c r="F7" s="103"/>
      <c r="G7" s="55" t="s">
        <v>123</v>
      </c>
    </row>
    <row r="8" spans="1:7" ht="41.25" customHeight="1" x14ac:dyDescent="0.25">
      <c r="A8" s="89" t="s">
        <v>12</v>
      </c>
      <c r="B8" s="13" t="s">
        <v>52</v>
      </c>
      <c r="C8" s="7">
        <v>0.6</v>
      </c>
      <c r="D8" s="7">
        <v>10</v>
      </c>
      <c r="E8" s="7">
        <f t="shared" si="0"/>
        <v>6</v>
      </c>
      <c r="F8" s="103">
        <f>(E8+E9)*0.2</f>
        <v>2</v>
      </c>
      <c r="G8" s="8"/>
    </row>
    <row r="9" spans="1:7" ht="45" x14ac:dyDescent="0.25">
      <c r="A9" s="89"/>
      <c r="B9" s="13" t="s">
        <v>56</v>
      </c>
      <c r="C9" s="7">
        <v>0.4</v>
      </c>
      <c r="D9" s="7">
        <v>10</v>
      </c>
      <c r="E9" s="7">
        <f t="shared" si="0"/>
        <v>4</v>
      </c>
      <c r="F9" s="103"/>
      <c r="G9" s="8"/>
    </row>
    <row r="10" spans="1:7" ht="60" x14ac:dyDescent="0.25">
      <c r="A10" s="53" t="s">
        <v>13</v>
      </c>
      <c r="B10" s="13" t="s">
        <v>23</v>
      </c>
      <c r="C10" s="7">
        <v>1</v>
      </c>
      <c r="D10" s="7">
        <v>8</v>
      </c>
      <c r="E10" s="7">
        <f t="shared" si="0"/>
        <v>8</v>
      </c>
      <c r="F10" s="60">
        <f>E10*0.4</f>
        <v>3.2</v>
      </c>
      <c r="G10" s="56" t="s">
        <v>119</v>
      </c>
    </row>
    <row r="11" spans="1:7" ht="19.5" customHeight="1" x14ac:dyDescent="0.25">
      <c r="A11" s="37" t="s">
        <v>14</v>
      </c>
      <c r="B11" s="34"/>
      <c r="C11" s="34"/>
      <c r="D11" s="34"/>
      <c r="E11" s="34"/>
      <c r="F11" s="32">
        <f>F6+F8+F10</f>
        <v>7.2</v>
      </c>
      <c r="G11" s="34"/>
    </row>
    <row r="12" spans="1:7" ht="66.75" customHeight="1" x14ac:dyDescent="0.25">
      <c r="A12" s="29" t="s">
        <v>15</v>
      </c>
      <c r="B12" s="104" t="s">
        <v>24</v>
      </c>
      <c r="C12" s="105"/>
      <c r="D12" s="105"/>
      <c r="E12" s="105"/>
      <c r="F12" s="105"/>
      <c r="G12" s="106"/>
    </row>
    <row r="13" spans="1:7" ht="63.75" customHeight="1" x14ac:dyDescent="0.25">
      <c r="A13" s="29" t="s">
        <v>16</v>
      </c>
      <c r="B13" s="107" t="s">
        <v>174</v>
      </c>
      <c r="C13" s="105"/>
      <c r="D13" s="105"/>
      <c r="E13" s="105"/>
      <c r="F13" s="105"/>
      <c r="G13" s="106"/>
    </row>
  </sheetData>
  <customSheetViews>
    <customSheetView guid="{83B5464C-805B-41DB-81B9-A691DDF78663}" scale="70" showPageBreaks="1" printArea="1" view="pageBreakPreview">
      <pane xSplit="1" ySplit="5" topLeftCell="B6" activePane="bottomRight" state="frozen"/>
      <selection pane="bottomRight" activeCell="G7" sqref="G7"/>
      <pageMargins left="0.39370078740157483" right="0.39370078740157483" top="0.39370078740157483" bottom="0.39370078740157483" header="0.31496062992125984" footer="0.31496062992125984"/>
      <pageSetup paperSize="9" scale="76" orientation="landscape" r:id="rId1"/>
      <headerFooter>
        <oddFooter>&amp;R98</oddFooter>
      </headerFooter>
    </customSheetView>
    <customSheetView guid="{EC56D8CD-5E96-4735-B304-1C545AF394D1}" scale="70" showPageBreaks="1" printArea="1" view="pageBreakPreview">
      <pane xSplit="1" ySplit="5" topLeftCell="B6" activePane="bottomRight" state="frozen"/>
      <selection pane="bottomRight" activeCell="G7" sqref="G7"/>
      <pageMargins left="0.39370078740157483" right="0.39370078740157483" top="0.39370078740157483" bottom="0.39370078740157483" header="0.31496062992125984" footer="0.31496062992125984"/>
      <pageSetup paperSize="9" scale="76" orientation="landscape" r:id="rId2"/>
      <headerFooter>
        <oddFooter>&amp;R98</oddFooter>
      </headerFooter>
    </customSheetView>
    <customSheetView guid="{E68AA610-1447-41B6-8A0D-6F62026B6D10}" scale="70" showPageBreaks="1" printArea="1" view="pageBreakPreview">
      <pane xSplit="1" ySplit="5" topLeftCell="B6" activePane="bottomRight" state="frozen"/>
      <selection pane="bottomRight" activeCell="G7" sqref="G7"/>
      <pageMargins left="0.39370078740157483" right="0.39370078740157483" top="0.39370078740157483" bottom="0.39370078740157483" header="0.31496062992125984" footer="0.31496062992125984"/>
      <pageSetup paperSize="9" scale="76" orientation="landscape" r:id="rId3"/>
      <headerFooter>
        <oddFooter>&amp;R98</oddFooter>
      </headerFooter>
    </customSheetView>
    <customSheetView guid="{65D17E01-2C95-467A-A6C0-284D8AF9353A}" scale="80" showPageBreaks="1" printArea="1" view="pageBreakPreview">
      <pane xSplit="1" ySplit="5" topLeftCell="B6" activePane="bottomRight" state="frozen"/>
      <selection pane="bottomRight" activeCell="C17" sqref="C17"/>
      <pageMargins left="0.39370078740157483" right="0.39370078740157483" top="0.39370078740157483" bottom="0.39370078740157483" header="0.31496062992125984" footer="0.31496062992125984"/>
      <pageSetup paperSize="9" scale="76" orientation="landscape" r:id="rId4"/>
      <headerFooter>
        <oddFooter>&amp;R98</oddFooter>
      </headerFooter>
    </customSheetView>
    <customSheetView guid="{6D50AFB0-1F88-45CC-9714-E302C21A7AF6}" scale="80" showPageBreaks="1" printArea="1" view="pageBreakPreview">
      <pane xSplit="1" ySplit="5" topLeftCell="B6" activePane="bottomRight" state="frozen"/>
      <selection pane="bottomRight" activeCell="N8" sqref="N8"/>
      <pageMargins left="0.39370078740157483" right="0.39370078740157483" top="0.39370078740157483" bottom="0.39370078740157483" header="0.31496062992125984" footer="0.31496062992125984"/>
      <pageSetup paperSize="9" scale="76" orientation="landscape" r:id="rId5"/>
      <headerFooter>
        <oddFooter>&amp;R98</oddFooter>
      </headerFooter>
    </customSheetView>
    <customSheetView guid="{D064BFE3-0CFC-4FA0-A904-E97A6AB4FB27}" scale="80" showPageBreaks="1" printArea="1" view="pageBreakPreview">
      <pane xSplit="1" ySplit="5" topLeftCell="B6" activePane="bottomRight" state="frozen"/>
      <selection pane="bottomRight" activeCell="D24" sqref="D24"/>
      <pageMargins left="0.39370078740157483" right="0.39370078740157483" top="0.39370078740157483" bottom="0.39370078740157483" header="0.31496062992125984" footer="0.31496062992125984"/>
      <pageSetup paperSize="9" scale="76" orientation="landscape" r:id="rId6"/>
      <headerFooter>
        <oddFooter>&amp;R97</oddFooter>
      </headerFooter>
    </customSheetView>
    <customSheetView guid="{DB5FF748-5A0B-481D-84B1-E8DCB60F31BB}" scale="80" showPageBreaks="1" printArea="1" view="pageBreakPreview">
      <pane xSplit="1" ySplit="5" topLeftCell="B6" activePane="bottomRight" state="frozen"/>
      <selection pane="bottomRight" activeCell="M13" sqref="M13"/>
      <pageMargins left="0.39370078740157483" right="0.39370078740157483" top="0.39370078740157483" bottom="0.39370078740157483" header="0.31496062992125984" footer="0.31496062992125984"/>
      <pageSetup paperSize="9" scale="76" orientation="landscape" r:id="rId7"/>
      <headerFooter>
        <oddFooter>&amp;R98</oddFooter>
      </headerFooter>
    </customSheetView>
  </customSheetViews>
  <mergeCells count="9">
    <mergeCell ref="B12:G12"/>
    <mergeCell ref="B13:G13"/>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6" orientation="landscape" r:id="rId8"/>
  <headerFooter>
    <oddFooter>&amp;R98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3"/>
  <sheetViews>
    <sheetView view="pageBreakPreview" zoomScaleNormal="100" zoomScaleSheetLayoutView="70" workbookViewId="0">
      <pane xSplit="1" ySplit="5" topLeftCell="B6" activePane="bottomRight" state="frozen"/>
      <selection pane="topRight" activeCell="B1" sqref="B1"/>
      <selection pane="bottomLeft" activeCell="A6" sqref="A6"/>
      <selection pane="bottomRight" activeCell="B13" sqref="B13:G13"/>
    </sheetView>
  </sheetViews>
  <sheetFormatPr defaultRowHeight="15" x14ac:dyDescent="0.25"/>
  <cols>
    <col min="1" max="1" width="36.42578125" style="33" customWidth="1"/>
    <col min="2" max="2" width="48.42578125" style="33" customWidth="1"/>
    <col min="3" max="4" width="9.140625" style="33"/>
    <col min="5" max="5" width="17.140625" style="33" customWidth="1"/>
    <col min="6" max="6" width="18" style="33" customWidth="1"/>
    <col min="7" max="7" width="42.140625" style="33" customWidth="1"/>
    <col min="8" max="16384" width="9.140625" style="33"/>
  </cols>
  <sheetData>
    <row r="1" spans="1:7" ht="16.5" x14ac:dyDescent="0.25">
      <c r="A1" s="71" t="s">
        <v>0</v>
      </c>
      <c r="B1" s="71"/>
      <c r="C1" s="71"/>
      <c r="D1" s="71"/>
      <c r="E1" s="71"/>
      <c r="F1" s="71"/>
      <c r="G1" s="71"/>
    </row>
    <row r="2" spans="1:7" ht="16.5" x14ac:dyDescent="0.25">
      <c r="A2" s="102" t="s">
        <v>139</v>
      </c>
      <c r="B2" s="102"/>
      <c r="C2" s="102"/>
      <c r="D2" s="102"/>
      <c r="E2" s="102"/>
      <c r="F2" s="102"/>
      <c r="G2" s="102"/>
    </row>
    <row r="3" spans="1:7" ht="16.5" x14ac:dyDescent="0.25">
      <c r="A3" s="72" t="s">
        <v>17</v>
      </c>
      <c r="B3" s="72"/>
      <c r="C3" s="72"/>
      <c r="D3" s="72"/>
      <c r="E3" s="72"/>
      <c r="F3" s="72"/>
      <c r="G3" s="72"/>
    </row>
    <row r="5" spans="1:7" ht="42.75" x14ac:dyDescent="0.25">
      <c r="A5" s="36" t="s">
        <v>1</v>
      </c>
      <c r="B5" s="36" t="s">
        <v>2</v>
      </c>
      <c r="C5" s="36" t="s">
        <v>3</v>
      </c>
      <c r="D5" s="36" t="s">
        <v>4</v>
      </c>
      <c r="E5" s="36" t="s">
        <v>5</v>
      </c>
      <c r="F5" s="36" t="s">
        <v>6</v>
      </c>
      <c r="G5" s="36" t="s">
        <v>7</v>
      </c>
    </row>
    <row r="6" spans="1:7" ht="38.25" customHeight="1" x14ac:dyDescent="0.25">
      <c r="A6" s="89" t="s">
        <v>11</v>
      </c>
      <c r="B6" s="13" t="s">
        <v>8</v>
      </c>
      <c r="C6" s="7">
        <v>0.5</v>
      </c>
      <c r="D6" s="17">
        <v>10</v>
      </c>
      <c r="E6" s="7">
        <f t="shared" ref="E6:E10" si="0">D6*C6</f>
        <v>5</v>
      </c>
      <c r="F6" s="103">
        <f>(E6+E7)*0.4</f>
        <v>2</v>
      </c>
      <c r="G6" s="55" t="s">
        <v>152</v>
      </c>
    </row>
    <row r="7" spans="1:7" ht="75" x14ac:dyDescent="0.25">
      <c r="A7" s="89"/>
      <c r="B7" s="13" t="s">
        <v>9</v>
      </c>
      <c r="C7" s="7">
        <v>0.5</v>
      </c>
      <c r="D7" s="17">
        <v>0</v>
      </c>
      <c r="E7" s="7">
        <f>D7*C7</f>
        <v>0</v>
      </c>
      <c r="F7" s="103"/>
      <c r="G7" s="55" t="s">
        <v>153</v>
      </c>
    </row>
    <row r="8" spans="1:7" ht="41.25" customHeight="1" x14ac:dyDescent="0.25">
      <c r="A8" s="89" t="s">
        <v>12</v>
      </c>
      <c r="B8" s="13" t="s">
        <v>52</v>
      </c>
      <c r="C8" s="7">
        <v>0.6</v>
      </c>
      <c r="D8" s="7">
        <v>10</v>
      </c>
      <c r="E8" s="7">
        <f t="shared" si="0"/>
        <v>6</v>
      </c>
      <c r="F8" s="103">
        <f>(E8+E9)*0.2</f>
        <v>2</v>
      </c>
      <c r="G8" s="41"/>
    </row>
    <row r="9" spans="1:7" ht="45" x14ac:dyDescent="0.25">
      <c r="A9" s="89"/>
      <c r="B9" s="13" t="s">
        <v>56</v>
      </c>
      <c r="C9" s="7">
        <v>0.4</v>
      </c>
      <c r="D9" s="7">
        <v>10</v>
      </c>
      <c r="E9" s="7">
        <f t="shared" si="0"/>
        <v>4</v>
      </c>
      <c r="F9" s="103"/>
      <c r="G9" s="41"/>
    </row>
    <row r="10" spans="1:7" ht="60" x14ac:dyDescent="0.25">
      <c r="A10" s="69" t="s">
        <v>13</v>
      </c>
      <c r="B10" s="13" t="s">
        <v>23</v>
      </c>
      <c r="C10" s="7">
        <v>1</v>
      </c>
      <c r="D10" s="17">
        <v>8</v>
      </c>
      <c r="E10" s="7">
        <f t="shared" si="0"/>
        <v>8</v>
      </c>
      <c r="F10" s="70">
        <f>E10*0.4</f>
        <v>3.2</v>
      </c>
      <c r="G10" s="41" t="s">
        <v>154</v>
      </c>
    </row>
    <row r="11" spans="1:7" ht="19.5" customHeight="1" x14ac:dyDescent="0.25">
      <c r="A11" s="37" t="s">
        <v>14</v>
      </c>
      <c r="B11" s="46"/>
      <c r="C11" s="46"/>
      <c r="D11" s="46"/>
      <c r="E11" s="46"/>
      <c r="F11" s="32">
        <f>F6+F8+F10</f>
        <v>7.2</v>
      </c>
      <c r="G11" s="46"/>
    </row>
    <row r="12" spans="1:7" ht="66.75" customHeight="1" x14ac:dyDescent="0.25">
      <c r="A12" s="29" t="s">
        <v>15</v>
      </c>
      <c r="B12" s="90" t="s">
        <v>66</v>
      </c>
      <c r="C12" s="87"/>
      <c r="D12" s="87"/>
      <c r="E12" s="87"/>
      <c r="F12" s="87"/>
      <c r="G12" s="88"/>
    </row>
    <row r="13" spans="1:7" ht="51.75" customHeight="1" x14ac:dyDescent="0.25">
      <c r="A13" s="29" t="s">
        <v>16</v>
      </c>
      <c r="B13" s="86" t="s">
        <v>155</v>
      </c>
      <c r="C13" s="87"/>
      <c r="D13" s="87"/>
      <c r="E13" s="87"/>
      <c r="F13" s="87"/>
      <c r="G13" s="88"/>
    </row>
  </sheetData>
  <customSheetViews>
    <customSheetView guid="{83B5464C-805B-41DB-81B9-A691DDF78663}" showPageBreaks="1" printArea="1" view="pageBreakPreview">
      <pane xSplit="1" ySplit="5" topLeftCell="B6" activePane="bottomRight" state="frozen"/>
      <selection pane="bottomRight" activeCell="B13" sqref="B13:G13"/>
      <pageMargins left="0.39370078740157483" right="0.39370078740157483" top="0.39370078740157483" bottom="0.39370078740157483" header="0.31496062992125984" footer="0.31496062992125984"/>
      <pageSetup paperSize="9" scale="76" orientation="landscape" r:id="rId1"/>
      <headerFooter>
        <oddFooter>&amp;R98</oddFooter>
      </headerFooter>
    </customSheetView>
    <customSheetView guid="{EC56D8CD-5E96-4735-B304-1C545AF394D1}" scale="70" showPageBreaks="1" printArea="1" view="pageBreakPreview">
      <pane xSplit="1" ySplit="5" topLeftCell="B6" activePane="bottomRight" state="frozen"/>
      <selection pane="bottomRight" activeCell="B9" sqref="B9"/>
      <pageMargins left="0.39370078740157483" right="0.39370078740157483" top="0.39370078740157483" bottom="0.39370078740157483" header="0.31496062992125984" footer="0.31496062992125984"/>
      <pageSetup paperSize="9" scale="76" orientation="landscape" r:id="rId2"/>
      <headerFooter>
        <oddFooter>&amp;R98</oddFooter>
      </headerFooter>
    </customSheetView>
    <customSheetView guid="{E68AA610-1447-41B6-8A0D-6F62026B6D10}" showPageBreaks="1" printArea="1" view="pageBreakPreview">
      <pane xSplit="1" ySplit="5" topLeftCell="B6" activePane="bottomRight" state="frozen"/>
      <selection pane="bottomRight" activeCell="B13" sqref="B13:G13"/>
      <pageMargins left="0.39370078740157483" right="0.39370078740157483" top="0.39370078740157483" bottom="0.39370078740157483" header="0.31496062992125984" footer="0.31496062992125984"/>
      <pageSetup paperSize="9" scale="76" orientation="landscape" r:id="rId3"/>
      <headerFooter>
        <oddFooter>&amp;R98</oddFooter>
      </headerFooter>
    </customSheetView>
    <customSheetView guid="{65D17E01-2C95-467A-A6C0-284D8AF9353A}" scale="90" showPageBreaks="1" printArea="1" view="pageBreakPreview">
      <pane xSplit="1" ySplit="5" topLeftCell="B6" activePane="bottomRight" state="frozen"/>
      <selection pane="bottomRight" activeCell="M12" sqref="M12"/>
      <pageMargins left="0.39370078740157483" right="0.39370078740157483" top="0.39370078740157483" bottom="0.39370078740157483" header="0.31496062992125984" footer="0.31496062992125984"/>
      <pageSetup paperSize="9" scale="76" orientation="landscape" r:id="rId4"/>
      <headerFooter>
        <oddFooter>&amp;R98</oddFooter>
      </headerFooter>
    </customSheetView>
    <customSheetView guid="{D064BFE3-0CFC-4FA0-A904-E97A6AB4FB27}" scale="90" showPageBreaks="1" printArea="1" view="pageBreakPreview">
      <pane xSplit="1" ySplit="5" topLeftCell="B6" activePane="bottomRight" state="frozen"/>
      <selection pane="bottomRight" activeCell="G7" sqref="G7"/>
      <pageMargins left="0.39370078740157483" right="0.39370078740157483" top="0.39370078740157483" bottom="0.39370078740157483" header="0.31496062992125984" footer="0.31496062992125984"/>
      <pageSetup paperSize="9" scale="76" orientation="landscape" r:id="rId5"/>
      <headerFooter>
        <oddFooter>&amp;R98</oddFooter>
      </headerFooter>
    </customSheetView>
    <customSheetView guid="{DB5FF748-5A0B-481D-84B1-E8DCB60F31BB}" scale="90" showPageBreaks="1" printArea="1" view="pageBreakPreview">
      <pane xSplit="1" ySplit="5" topLeftCell="B6" activePane="bottomRight" state="frozen"/>
      <selection pane="bottomRight" activeCell="G15" sqref="G15"/>
      <pageMargins left="0.39370078740157483" right="0.39370078740157483" top="0.39370078740157483" bottom="0.39370078740157483" header="0.31496062992125984" footer="0.31496062992125984"/>
      <pageSetup paperSize="9" scale="76" orientation="landscape" r:id="rId6"/>
      <headerFooter>
        <oddFooter>&amp;R98</oddFooter>
      </headerFooter>
    </customSheetView>
  </customSheetViews>
  <mergeCells count="9">
    <mergeCell ref="B12:G12"/>
    <mergeCell ref="B13:G13"/>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6" orientation="landscape" r:id="rId7"/>
  <headerFooter>
    <oddFooter>&amp;R98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
  <sheetViews>
    <sheetView view="pageBreakPreview" zoomScale="80" zoomScaleNormal="80" zoomScaleSheetLayoutView="80" workbookViewId="0">
      <selection activeCell="E16" sqref="E16"/>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42.140625" style="33" customWidth="1"/>
    <col min="8" max="16384" width="9.140625" style="33"/>
  </cols>
  <sheetData>
    <row r="1" spans="1:7" ht="16.5" x14ac:dyDescent="0.25">
      <c r="A1" s="71" t="s">
        <v>0</v>
      </c>
      <c r="B1" s="71"/>
      <c r="C1" s="71"/>
      <c r="D1" s="71"/>
      <c r="E1" s="71"/>
      <c r="F1" s="71"/>
      <c r="G1" s="71"/>
    </row>
    <row r="2" spans="1:7" ht="16.5" x14ac:dyDescent="0.25">
      <c r="A2" s="71" t="s">
        <v>53</v>
      </c>
      <c r="B2" s="71"/>
      <c r="C2" s="71"/>
      <c r="D2" s="71"/>
      <c r="E2" s="71"/>
      <c r="F2" s="71"/>
      <c r="G2" s="71"/>
    </row>
    <row r="3" spans="1:7" ht="16.5" x14ac:dyDescent="0.25">
      <c r="A3" s="72" t="s">
        <v>25</v>
      </c>
      <c r="B3" s="72"/>
      <c r="C3" s="72"/>
      <c r="D3" s="72"/>
      <c r="E3" s="72"/>
      <c r="F3" s="72"/>
      <c r="G3" s="72"/>
    </row>
    <row r="5" spans="1:7" ht="42.75" x14ac:dyDescent="0.25">
      <c r="A5" s="36" t="s">
        <v>1</v>
      </c>
      <c r="B5" s="36" t="s">
        <v>2</v>
      </c>
      <c r="C5" s="36" t="s">
        <v>3</v>
      </c>
      <c r="D5" s="36" t="s">
        <v>4</v>
      </c>
      <c r="E5" s="36" t="s">
        <v>5</v>
      </c>
      <c r="F5" s="36" t="s">
        <v>6</v>
      </c>
      <c r="G5" s="36" t="s">
        <v>7</v>
      </c>
    </row>
    <row r="6" spans="1:7" ht="38.25" customHeight="1" x14ac:dyDescent="0.25">
      <c r="A6" s="73" t="s">
        <v>11</v>
      </c>
      <c r="B6" s="13" t="s">
        <v>8</v>
      </c>
      <c r="C6" s="7">
        <v>0.4</v>
      </c>
      <c r="D6" s="17">
        <v>8</v>
      </c>
      <c r="E6" s="17">
        <f t="shared" ref="E6:E15" si="0">D6*C6</f>
        <v>3.2</v>
      </c>
      <c r="F6" s="80">
        <f>(E6+E7+E8)*0.4</f>
        <v>3.5200000000000005</v>
      </c>
      <c r="G6" s="40" t="s">
        <v>182</v>
      </c>
    </row>
    <row r="7" spans="1:7" ht="57" customHeight="1" x14ac:dyDescent="0.25">
      <c r="A7" s="74"/>
      <c r="B7" s="13" t="s">
        <v>9</v>
      </c>
      <c r="C7" s="7">
        <v>0.4</v>
      </c>
      <c r="D7" s="17">
        <v>10</v>
      </c>
      <c r="E7" s="17">
        <f t="shared" si="0"/>
        <v>4</v>
      </c>
      <c r="F7" s="81"/>
      <c r="G7" s="40" t="s">
        <v>18</v>
      </c>
    </row>
    <row r="8" spans="1:7" ht="72.75" customHeight="1" x14ac:dyDescent="0.25">
      <c r="A8" s="75"/>
      <c r="B8" s="13" t="s">
        <v>10</v>
      </c>
      <c r="C8" s="7">
        <v>0.2</v>
      </c>
      <c r="D8" s="17">
        <v>8</v>
      </c>
      <c r="E8" s="17">
        <f t="shared" si="0"/>
        <v>1.6</v>
      </c>
      <c r="F8" s="82"/>
      <c r="G8" s="40" t="s">
        <v>75</v>
      </c>
    </row>
    <row r="9" spans="1:7" ht="87" customHeight="1" x14ac:dyDescent="0.25">
      <c r="A9" s="89" t="s">
        <v>12</v>
      </c>
      <c r="B9" s="13" t="s">
        <v>54</v>
      </c>
      <c r="C9" s="7">
        <v>0.4</v>
      </c>
      <c r="D9" s="17">
        <v>10</v>
      </c>
      <c r="E9" s="17">
        <f t="shared" si="0"/>
        <v>4</v>
      </c>
      <c r="F9" s="79">
        <f>(E9+E10+E11)*0.2</f>
        <v>1.6</v>
      </c>
      <c r="G9" s="41"/>
    </row>
    <row r="10" spans="1:7" ht="96" customHeight="1" x14ac:dyDescent="0.25">
      <c r="A10" s="89"/>
      <c r="B10" s="13" t="s">
        <v>51</v>
      </c>
      <c r="C10" s="7">
        <v>0.2</v>
      </c>
      <c r="D10" s="17">
        <v>10</v>
      </c>
      <c r="E10" s="17">
        <f t="shared" si="0"/>
        <v>2</v>
      </c>
      <c r="F10" s="79"/>
      <c r="G10" s="41" t="s">
        <v>88</v>
      </c>
    </row>
    <row r="11" spans="1:7" ht="79.5" customHeight="1" x14ac:dyDescent="0.25">
      <c r="A11" s="89"/>
      <c r="B11" s="13" t="s">
        <v>49</v>
      </c>
      <c r="C11" s="7">
        <v>0.4</v>
      </c>
      <c r="D11" s="17">
        <v>5</v>
      </c>
      <c r="E11" s="17">
        <f t="shared" si="0"/>
        <v>2</v>
      </c>
      <c r="F11" s="79"/>
      <c r="G11" s="41"/>
    </row>
    <row r="12" spans="1:7" ht="42" customHeight="1" x14ac:dyDescent="0.25">
      <c r="A12" s="73" t="s">
        <v>13</v>
      </c>
      <c r="B12" s="13" t="s">
        <v>23</v>
      </c>
      <c r="C12" s="7">
        <v>0.3</v>
      </c>
      <c r="D12" s="17">
        <v>10</v>
      </c>
      <c r="E12" s="17">
        <f t="shared" si="0"/>
        <v>3</v>
      </c>
      <c r="F12" s="80">
        <f>(E12+E13+E14+E15)*0.4</f>
        <v>3.6</v>
      </c>
      <c r="G12" s="41" t="s">
        <v>35</v>
      </c>
    </row>
    <row r="13" spans="1:7" ht="97.5" customHeight="1" x14ac:dyDescent="0.25">
      <c r="A13" s="74"/>
      <c r="B13" s="13" t="s">
        <v>27</v>
      </c>
      <c r="C13" s="7">
        <v>0.3</v>
      </c>
      <c r="D13" s="17">
        <v>10</v>
      </c>
      <c r="E13" s="17">
        <f t="shared" si="0"/>
        <v>3</v>
      </c>
      <c r="F13" s="81"/>
      <c r="G13" s="42" t="s">
        <v>45</v>
      </c>
    </row>
    <row r="14" spans="1:7" ht="52.5" customHeight="1" x14ac:dyDescent="0.25">
      <c r="A14" s="74"/>
      <c r="B14" s="13" t="s">
        <v>28</v>
      </c>
      <c r="C14" s="7">
        <v>0.2</v>
      </c>
      <c r="D14" s="17">
        <v>5</v>
      </c>
      <c r="E14" s="17">
        <f t="shared" si="0"/>
        <v>1</v>
      </c>
      <c r="F14" s="81"/>
      <c r="G14" s="41" t="s">
        <v>76</v>
      </c>
    </row>
    <row r="15" spans="1:7" ht="71.25" customHeight="1" x14ac:dyDescent="0.25">
      <c r="A15" s="75"/>
      <c r="B15" s="13" t="s">
        <v>29</v>
      </c>
      <c r="C15" s="7">
        <v>0.2</v>
      </c>
      <c r="D15" s="17">
        <v>10</v>
      </c>
      <c r="E15" s="17">
        <f t="shared" si="0"/>
        <v>2</v>
      </c>
      <c r="F15" s="82"/>
      <c r="G15" s="48" t="s">
        <v>38</v>
      </c>
    </row>
    <row r="16" spans="1:7" ht="19.5" customHeight="1" x14ac:dyDescent="0.25">
      <c r="A16" s="37" t="s">
        <v>14</v>
      </c>
      <c r="B16" s="34"/>
      <c r="C16" s="34"/>
      <c r="D16" s="34"/>
      <c r="E16" s="34"/>
      <c r="F16" s="32">
        <f>F6+F9+F12</f>
        <v>8.7200000000000006</v>
      </c>
      <c r="G16" s="34"/>
    </row>
    <row r="17" spans="1:7" ht="70.5" customHeight="1" x14ac:dyDescent="0.25">
      <c r="A17" s="29" t="s">
        <v>15</v>
      </c>
      <c r="B17" s="90" t="s">
        <v>30</v>
      </c>
      <c r="C17" s="87"/>
      <c r="D17" s="87"/>
      <c r="E17" s="87"/>
      <c r="F17" s="87"/>
      <c r="G17" s="88"/>
    </row>
    <row r="18" spans="1:7" ht="66" customHeight="1" x14ac:dyDescent="0.25">
      <c r="A18" s="29" t="s">
        <v>16</v>
      </c>
      <c r="B18" s="86" t="s">
        <v>189</v>
      </c>
      <c r="C18" s="87"/>
      <c r="D18" s="87"/>
      <c r="E18" s="87"/>
      <c r="F18" s="87"/>
      <c r="G18" s="88"/>
    </row>
  </sheetData>
  <customSheetViews>
    <customSheetView guid="{83B5464C-805B-41DB-81B9-A691DDF78663}" scale="80" showPageBreaks="1" printArea="1" view="pageBreakPreview">
      <selection activeCell="E16" sqref="E16"/>
      <pageMargins left="0.39370078740157483" right="0.39370078740157483" top="0.39370078740157483" bottom="0.39370078740157483" header="0.31496062992125984" footer="0.31496062992125984"/>
      <pageSetup paperSize="9" scale="61" orientation="landscape" r:id="rId1"/>
      <headerFooter>
        <oddFooter>&amp;R85</oddFooter>
      </headerFooter>
    </customSheetView>
    <customSheetView guid="{EC56D8CD-5E96-4735-B304-1C545AF394D1}" scale="80" showPageBreaks="1" printArea="1" view="pageBreakPreview" topLeftCell="A10">
      <selection activeCell="B17" sqref="B17:G17"/>
      <pageMargins left="0.39370078740157483" right="0.39370078740157483" top="0.39370078740157483" bottom="0.39370078740157483" header="0.31496062992125984" footer="0.31496062992125984"/>
      <pageSetup paperSize="9" scale="61" orientation="landscape" r:id="rId2"/>
      <headerFooter>
        <oddFooter>&amp;R85</oddFooter>
      </headerFooter>
    </customSheetView>
    <customSheetView guid="{E68AA610-1447-41B6-8A0D-6F62026B6D10}" scale="80" showPageBreaks="1" printArea="1" view="pageBreakPreview" topLeftCell="A7">
      <selection activeCell="O9" sqref="O9"/>
      <pageMargins left="0.39370078740157483" right="0.39370078740157483" top="0.39370078740157483" bottom="0.39370078740157483" header="0.31496062992125984" footer="0.31496062992125984"/>
      <pageSetup paperSize="9" scale="61" orientation="landscape" r:id="rId3"/>
      <headerFooter>
        <oddFooter>&amp;R85</oddFooter>
      </headerFooter>
    </customSheetView>
    <customSheetView guid="{65D17E01-2C95-467A-A6C0-284D8AF9353A}" scale="70" printArea="1" view="pageBreakPreview">
      <selection activeCell="D9" sqref="D9"/>
      <pageMargins left="0.39370078740157483" right="0.39370078740157483" top="0.39370078740157483" bottom="0.39370078740157483" header="0.31496062992125984" footer="0.31496062992125984"/>
      <pageSetup paperSize="9" scale="61" orientation="landscape" r:id="rId4"/>
      <headerFooter>
        <oddFooter>&amp;R85</oddFooter>
      </headerFooter>
    </customSheetView>
    <customSheetView guid="{6D50AFB0-1F88-45CC-9714-E302C21A7AF6}" scale="80" showPageBreaks="1" printArea="1" view="pageBreakPreview" topLeftCell="A16">
      <selection activeCell="B18" sqref="B18:G19"/>
      <pageMargins left="0.39370078740157483" right="0.39370078740157483" top="0.39370078740157483" bottom="0.39370078740157483" header="0.31496062992125984" footer="0.31496062992125984"/>
      <pageSetup paperSize="9" scale="61" orientation="landscape" r:id="rId5"/>
      <headerFooter>
        <oddFooter>&amp;R85</oddFooter>
      </headerFooter>
    </customSheetView>
    <customSheetView guid="{D064BFE3-0CFC-4FA0-A904-E97A6AB4FB27}" showPageBreaks="1" printArea="1" view="pageBreakPreview" topLeftCell="A13">
      <selection activeCell="B18" sqref="B18:G18"/>
      <pageMargins left="0.39370078740157483" right="0.39370078740157483" top="0.39370078740157483" bottom="0.39370078740157483" header="0.31496062992125984" footer="0.31496062992125984"/>
      <pageSetup paperSize="9" scale="61" firstPageNumber="79" orientation="landscape" useFirstPageNumber="1" r:id="rId6"/>
      <headerFooter>
        <oddFooter>&amp;R79</oddFooter>
      </headerFooter>
    </customSheetView>
    <customSheetView guid="{DB5FF748-5A0B-481D-84B1-E8DCB60F31BB}" scale="80" printArea="1" topLeftCell="B1">
      <selection activeCell="G13" sqref="G13"/>
      <pageMargins left="0.39370078740157483" right="0.39370078740157483" top="0.39370078740157483" bottom="0.39370078740157483" header="0.31496062992125984" footer="0.31496062992125984"/>
      <pageSetup paperSize="9" scale="61" orientation="landscape" r:id="rId7"/>
      <headerFooter>
        <oddFooter>&amp;R85</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8"/>
  <headerFooter>
    <oddFooter>&amp;R85</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3"/>
  <sheetViews>
    <sheetView tabSelected="1" view="pageBreakPreview" zoomScaleNormal="90" zoomScaleSheetLayoutView="100" workbookViewId="0">
      <selection activeCell="K12" sqref="K12"/>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42.140625" style="33" customWidth="1"/>
    <col min="8" max="16384" width="9.140625" style="33"/>
  </cols>
  <sheetData>
    <row r="1" spans="1:7" ht="16.5" x14ac:dyDescent="0.25">
      <c r="A1" s="71" t="s">
        <v>0</v>
      </c>
      <c r="B1" s="71"/>
      <c r="C1" s="71"/>
      <c r="D1" s="71"/>
      <c r="E1" s="71"/>
      <c r="F1" s="71"/>
      <c r="G1" s="71"/>
    </row>
    <row r="2" spans="1:7" ht="16.5" x14ac:dyDescent="0.25">
      <c r="A2" s="71" t="s">
        <v>69</v>
      </c>
      <c r="B2" s="71"/>
      <c r="C2" s="71"/>
      <c r="D2" s="71"/>
      <c r="E2" s="71"/>
      <c r="F2" s="71"/>
      <c r="G2" s="71"/>
    </row>
    <row r="3" spans="1:7" ht="16.5" x14ac:dyDescent="0.25">
      <c r="A3" s="72" t="s">
        <v>17</v>
      </c>
      <c r="B3" s="72"/>
      <c r="C3" s="72"/>
      <c r="D3" s="72"/>
      <c r="E3" s="72"/>
      <c r="F3" s="72"/>
      <c r="G3" s="72"/>
    </row>
    <row r="4" spans="1:7" x14ac:dyDescent="0.25">
      <c r="A4" s="38"/>
      <c r="B4" s="38"/>
      <c r="C4" s="38"/>
      <c r="D4" s="38"/>
      <c r="E4" s="38"/>
      <c r="F4" s="38"/>
      <c r="G4" s="38"/>
    </row>
    <row r="5" spans="1:7" ht="42.75" x14ac:dyDescent="0.25">
      <c r="A5" s="36" t="s">
        <v>1</v>
      </c>
      <c r="B5" s="36" t="s">
        <v>2</v>
      </c>
      <c r="C5" s="36" t="s">
        <v>3</v>
      </c>
      <c r="D5" s="36" t="s">
        <v>4</v>
      </c>
      <c r="E5" s="36" t="s">
        <v>5</v>
      </c>
      <c r="F5" s="36" t="s">
        <v>6</v>
      </c>
      <c r="G5" s="36" t="s">
        <v>7</v>
      </c>
    </row>
    <row r="6" spans="1:7" ht="38.25" customHeight="1" x14ac:dyDescent="0.25">
      <c r="A6" s="73" t="s">
        <v>11</v>
      </c>
      <c r="B6" s="13" t="s">
        <v>8</v>
      </c>
      <c r="C6" s="7">
        <v>0.5</v>
      </c>
      <c r="D6" s="20">
        <v>10</v>
      </c>
      <c r="E6" s="20">
        <f t="shared" ref="E6" si="0">D6*C6</f>
        <v>5</v>
      </c>
      <c r="F6" s="76">
        <f>(E6+E7)*0.4</f>
        <v>2</v>
      </c>
      <c r="G6" s="44" t="s">
        <v>180</v>
      </c>
    </row>
    <row r="7" spans="1:7" ht="78.75" customHeight="1" x14ac:dyDescent="0.25">
      <c r="A7" s="74"/>
      <c r="B7" s="13" t="s">
        <v>9</v>
      </c>
      <c r="C7" s="7">
        <v>0.5</v>
      </c>
      <c r="D7" s="20">
        <v>0</v>
      </c>
      <c r="E7" s="17">
        <f>D7*C7</f>
        <v>0</v>
      </c>
      <c r="F7" s="77"/>
      <c r="G7" s="44" t="s">
        <v>104</v>
      </c>
    </row>
    <row r="8" spans="1:7" ht="48.75" customHeight="1" x14ac:dyDescent="0.25">
      <c r="A8" s="89" t="s">
        <v>12</v>
      </c>
      <c r="B8" s="58" t="s">
        <v>52</v>
      </c>
      <c r="C8" s="17">
        <v>0.6</v>
      </c>
      <c r="D8" s="20">
        <v>10</v>
      </c>
      <c r="E8" s="20">
        <f>D8*C8</f>
        <v>6</v>
      </c>
      <c r="F8" s="91">
        <f>(E8+E9)*0.2</f>
        <v>2</v>
      </c>
      <c r="G8" s="31"/>
    </row>
    <row r="9" spans="1:7" ht="36.75" customHeight="1" x14ac:dyDescent="0.25">
      <c r="A9" s="89"/>
      <c r="B9" s="26" t="s">
        <v>56</v>
      </c>
      <c r="C9" s="20">
        <v>0.4</v>
      </c>
      <c r="D9" s="20">
        <v>10</v>
      </c>
      <c r="E9" s="20">
        <f>D9*C9</f>
        <v>4</v>
      </c>
      <c r="F9" s="91"/>
      <c r="G9" s="31"/>
    </row>
    <row r="10" spans="1:7" ht="42" customHeight="1" x14ac:dyDescent="0.25">
      <c r="A10" s="52" t="s">
        <v>13</v>
      </c>
      <c r="B10" s="26" t="s">
        <v>23</v>
      </c>
      <c r="C10" s="20">
        <v>0.4</v>
      </c>
      <c r="D10" s="20">
        <v>8</v>
      </c>
      <c r="E10" s="20">
        <f>D10*C10</f>
        <v>3.2</v>
      </c>
      <c r="F10" s="54">
        <f>E10*0.4</f>
        <v>1.2800000000000002</v>
      </c>
      <c r="G10" s="45" t="s">
        <v>117</v>
      </c>
    </row>
    <row r="11" spans="1:7" ht="19.5" customHeight="1" x14ac:dyDescent="0.25">
      <c r="A11" s="37" t="s">
        <v>14</v>
      </c>
      <c r="B11" s="34"/>
      <c r="C11" s="34"/>
      <c r="D11" s="34"/>
      <c r="E11" s="34"/>
      <c r="F11" s="59">
        <f>F6+F8+F10</f>
        <v>5.28</v>
      </c>
      <c r="G11" s="34"/>
    </row>
    <row r="12" spans="1:7" ht="54.75" customHeight="1" x14ac:dyDescent="0.25">
      <c r="A12" s="29" t="s">
        <v>15</v>
      </c>
      <c r="B12" s="116" t="s">
        <v>24</v>
      </c>
      <c r="C12" s="93"/>
      <c r="D12" s="93"/>
      <c r="E12" s="93"/>
      <c r="F12" s="93"/>
      <c r="G12" s="94"/>
    </row>
    <row r="13" spans="1:7" ht="143.25" customHeight="1" x14ac:dyDescent="0.25">
      <c r="A13" s="29" t="s">
        <v>16</v>
      </c>
      <c r="B13" s="117" t="s">
        <v>190</v>
      </c>
      <c r="C13" s="118"/>
      <c r="D13" s="118"/>
      <c r="E13" s="118"/>
      <c r="F13" s="118"/>
      <c r="G13" s="119"/>
    </row>
  </sheetData>
  <customSheetViews>
    <customSheetView guid="{83B5464C-805B-41DB-81B9-A691DDF78663}" showPageBreaks="1" view="pageBreakPreview">
      <selection activeCell="K12" sqref="K12"/>
      <pageMargins left="0.39370078740157483" right="0.39370078740157483" top="0.39370078740157483" bottom="0.39370078740157483" header="0.31496062992125984" footer="0.31496062992125984"/>
      <pageSetup paperSize="9" scale="72" orientation="landscape" r:id="rId1"/>
      <headerFooter>
        <oddFooter>&amp;R94</oddFooter>
      </headerFooter>
    </customSheetView>
    <customSheetView guid="{EC56D8CD-5E96-4735-B304-1C545AF394D1}" scale="90" showPageBreaks="1" view="pageBreakPreview">
      <selection activeCell="I7" sqref="I7"/>
      <pageMargins left="0.39370078740157483" right="0.39370078740157483" top="0.39370078740157483" bottom="0.39370078740157483" header="0.31496062992125984" footer="0.31496062992125984"/>
      <pageSetup paperSize="9" scale="72" orientation="landscape" r:id="rId2"/>
      <headerFooter>
        <oddFooter>&amp;R94</oddFooter>
      </headerFooter>
    </customSheetView>
    <customSheetView guid="{E68AA610-1447-41B6-8A0D-6F62026B6D10}" scale="90" showPageBreaks="1" view="pageBreakPreview">
      <selection activeCell="I7" sqref="I7"/>
      <pageMargins left="0.39370078740157483" right="0.39370078740157483" top="0.39370078740157483" bottom="0.39370078740157483" header="0.31496062992125984" footer="0.31496062992125984"/>
      <pageSetup paperSize="9" scale="72" orientation="landscape" r:id="rId3"/>
      <headerFooter>
        <oddFooter>&amp;R94</oddFooter>
      </headerFooter>
    </customSheetView>
    <customSheetView guid="{65D17E01-2C95-467A-A6C0-284D8AF9353A}" scale="90" showPageBreaks="1" view="pageBreakPreview">
      <selection activeCell="B15" sqref="B15:G15"/>
      <pageMargins left="0.39370078740157483" right="0.39370078740157483" top="0.39370078740157483" bottom="0.39370078740157483" header="0.31496062992125984" footer="0.31496062992125984"/>
      <pageSetup paperSize="9" scale="72" orientation="landscape" r:id="rId4"/>
      <headerFooter>
        <oddFooter>&amp;R94</oddFooter>
      </headerFooter>
    </customSheetView>
    <customSheetView guid="{D064BFE3-0CFC-4FA0-A904-E97A6AB4FB27}" scale="90" showPageBreaks="1" view="pageBreakPreview">
      <selection activeCell="B9" sqref="B9"/>
      <pageMargins left="0.39370078740157483" right="0.39370078740157483" top="0.39370078740157483" bottom="0.39370078740157483" header="0.31496062992125984" footer="0.31496062992125984"/>
      <pageSetup paperSize="9" scale="72" orientation="landscape" r:id="rId5"/>
      <headerFooter>
        <oddFooter>&amp;R94</oddFooter>
      </headerFooter>
    </customSheetView>
    <customSheetView guid="{DB5FF748-5A0B-481D-84B1-E8DCB60F31BB}" scale="90" showPageBreaks="1" view="pageBreakPreview" topLeftCell="A5">
      <selection activeCell="B15" sqref="B15:G15"/>
      <pageMargins left="0.39370078740157483" right="0.39370078740157483" top="0.39370078740157483" bottom="0.39370078740157483" header="0.31496062992125984" footer="0.31496062992125984"/>
      <pageSetup paperSize="9" scale="72" orientation="landscape" r:id="rId6"/>
      <headerFooter>
        <oddFooter>&amp;R94</oddFooter>
      </headerFooter>
    </customSheetView>
  </customSheetViews>
  <mergeCells count="9">
    <mergeCell ref="B12:G12"/>
    <mergeCell ref="B13:G13"/>
    <mergeCell ref="A1:G1"/>
    <mergeCell ref="A2:G2"/>
    <mergeCell ref="A3:G3"/>
    <mergeCell ref="A6:A7"/>
    <mergeCell ref="F6:F7"/>
    <mergeCell ref="A8:A9"/>
    <mergeCell ref="F8:F9"/>
  </mergeCells>
  <pageMargins left="0.39370078740157483" right="0.39370078740157483" top="0.39370078740157483" bottom="0.39370078740157483" header="0.31496062992125984" footer="0.31496062992125984"/>
  <pageSetup paperSize="9" scale="72" orientation="landscape" r:id="rId7"/>
  <headerFooter>
    <oddFooter>&amp;R94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8"/>
  <sheetViews>
    <sheetView view="pageBreakPreview" topLeftCell="A4" zoomScale="80" zoomScaleNormal="70" zoomScaleSheetLayoutView="80" workbookViewId="0">
      <selection activeCell="J8" sqref="J8"/>
    </sheetView>
  </sheetViews>
  <sheetFormatPr defaultRowHeight="15" x14ac:dyDescent="0.25"/>
  <cols>
    <col min="1" max="1" width="36.42578125" style="38" customWidth="1"/>
    <col min="2" max="2" width="60.42578125" style="33" customWidth="1"/>
    <col min="3" max="4" width="9.140625" style="33"/>
    <col min="5" max="5" width="17.140625" style="33" customWidth="1"/>
    <col min="6" max="6" width="18" style="33" customWidth="1"/>
    <col min="7" max="7" width="52.140625" style="33" customWidth="1"/>
    <col min="8" max="16384" width="9.140625" style="33"/>
  </cols>
  <sheetData>
    <row r="1" spans="1:8" ht="16.5" x14ac:dyDescent="0.25">
      <c r="A1" s="71" t="s">
        <v>0</v>
      </c>
      <c r="B1" s="71"/>
      <c r="C1" s="71"/>
      <c r="D1" s="71"/>
      <c r="E1" s="71"/>
      <c r="F1" s="71"/>
      <c r="G1" s="71"/>
    </row>
    <row r="2" spans="1:8" ht="16.5" x14ac:dyDescent="0.25">
      <c r="A2" s="71" t="s">
        <v>87</v>
      </c>
      <c r="B2" s="71"/>
      <c r="C2" s="71"/>
      <c r="D2" s="71"/>
      <c r="E2" s="71"/>
      <c r="F2" s="71"/>
      <c r="G2" s="71"/>
    </row>
    <row r="3" spans="1:8" ht="16.5" x14ac:dyDescent="0.25">
      <c r="A3" s="72" t="s">
        <v>25</v>
      </c>
      <c r="B3" s="72"/>
      <c r="C3" s="72"/>
      <c r="D3" s="72"/>
      <c r="E3" s="72"/>
      <c r="F3" s="72"/>
      <c r="G3" s="72"/>
    </row>
    <row r="5" spans="1:8" ht="42.75" x14ac:dyDescent="0.25">
      <c r="A5" s="36" t="s">
        <v>1</v>
      </c>
      <c r="B5" s="36" t="s">
        <v>2</v>
      </c>
      <c r="C5" s="36" t="s">
        <v>3</v>
      </c>
      <c r="D5" s="36" t="s">
        <v>4</v>
      </c>
      <c r="E5" s="36" t="s">
        <v>5</v>
      </c>
      <c r="F5" s="36" t="s">
        <v>6</v>
      </c>
      <c r="G5" s="36" t="s">
        <v>7</v>
      </c>
    </row>
    <row r="6" spans="1:8" ht="38.25" customHeight="1" x14ac:dyDescent="0.25">
      <c r="A6" s="73" t="s">
        <v>11</v>
      </c>
      <c r="B6" s="13" t="s">
        <v>8</v>
      </c>
      <c r="C6" s="20">
        <v>0.4</v>
      </c>
      <c r="D6" s="17">
        <v>8</v>
      </c>
      <c r="E6" s="17">
        <f t="shared" ref="E6:E15" si="0">D6*C6</f>
        <v>3.2</v>
      </c>
      <c r="F6" s="80">
        <f>(E6+E7+E8)*0.4</f>
        <v>2.7200000000000006</v>
      </c>
      <c r="G6" s="40" t="s">
        <v>181</v>
      </c>
    </row>
    <row r="7" spans="1:8" ht="57" customHeight="1" x14ac:dyDescent="0.25">
      <c r="A7" s="74"/>
      <c r="B7" s="13" t="s">
        <v>9</v>
      </c>
      <c r="C7" s="20">
        <v>0.4</v>
      </c>
      <c r="D7" s="17">
        <v>5</v>
      </c>
      <c r="E7" s="17">
        <f>D7*C7</f>
        <v>2</v>
      </c>
      <c r="F7" s="81"/>
      <c r="G7" s="40" t="s">
        <v>98</v>
      </c>
      <c r="H7" s="43"/>
    </row>
    <row r="8" spans="1:8" ht="67.5" customHeight="1" x14ac:dyDescent="0.25">
      <c r="A8" s="75"/>
      <c r="B8" s="13" t="s">
        <v>10</v>
      </c>
      <c r="C8" s="20">
        <v>0.2</v>
      </c>
      <c r="D8" s="17">
        <v>8</v>
      </c>
      <c r="E8" s="17">
        <f>D8*C8</f>
        <v>1.6</v>
      </c>
      <c r="F8" s="82"/>
      <c r="G8" s="40" t="s">
        <v>97</v>
      </c>
    </row>
    <row r="9" spans="1:8" ht="42.75" customHeight="1" x14ac:dyDescent="0.25">
      <c r="A9" s="89" t="s">
        <v>12</v>
      </c>
      <c r="B9" s="13" t="s">
        <v>52</v>
      </c>
      <c r="C9" s="20">
        <v>0.4</v>
      </c>
      <c r="D9" s="20">
        <v>10</v>
      </c>
      <c r="E9" s="17">
        <f>D9*C9</f>
        <v>4</v>
      </c>
      <c r="F9" s="91">
        <f>(E9+E10+E11)*0.2</f>
        <v>1.6</v>
      </c>
      <c r="G9" s="30"/>
    </row>
    <row r="10" spans="1:8" ht="132.75" customHeight="1" x14ac:dyDescent="0.25">
      <c r="A10" s="89"/>
      <c r="B10" s="13" t="s">
        <v>51</v>
      </c>
      <c r="C10" s="20">
        <v>0.2</v>
      </c>
      <c r="D10" s="20">
        <v>10</v>
      </c>
      <c r="E10" s="17">
        <f>D10*C10</f>
        <v>2</v>
      </c>
      <c r="F10" s="91"/>
      <c r="G10" s="41" t="s">
        <v>95</v>
      </c>
    </row>
    <row r="11" spans="1:8" ht="53.25" customHeight="1" x14ac:dyDescent="0.25">
      <c r="A11" s="89"/>
      <c r="B11" s="13" t="s">
        <v>49</v>
      </c>
      <c r="C11" s="20">
        <v>0.4</v>
      </c>
      <c r="D11" s="17">
        <v>5</v>
      </c>
      <c r="E11" s="17">
        <f t="shared" si="0"/>
        <v>2</v>
      </c>
      <c r="F11" s="91"/>
      <c r="G11" s="30"/>
    </row>
    <row r="12" spans="1:8" ht="42" customHeight="1" x14ac:dyDescent="0.25">
      <c r="A12" s="73" t="s">
        <v>13</v>
      </c>
      <c r="B12" s="13" t="s">
        <v>23</v>
      </c>
      <c r="C12" s="20">
        <v>0.3</v>
      </c>
      <c r="D12" s="17">
        <v>10</v>
      </c>
      <c r="E12" s="17">
        <f t="shared" si="0"/>
        <v>3</v>
      </c>
      <c r="F12" s="80">
        <f>(E12+E13+E14+E15)*0.4</f>
        <v>4</v>
      </c>
      <c r="G12" s="41" t="s">
        <v>96</v>
      </c>
    </row>
    <row r="13" spans="1:8" ht="125.25" customHeight="1" x14ac:dyDescent="0.25">
      <c r="A13" s="74"/>
      <c r="B13" s="13" t="s">
        <v>27</v>
      </c>
      <c r="C13" s="20">
        <v>0.3</v>
      </c>
      <c r="D13" s="17">
        <v>10</v>
      </c>
      <c r="E13" s="17">
        <f t="shared" si="0"/>
        <v>3</v>
      </c>
      <c r="F13" s="81"/>
      <c r="G13" s="42" t="s">
        <v>95</v>
      </c>
    </row>
    <row r="14" spans="1:8" ht="39.75" customHeight="1" x14ac:dyDescent="0.25">
      <c r="A14" s="74"/>
      <c r="B14" s="13" t="s">
        <v>28</v>
      </c>
      <c r="C14" s="20">
        <v>0.2</v>
      </c>
      <c r="D14" s="17">
        <v>10</v>
      </c>
      <c r="E14" s="17">
        <f t="shared" si="0"/>
        <v>2</v>
      </c>
      <c r="F14" s="81"/>
      <c r="G14" s="41" t="s">
        <v>94</v>
      </c>
    </row>
    <row r="15" spans="1:8" ht="63.75" customHeight="1" x14ac:dyDescent="0.25">
      <c r="A15" s="75"/>
      <c r="B15" s="13" t="s">
        <v>29</v>
      </c>
      <c r="C15" s="20">
        <v>0.2</v>
      </c>
      <c r="D15" s="17">
        <v>10</v>
      </c>
      <c r="E15" s="17">
        <f t="shared" si="0"/>
        <v>2</v>
      </c>
      <c r="F15" s="82"/>
      <c r="G15" s="42" t="s">
        <v>93</v>
      </c>
    </row>
    <row r="16" spans="1:8" ht="19.5" customHeight="1" x14ac:dyDescent="0.25">
      <c r="A16" s="37" t="s">
        <v>14</v>
      </c>
      <c r="B16" s="34"/>
      <c r="C16" s="34"/>
      <c r="D16" s="46"/>
      <c r="E16" s="46"/>
      <c r="F16" s="32">
        <f>F6+F9+F12</f>
        <v>8.32</v>
      </c>
      <c r="G16" s="46"/>
    </row>
    <row r="17" spans="1:7" ht="70.5" customHeight="1" x14ac:dyDescent="0.25">
      <c r="A17" s="51" t="s">
        <v>15</v>
      </c>
      <c r="B17" s="90" t="s">
        <v>30</v>
      </c>
      <c r="C17" s="87"/>
      <c r="D17" s="87"/>
      <c r="E17" s="87"/>
      <c r="F17" s="87"/>
      <c r="G17" s="88"/>
    </row>
    <row r="18" spans="1:7" ht="65.25" customHeight="1" x14ac:dyDescent="0.25">
      <c r="A18" s="29" t="s">
        <v>16</v>
      </c>
      <c r="B18" s="92" t="s">
        <v>89</v>
      </c>
      <c r="C18" s="93"/>
      <c r="D18" s="93"/>
      <c r="E18" s="93"/>
      <c r="F18" s="93"/>
      <c r="G18" s="94"/>
    </row>
  </sheetData>
  <customSheetViews>
    <customSheetView guid="{83B5464C-805B-41DB-81B9-A691DDF78663}" scale="80" showPageBreaks="1" printArea="1" view="pageBreakPreview" topLeftCell="A4">
      <selection activeCell="J8" sqref="J8"/>
      <pageMargins left="0.39370078740157483" right="0.39370078740157483" top="0.39370078740157483" bottom="0.39370078740157483" header="0.31496062992125984" footer="0.31496062992125984"/>
      <pageSetup paperSize="9" scale="61" orientation="landscape" r:id="rId1"/>
      <headerFooter>
        <oddFooter>&amp;R86</oddFooter>
      </headerFooter>
    </customSheetView>
    <customSheetView guid="{EC56D8CD-5E96-4735-B304-1C545AF394D1}" scale="80" showPageBreaks="1" printArea="1" view="pageBreakPreview" topLeftCell="A10">
      <selection activeCell="E11" sqref="E11"/>
      <pageMargins left="0.39370078740157483" right="0.39370078740157483" top="0.39370078740157483" bottom="0.39370078740157483" header="0.31496062992125984" footer="0.31496062992125984"/>
      <pageSetup paperSize="9" scale="61" orientation="landscape" r:id="rId2"/>
      <headerFooter>
        <oddFooter>&amp;R86</oddFooter>
      </headerFooter>
    </customSheetView>
    <customSheetView guid="{E68AA610-1447-41B6-8A0D-6F62026B6D10}" scale="70" showPageBreaks="1" printArea="1" view="pageBreakPreview">
      <selection activeCell="L10" sqref="L10"/>
      <pageMargins left="0.39370078740157483" right="0.39370078740157483" top="0.39370078740157483" bottom="0.39370078740157483" header="0.31496062992125984" footer="0.31496062992125984"/>
      <pageSetup paperSize="9" scale="61" orientation="landscape" r:id="rId3"/>
      <headerFooter>
        <oddFooter>&amp;R86</oddFooter>
      </headerFooter>
    </customSheetView>
    <customSheetView guid="{65D17E01-2C95-467A-A6C0-284D8AF9353A}" scale="80" printArea="1" view="pageBreakPreview" topLeftCell="A10">
      <selection activeCell="B13" sqref="B13"/>
      <pageMargins left="0.39370078740157483" right="0.39370078740157483" top="0.39370078740157483" bottom="0.39370078740157483" header="0.31496062992125984" footer="0.31496062992125984"/>
      <pageSetup paperSize="9" scale="61" orientation="landscape" r:id="rId4"/>
      <headerFooter>
        <oddFooter>&amp;R86</oddFooter>
      </headerFooter>
    </customSheetView>
    <customSheetView guid="{6D50AFB0-1F88-45CC-9714-E302C21A7AF6}" scale="80" showPageBreaks="1" printArea="1" view="pageBreakPreview" topLeftCell="A10">
      <selection activeCell="F17" sqref="F17"/>
      <pageMargins left="0.39370078740157483" right="0.39370078740157483" top="0.39370078740157483" bottom="0.39370078740157483" header="0.31496062992125984" footer="0.31496062992125984"/>
      <pageSetup paperSize="9" scale="57" orientation="landscape" r:id="rId5"/>
      <headerFooter>
        <oddFooter>&amp;R86</oddFooter>
      </headerFooter>
    </customSheetView>
    <customSheetView guid="{D064BFE3-0CFC-4FA0-A904-E97A6AB4FB27}" scale="80" showPageBreaks="1" printArea="1" view="pageBreakPreview">
      <selection activeCell="D11" sqref="D11"/>
      <pageMargins left="0.39370078740157483" right="0.39370078740157483" top="0.39370078740157483" bottom="0.39370078740157483" header="0.31496062992125984" footer="0.31496062992125984"/>
      <pageSetup paperSize="9" scale="57" orientation="landscape" r:id="rId6"/>
      <headerFooter>
        <oddFooter>&amp;R84</oddFooter>
      </headerFooter>
    </customSheetView>
    <customSheetView guid="{DB5FF748-5A0B-481D-84B1-E8DCB60F31BB}" scale="70" printArea="1" topLeftCell="B10">
      <selection activeCell="B18" sqref="B18:G18"/>
      <pageMargins left="0.39370078740157483" right="0.39370078740157483" top="0.39370078740157483" bottom="0.39370078740157483" header="0.31496062992125984" footer="0.31496062992125984"/>
      <pageSetup paperSize="9" scale="61" orientation="landscape" r:id="rId7"/>
      <headerFooter>
        <oddFooter>&amp;R86</oddFooter>
      </headerFooter>
    </customSheetView>
  </customSheetViews>
  <mergeCells count="11">
    <mergeCell ref="F9:F11"/>
    <mergeCell ref="A12:A15"/>
    <mergeCell ref="F12:F15"/>
    <mergeCell ref="B17:G17"/>
    <mergeCell ref="B18:G18"/>
    <mergeCell ref="A9:A11"/>
    <mergeCell ref="A1:G1"/>
    <mergeCell ref="A2:G2"/>
    <mergeCell ref="A3:G3"/>
    <mergeCell ref="A6:A8"/>
    <mergeCell ref="F6:F8"/>
  </mergeCells>
  <pageMargins left="0.39370078740157483" right="0.39370078740157483" top="0.39370078740157483" bottom="0.39370078740157483" header="0.31496062992125984" footer="0.31496062992125984"/>
  <pageSetup paperSize="9" scale="61" orientation="landscape" r:id="rId8"/>
  <headerFooter>
    <oddFooter>&amp;R86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view="pageBreakPreview" zoomScale="70" zoomScaleNormal="100" zoomScaleSheetLayoutView="80" workbookViewId="0">
      <selection activeCell="E28" sqref="E28"/>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43.42578125" style="33" customWidth="1"/>
    <col min="8" max="16384" width="9.140625" style="33"/>
  </cols>
  <sheetData>
    <row r="1" spans="1:8" ht="16.5" x14ac:dyDescent="0.25">
      <c r="A1" s="71" t="s">
        <v>0</v>
      </c>
      <c r="B1" s="71"/>
      <c r="C1" s="71"/>
      <c r="D1" s="71"/>
      <c r="E1" s="71"/>
      <c r="F1" s="71"/>
      <c r="G1" s="71"/>
    </row>
    <row r="2" spans="1:8" ht="10.5" customHeight="1" x14ac:dyDescent="0.25">
      <c r="A2" s="102" t="s">
        <v>140</v>
      </c>
      <c r="B2" s="102"/>
      <c r="C2" s="102"/>
      <c r="D2" s="102"/>
      <c r="E2" s="102"/>
      <c r="F2" s="102"/>
      <c r="G2" s="102"/>
    </row>
    <row r="3" spans="1:8" ht="9" customHeight="1" x14ac:dyDescent="0.25">
      <c r="A3" s="102"/>
      <c r="B3" s="102"/>
      <c r="C3" s="102"/>
      <c r="D3" s="102"/>
      <c r="E3" s="102"/>
      <c r="F3" s="102"/>
      <c r="G3" s="102"/>
    </row>
    <row r="4" spans="1:8" ht="16.5" x14ac:dyDescent="0.25">
      <c r="A4" s="72" t="s">
        <v>171</v>
      </c>
      <c r="B4" s="72"/>
      <c r="C4" s="72"/>
      <c r="D4" s="72"/>
      <c r="E4" s="72"/>
      <c r="F4" s="72"/>
      <c r="G4" s="72"/>
    </row>
    <row r="5" spans="1:8" x14ac:dyDescent="0.25">
      <c r="A5" s="38"/>
      <c r="B5" s="38"/>
      <c r="C5" s="38"/>
      <c r="D5" s="38"/>
      <c r="E5" s="38"/>
      <c r="F5" s="38"/>
      <c r="G5" s="38"/>
    </row>
    <row r="6" spans="1:8" ht="42.75" x14ac:dyDescent="0.25">
      <c r="A6" s="36" t="s">
        <v>1</v>
      </c>
      <c r="B6" s="36" t="s">
        <v>2</v>
      </c>
      <c r="C6" s="36" t="s">
        <v>3</v>
      </c>
      <c r="D6" s="36" t="s">
        <v>4</v>
      </c>
      <c r="E6" s="36" t="s">
        <v>5</v>
      </c>
      <c r="F6" s="36" t="s">
        <v>6</v>
      </c>
      <c r="G6" s="36" t="s">
        <v>7</v>
      </c>
    </row>
    <row r="7" spans="1:8" ht="38.25" customHeight="1" x14ac:dyDescent="0.25">
      <c r="A7" s="73" t="s">
        <v>11</v>
      </c>
      <c r="B7" s="13" t="s">
        <v>8</v>
      </c>
      <c r="C7" s="17">
        <v>0.5</v>
      </c>
      <c r="D7" s="17">
        <v>10</v>
      </c>
      <c r="E7" s="17">
        <f>D7*C7</f>
        <v>5</v>
      </c>
      <c r="F7" s="95">
        <f>(E7+E8+E9)*0.4</f>
        <v>2.64</v>
      </c>
      <c r="G7" s="55" t="s">
        <v>178</v>
      </c>
    </row>
    <row r="8" spans="1:8" ht="57" customHeight="1" x14ac:dyDescent="0.25">
      <c r="A8" s="74"/>
      <c r="B8" s="13" t="s">
        <v>9</v>
      </c>
      <c r="C8" s="17">
        <v>0.5</v>
      </c>
      <c r="D8" s="17">
        <v>0</v>
      </c>
      <c r="E8" s="17">
        <f>D8*C8</f>
        <v>0</v>
      </c>
      <c r="F8" s="96"/>
      <c r="G8" s="55" t="s">
        <v>183</v>
      </c>
      <c r="H8" s="35"/>
    </row>
    <row r="9" spans="1:8" ht="72.75" hidden="1" customHeight="1" x14ac:dyDescent="0.25">
      <c r="A9" s="75"/>
      <c r="B9" s="13" t="s">
        <v>10</v>
      </c>
      <c r="C9" s="17">
        <v>0.2</v>
      </c>
      <c r="D9" s="17">
        <v>8</v>
      </c>
      <c r="E9" s="17">
        <f>D9*C9</f>
        <v>1.6</v>
      </c>
      <c r="F9" s="97"/>
      <c r="G9" s="55" t="s">
        <v>143</v>
      </c>
    </row>
    <row r="10" spans="1:8" ht="78.75" customHeight="1" x14ac:dyDescent="0.25">
      <c r="A10" s="89" t="s">
        <v>12</v>
      </c>
      <c r="B10" s="13" t="s">
        <v>52</v>
      </c>
      <c r="C10" s="17">
        <v>0.6</v>
      </c>
      <c r="D10" s="17">
        <v>10</v>
      </c>
      <c r="E10" s="17">
        <f t="shared" ref="E10:E16" si="0">D10*C10</f>
        <v>6</v>
      </c>
      <c r="F10" s="103">
        <f>(E10+E11)*0.2</f>
        <v>1.6</v>
      </c>
      <c r="G10" s="8"/>
    </row>
    <row r="11" spans="1:8" ht="81" customHeight="1" x14ac:dyDescent="0.25">
      <c r="A11" s="89"/>
      <c r="B11" s="13" t="s">
        <v>56</v>
      </c>
      <c r="C11" s="17">
        <v>0.4</v>
      </c>
      <c r="D11" s="17">
        <v>5</v>
      </c>
      <c r="E11" s="17">
        <f t="shared" si="0"/>
        <v>2</v>
      </c>
      <c r="F11" s="103"/>
      <c r="G11" s="56" t="s">
        <v>65</v>
      </c>
    </row>
    <row r="12" spans="1:8" ht="81" hidden="1" customHeight="1" x14ac:dyDescent="0.25">
      <c r="A12" s="89"/>
      <c r="B12" s="13" t="s">
        <v>26</v>
      </c>
      <c r="C12" s="7" t="s">
        <v>32</v>
      </c>
      <c r="D12" s="7" t="s">
        <v>32</v>
      </c>
      <c r="E12" s="7">
        <v>0</v>
      </c>
      <c r="F12" s="103"/>
      <c r="G12" s="8"/>
    </row>
    <row r="13" spans="1:8" ht="42" customHeight="1" x14ac:dyDescent="0.25">
      <c r="A13" s="73" t="s">
        <v>13</v>
      </c>
      <c r="B13" s="13" t="s">
        <v>23</v>
      </c>
      <c r="C13" s="7">
        <v>0.4</v>
      </c>
      <c r="D13" s="7">
        <v>8</v>
      </c>
      <c r="E13" s="7">
        <f>D13*C13</f>
        <v>3.2</v>
      </c>
      <c r="F13" s="95">
        <f>(E13+E15+E16)*0.4</f>
        <v>3.44</v>
      </c>
      <c r="G13" s="56" t="s">
        <v>184</v>
      </c>
    </row>
    <row r="14" spans="1:8" ht="67.5" hidden="1" customHeight="1" x14ac:dyDescent="0.25">
      <c r="A14" s="74"/>
      <c r="B14" s="13" t="s">
        <v>27</v>
      </c>
      <c r="C14" s="7" t="s">
        <v>32</v>
      </c>
      <c r="D14" s="7" t="s">
        <v>32</v>
      </c>
      <c r="E14" s="7">
        <v>0</v>
      </c>
      <c r="F14" s="96"/>
      <c r="G14" s="11"/>
    </row>
    <row r="15" spans="1:8" ht="52.5" customHeight="1" x14ac:dyDescent="0.25">
      <c r="A15" s="74"/>
      <c r="B15" s="13" t="s">
        <v>28</v>
      </c>
      <c r="C15" s="7">
        <v>0.3</v>
      </c>
      <c r="D15" s="7">
        <v>8</v>
      </c>
      <c r="E15" s="7">
        <f>D15*C15</f>
        <v>2.4</v>
      </c>
      <c r="F15" s="96"/>
      <c r="G15" s="56" t="s">
        <v>185</v>
      </c>
    </row>
    <row r="16" spans="1:8" ht="71.25" customHeight="1" x14ac:dyDescent="0.25">
      <c r="A16" s="75"/>
      <c r="B16" s="13" t="s">
        <v>29</v>
      </c>
      <c r="C16" s="7">
        <v>0.3</v>
      </c>
      <c r="D16" s="7">
        <v>10</v>
      </c>
      <c r="E16" s="7">
        <f t="shared" si="0"/>
        <v>3</v>
      </c>
      <c r="F16" s="97"/>
      <c r="G16" s="57" t="s">
        <v>186</v>
      </c>
    </row>
    <row r="17" spans="1:7" ht="19.5" customHeight="1" x14ac:dyDescent="0.25">
      <c r="A17" s="37" t="s">
        <v>14</v>
      </c>
      <c r="B17" s="34"/>
      <c r="C17" s="34"/>
      <c r="D17" s="34"/>
      <c r="E17" s="34"/>
      <c r="F17" s="32">
        <f>F7+F10+F13</f>
        <v>7.68</v>
      </c>
      <c r="G17" s="34"/>
    </row>
    <row r="18" spans="1:7" ht="59.25" customHeight="1" x14ac:dyDescent="0.25">
      <c r="A18" s="29" t="s">
        <v>15</v>
      </c>
      <c r="B18" s="98" t="s">
        <v>30</v>
      </c>
      <c r="C18" s="99"/>
      <c r="D18" s="99"/>
      <c r="E18" s="99"/>
      <c r="F18" s="99"/>
      <c r="G18" s="100"/>
    </row>
    <row r="19" spans="1:7" ht="85.5" customHeight="1" x14ac:dyDescent="0.25">
      <c r="A19" s="29" t="s">
        <v>16</v>
      </c>
      <c r="B19" s="101" t="s">
        <v>151</v>
      </c>
      <c r="C19" s="99"/>
      <c r="D19" s="99"/>
      <c r="E19" s="99"/>
      <c r="F19" s="99"/>
      <c r="G19" s="100"/>
    </row>
  </sheetData>
  <customSheetViews>
    <customSheetView guid="{83B5464C-805B-41DB-81B9-A691DDF78663}" scale="70" showPageBreaks="1" printArea="1" hiddenRows="1" view="pageBreakPreview">
      <selection activeCell="E28" sqref="E28"/>
      <pageMargins left="0.39370078740157483" right="0.39370078740157483" top="0.39370078740157483" bottom="0.39370078740157483" header="0.31496062992125984" footer="0.31496062992125984"/>
      <pageSetup paperSize="9" scale="60" orientation="landscape" r:id="rId1"/>
      <headerFooter>
        <oddFooter>&amp;R91</oddFooter>
      </headerFooter>
    </customSheetView>
    <customSheetView guid="{EC56D8CD-5E96-4735-B304-1C545AF394D1}" scale="80" showPageBreaks="1" printArea="1" view="pageBreakPreview" topLeftCell="B10">
      <selection activeCell="B19" sqref="B19:G19"/>
      <pageMargins left="0.39370078740157483" right="0.39370078740157483" top="0.39370078740157483" bottom="0.39370078740157483" header="0.31496062992125984" footer="0.31496062992125984"/>
      <pageSetup paperSize="9" scale="60" orientation="landscape" r:id="rId2"/>
      <headerFooter>
        <oddFooter>&amp;R91</oddFooter>
      </headerFooter>
    </customSheetView>
    <customSheetView guid="{E68AA610-1447-41B6-8A0D-6F62026B6D10}" scale="80" showPageBreaks="1" printArea="1" hiddenRows="1" view="pageBreakPreview">
      <selection activeCell="I18" sqref="I18"/>
      <pageMargins left="0.39370078740157483" right="0.39370078740157483" top="0.39370078740157483" bottom="0.39370078740157483" header="0.31496062992125984" footer="0.31496062992125984"/>
      <pageSetup paperSize="9" scale="60" orientation="landscape" r:id="rId3"/>
      <headerFooter>
        <oddFooter>&amp;R91</oddFooter>
      </headerFooter>
    </customSheetView>
    <customSheetView guid="{65D17E01-2C95-467A-A6C0-284D8AF9353A}" showPageBreaks="1" printArea="1" hiddenRows="1" view="pageBreakPreview" topLeftCell="B1">
      <selection activeCell="O29" sqref="O29"/>
      <pageMargins left="0.39370078740157483" right="0.39370078740157483" top="0.39370078740157483" bottom="0.39370078740157483" header="0.31496062992125984" footer="0.31496062992125984"/>
      <pageSetup paperSize="9" scale="60" orientation="landscape" r:id="rId4"/>
      <headerFooter>
        <oddFooter>&amp;R91</oddFooter>
      </headerFooter>
    </customSheetView>
    <customSheetView guid="{6D50AFB0-1F88-45CC-9714-E302C21A7AF6}" scale="80" showPageBreaks="1" printArea="1" hiddenRows="1" view="pageBreakPreview">
      <selection activeCell="F14" sqref="F14:F17"/>
      <pageMargins left="0.39370078740157483" right="0.39370078740157483" top="0.39370078740157483" bottom="0.39370078740157483" header="0.31496062992125984" footer="0.31496062992125984"/>
      <pageSetup paperSize="9" scale="60" orientation="landscape" r:id="rId5"/>
      <headerFooter>
        <oddFooter>&amp;R91</oddFooter>
      </headerFooter>
    </customSheetView>
    <customSheetView guid="{D064BFE3-0CFC-4FA0-A904-E97A6AB4FB27}" showPageBreaks="1" printArea="1" hiddenRows="1" view="pageBreakPreview">
      <selection activeCell="C10" sqref="C10"/>
      <pageMargins left="0.39370078740157483" right="0.39370078740157483" top="0.39370078740157483" bottom="0.39370078740157483" header="0.31496062992125984" footer="0.31496062992125984"/>
      <pageSetup paperSize="9" scale="60" orientation="landscape" r:id="rId6"/>
      <headerFooter>
        <oddFooter>&amp;R95</oddFooter>
      </headerFooter>
    </customSheetView>
    <customSheetView guid="{DB5FF748-5A0B-481D-84B1-E8DCB60F31BB}" scale="80" showPageBreaks="1" printArea="1" hiddenRows="1" view="pageBreakPreview" topLeftCell="A10">
      <selection activeCell="D30" sqref="D30"/>
      <pageMargins left="0.39370078740157483" right="0.39370078740157483" top="0.39370078740157483" bottom="0.39370078740157483" header="0.31496062992125984" footer="0.31496062992125984"/>
      <pageSetup paperSize="9" scale="60" orientation="landscape" r:id="rId7"/>
      <headerFooter>
        <oddFooter>&amp;R91</oddFooter>
      </headerFooter>
    </customSheetView>
  </customSheetViews>
  <mergeCells count="11">
    <mergeCell ref="A13:A16"/>
    <mergeCell ref="F13:F16"/>
    <mergeCell ref="B18:G18"/>
    <mergeCell ref="B19:G19"/>
    <mergeCell ref="A1:G1"/>
    <mergeCell ref="A2:G3"/>
    <mergeCell ref="A4:G4"/>
    <mergeCell ref="A7:A9"/>
    <mergeCell ref="F7:F9"/>
    <mergeCell ref="A10:A12"/>
    <mergeCell ref="F10:F12"/>
  </mergeCells>
  <pageMargins left="0.39370078740157483" right="0.39370078740157483" top="0.39370078740157483" bottom="0.39370078740157483" header="0.31496062992125984" footer="0.31496062992125984"/>
  <pageSetup paperSize="9" scale="60" orientation="landscape" r:id="rId8"/>
  <headerFooter>
    <oddFooter>&amp;R91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8"/>
  <sheetViews>
    <sheetView view="pageBreakPreview" zoomScale="60" zoomScaleNormal="70" zoomScaleSheetLayoutView="80" workbookViewId="0">
      <selection activeCell="D7" sqref="D7"/>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42.140625" style="33" customWidth="1"/>
    <col min="8" max="16384" width="9.140625" style="33"/>
  </cols>
  <sheetData>
    <row r="1" spans="1:7" s="38" customFormat="1" ht="16.5" x14ac:dyDescent="0.25">
      <c r="A1" s="71" t="s">
        <v>0</v>
      </c>
      <c r="B1" s="71"/>
      <c r="C1" s="71"/>
      <c r="D1" s="71"/>
      <c r="E1" s="71"/>
      <c r="F1" s="71"/>
      <c r="G1" s="71"/>
    </row>
    <row r="2" spans="1:7" s="38" customFormat="1" ht="16.5" x14ac:dyDescent="0.25">
      <c r="A2" s="71" t="s">
        <v>47</v>
      </c>
      <c r="B2" s="71"/>
      <c r="C2" s="71"/>
      <c r="D2" s="71"/>
      <c r="E2" s="71"/>
      <c r="F2" s="71"/>
      <c r="G2" s="71"/>
    </row>
    <row r="3" spans="1:7" s="38" customFormat="1" ht="16.5" x14ac:dyDescent="0.25">
      <c r="A3" s="72" t="s">
        <v>25</v>
      </c>
      <c r="B3" s="72"/>
      <c r="C3" s="72"/>
      <c r="D3" s="72"/>
      <c r="E3" s="72"/>
      <c r="F3" s="72"/>
      <c r="G3" s="72"/>
    </row>
    <row r="4" spans="1:7" s="38" customFormat="1" x14ac:dyDescent="0.25"/>
    <row r="5" spans="1:7" ht="42.75" x14ac:dyDescent="0.25">
      <c r="A5" s="36" t="s">
        <v>1</v>
      </c>
      <c r="B5" s="36" t="s">
        <v>2</v>
      </c>
      <c r="C5" s="36" t="s">
        <v>3</v>
      </c>
      <c r="D5" s="36" t="s">
        <v>4</v>
      </c>
      <c r="E5" s="36" t="s">
        <v>5</v>
      </c>
      <c r="F5" s="36" t="s">
        <v>6</v>
      </c>
      <c r="G5" s="36" t="s">
        <v>7</v>
      </c>
    </row>
    <row r="6" spans="1:7" ht="38.25" customHeight="1" x14ac:dyDescent="0.25">
      <c r="A6" s="73" t="s">
        <v>11</v>
      </c>
      <c r="B6" s="13" t="s">
        <v>8</v>
      </c>
      <c r="C6" s="20">
        <v>0.4</v>
      </c>
      <c r="D6" s="17">
        <v>10</v>
      </c>
      <c r="E6" s="17">
        <f>D6*C6</f>
        <v>4</v>
      </c>
      <c r="F6" s="76">
        <f>(E6+E7+E8)*0.4</f>
        <v>3.04</v>
      </c>
      <c r="G6" s="44" t="s">
        <v>81</v>
      </c>
    </row>
    <row r="7" spans="1:7" ht="57" customHeight="1" x14ac:dyDescent="0.25">
      <c r="A7" s="74"/>
      <c r="B7" s="13" t="s">
        <v>9</v>
      </c>
      <c r="C7" s="20">
        <v>0.4</v>
      </c>
      <c r="D7" s="17">
        <v>5</v>
      </c>
      <c r="E7" s="17">
        <f>D7*C7</f>
        <v>2</v>
      </c>
      <c r="F7" s="77"/>
      <c r="G7" s="44" t="s">
        <v>67</v>
      </c>
    </row>
    <row r="8" spans="1:7" ht="72.75" customHeight="1" x14ac:dyDescent="0.25">
      <c r="A8" s="75"/>
      <c r="B8" s="13" t="s">
        <v>10</v>
      </c>
      <c r="C8" s="20">
        <v>0.2</v>
      </c>
      <c r="D8" s="20">
        <v>8</v>
      </c>
      <c r="E8" s="20">
        <f t="shared" ref="E8:E15" si="0">D8*C8</f>
        <v>1.6</v>
      </c>
      <c r="F8" s="78"/>
      <c r="G8" s="44" t="s">
        <v>82</v>
      </c>
    </row>
    <row r="9" spans="1:7" ht="87" customHeight="1" x14ac:dyDescent="0.25">
      <c r="A9" s="89" t="s">
        <v>12</v>
      </c>
      <c r="B9" s="13" t="s">
        <v>52</v>
      </c>
      <c r="C9" s="20">
        <v>0.4</v>
      </c>
      <c r="D9" s="20">
        <v>10</v>
      </c>
      <c r="E9" s="20">
        <f t="shared" si="0"/>
        <v>4</v>
      </c>
      <c r="F9" s="91">
        <f>(E9+E10+E11)*0.2</f>
        <v>1.6</v>
      </c>
      <c r="G9" s="31"/>
    </row>
    <row r="10" spans="1:7" ht="81" customHeight="1" x14ac:dyDescent="0.25">
      <c r="A10" s="89"/>
      <c r="B10" s="13" t="s">
        <v>51</v>
      </c>
      <c r="C10" s="20">
        <v>0.2</v>
      </c>
      <c r="D10" s="20">
        <v>10</v>
      </c>
      <c r="E10" s="20">
        <f t="shared" si="0"/>
        <v>2</v>
      </c>
      <c r="F10" s="91"/>
      <c r="G10" s="45" t="s">
        <v>92</v>
      </c>
    </row>
    <row r="11" spans="1:7" ht="79.5" customHeight="1" x14ac:dyDescent="0.25">
      <c r="A11" s="89"/>
      <c r="B11" s="13" t="s">
        <v>49</v>
      </c>
      <c r="C11" s="20">
        <v>0.4</v>
      </c>
      <c r="D11" s="17">
        <v>5</v>
      </c>
      <c r="E11" s="20">
        <f t="shared" si="0"/>
        <v>2</v>
      </c>
      <c r="F11" s="91"/>
      <c r="G11" s="31"/>
    </row>
    <row r="12" spans="1:7" ht="42" customHeight="1" x14ac:dyDescent="0.25">
      <c r="A12" s="73" t="s">
        <v>13</v>
      </c>
      <c r="B12" s="13" t="s">
        <v>23</v>
      </c>
      <c r="C12" s="20">
        <v>0.3</v>
      </c>
      <c r="D12" s="20">
        <v>5</v>
      </c>
      <c r="E12" s="20">
        <f t="shared" si="0"/>
        <v>1.5</v>
      </c>
      <c r="F12" s="76">
        <f>(E12+E13+E14+E15)*0.4</f>
        <v>3</v>
      </c>
      <c r="G12" s="45" t="s">
        <v>83</v>
      </c>
    </row>
    <row r="13" spans="1:7" ht="67.5" customHeight="1" x14ac:dyDescent="0.25">
      <c r="A13" s="74"/>
      <c r="B13" s="13" t="s">
        <v>27</v>
      </c>
      <c r="C13" s="20">
        <v>0.3</v>
      </c>
      <c r="D13" s="20">
        <v>8</v>
      </c>
      <c r="E13" s="20">
        <f t="shared" si="0"/>
        <v>2.4</v>
      </c>
      <c r="F13" s="77"/>
      <c r="G13" s="50" t="s">
        <v>84</v>
      </c>
    </row>
    <row r="14" spans="1:7" ht="52.5" customHeight="1" x14ac:dyDescent="0.25">
      <c r="A14" s="74"/>
      <c r="B14" s="13" t="s">
        <v>28</v>
      </c>
      <c r="C14" s="20">
        <v>0.2</v>
      </c>
      <c r="D14" s="20">
        <v>10</v>
      </c>
      <c r="E14" s="20">
        <f t="shared" si="0"/>
        <v>2</v>
      </c>
      <c r="F14" s="77"/>
      <c r="G14" s="45" t="s">
        <v>85</v>
      </c>
    </row>
    <row r="15" spans="1:7" ht="71.25" customHeight="1" x14ac:dyDescent="0.25">
      <c r="A15" s="75"/>
      <c r="B15" s="13" t="s">
        <v>29</v>
      </c>
      <c r="C15" s="20">
        <v>0.2</v>
      </c>
      <c r="D15" s="20">
        <v>8</v>
      </c>
      <c r="E15" s="20">
        <f t="shared" si="0"/>
        <v>1.6</v>
      </c>
      <c r="F15" s="78"/>
      <c r="G15" s="50" t="s">
        <v>86</v>
      </c>
    </row>
    <row r="16" spans="1:7" ht="19.5" customHeight="1" x14ac:dyDescent="0.25">
      <c r="A16" s="37" t="s">
        <v>14</v>
      </c>
      <c r="B16" s="46"/>
      <c r="C16" s="46"/>
      <c r="D16" s="46"/>
      <c r="E16" s="46"/>
      <c r="F16" s="32">
        <f>F6+F9+F12</f>
        <v>7.6400000000000006</v>
      </c>
      <c r="G16" s="46"/>
    </row>
    <row r="17" spans="1:7" ht="70.5" customHeight="1" x14ac:dyDescent="0.25">
      <c r="A17" s="51" t="s">
        <v>15</v>
      </c>
      <c r="B17" s="83" t="s">
        <v>30</v>
      </c>
      <c r="C17" s="84"/>
      <c r="D17" s="84"/>
      <c r="E17" s="84"/>
      <c r="F17" s="84"/>
      <c r="G17" s="85"/>
    </row>
    <row r="18" spans="1:7" ht="81" customHeight="1" x14ac:dyDescent="0.25">
      <c r="A18" s="29" t="s">
        <v>16</v>
      </c>
      <c r="B18" s="86" t="s">
        <v>134</v>
      </c>
      <c r="C18" s="87"/>
      <c r="D18" s="87"/>
      <c r="E18" s="87"/>
      <c r="F18" s="87"/>
      <c r="G18" s="88"/>
    </row>
  </sheetData>
  <customSheetViews>
    <customSheetView guid="{83B5464C-805B-41DB-81B9-A691DDF78663}" scale="60" showPageBreaks="1" printArea="1" view="pageBreakPreview">
      <selection activeCell="D7" sqref="D7"/>
      <pageMargins left="0.39370078740157483" right="0.39370078740157483" top="0.39370078740157483" bottom="0.39370078740157483" header="0.31496062992125984" footer="0.31496062992125984"/>
      <pageSetup paperSize="9" scale="60" orientation="landscape" r:id="rId1"/>
      <headerFooter>
        <oddFooter>&amp;R84</oddFooter>
      </headerFooter>
    </customSheetView>
    <customSheetView guid="{EC56D8CD-5E96-4735-B304-1C545AF394D1}" scale="80" showPageBreaks="1" printArea="1" view="pageBreakPreview">
      <selection activeCell="D7" sqref="D7"/>
      <pageMargins left="0.39370078740157483" right="0.39370078740157483" top="0.39370078740157483" bottom="0.39370078740157483" header="0.31496062992125984" footer="0.31496062992125984"/>
      <pageSetup paperSize="9" scale="60" orientation="landscape" r:id="rId2"/>
      <headerFooter>
        <oddFooter>&amp;R84</oddFooter>
      </headerFooter>
    </customSheetView>
    <customSheetView guid="{E68AA610-1447-41B6-8A0D-6F62026B6D10}" scale="60" showPageBreaks="1" printArea="1" view="pageBreakPreview">
      <selection activeCell="D7" sqref="D7"/>
      <pageMargins left="0.39370078740157483" right="0.39370078740157483" top="0.39370078740157483" bottom="0.39370078740157483" header="0.31496062992125984" footer="0.31496062992125984"/>
      <pageSetup paperSize="9" scale="60" orientation="landscape" r:id="rId3"/>
      <headerFooter>
        <oddFooter>&amp;R84</oddFooter>
      </headerFooter>
    </customSheetView>
    <customSheetView guid="{65D17E01-2C95-467A-A6C0-284D8AF9353A}" scale="85" printArea="1" view="pageBreakPreview" topLeftCell="A13">
      <selection activeCell="G14" sqref="G14"/>
      <pageMargins left="0.39370078740157483" right="0.39370078740157483" top="0.39370078740157483" bottom="0.39370078740157483" header="0.31496062992125984" footer="0.31496062992125984"/>
      <pageSetup paperSize="9" scale="60" orientation="landscape" r:id="rId4"/>
      <headerFooter>
        <oddFooter>&amp;R84</oddFooter>
      </headerFooter>
    </customSheetView>
    <customSheetView guid="{6D50AFB0-1F88-45CC-9714-E302C21A7AF6}" scale="80" showPageBreaks="1" printArea="1" view="pageBreakPreview" topLeftCell="A10">
      <selection activeCell="C16" sqref="C6:G16"/>
      <pageMargins left="0.39370078740157483" right="0.39370078740157483" top="0.39370078740157483" bottom="0.39370078740157483" header="0.31496062992125984" footer="0.31496062992125984"/>
      <pageSetup paperSize="9" scale="60" orientation="landscape" r:id="rId5"/>
      <headerFooter>
        <oddFooter>&amp;R84</oddFooter>
      </headerFooter>
    </customSheetView>
    <customSheetView guid="{D064BFE3-0CFC-4FA0-A904-E97A6AB4FB27}" scale="90" showPageBreaks="1" printArea="1" view="pageBreakPreview" topLeftCell="A7">
      <selection activeCell="G12" sqref="G12"/>
      <pageMargins left="0.39370078740157483" right="0.39370078740157483" top="0.39370078740157483" bottom="0.39370078740157483" header="0.31496062992125984" footer="0.31496062992125984"/>
      <pageSetup paperSize="9" scale="60" orientation="landscape" r:id="rId6"/>
      <headerFooter>
        <oddFooter>&amp;R83</oddFooter>
      </headerFooter>
    </customSheetView>
    <customSheetView guid="{DB5FF748-5A0B-481D-84B1-E8DCB60F31BB}" scale="70" printArea="1" topLeftCell="A10">
      <selection activeCell="A30" sqref="A30"/>
      <pageMargins left="0.39370078740157483" right="0.39370078740157483" top="0.39370078740157483" bottom="0.39370078740157483" header="0.31496062992125984" footer="0.31496062992125984"/>
      <pageSetup paperSize="9" scale="60" orientation="landscape" r:id="rId7"/>
      <headerFooter>
        <oddFooter>&amp;R84</oddFooter>
      </headerFooter>
    </customSheetView>
  </customSheetViews>
  <mergeCells count="11">
    <mergeCell ref="A12:A15"/>
    <mergeCell ref="F12:F15"/>
    <mergeCell ref="B17:G17"/>
    <mergeCell ref="B18:G18"/>
    <mergeCell ref="A1:G1"/>
    <mergeCell ref="A2:G2"/>
    <mergeCell ref="A3:G3"/>
    <mergeCell ref="A6:A8"/>
    <mergeCell ref="F6:F8"/>
    <mergeCell ref="A9:A11"/>
    <mergeCell ref="F9:F11"/>
  </mergeCells>
  <pageMargins left="0.39370078740157483" right="0.39370078740157483" top="0.39370078740157483" bottom="0.39370078740157483" header="0.31496062992125984" footer="0.31496062992125984"/>
  <pageSetup paperSize="9" scale="60" orientation="landscape" r:id="rId8"/>
  <headerFooter>
    <oddFooter>&amp;R84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8"/>
  <sheetViews>
    <sheetView view="pageBreakPreview" zoomScale="70" zoomScaleNormal="100" zoomScaleSheetLayoutView="70" workbookViewId="0">
      <selection activeCell="E16" sqref="E16"/>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42.140625" style="33" customWidth="1"/>
    <col min="8" max="16384" width="9.140625" style="33"/>
  </cols>
  <sheetData>
    <row r="1" spans="1:8" ht="16.5" x14ac:dyDescent="0.25">
      <c r="A1" s="71" t="s">
        <v>0</v>
      </c>
      <c r="B1" s="71"/>
      <c r="C1" s="71"/>
      <c r="D1" s="71"/>
      <c r="E1" s="71"/>
      <c r="F1" s="71"/>
      <c r="G1" s="71"/>
    </row>
    <row r="2" spans="1:8" ht="16.5" x14ac:dyDescent="0.25">
      <c r="A2" s="71" t="s">
        <v>156</v>
      </c>
      <c r="B2" s="71"/>
      <c r="C2" s="71"/>
      <c r="D2" s="71"/>
      <c r="E2" s="71"/>
      <c r="F2" s="71"/>
      <c r="G2" s="71"/>
    </row>
    <row r="3" spans="1:8" ht="16.5" x14ac:dyDescent="0.25">
      <c r="A3" s="72" t="s">
        <v>25</v>
      </c>
      <c r="B3" s="72"/>
      <c r="C3" s="72"/>
      <c r="D3" s="72"/>
      <c r="E3" s="72"/>
      <c r="F3" s="72"/>
      <c r="G3" s="72"/>
    </row>
    <row r="5" spans="1:8" ht="42.75" x14ac:dyDescent="0.25">
      <c r="A5" s="36" t="s">
        <v>1</v>
      </c>
      <c r="B5" s="36" t="s">
        <v>2</v>
      </c>
      <c r="C5" s="36" t="s">
        <v>3</v>
      </c>
      <c r="D5" s="36" t="s">
        <v>4</v>
      </c>
      <c r="E5" s="36" t="s">
        <v>5</v>
      </c>
      <c r="F5" s="36" t="s">
        <v>6</v>
      </c>
      <c r="G5" s="36" t="s">
        <v>7</v>
      </c>
    </row>
    <row r="6" spans="1:8" ht="38.25" customHeight="1" x14ac:dyDescent="0.25">
      <c r="A6" s="73" t="s">
        <v>11</v>
      </c>
      <c r="B6" s="13" t="s">
        <v>8</v>
      </c>
      <c r="C6" s="7">
        <v>0.4</v>
      </c>
      <c r="D6" s="7">
        <v>10</v>
      </c>
      <c r="E6" s="7">
        <f t="shared" ref="E6:E15" si="0">D6*C6</f>
        <v>4</v>
      </c>
      <c r="F6" s="95">
        <f>(E6+E7+E8)*0.4</f>
        <v>2.4000000000000004</v>
      </c>
      <c r="G6" s="55" t="s">
        <v>157</v>
      </c>
    </row>
    <row r="7" spans="1:8" ht="51" customHeight="1" x14ac:dyDescent="0.25">
      <c r="A7" s="74"/>
      <c r="B7" s="13" t="s">
        <v>9</v>
      </c>
      <c r="C7" s="7">
        <v>0.4</v>
      </c>
      <c r="D7" s="7">
        <v>0</v>
      </c>
      <c r="E7" s="7">
        <f t="shared" si="0"/>
        <v>0</v>
      </c>
      <c r="F7" s="96"/>
      <c r="G7" s="55" t="s">
        <v>147</v>
      </c>
      <c r="H7" s="35"/>
    </row>
    <row r="8" spans="1:8" ht="63.75" customHeight="1" x14ac:dyDescent="0.25">
      <c r="A8" s="75"/>
      <c r="B8" s="13" t="s">
        <v>10</v>
      </c>
      <c r="C8" s="7">
        <v>0.2</v>
      </c>
      <c r="D8" s="7">
        <v>10</v>
      </c>
      <c r="E8" s="7">
        <f t="shared" si="0"/>
        <v>2</v>
      </c>
      <c r="F8" s="97"/>
      <c r="G8" s="40" t="s">
        <v>158</v>
      </c>
    </row>
    <row r="9" spans="1:8" ht="41.25" customHeight="1" x14ac:dyDescent="0.25">
      <c r="A9" s="89" t="s">
        <v>12</v>
      </c>
      <c r="B9" s="13" t="s">
        <v>52</v>
      </c>
      <c r="C9" s="7">
        <v>0.4</v>
      </c>
      <c r="D9" s="7">
        <v>10</v>
      </c>
      <c r="E9" s="7">
        <f t="shared" si="0"/>
        <v>4</v>
      </c>
      <c r="F9" s="103">
        <f>(E9+E10+E11)*0.2</f>
        <v>1.8</v>
      </c>
      <c r="G9" s="56"/>
    </row>
    <row r="10" spans="1:8" ht="81" customHeight="1" x14ac:dyDescent="0.25">
      <c r="A10" s="89"/>
      <c r="B10" s="13" t="s">
        <v>61</v>
      </c>
      <c r="C10" s="7">
        <v>0.2</v>
      </c>
      <c r="D10" s="7">
        <v>5</v>
      </c>
      <c r="E10" s="7">
        <f t="shared" si="0"/>
        <v>1</v>
      </c>
      <c r="F10" s="103"/>
      <c r="G10" s="56" t="s">
        <v>159</v>
      </c>
    </row>
    <row r="11" spans="1:8" ht="45" x14ac:dyDescent="0.25">
      <c r="A11" s="89"/>
      <c r="B11" s="13" t="s">
        <v>56</v>
      </c>
      <c r="C11" s="7">
        <v>0.4</v>
      </c>
      <c r="D11" s="7">
        <v>10</v>
      </c>
      <c r="E11" s="7">
        <f t="shared" si="0"/>
        <v>4</v>
      </c>
      <c r="F11" s="103"/>
      <c r="G11" s="56"/>
    </row>
    <row r="12" spans="1:8" ht="42" customHeight="1" x14ac:dyDescent="0.25">
      <c r="A12" s="73" t="s">
        <v>13</v>
      </c>
      <c r="B12" s="13" t="s">
        <v>23</v>
      </c>
      <c r="C12" s="7">
        <v>0.3</v>
      </c>
      <c r="D12" s="7">
        <v>5</v>
      </c>
      <c r="E12" s="7">
        <f t="shared" si="0"/>
        <v>1.5</v>
      </c>
      <c r="F12" s="95">
        <f>(E12+E13+E14+E15)*0.4</f>
        <v>3</v>
      </c>
      <c r="G12" s="56" t="s">
        <v>160</v>
      </c>
    </row>
    <row r="13" spans="1:8" ht="67.5" customHeight="1" x14ac:dyDescent="0.25">
      <c r="A13" s="74"/>
      <c r="B13" s="13" t="s">
        <v>27</v>
      </c>
      <c r="C13" s="7">
        <v>0.3</v>
      </c>
      <c r="D13" s="7">
        <v>10</v>
      </c>
      <c r="E13" s="7">
        <f t="shared" si="0"/>
        <v>3</v>
      </c>
      <c r="F13" s="96"/>
      <c r="G13" s="57" t="s">
        <v>33</v>
      </c>
    </row>
    <row r="14" spans="1:8" ht="52.5" customHeight="1" x14ac:dyDescent="0.25">
      <c r="A14" s="74"/>
      <c r="B14" s="13" t="s">
        <v>28</v>
      </c>
      <c r="C14" s="7">
        <v>0.2</v>
      </c>
      <c r="D14" s="7">
        <v>5</v>
      </c>
      <c r="E14" s="7">
        <f t="shared" si="0"/>
        <v>1</v>
      </c>
      <c r="F14" s="96"/>
      <c r="G14" s="56" t="s">
        <v>161</v>
      </c>
    </row>
    <row r="15" spans="1:8" ht="71.25" customHeight="1" x14ac:dyDescent="0.25">
      <c r="A15" s="75"/>
      <c r="B15" s="13" t="s">
        <v>29</v>
      </c>
      <c r="C15" s="7">
        <v>0.2</v>
      </c>
      <c r="D15" s="7">
        <v>10</v>
      </c>
      <c r="E15" s="7">
        <f t="shared" si="0"/>
        <v>2</v>
      </c>
      <c r="F15" s="97"/>
      <c r="G15" s="57" t="s">
        <v>46</v>
      </c>
    </row>
    <row r="16" spans="1:8" ht="19.5" customHeight="1" x14ac:dyDescent="0.25">
      <c r="A16" s="37" t="s">
        <v>14</v>
      </c>
      <c r="B16" s="46"/>
      <c r="C16" s="46"/>
      <c r="D16" s="46"/>
      <c r="E16" s="46"/>
      <c r="F16" s="32">
        <f>F6+F9+F12</f>
        <v>7.2</v>
      </c>
      <c r="G16" s="46"/>
    </row>
    <row r="17" spans="1:7" ht="72.75" customHeight="1" x14ac:dyDescent="0.25">
      <c r="A17" s="29" t="s">
        <v>15</v>
      </c>
      <c r="B17" s="104" t="s">
        <v>30</v>
      </c>
      <c r="C17" s="105"/>
      <c r="D17" s="105"/>
      <c r="E17" s="105"/>
      <c r="F17" s="105"/>
      <c r="G17" s="106"/>
    </row>
    <row r="18" spans="1:7" ht="44.25" customHeight="1" x14ac:dyDescent="0.25">
      <c r="A18" s="29" t="s">
        <v>16</v>
      </c>
      <c r="B18" s="107" t="s">
        <v>155</v>
      </c>
      <c r="C18" s="105"/>
      <c r="D18" s="105"/>
      <c r="E18" s="105"/>
      <c r="F18" s="105"/>
      <c r="G18" s="106"/>
    </row>
  </sheetData>
  <customSheetViews>
    <customSheetView guid="{83B5464C-805B-41DB-81B9-A691DDF78663}" scale="70" showPageBreaks="1" printArea="1" view="pageBreakPreview">
      <selection activeCell="E16" sqref="E16"/>
      <pageMargins left="0.39370078740157483" right="0.39370078740157483" top="0.39370078740157483" bottom="0.39370078740157483" header="0.31496062992125984" footer="0.31496062992125984"/>
      <pageSetup paperSize="9" scale="61" firstPageNumber="81" orientation="landscape" useFirstPageNumber="1" r:id="rId1"/>
      <headerFooter>
        <oddFooter>&amp;R81</oddFooter>
      </headerFooter>
    </customSheetView>
    <customSheetView guid="{EC56D8CD-5E96-4735-B304-1C545AF394D1}" scale="80" showPageBreaks="1" printArea="1" view="pageBreakPreview" topLeftCell="B6">
      <selection activeCell="B12" sqref="B12"/>
      <pageMargins left="0.39370078740157483" right="0.39370078740157483" top="0.39370078740157483" bottom="0.39370078740157483" header="0.31496062992125984" footer="0.31496062992125984"/>
      <pageSetup paperSize="9" scale="61" firstPageNumber="81" orientation="landscape" useFirstPageNumber="1" r:id="rId2"/>
      <headerFooter>
        <oddFooter>&amp;R81</oddFooter>
      </headerFooter>
    </customSheetView>
    <customSheetView guid="{E68AA610-1447-41B6-8A0D-6F62026B6D10}" scale="70" showPageBreaks="1" printArea="1" view="pageBreakPreview">
      <selection activeCell="E16" sqref="E16"/>
      <pageMargins left="0.39370078740157483" right="0.39370078740157483" top="0.39370078740157483" bottom="0.39370078740157483" header="0.31496062992125984" footer="0.31496062992125984"/>
      <pageSetup paperSize="9" scale="61" firstPageNumber="81" orientation="landscape" useFirstPageNumber="1" r:id="rId3"/>
      <headerFooter>
        <oddFooter>&amp;R81</oddFooter>
      </headerFooter>
    </customSheetView>
    <customSheetView guid="{65D17E01-2C95-467A-A6C0-284D8AF9353A}" scale="80" showPageBreaks="1" printArea="1" view="pageBreakPreview" topLeftCell="A7">
      <selection activeCell="A6" sqref="A6:A8"/>
      <pageMargins left="0.39370078740157483" right="0.39370078740157483" top="0.39370078740157483" bottom="0.39370078740157483" header="0.31496062992125984" footer="0.31496062992125984"/>
      <pageSetup paperSize="9" scale="61" firstPageNumber="81" orientation="landscape" useFirstPageNumber="1" r:id="rId4"/>
      <headerFooter>
        <oddFooter>&amp;R81</oddFooter>
      </headerFooter>
    </customSheetView>
    <customSheetView guid="{6D50AFB0-1F88-45CC-9714-E302C21A7AF6}" scale="80" showPageBreaks="1" printArea="1" view="pageBreakPreview">
      <selection activeCell="D7" sqref="D7"/>
      <pageMargins left="0.39370078740157483" right="0.39370078740157483" top="0.39370078740157483" bottom="0.39370078740157483" header="0.31496062992125984" footer="0.31496062992125984"/>
      <pageSetup paperSize="9" scale="61" firstPageNumber="81" orientation="landscape" useFirstPageNumber="1" r:id="rId5"/>
      <headerFooter>
        <oddFooter>&amp;R81</oddFooter>
      </headerFooter>
    </customSheetView>
    <customSheetView guid="{D064BFE3-0CFC-4FA0-A904-E97A6AB4FB27}" scale="90" showPageBreaks="1" printArea="1" view="pageBreakPreview" topLeftCell="A4">
      <selection activeCell="D12" sqref="D12"/>
      <pageMargins left="0.39370078740157483" right="0.39370078740157483" top="0.39370078740157483" bottom="0.39370078740157483" header="0.31496062992125984" footer="0.31496062992125984"/>
      <pageSetup paperSize="9" scale="61" firstPageNumber="81" orientation="landscape" useFirstPageNumber="1" r:id="rId6"/>
      <headerFooter>
        <oddFooter>&amp;R81</oddFooter>
      </headerFooter>
    </customSheetView>
    <customSheetView guid="{DB5FF748-5A0B-481D-84B1-E8DCB60F31BB}" scale="70" showPageBreaks="1" printArea="1" view="pageBreakPreview">
      <selection activeCell="G8" sqref="G8"/>
      <pageMargins left="0.39370078740157483" right="0.39370078740157483" top="0.39370078740157483" bottom="0.39370078740157483" header="0.31496062992125984" footer="0.31496062992125984"/>
      <pageSetup paperSize="9" scale="61" firstPageNumber="81" orientation="landscape" useFirstPageNumber="1" r:id="rId7"/>
      <headerFooter>
        <oddFooter>&amp;R81</oddFooter>
      </headerFooter>
    </customSheetView>
  </customSheetViews>
  <mergeCells count="11">
    <mergeCell ref="A12:A15"/>
    <mergeCell ref="F12:F15"/>
    <mergeCell ref="B17:G17"/>
    <mergeCell ref="B18:G18"/>
    <mergeCell ref="A1:G1"/>
    <mergeCell ref="A2:G2"/>
    <mergeCell ref="A3:G3"/>
    <mergeCell ref="A6:A8"/>
    <mergeCell ref="F6:F8"/>
    <mergeCell ref="A9:A11"/>
    <mergeCell ref="F9:F11"/>
  </mergeCells>
  <pageMargins left="0.39370078740157483" right="0.39370078740157483" top="0.39370078740157483" bottom="0.39370078740157483" header="0.31496062992125984" footer="0.31496062992125984"/>
  <pageSetup paperSize="9" scale="61" firstPageNumber="81" orientation="landscape" useFirstPageNumber="1" r:id="rId8"/>
  <headerFooter>
    <oddFooter>&amp;R81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8"/>
  <sheetViews>
    <sheetView view="pageBreakPreview" zoomScale="60" zoomScaleNormal="70" workbookViewId="0">
      <selection activeCell="E16" sqref="E16"/>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42.140625" style="33" customWidth="1"/>
    <col min="8" max="16384" width="9.140625" style="33"/>
  </cols>
  <sheetData>
    <row r="1" spans="1:9" ht="16.5" x14ac:dyDescent="0.25">
      <c r="A1" s="71" t="s">
        <v>0</v>
      </c>
      <c r="B1" s="71"/>
      <c r="C1" s="71"/>
      <c r="D1" s="71"/>
      <c r="E1" s="71"/>
      <c r="F1" s="71"/>
      <c r="G1" s="71"/>
    </row>
    <row r="2" spans="1:9" ht="16.5" x14ac:dyDescent="0.25">
      <c r="A2" s="71" t="s">
        <v>62</v>
      </c>
      <c r="B2" s="71"/>
      <c r="C2" s="71"/>
      <c r="D2" s="71"/>
      <c r="E2" s="71"/>
      <c r="F2" s="71"/>
      <c r="G2" s="71"/>
    </row>
    <row r="3" spans="1:9" ht="16.5" x14ac:dyDescent="0.25">
      <c r="A3" s="72" t="s">
        <v>25</v>
      </c>
      <c r="B3" s="72"/>
      <c r="C3" s="72"/>
      <c r="D3" s="72"/>
      <c r="E3" s="72"/>
      <c r="F3" s="72"/>
      <c r="G3" s="72"/>
    </row>
    <row r="5" spans="1:9" ht="42.75" x14ac:dyDescent="0.25">
      <c r="A5" s="36" t="s">
        <v>1</v>
      </c>
      <c r="B5" s="36" t="s">
        <v>2</v>
      </c>
      <c r="C5" s="36" t="s">
        <v>3</v>
      </c>
      <c r="D5" s="36" t="s">
        <v>4</v>
      </c>
      <c r="E5" s="36" t="s">
        <v>5</v>
      </c>
      <c r="F5" s="36" t="s">
        <v>6</v>
      </c>
      <c r="G5" s="36" t="s">
        <v>7</v>
      </c>
    </row>
    <row r="6" spans="1:9" ht="38.25" customHeight="1" x14ac:dyDescent="0.25">
      <c r="A6" s="73" t="s">
        <v>11</v>
      </c>
      <c r="B6" s="13" t="s">
        <v>8</v>
      </c>
      <c r="C6" s="7">
        <v>0.4</v>
      </c>
      <c r="D6" s="7">
        <v>10</v>
      </c>
      <c r="E6" s="7">
        <f t="shared" ref="E6:E15" si="0">D6*C6</f>
        <v>4</v>
      </c>
      <c r="F6" s="95">
        <f>(E6+E7+E8)*0.4</f>
        <v>3.04</v>
      </c>
      <c r="G6" s="55" t="s">
        <v>188</v>
      </c>
    </row>
    <row r="7" spans="1:9" ht="57" customHeight="1" x14ac:dyDescent="0.25">
      <c r="A7" s="74"/>
      <c r="B7" s="13" t="s">
        <v>9</v>
      </c>
      <c r="C7" s="7">
        <v>0.4</v>
      </c>
      <c r="D7" s="7">
        <v>5</v>
      </c>
      <c r="E7" s="7">
        <f t="shared" si="0"/>
        <v>2</v>
      </c>
      <c r="F7" s="96"/>
      <c r="G7" s="55" t="s">
        <v>162</v>
      </c>
      <c r="H7" s="35"/>
    </row>
    <row r="8" spans="1:9" ht="72.75" customHeight="1" x14ac:dyDescent="0.25">
      <c r="A8" s="75"/>
      <c r="B8" s="13" t="s">
        <v>10</v>
      </c>
      <c r="C8" s="7">
        <v>0.2</v>
      </c>
      <c r="D8" s="7">
        <v>8</v>
      </c>
      <c r="E8" s="7">
        <f t="shared" si="0"/>
        <v>1.6</v>
      </c>
      <c r="F8" s="97"/>
      <c r="G8" s="55" t="s">
        <v>163</v>
      </c>
    </row>
    <row r="9" spans="1:9" ht="41.25" customHeight="1" x14ac:dyDescent="0.25">
      <c r="A9" s="73" t="s">
        <v>12</v>
      </c>
      <c r="B9" s="13" t="s">
        <v>52</v>
      </c>
      <c r="C9" s="7">
        <v>0.4</v>
      </c>
      <c r="D9" s="7">
        <v>10</v>
      </c>
      <c r="E9" s="7">
        <f t="shared" si="0"/>
        <v>4</v>
      </c>
      <c r="F9" s="103">
        <f>(E9+E10+E11)*0.2</f>
        <v>2</v>
      </c>
      <c r="G9" s="56"/>
    </row>
    <row r="10" spans="1:9" ht="81" customHeight="1" x14ac:dyDescent="0.25">
      <c r="A10" s="74"/>
      <c r="B10" s="13" t="s">
        <v>61</v>
      </c>
      <c r="C10" s="7">
        <v>0.2</v>
      </c>
      <c r="D10" s="7">
        <v>10</v>
      </c>
      <c r="E10" s="7">
        <f t="shared" si="0"/>
        <v>2</v>
      </c>
      <c r="F10" s="103"/>
      <c r="G10" s="56" t="s">
        <v>167</v>
      </c>
      <c r="I10" s="39"/>
    </row>
    <row r="11" spans="1:9" ht="45" x14ac:dyDescent="0.25">
      <c r="A11" s="75"/>
      <c r="B11" s="13" t="s">
        <v>56</v>
      </c>
      <c r="C11" s="7">
        <v>0.4</v>
      </c>
      <c r="D11" s="7">
        <v>10</v>
      </c>
      <c r="E11" s="7">
        <f t="shared" si="0"/>
        <v>4</v>
      </c>
      <c r="F11" s="103"/>
      <c r="G11" s="56"/>
    </row>
    <row r="12" spans="1:9" ht="42" customHeight="1" x14ac:dyDescent="0.25">
      <c r="A12" s="73" t="s">
        <v>13</v>
      </c>
      <c r="B12" s="13" t="s">
        <v>23</v>
      </c>
      <c r="C12" s="7">
        <v>0.3</v>
      </c>
      <c r="D12" s="7">
        <v>5</v>
      </c>
      <c r="E12" s="7">
        <f t="shared" si="0"/>
        <v>1.5</v>
      </c>
      <c r="F12" s="95">
        <f>(E12+E13+E14+E15)*0.4</f>
        <v>2.04</v>
      </c>
      <c r="G12" s="56" t="s">
        <v>164</v>
      </c>
    </row>
    <row r="13" spans="1:9" ht="67.5" customHeight="1" x14ac:dyDescent="0.25">
      <c r="A13" s="74"/>
      <c r="B13" s="13" t="s">
        <v>27</v>
      </c>
      <c r="C13" s="7">
        <v>0.3</v>
      </c>
      <c r="D13" s="7">
        <v>0</v>
      </c>
      <c r="E13" s="7">
        <f t="shared" si="0"/>
        <v>0</v>
      </c>
      <c r="F13" s="96"/>
      <c r="G13" s="57" t="s">
        <v>168</v>
      </c>
    </row>
    <row r="14" spans="1:9" ht="52.5" customHeight="1" x14ac:dyDescent="0.25">
      <c r="A14" s="74"/>
      <c r="B14" s="13" t="s">
        <v>28</v>
      </c>
      <c r="C14" s="7">
        <v>0.2</v>
      </c>
      <c r="D14" s="7">
        <v>10</v>
      </c>
      <c r="E14" s="7">
        <f t="shared" si="0"/>
        <v>2</v>
      </c>
      <c r="F14" s="96"/>
      <c r="G14" s="56" t="s">
        <v>166</v>
      </c>
    </row>
    <row r="15" spans="1:9" ht="71.25" customHeight="1" x14ac:dyDescent="0.25">
      <c r="A15" s="75"/>
      <c r="B15" s="13" t="s">
        <v>29</v>
      </c>
      <c r="C15" s="7">
        <v>0.2</v>
      </c>
      <c r="D15" s="7">
        <v>8</v>
      </c>
      <c r="E15" s="7">
        <f t="shared" si="0"/>
        <v>1.6</v>
      </c>
      <c r="F15" s="97"/>
      <c r="G15" s="57" t="s">
        <v>165</v>
      </c>
    </row>
    <row r="16" spans="1:9" ht="19.5" customHeight="1" x14ac:dyDescent="0.25">
      <c r="A16" s="37" t="s">
        <v>14</v>
      </c>
      <c r="B16" s="46"/>
      <c r="C16" s="46"/>
      <c r="D16" s="46"/>
      <c r="E16" s="46"/>
      <c r="F16" s="32">
        <f>F6+F9+F12</f>
        <v>7.08</v>
      </c>
      <c r="G16" s="46"/>
    </row>
    <row r="17" spans="1:7" ht="72.75" customHeight="1" x14ac:dyDescent="0.25">
      <c r="A17" s="29" t="s">
        <v>15</v>
      </c>
      <c r="B17" s="104" t="s">
        <v>30</v>
      </c>
      <c r="C17" s="105"/>
      <c r="D17" s="105"/>
      <c r="E17" s="105"/>
      <c r="F17" s="105"/>
      <c r="G17" s="106"/>
    </row>
    <row r="18" spans="1:7" ht="52.5" customHeight="1" x14ac:dyDescent="0.25">
      <c r="A18" s="29" t="s">
        <v>16</v>
      </c>
      <c r="B18" s="107" t="s">
        <v>169</v>
      </c>
      <c r="C18" s="105"/>
      <c r="D18" s="105"/>
      <c r="E18" s="105"/>
      <c r="F18" s="105"/>
      <c r="G18" s="106"/>
    </row>
  </sheetData>
  <customSheetViews>
    <customSheetView guid="{83B5464C-805B-41DB-81B9-A691DDF78663}" scale="60" showPageBreaks="1" printArea="1" view="pageBreakPreview">
      <selection activeCell="E16" sqref="E16"/>
      <pageMargins left="0.39370078740157483" right="0.39370078740157483" top="0.39370078740157483" bottom="0.39370078740157483" header="0.31496062992125984" footer="0.31496062992125984"/>
      <pageSetup paperSize="9" scale="61" orientation="landscape" r:id="rId1"/>
      <headerFooter>
        <oddFooter>&amp;R83</oddFooter>
      </headerFooter>
    </customSheetView>
    <customSheetView guid="{EC56D8CD-5E96-4735-B304-1C545AF394D1}" scale="80" showPageBreaks="1" printArea="1" view="pageBreakPreview" topLeftCell="C1">
      <selection activeCell="G9" sqref="G9"/>
      <pageMargins left="0.39370078740157483" right="0.39370078740157483" top="0.39370078740157483" bottom="0.39370078740157483" header="0.31496062992125984" footer="0.31496062992125984"/>
      <pageSetup paperSize="9" scale="61" orientation="landscape" r:id="rId2"/>
      <headerFooter>
        <oddFooter>&amp;R83</oddFooter>
      </headerFooter>
    </customSheetView>
    <customSheetView guid="{E68AA610-1447-41B6-8A0D-6F62026B6D10}" scale="60" showPageBreaks="1" printArea="1" view="pageBreakPreview">
      <selection activeCell="E16" sqref="E16"/>
      <pageMargins left="0.39370078740157483" right="0.39370078740157483" top="0.39370078740157483" bottom="0.39370078740157483" header="0.31496062992125984" footer="0.31496062992125984"/>
      <pageSetup paperSize="9" scale="61" orientation="landscape" r:id="rId3"/>
      <headerFooter>
        <oddFooter>&amp;R83</oddFooter>
      </headerFooter>
    </customSheetView>
    <customSheetView guid="{65D17E01-2C95-467A-A6C0-284D8AF9353A}" scale="85" showPageBreaks="1" printArea="1" view="pageBreakPreview" topLeftCell="A10">
      <selection activeCell="B14" sqref="B14"/>
      <pageMargins left="0.39370078740157483" right="0.39370078740157483" top="0.39370078740157483" bottom="0.39370078740157483" header="0.31496062992125984" footer="0.31496062992125984"/>
      <pageSetup paperSize="9" scale="61" orientation="landscape" r:id="rId4"/>
      <headerFooter>
        <oddFooter>&amp;R83</oddFooter>
      </headerFooter>
    </customSheetView>
    <customSheetView guid="{6D50AFB0-1F88-45CC-9714-E302C21A7AF6}" scale="80" showPageBreaks="1" view="pageBreakPreview" topLeftCell="B1">
      <selection activeCell="F9" sqref="F9:F12"/>
      <pageMargins left="0.39370078740157483" right="0.39370078740157483" top="0.39370078740157483" bottom="0.39370078740157483" header="0.31496062992125984" footer="0.31496062992125984"/>
      <pageSetup paperSize="9" scale="72" orientation="landscape" r:id="rId5"/>
    </customSheetView>
    <customSheetView guid="{D064BFE3-0CFC-4FA0-A904-E97A6AB4FB27}" scale="80" showPageBreaks="1" printArea="1" view="pageBreakPreview">
      <selection activeCell="E10" sqref="E10"/>
      <pageMargins left="0.39370078740157483" right="0.39370078740157483" top="0.39370078740157483" bottom="0.39370078740157483" header="0.31496062992125984" footer="0.31496062992125984"/>
      <pageSetup paperSize="9" scale="72" firstPageNumber="82" orientation="landscape" useFirstPageNumber="1" r:id="rId6"/>
      <headerFooter>
        <oddFooter>&amp;R82</oddFooter>
      </headerFooter>
    </customSheetView>
    <customSheetView guid="{DB5FF748-5A0B-481D-84B1-E8DCB60F31BB}" scale="70" showPageBreaks="1" printArea="1" view="pageBreakPreview">
      <selection activeCell="D15" sqref="D15"/>
      <pageMargins left="0.39370078740157483" right="0.39370078740157483" top="0.39370078740157483" bottom="0.39370078740157483" header="0.31496062992125984" footer="0.31496062992125984"/>
      <pageSetup paperSize="9" scale="61" orientation="landscape" r:id="rId7"/>
      <headerFooter>
        <oddFooter>&amp;R83</oddFooter>
      </headerFooter>
    </customSheetView>
  </customSheetViews>
  <mergeCells count="11">
    <mergeCell ref="B17:G17"/>
    <mergeCell ref="B18:G18"/>
    <mergeCell ref="A6:A8"/>
    <mergeCell ref="A1:G1"/>
    <mergeCell ref="A2:G2"/>
    <mergeCell ref="A3:G3"/>
    <mergeCell ref="A9:A11"/>
    <mergeCell ref="F9:F11"/>
    <mergeCell ref="F6:F8"/>
    <mergeCell ref="A12:A15"/>
    <mergeCell ref="F12:F15"/>
  </mergeCells>
  <pageMargins left="0.39370078740157483" right="0.39370078740157483" top="0.39370078740157483" bottom="0.39370078740157483" header="0.31496062992125984" footer="0.31496062992125984"/>
  <pageSetup paperSize="9" scale="61" orientation="landscape" r:id="rId8"/>
  <headerFooter>
    <oddFooter>&amp;R83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9"/>
  <sheetViews>
    <sheetView view="pageBreakPreview" zoomScale="80" zoomScaleNormal="80" zoomScaleSheetLayoutView="90" workbookViewId="0">
      <selection activeCell="B25" sqref="B25"/>
    </sheetView>
  </sheetViews>
  <sheetFormatPr defaultRowHeight="15" x14ac:dyDescent="0.25"/>
  <cols>
    <col min="1" max="1" width="29.85546875" style="33" customWidth="1"/>
    <col min="2" max="2" width="60.42578125" style="33" customWidth="1"/>
    <col min="3" max="4" width="9.140625" style="33"/>
    <col min="5" max="5" width="17.140625" style="33" customWidth="1"/>
    <col min="6" max="6" width="18" style="33" customWidth="1"/>
    <col min="7" max="7" width="43.42578125" style="33" customWidth="1"/>
    <col min="8" max="16384" width="9.140625" style="33"/>
  </cols>
  <sheetData>
    <row r="1" spans="1:8" ht="16.5" x14ac:dyDescent="0.25">
      <c r="A1" s="71" t="s">
        <v>0</v>
      </c>
      <c r="B1" s="71"/>
      <c r="C1" s="71"/>
      <c r="D1" s="71"/>
      <c r="E1" s="71"/>
      <c r="F1" s="71"/>
      <c r="G1" s="71"/>
    </row>
    <row r="2" spans="1:8" ht="10.5" customHeight="1" x14ac:dyDescent="0.25">
      <c r="A2" s="102" t="s">
        <v>148</v>
      </c>
      <c r="B2" s="102"/>
      <c r="C2" s="102"/>
      <c r="D2" s="102"/>
      <c r="E2" s="102"/>
      <c r="F2" s="102"/>
      <c r="G2" s="102"/>
    </row>
    <row r="3" spans="1:8" ht="9" customHeight="1" x14ac:dyDescent="0.25">
      <c r="A3" s="102"/>
      <c r="B3" s="102"/>
      <c r="C3" s="102"/>
      <c r="D3" s="102"/>
      <c r="E3" s="102"/>
      <c r="F3" s="102"/>
      <c r="G3" s="102"/>
    </row>
    <row r="4" spans="1:8" ht="16.5" x14ac:dyDescent="0.25">
      <c r="A4" s="72" t="s">
        <v>171</v>
      </c>
      <c r="B4" s="72"/>
      <c r="C4" s="72"/>
      <c r="D4" s="72"/>
      <c r="E4" s="72"/>
      <c r="F4" s="72"/>
      <c r="G4" s="72"/>
    </row>
    <row r="6" spans="1:8" ht="42.75" x14ac:dyDescent="0.25">
      <c r="A6" s="36" t="s">
        <v>1</v>
      </c>
      <c r="B6" s="36" t="s">
        <v>2</v>
      </c>
      <c r="C6" s="36" t="s">
        <v>3</v>
      </c>
      <c r="D6" s="36" t="s">
        <v>4</v>
      </c>
      <c r="E6" s="36" t="s">
        <v>5</v>
      </c>
      <c r="F6" s="36" t="s">
        <v>6</v>
      </c>
      <c r="G6" s="36" t="s">
        <v>7</v>
      </c>
    </row>
    <row r="7" spans="1:8" ht="38.25" customHeight="1" x14ac:dyDescent="0.25">
      <c r="A7" s="73" t="s">
        <v>11</v>
      </c>
      <c r="B7" s="13" t="s">
        <v>8</v>
      </c>
      <c r="C7" s="7">
        <v>0.5</v>
      </c>
      <c r="D7" s="7">
        <v>10</v>
      </c>
      <c r="E7" s="7">
        <f>D7*C7</f>
        <v>5</v>
      </c>
      <c r="F7" s="95">
        <f>(E7+E8)*0.4</f>
        <v>2</v>
      </c>
      <c r="G7" s="55" t="s">
        <v>146</v>
      </c>
    </row>
    <row r="8" spans="1:8" ht="57" customHeight="1" x14ac:dyDescent="0.25">
      <c r="A8" s="74"/>
      <c r="B8" s="13" t="s">
        <v>9</v>
      </c>
      <c r="C8" s="7">
        <v>0.5</v>
      </c>
      <c r="D8" s="7">
        <v>0</v>
      </c>
      <c r="E8" s="7">
        <f>D8*C8</f>
        <v>0</v>
      </c>
      <c r="F8" s="96"/>
      <c r="G8" s="55" t="s">
        <v>147</v>
      </c>
      <c r="H8" s="35"/>
    </row>
    <row r="9" spans="1:8" ht="112.5" hidden="1" customHeight="1" x14ac:dyDescent="0.25">
      <c r="A9" s="75"/>
      <c r="B9" s="13" t="s">
        <v>10</v>
      </c>
      <c r="C9" s="7">
        <v>0.2</v>
      </c>
      <c r="D9" s="7">
        <v>10.199999999999999</v>
      </c>
      <c r="E9" s="7">
        <f>D9*C9</f>
        <v>2.04</v>
      </c>
      <c r="F9" s="97"/>
      <c r="G9" s="55" t="s">
        <v>172</v>
      </c>
    </row>
    <row r="10" spans="1:8" ht="41.25" customHeight="1" x14ac:dyDescent="0.25">
      <c r="A10" s="89" t="s">
        <v>12</v>
      </c>
      <c r="B10" s="13" t="s">
        <v>52</v>
      </c>
      <c r="C10" s="7">
        <v>0.6</v>
      </c>
      <c r="D10" s="7">
        <v>10</v>
      </c>
      <c r="E10" s="7">
        <f t="shared" ref="E10:E15" si="0">D10*C10</f>
        <v>6</v>
      </c>
      <c r="F10" s="95">
        <f>(E10+E12)*0.2</f>
        <v>2</v>
      </c>
      <c r="G10" s="56"/>
      <c r="H10" s="39"/>
    </row>
    <row r="11" spans="1:8" ht="81" hidden="1" customHeight="1" x14ac:dyDescent="0.25">
      <c r="A11" s="89"/>
      <c r="B11" s="13" t="s">
        <v>26</v>
      </c>
      <c r="C11" s="7" t="s">
        <v>32</v>
      </c>
      <c r="D11" s="7" t="s">
        <v>32</v>
      </c>
      <c r="E11" s="7">
        <v>0</v>
      </c>
      <c r="F11" s="96"/>
      <c r="G11" s="56"/>
    </row>
    <row r="12" spans="1:8" ht="45" x14ac:dyDescent="0.25">
      <c r="A12" s="89"/>
      <c r="B12" s="13" t="s">
        <v>56</v>
      </c>
      <c r="C12" s="7">
        <v>0.4</v>
      </c>
      <c r="D12" s="7">
        <v>10</v>
      </c>
      <c r="E12" s="7">
        <f t="shared" si="0"/>
        <v>4</v>
      </c>
      <c r="F12" s="97"/>
      <c r="G12" s="56"/>
    </row>
    <row r="13" spans="1:8" ht="42" customHeight="1" x14ac:dyDescent="0.25">
      <c r="A13" s="73" t="s">
        <v>13</v>
      </c>
      <c r="B13" s="13" t="s">
        <v>23</v>
      </c>
      <c r="C13" s="7">
        <v>0.4</v>
      </c>
      <c r="D13" s="7">
        <v>8</v>
      </c>
      <c r="E13" s="7">
        <f t="shared" si="0"/>
        <v>3.2</v>
      </c>
      <c r="F13" s="95">
        <f>(E13+E14+E15+E16)*0.4</f>
        <v>3.08</v>
      </c>
      <c r="G13" s="56" t="s">
        <v>149</v>
      </c>
    </row>
    <row r="14" spans="1:8" ht="67.5" hidden="1" customHeight="1" x14ac:dyDescent="0.25">
      <c r="A14" s="74"/>
      <c r="B14" s="13" t="s">
        <v>27</v>
      </c>
      <c r="C14" s="7" t="s">
        <v>32</v>
      </c>
      <c r="D14" s="7" t="s">
        <v>32</v>
      </c>
      <c r="E14" s="7">
        <v>0</v>
      </c>
      <c r="F14" s="96"/>
      <c r="G14" s="57"/>
    </row>
    <row r="15" spans="1:8" ht="52.5" customHeight="1" x14ac:dyDescent="0.25">
      <c r="A15" s="74"/>
      <c r="B15" s="13" t="s">
        <v>28</v>
      </c>
      <c r="C15" s="7">
        <v>0.3</v>
      </c>
      <c r="D15" s="7">
        <v>5</v>
      </c>
      <c r="E15" s="7">
        <f t="shared" si="0"/>
        <v>1.5</v>
      </c>
      <c r="F15" s="96"/>
      <c r="G15" s="56" t="s">
        <v>150</v>
      </c>
    </row>
    <row r="16" spans="1:8" ht="71.25" customHeight="1" x14ac:dyDescent="0.25">
      <c r="A16" s="75"/>
      <c r="B16" s="13" t="s">
        <v>29</v>
      </c>
      <c r="C16" s="7">
        <v>0.3</v>
      </c>
      <c r="D16" s="7">
        <v>10</v>
      </c>
      <c r="E16" s="7">
        <f>D16*C16</f>
        <v>3</v>
      </c>
      <c r="F16" s="97"/>
      <c r="G16" s="57" t="s">
        <v>33</v>
      </c>
    </row>
    <row r="17" spans="1:7" ht="19.5" customHeight="1" x14ac:dyDescent="0.25">
      <c r="A17" s="37" t="s">
        <v>14</v>
      </c>
      <c r="B17" s="46"/>
      <c r="C17" s="46"/>
      <c r="D17" s="46"/>
      <c r="E17" s="46"/>
      <c r="F17" s="32">
        <f>F7+F10+F13</f>
        <v>7.08</v>
      </c>
      <c r="G17" s="46"/>
    </row>
    <row r="18" spans="1:7" ht="48.75" customHeight="1" x14ac:dyDescent="0.25">
      <c r="A18" s="29" t="s">
        <v>15</v>
      </c>
      <c r="B18" s="104" t="s">
        <v>30</v>
      </c>
      <c r="C18" s="105"/>
      <c r="D18" s="105"/>
      <c r="E18" s="105"/>
      <c r="F18" s="105"/>
      <c r="G18" s="106"/>
    </row>
    <row r="19" spans="1:7" ht="63" customHeight="1" x14ac:dyDescent="0.25">
      <c r="A19" s="29" t="s">
        <v>16</v>
      </c>
      <c r="B19" s="107" t="s">
        <v>170</v>
      </c>
      <c r="C19" s="105"/>
      <c r="D19" s="105"/>
      <c r="E19" s="105"/>
      <c r="F19" s="105"/>
      <c r="G19" s="106"/>
    </row>
  </sheetData>
  <customSheetViews>
    <customSheetView guid="{83B5464C-805B-41DB-81B9-A691DDF78663}" scale="80" showPageBreaks="1" printArea="1" hiddenRows="1" view="pageBreakPreview">
      <selection activeCell="B25" sqref="B25"/>
      <pageMargins left="0.39370078740157483" right="0.39370078740157483" top="0.39370078740157483" bottom="0.39370078740157483" header="0.31496062992125984" footer="0.31496062992125984"/>
      <pageSetup paperSize="9" scale="60" orientation="landscape" r:id="rId1"/>
      <headerFooter>
        <oddFooter>&amp;R88</oddFooter>
      </headerFooter>
    </customSheetView>
    <customSheetView guid="{EC56D8CD-5E96-4735-B304-1C545AF394D1}" scale="80" showPageBreaks="1" printArea="1" view="pageBreakPreview" topLeftCell="B7">
      <selection activeCell="G16" sqref="G16"/>
      <pageMargins left="0.39370078740157483" right="0.39370078740157483" top="0.39370078740157483" bottom="0.39370078740157483" header="0.31496062992125984" footer="0.31496062992125984"/>
      <pageSetup paperSize="9" scale="60" orientation="landscape" r:id="rId2"/>
      <headerFooter>
        <oddFooter>&amp;R88</oddFooter>
      </headerFooter>
    </customSheetView>
    <customSheetView guid="{E68AA610-1447-41B6-8A0D-6F62026B6D10}" scale="80" showPageBreaks="1" printArea="1" hiddenRows="1" view="pageBreakPreview" topLeftCell="A4">
      <selection activeCell="F29" sqref="F29"/>
      <pageMargins left="0.39370078740157483" right="0.39370078740157483" top="0.39370078740157483" bottom="0.39370078740157483" header="0.31496062992125984" footer="0.31496062992125984"/>
      <pageSetup paperSize="9" scale="60" orientation="landscape" r:id="rId3"/>
      <headerFooter>
        <oddFooter>&amp;R88</oddFooter>
      </headerFooter>
    </customSheetView>
    <customSheetView guid="{65D17E01-2C95-467A-A6C0-284D8AF9353A}" scale="80" showPageBreaks="1" printArea="1" hiddenRows="1" view="pageBreakPreview">
      <selection activeCell="E16" sqref="E16"/>
      <pageMargins left="0.39370078740157483" right="0.39370078740157483" top="0.39370078740157483" bottom="0.39370078740157483" header="0.31496062992125984" footer="0.31496062992125984"/>
      <pageSetup paperSize="9" scale="60" orientation="landscape" r:id="rId4"/>
      <headerFooter>
        <oddFooter>&amp;R88</oddFooter>
      </headerFooter>
    </customSheetView>
    <customSheetView guid="{6D50AFB0-1F88-45CC-9714-E302C21A7AF6}" scale="80" showPageBreaks="1" printArea="1" hiddenRows="1" view="pageBreakPreview" topLeftCell="A4">
      <selection activeCell="B20" sqref="B20:G20"/>
      <pageMargins left="0.39370078740157483" right="0.39370078740157483" top="0.39370078740157483" bottom="0.39370078740157483" header="0.31496062992125984" footer="0.31496062992125984"/>
      <pageSetup paperSize="9" scale="60" orientation="landscape" r:id="rId5"/>
      <headerFooter>
        <oddFooter>&amp;R88</oddFooter>
      </headerFooter>
    </customSheetView>
    <customSheetView guid="{D064BFE3-0CFC-4FA0-A904-E97A6AB4FB27}" scale="90" showPageBreaks="1" printArea="1" hiddenRows="1" view="pageBreakPreview">
      <selection activeCell="D12" sqref="D12"/>
      <pageMargins left="0.39370078740157483" right="0.39370078740157483" top="0.39370078740157483" bottom="0.39370078740157483" header="0.31496062992125984" footer="0.31496062992125984"/>
      <pageSetup paperSize="9" scale="60" orientation="landscape" r:id="rId6"/>
      <headerFooter>
        <oddFooter>&amp;R93</oddFooter>
      </headerFooter>
    </customSheetView>
    <customSheetView guid="{DB5FF748-5A0B-481D-84B1-E8DCB60F31BB}" scale="90" showPageBreaks="1" printArea="1" hiddenRows="1" view="pageBreakPreview">
      <selection activeCell="J19" sqref="J19"/>
      <pageMargins left="0.39370078740157483" right="0.39370078740157483" top="0.39370078740157483" bottom="0.39370078740157483" header="0.31496062992125984" footer="0.31496062992125984"/>
      <pageSetup paperSize="9" scale="60" orientation="landscape" r:id="rId7"/>
      <headerFooter>
        <oddFooter>&amp;R88</oddFooter>
      </headerFooter>
    </customSheetView>
  </customSheetViews>
  <mergeCells count="11">
    <mergeCell ref="A13:A16"/>
    <mergeCell ref="F13:F16"/>
    <mergeCell ref="B18:G18"/>
    <mergeCell ref="B19:G19"/>
    <mergeCell ref="A1:G1"/>
    <mergeCell ref="A2:G3"/>
    <mergeCell ref="A4:G4"/>
    <mergeCell ref="A7:A9"/>
    <mergeCell ref="F7:F9"/>
    <mergeCell ref="A10:A12"/>
    <mergeCell ref="F10:F12"/>
  </mergeCells>
  <pageMargins left="0.39370078740157483" right="0.39370078740157483" top="0.39370078740157483" bottom="0.39370078740157483" header="0.31496062992125984" footer="0.31496062992125984"/>
  <pageSetup paperSize="9" scale="60" orientation="landscape" r:id="rId8"/>
  <headerFooter>
    <oddFooter>&amp;R88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1:H18"/>
  <sheetViews>
    <sheetView zoomScale="60" zoomScaleNormal="60" zoomScaleSheetLayoutView="80" workbookViewId="0">
      <selection activeCell="F6" sqref="F6:F8"/>
    </sheetView>
  </sheetViews>
  <sheetFormatPr defaultRowHeight="15" x14ac:dyDescent="0.25"/>
  <cols>
    <col min="1" max="1" width="36.42578125" style="33" customWidth="1"/>
    <col min="2" max="2" width="60.42578125" style="33" customWidth="1"/>
    <col min="3" max="4" width="9.140625" style="33"/>
    <col min="5" max="5" width="17.140625" style="33" customWidth="1"/>
    <col min="6" max="6" width="18" style="33" customWidth="1"/>
    <col min="7" max="7" width="52.140625" style="33" customWidth="1"/>
    <col min="8" max="16384" width="9.140625" style="33"/>
  </cols>
  <sheetData>
    <row r="1" spans="1:8" ht="16.5" x14ac:dyDescent="0.25">
      <c r="A1" s="71" t="s">
        <v>0</v>
      </c>
      <c r="B1" s="71"/>
      <c r="C1" s="71"/>
      <c r="D1" s="71"/>
      <c r="E1" s="71"/>
      <c r="F1" s="71"/>
      <c r="G1" s="71"/>
    </row>
    <row r="2" spans="1:8" ht="16.5" x14ac:dyDescent="0.25">
      <c r="A2" s="71" t="s">
        <v>106</v>
      </c>
      <c r="B2" s="71"/>
      <c r="C2" s="71"/>
      <c r="D2" s="71"/>
      <c r="E2" s="71"/>
      <c r="F2" s="71"/>
      <c r="G2" s="71"/>
    </row>
    <row r="3" spans="1:8" ht="16.5" x14ac:dyDescent="0.25">
      <c r="A3" s="72" t="s">
        <v>25</v>
      </c>
      <c r="B3" s="72"/>
      <c r="C3" s="72"/>
      <c r="D3" s="72"/>
      <c r="E3" s="72"/>
      <c r="F3" s="72"/>
      <c r="G3" s="72"/>
    </row>
    <row r="5" spans="1:8" ht="42.75" x14ac:dyDescent="0.25">
      <c r="A5" s="36" t="s">
        <v>1</v>
      </c>
      <c r="B5" s="36" t="s">
        <v>2</v>
      </c>
      <c r="C5" s="36" t="s">
        <v>3</v>
      </c>
      <c r="D5" s="36" t="s">
        <v>4</v>
      </c>
      <c r="E5" s="36" t="s">
        <v>5</v>
      </c>
      <c r="F5" s="36" t="s">
        <v>6</v>
      </c>
      <c r="G5" s="36" t="s">
        <v>7</v>
      </c>
    </row>
    <row r="6" spans="1:8" ht="38.25" customHeight="1" x14ac:dyDescent="0.25">
      <c r="A6" s="73" t="s">
        <v>11</v>
      </c>
      <c r="B6" s="13" t="s">
        <v>8</v>
      </c>
      <c r="C6" s="20">
        <v>0.4</v>
      </c>
      <c r="D6" s="17">
        <v>5</v>
      </c>
      <c r="E6" s="17">
        <f t="shared" ref="E6:E15" si="0">D6*C6</f>
        <v>2</v>
      </c>
      <c r="F6" s="80">
        <f>(E6+E7+E8)*0.4</f>
        <v>1.6</v>
      </c>
      <c r="G6" s="40" t="s">
        <v>107</v>
      </c>
    </row>
    <row r="7" spans="1:8" ht="57" customHeight="1" x14ac:dyDescent="0.25">
      <c r="A7" s="74"/>
      <c r="B7" s="13" t="s">
        <v>9</v>
      </c>
      <c r="C7" s="20">
        <v>0.4</v>
      </c>
      <c r="D7" s="17">
        <v>0</v>
      </c>
      <c r="E7" s="17">
        <f>D7*C7</f>
        <v>0</v>
      </c>
      <c r="F7" s="81"/>
      <c r="G7" s="40" t="s">
        <v>108</v>
      </c>
      <c r="H7" s="43"/>
    </row>
    <row r="8" spans="1:8" ht="67.5" customHeight="1" x14ac:dyDescent="0.25">
      <c r="A8" s="75"/>
      <c r="B8" s="13" t="s">
        <v>10</v>
      </c>
      <c r="C8" s="20">
        <v>0.2</v>
      </c>
      <c r="D8" s="17">
        <v>10</v>
      </c>
      <c r="E8" s="17">
        <f>D8*C8</f>
        <v>2</v>
      </c>
      <c r="F8" s="82"/>
      <c r="G8" s="40" t="s">
        <v>77</v>
      </c>
    </row>
    <row r="9" spans="1:8" ht="42.75" customHeight="1" x14ac:dyDescent="0.25">
      <c r="A9" s="89" t="s">
        <v>12</v>
      </c>
      <c r="B9" s="13" t="s">
        <v>52</v>
      </c>
      <c r="C9" s="20">
        <v>0.4</v>
      </c>
      <c r="D9" s="20">
        <v>10</v>
      </c>
      <c r="E9" s="17">
        <f>D9*C9</f>
        <v>4</v>
      </c>
      <c r="F9" s="91">
        <f>(E9+E10+E11)*0.2</f>
        <v>1.8</v>
      </c>
      <c r="G9" s="41"/>
    </row>
    <row r="10" spans="1:8" ht="89.25" customHeight="1" x14ac:dyDescent="0.25">
      <c r="A10" s="89"/>
      <c r="B10" s="13" t="s">
        <v>51</v>
      </c>
      <c r="C10" s="20">
        <v>0.2</v>
      </c>
      <c r="D10" s="20">
        <v>5</v>
      </c>
      <c r="E10" s="17">
        <f>D10*C10</f>
        <v>1</v>
      </c>
      <c r="F10" s="91"/>
      <c r="G10" s="41" t="s">
        <v>109</v>
      </c>
    </row>
    <row r="11" spans="1:8" ht="53.25" customHeight="1" x14ac:dyDescent="0.25">
      <c r="A11" s="89"/>
      <c r="B11" s="13" t="s">
        <v>49</v>
      </c>
      <c r="C11" s="20">
        <v>0.4</v>
      </c>
      <c r="D11" s="17">
        <v>10</v>
      </c>
      <c r="E11" s="17">
        <f t="shared" si="0"/>
        <v>4</v>
      </c>
      <c r="F11" s="91"/>
      <c r="G11" s="41"/>
    </row>
    <row r="12" spans="1:8" ht="42" customHeight="1" x14ac:dyDescent="0.25">
      <c r="A12" s="73" t="s">
        <v>13</v>
      </c>
      <c r="B12" s="13" t="s">
        <v>23</v>
      </c>
      <c r="C12" s="20">
        <v>0.3</v>
      </c>
      <c r="D12" s="17">
        <v>0</v>
      </c>
      <c r="E12" s="17">
        <f t="shared" si="0"/>
        <v>0</v>
      </c>
      <c r="F12" s="80">
        <f>(E12+E13+E14+E15)*0.4</f>
        <v>2.4000000000000004</v>
      </c>
      <c r="G12" s="41" t="s">
        <v>70</v>
      </c>
    </row>
    <row r="13" spans="1:8" ht="72" customHeight="1" x14ac:dyDescent="0.25">
      <c r="A13" s="74"/>
      <c r="B13" s="13" t="s">
        <v>27</v>
      </c>
      <c r="C13" s="20">
        <v>0.3</v>
      </c>
      <c r="D13" s="17">
        <v>10</v>
      </c>
      <c r="E13" s="17">
        <f t="shared" si="0"/>
        <v>3</v>
      </c>
      <c r="F13" s="81"/>
      <c r="G13" s="42" t="s">
        <v>101</v>
      </c>
    </row>
    <row r="14" spans="1:8" ht="39.75" customHeight="1" x14ac:dyDescent="0.25">
      <c r="A14" s="74"/>
      <c r="B14" s="13" t="s">
        <v>28</v>
      </c>
      <c r="C14" s="20">
        <v>0.2</v>
      </c>
      <c r="D14" s="17">
        <v>10</v>
      </c>
      <c r="E14" s="17">
        <f t="shared" si="0"/>
        <v>2</v>
      </c>
      <c r="F14" s="81"/>
      <c r="G14" s="41" t="s">
        <v>110</v>
      </c>
    </row>
    <row r="15" spans="1:8" ht="63.75" customHeight="1" x14ac:dyDescent="0.25">
      <c r="A15" s="75"/>
      <c r="B15" s="13" t="s">
        <v>29</v>
      </c>
      <c r="C15" s="20">
        <v>0.2</v>
      </c>
      <c r="D15" s="17">
        <v>5</v>
      </c>
      <c r="E15" s="17">
        <f t="shared" si="0"/>
        <v>1</v>
      </c>
      <c r="F15" s="82"/>
      <c r="G15" s="42" t="s">
        <v>111</v>
      </c>
    </row>
    <row r="16" spans="1:8" ht="19.5" customHeight="1" x14ac:dyDescent="0.25">
      <c r="A16" s="37" t="s">
        <v>14</v>
      </c>
      <c r="B16" s="34"/>
      <c r="C16" s="34"/>
      <c r="D16" s="46"/>
      <c r="E16" s="46"/>
      <c r="F16" s="32">
        <f>F6+F9+F12</f>
        <v>5.8000000000000007</v>
      </c>
      <c r="G16" s="46"/>
    </row>
    <row r="17" spans="1:7" ht="70.5" customHeight="1" x14ac:dyDescent="0.25">
      <c r="A17" s="51" t="s">
        <v>15</v>
      </c>
      <c r="B17" s="90" t="s">
        <v>30</v>
      </c>
      <c r="C17" s="87"/>
      <c r="D17" s="87"/>
      <c r="E17" s="87"/>
      <c r="F17" s="87"/>
      <c r="G17" s="88"/>
    </row>
    <row r="18" spans="1:7" ht="74.25" customHeight="1" x14ac:dyDescent="0.25">
      <c r="A18" s="29" t="s">
        <v>16</v>
      </c>
      <c r="B18" s="92" t="s">
        <v>125</v>
      </c>
      <c r="C18" s="93"/>
      <c r="D18" s="93"/>
      <c r="E18" s="93"/>
      <c r="F18" s="93"/>
      <c r="G18" s="94"/>
    </row>
  </sheetData>
  <customSheetViews>
    <customSheetView guid="{83B5464C-805B-41DB-81B9-A691DDF78663}" scale="60" printArea="1">
      <selection activeCell="F6" sqref="F6:F8"/>
      <pageMargins left="0.39370078740157483" right="0.39370078740157483" top="0.39370078740157483" bottom="0.39370078740157483" header="0.31496062992125984" footer="0.31496062992125984"/>
      <pageSetup paperSize="9" scale="61" orientation="landscape" r:id="rId1"/>
      <headerFooter>
        <oddFooter>&amp;R86</oddFooter>
      </headerFooter>
    </customSheetView>
    <customSheetView guid="{EC56D8CD-5E96-4735-B304-1C545AF394D1}" scale="80" printArea="1" topLeftCell="B4">
      <selection activeCell="E8" sqref="E8"/>
      <pageMargins left="0.39370078740157483" right="0.39370078740157483" top="0.39370078740157483" bottom="0.39370078740157483" header="0.31496062992125984" footer="0.31496062992125984"/>
      <pageSetup paperSize="9" scale="61" orientation="landscape" r:id="rId2"/>
      <headerFooter>
        <oddFooter>&amp;R86</oddFooter>
      </headerFooter>
    </customSheetView>
    <customSheetView guid="{E68AA610-1447-41B6-8A0D-6F62026B6D10}" scale="60" printArea="1">
      <selection activeCell="F6" sqref="F6:F8"/>
      <pageMargins left="0.39370078740157483" right="0.39370078740157483" top="0.39370078740157483" bottom="0.39370078740157483" header="0.31496062992125984" footer="0.31496062992125984"/>
      <pageSetup paperSize="9" scale="61" orientation="landscape" r:id="rId3"/>
      <headerFooter>
        <oddFooter>&amp;R86</oddFooter>
      </headerFooter>
    </customSheetView>
    <customSheetView guid="{DB5FF748-5A0B-481D-84B1-E8DCB60F31BB}" scale="80" printArea="1" topLeftCell="B7">
      <selection activeCell="B18" sqref="B18:G18"/>
      <pageMargins left="0.39370078740157483" right="0.39370078740157483" top="0.39370078740157483" bottom="0.39370078740157483" header="0.31496062992125984" footer="0.31496062992125984"/>
      <pageSetup paperSize="9" scale="61" orientation="landscape" r:id="rId4"/>
      <headerFooter>
        <oddFooter>&amp;R86</oddFooter>
      </headerFooter>
    </customSheetView>
  </customSheetViews>
  <mergeCells count="11">
    <mergeCell ref="A12:A15"/>
    <mergeCell ref="F12:F15"/>
    <mergeCell ref="B17:G17"/>
    <mergeCell ref="B18:G18"/>
    <mergeCell ref="A1:G1"/>
    <mergeCell ref="A2:G2"/>
    <mergeCell ref="A3:G3"/>
    <mergeCell ref="A6:A8"/>
    <mergeCell ref="F6:F8"/>
    <mergeCell ref="A9:A11"/>
    <mergeCell ref="F9:F11"/>
  </mergeCells>
  <pageMargins left="0.39370078740157483" right="0.39370078740157483" top="0.39370078740157483" bottom="0.39370078740157483" header="0.31496062992125984" footer="0.31496062992125984"/>
  <pageSetup paperSize="9" scale="61" orientation="landscape" r:id="rId5"/>
  <headerFooter>
    <oddFooter>&amp;R86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17</vt:i4>
      </vt:variant>
    </vt:vector>
  </HeadingPairs>
  <TitlesOfParts>
    <vt:vector size="37" baseType="lpstr">
      <vt:lpstr>Группа А 2919 СЭР</vt:lpstr>
      <vt:lpstr>Группа А 2909 Экология</vt:lpstr>
      <vt:lpstr>Группа А 2931 Разв.жил.сферы</vt:lpstr>
      <vt:lpstr>Группа A 2934 (УМИ)</vt:lpstr>
      <vt:lpstr>Группа А 2354 ФКГС</vt:lpstr>
      <vt:lpstr>Группа А 2920 (Спорт)</vt:lpstr>
      <vt:lpstr>Группа А 2899 (УО)</vt:lpstr>
      <vt:lpstr>Группа A 2932 (Культура)</vt:lpstr>
      <vt:lpstr>Группа А 2906 РТС</vt:lpstr>
      <vt:lpstr>Группа А 2908 РЖКК</vt:lpstr>
      <vt:lpstr>Группа В 2901 (СЗН)</vt:lpstr>
      <vt:lpstr>Группа В 2903 Разв. мун.службы</vt:lpstr>
      <vt:lpstr>Группа В 2907 Сод.ОГХ</vt:lpstr>
      <vt:lpstr>Группа С 2928 ППи ООПГ</vt:lpstr>
      <vt:lpstr>Группа В 2900 (АПК)</vt:lpstr>
      <vt:lpstr>Группа В 2810 БжД</vt:lpstr>
      <vt:lpstr>В 2908 РЖКК</vt:lpstr>
      <vt:lpstr>Группа С 2863 (УМФ)</vt:lpstr>
      <vt:lpstr>Группа С 2811 (РИГО)</vt:lpstr>
      <vt:lpstr>Группа С 2927 (УМиМСПЭиТ)</vt:lpstr>
      <vt:lpstr>'Группа A 2932 (Культура)'!Область_печати</vt:lpstr>
      <vt:lpstr>'Группа A 2934 (УМИ)'!Область_печати</vt:lpstr>
      <vt:lpstr>'Группа А 2354 ФКГС'!Область_печати</vt:lpstr>
      <vt:lpstr>'Группа А 2899 (УО)'!Область_печати</vt:lpstr>
      <vt:lpstr>'Группа А 2906 РТС'!Область_печати</vt:lpstr>
      <vt:lpstr>'Группа А 2908 РЖКК'!Область_печати</vt:lpstr>
      <vt:lpstr>'Группа А 2909 Экология'!Область_печати</vt:lpstr>
      <vt:lpstr>'Группа А 2919 СЭР'!Область_печати</vt:lpstr>
      <vt:lpstr>'Группа А 2920 (Спорт)'!Область_печати</vt:lpstr>
      <vt:lpstr>'Группа А 2931 Разв.жил.сферы'!Область_печати</vt:lpstr>
      <vt:lpstr>'Группа В 2810 БжД'!Область_печати</vt:lpstr>
      <vt:lpstr>'Группа В 2900 (АПК)'!Область_печати</vt:lpstr>
      <vt:lpstr>'Группа В 2901 (СЗН)'!Область_печати</vt:lpstr>
      <vt:lpstr>'Группа В 2903 Разв. мун.службы'!Область_печати</vt:lpstr>
      <vt:lpstr>'Группа С 2811 (РИГО)'!Область_печати</vt:lpstr>
      <vt:lpstr>'Группа С 2863 (УМФ)'!Область_печати</vt:lpstr>
      <vt:lpstr>'Группа С 2928 ППи ООПГ'!Область_печати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Логинова Ленара Юлдашевна</dc:creator>
  <cp:lastModifiedBy>Степаненко Наталья Алексеевна</cp:lastModifiedBy>
  <cp:lastPrinted>2021-04-29T11:37:18Z</cp:lastPrinted>
  <dcterms:created xsi:type="dcterms:W3CDTF">2006-09-16T00:00:00Z</dcterms:created>
  <dcterms:modified xsi:type="dcterms:W3CDTF">2024-05-24T06:51:49Z</dcterms:modified>
</cp:coreProperties>
</file>