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филь\Desktop\МП СЭР\2019 год\на 01.11.2019\"/>
    </mc:Choice>
  </mc:AlternateContent>
  <bookViews>
    <workbookView xWindow="0" yWindow="0" windowWidth="15045" windowHeight="11580" tabRatio="927"/>
  </bookViews>
  <sheets>
    <sheet name="2919 СЭР" sheetId="15" r:id="rId1"/>
  </sheets>
  <definedNames>
    <definedName name="Z_25A59DA3_BCBB_4ECA_9FF5_35A61D466362_.wvu.Rows" localSheetId="0" hidden="1">'2919 СЭР'!$25:$25,'2919 СЭР'!$28:$28,'2919 СЭР'!$30:$31,'2919 СЭР'!$34:$34,'2919 СЭР'!$36:$37,'2919 СЭР'!$40:$40,'2919 СЭР'!$44:$44,'2919 СЭР'!$86:$86,'2919 СЭР'!$88:$89,'2919 СЭР'!$94:$95,'2919 СЭР'!$101:$101,'2919 СЭР'!$139:$140,'2919 СЭР'!$146:$147,'2919 СЭР'!$153:$154,'2919 СЭР'!$156:$157,'2919 СЭР'!$167:$167,'2919 СЭР'!$169:$170,'2919 СЭР'!$176:$177,'2919 СЭР'!$188:$188,'2919 СЭР'!$190:$190,'2919 СЭР'!$193:$193,'2919 СЭР'!$195:$195,'2919 СЭР'!$198:$198,'2919 СЭР'!$200:$200,'2919 СЭР'!$203:$203,'2919 СЭР'!$205:$205,'2919 СЭР'!$208:$208,'2919 СЭР'!$210:$210</definedName>
    <definedName name="Z_58B3BFDF_FE05_4E28_A2A8_74C57DEEAAEE_.wvu.Rows" localSheetId="0" hidden="1">'2919 СЭР'!$25:$25,'2919 СЭР'!$28:$28,'2919 СЭР'!$30:$31,'2919 СЭР'!$34:$34,'2919 СЭР'!$36:$37,'2919 СЭР'!$40:$40,'2919 СЭР'!$44:$44,'2919 СЭР'!$86:$86,'2919 СЭР'!$88:$89,'2919 СЭР'!$94:$95,'2919 СЭР'!$101:$101,'2919 СЭР'!$139:$140,'2919 СЭР'!$146:$147,'2919 СЭР'!$153:$154,'2919 СЭР'!$156:$157,'2919 СЭР'!$167:$167,'2919 СЭР'!$169:$170,'2919 СЭР'!$176:$177,'2919 СЭР'!$188:$188,'2919 СЭР'!$190:$190,'2919 СЭР'!$193:$193,'2919 СЭР'!$195:$195,'2919 СЭР'!$198:$198,'2919 СЭР'!$200:$200,'2919 СЭР'!$203:$203,'2919 СЭР'!$205:$205,'2919 СЭР'!$208:$208,'2919 СЭР'!$210:$210</definedName>
  </definedNames>
  <calcPr calcId="162913"/>
  <customWorkbookViews>
    <customWorkbookView name="Митина Екатерина Сергеевна - Личное представление" guid="{58B3BFDF-FE05-4E28-A2A8-74C57DEEAAEE}" mergeInterval="0" personalView="1" maximized="1" xWindow="-8" yWindow="-8" windowWidth="1936" windowHeight="1056" tabRatio="927" activeSheetId="8"/>
    <customWorkbookView name="Бондарева Оксана Петровна - Личное представление" guid="{25A59DA3-BCBB-4ECA-9FF5-35A61D466362}" mergeInterval="0" personalView="1" maximized="1" xWindow="-8" yWindow="-8" windowWidth="1936" windowHeight="1056" tabRatio="927" activeSheetId="8"/>
  </customWorkbookViews>
</workbook>
</file>

<file path=xl/calcChain.xml><?xml version="1.0" encoding="utf-8"?>
<calcChain xmlns="http://schemas.openxmlformats.org/spreadsheetml/2006/main">
  <c r="C209" i="15" l="1"/>
  <c r="C204" i="15"/>
  <c r="C199" i="15"/>
  <c r="C194" i="15"/>
  <c r="C189" i="15"/>
  <c r="C175" i="15"/>
  <c r="C176" i="15"/>
  <c r="C177" i="15"/>
  <c r="C178" i="15"/>
  <c r="C174" i="15"/>
  <c r="C169" i="15"/>
  <c r="C170" i="15"/>
  <c r="C171" i="15"/>
  <c r="C168" i="15"/>
  <c r="C152" i="15"/>
  <c r="C153" i="15"/>
  <c r="C154" i="15"/>
  <c r="C155" i="15"/>
  <c r="C151" i="15"/>
  <c r="C145" i="15"/>
  <c r="C146" i="15"/>
  <c r="C147" i="15"/>
  <c r="C148" i="15"/>
  <c r="C144" i="15"/>
  <c r="C126" i="15"/>
  <c r="C127" i="15"/>
  <c r="C125" i="15"/>
  <c r="C121" i="15"/>
  <c r="C122" i="15"/>
  <c r="C120" i="15"/>
  <c r="C116" i="15"/>
  <c r="C117" i="15"/>
  <c r="C115" i="15"/>
  <c r="C111" i="15"/>
  <c r="C112" i="15"/>
  <c r="C110" i="15"/>
  <c r="C106" i="15"/>
  <c r="C107" i="15"/>
  <c r="C105" i="15"/>
  <c r="C100" i="15"/>
  <c r="C101" i="15"/>
  <c r="C102" i="15"/>
  <c r="C99" i="15"/>
  <c r="C94" i="15"/>
  <c r="C95" i="15"/>
  <c r="C96" i="15"/>
  <c r="C93" i="15"/>
  <c r="C92" i="15"/>
  <c r="C62" i="15"/>
  <c r="C63" i="15"/>
  <c r="C61" i="15"/>
  <c r="C45" i="15"/>
  <c r="C35" i="15"/>
  <c r="C24" i="15"/>
  <c r="AJ216" i="15" l="1"/>
  <c r="AI216" i="15"/>
  <c r="AH216" i="15"/>
  <c r="AG216" i="15"/>
  <c r="G216" i="15"/>
  <c r="F216" i="15"/>
  <c r="AJ212" i="15"/>
  <c r="AI212" i="15"/>
  <c r="AH212" i="15"/>
  <c r="AG212" i="15"/>
  <c r="G212" i="15"/>
  <c r="F212" i="15"/>
  <c r="AI210" i="15"/>
  <c r="AH210" i="15"/>
  <c r="AG210" i="15"/>
  <c r="E210" i="15"/>
  <c r="C210" i="15"/>
  <c r="B210" i="15"/>
  <c r="AI209" i="15"/>
  <c r="AH209" i="15"/>
  <c r="AG209" i="15"/>
  <c r="E209" i="15"/>
  <c r="B209" i="15"/>
  <c r="B207" i="15" s="1"/>
  <c r="AI208" i="15"/>
  <c r="AH208" i="15"/>
  <c r="AG208" i="15"/>
  <c r="E208" i="15"/>
  <c r="C208" i="15"/>
  <c r="B208" i="15"/>
  <c r="AE207" i="15"/>
  <c r="AD207" i="15"/>
  <c r="AC207" i="15"/>
  <c r="AB207" i="15"/>
  <c r="AA207" i="15"/>
  <c r="Z207" i="15"/>
  <c r="Y207" i="15"/>
  <c r="X207" i="15"/>
  <c r="W207" i="15"/>
  <c r="V207" i="15"/>
  <c r="U207" i="15"/>
  <c r="T207" i="15"/>
  <c r="S207" i="15"/>
  <c r="R207" i="15"/>
  <c r="Q207" i="15"/>
  <c r="P207" i="15"/>
  <c r="O207" i="15"/>
  <c r="N207" i="15"/>
  <c r="M207" i="15"/>
  <c r="L207" i="15"/>
  <c r="K207" i="15"/>
  <c r="J207" i="15"/>
  <c r="I207" i="15"/>
  <c r="H207" i="15"/>
  <c r="E207" i="15"/>
  <c r="C207" i="15"/>
  <c r="AJ206" i="15"/>
  <c r="AI206" i="15"/>
  <c r="AH206" i="15"/>
  <c r="AG206" i="15"/>
  <c r="AI205" i="15"/>
  <c r="AH205" i="15"/>
  <c r="AG205" i="15"/>
  <c r="E205" i="15"/>
  <c r="C205" i="15"/>
  <c r="B205" i="15"/>
  <c r="AI204" i="15"/>
  <c r="AH204" i="15"/>
  <c r="AG204" i="15"/>
  <c r="E204" i="15"/>
  <c r="E202" i="15" s="1"/>
  <c r="B204" i="15"/>
  <c r="B202" i="15" s="1"/>
  <c r="AI203" i="15"/>
  <c r="AH203" i="15"/>
  <c r="AG203" i="15"/>
  <c r="E203" i="15"/>
  <c r="C203" i="15"/>
  <c r="B203" i="15"/>
  <c r="AE202" i="15"/>
  <c r="AD202" i="15"/>
  <c r="AC202" i="15"/>
  <c r="AB202" i="15"/>
  <c r="AA202" i="15"/>
  <c r="Z202" i="15"/>
  <c r="Y202" i="15"/>
  <c r="X202" i="15"/>
  <c r="W202" i="15"/>
  <c r="V202" i="15"/>
  <c r="U202" i="15"/>
  <c r="T202" i="15"/>
  <c r="S202" i="15"/>
  <c r="R202" i="15"/>
  <c r="Q202" i="15"/>
  <c r="P202" i="15"/>
  <c r="O202" i="15"/>
  <c r="N202" i="15"/>
  <c r="M202" i="15"/>
  <c r="L202" i="15"/>
  <c r="K202" i="15"/>
  <c r="J202" i="15"/>
  <c r="I202" i="15"/>
  <c r="H202" i="15"/>
  <c r="AJ201" i="15"/>
  <c r="AI201" i="15"/>
  <c r="AH201" i="15"/>
  <c r="AG201" i="15"/>
  <c r="AI200" i="15"/>
  <c r="AH200" i="15"/>
  <c r="AG200" i="15"/>
  <c r="E200" i="15"/>
  <c r="D200" i="15" s="1"/>
  <c r="C200" i="15"/>
  <c r="B200" i="15"/>
  <c r="AI199" i="15"/>
  <c r="AH199" i="15"/>
  <c r="AG199" i="15"/>
  <c r="E199" i="15"/>
  <c r="D199" i="15" s="1"/>
  <c r="D197" i="15" s="1"/>
  <c r="C197" i="15"/>
  <c r="B199" i="15"/>
  <c r="B197" i="15" s="1"/>
  <c r="AI198" i="15"/>
  <c r="AH198" i="15"/>
  <c r="AG198" i="15"/>
  <c r="E198" i="15"/>
  <c r="D198" i="15" s="1"/>
  <c r="C198" i="15"/>
  <c r="B198" i="15"/>
  <c r="AE197" i="15"/>
  <c r="AD197" i="15"/>
  <c r="AC197" i="15"/>
  <c r="AB197" i="15"/>
  <c r="AA197" i="15"/>
  <c r="Z197" i="15"/>
  <c r="Y197" i="15"/>
  <c r="X197" i="15"/>
  <c r="W197" i="15"/>
  <c r="V197" i="15"/>
  <c r="U197" i="15"/>
  <c r="T197" i="15"/>
  <c r="S197" i="15"/>
  <c r="R197" i="15"/>
  <c r="Q197" i="15"/>
  <c r="P197" i="15"/>
  <c r="O197" i="15"/>
  <c r="N197" i="15"/>
  <c r="M197" i="15"/>
  <c r="L197" i="15"/>
  <c r="K197" i="15"/>
  <c r="J197" i="15"/>
  <c r="I197" i="15"/>
  <c r="H197" i="15"/>
  <c r="AJ196" i="15"/>
  <c r="AI196" i="15"/>
  <c r="AH196" i="15"/>
  <c r="AG196" i="15"/>
  <c r="AI195" i="15"/>
  <c r="AH195" i="15"/>
  <c r="AG195" i="15"/>
  <c r="E195" i="15"/>
  <c r="D195" i="15" s="1"/>
  <c r="C195" i="15"/>
  <c r="B195" i="15"/>
  <c r="AI194" i="15"/>
  <c r="AH194" i="15"/>
  <c r="AG194" i="15"/>
  <c r="E194" i="15"/>
  <c r="C192" i="15"/>
  <c r="B194" i="15"/>
  <c r="AI193" i="15"/>
  <c r="AH193" i="15"/>
  <c r="AG193" i="15"/>
  <c r="E193" i="15"/>
  <c r="C193" i="15"/>
  <c r="B193" i="15"/>
  <c r="AE192" i="15"/>
  <c r="AD192" i="15"/>
  <c r="AC192" i="15"/>
  <c r="AB192" i="15"/>
  <c r="AA192" i="15"/>
  <c r="Z192" i="15"/>
  <c r="Y192" i="15"/>
  <c r="X192" i="15"/>
  <c r="W192" i="15"/>
  <c r="V192" i="15"/>
  <c r="U192" i="15"/>
  <c r="T192" i="15"/>
  <c r="S192" i="15"/>
  <c r="R192" i="15"/>
  <c r="Q192" i="15"/>
  <c r="P192" i="15"/>
  <c r="O192" i="15"/>
  <c r="N192" i="15"/>
  <c r="M192" i="15"/>
  <c r="L192" i="15"/>
  <c r="K192" i="15"/>
  <c r="J192" i="15"/>
  <c r="I192" i="15"/>
  <c r="H192" i="15"/>
  <c r="E192" i="15"/>
  <c r="AJ191" i="15"/>
  <c r="AI191" i="15"/>
  <c r="AH191" i="15"/>
  <c r="AG191" i="15"/>
  <c r="AI190" i="15"/>
  <c r="AH190" i="15"/>
  <c r="AG190" i="15"/>
  <c r="E190" i="15"/>
  <c r="AJ190" i="15" s="1"/>
  <c r="AI189" i="15"/>
  <c r="AH189" i="15"/>
  <c r="AG189" i="15"/>
  <c r="E189" i="15"/>
  <c r="E187" i="15" s="1"/>
  <c r="C187" i="15"/>
  <c r="B189" i="15"/>
  <c r="AI188" i="15"/>
  <c r="AH188" i="15"/>
  <c r="AG188" i="15"/>
  <c r="E188" i="15"/>
  <c r="C188" i="15"/>
  <c r="B188" i="15"/>
  <c r="AE187" i="15"/>
  <c r="AD187" i="15"/>
  <c r="AC187" i="15"/>
  <c r="AB187" i="15"/>
  <c r="AA187" i="15"/>
  <c r="Z187" i="15"/>
  <c r="Y187" i="15"/>
  <c r="X187" i="15"/>
  <c r="W187" i="15"/>
  <c r="V187" i="15"/>
  <c r="U187" i="15"/>
  <c r="T187" i="15"/>
  <c r="S187" i="15"/>
  <c r="R187" i="15"/>
  <c r="Q187" i="15"/>
  <c r="P187" i="15"/>
  <c r="O187" i="15"/>
  <c r="N187" i="15"/>
  <c r="M187" i="15"/>
  <c r="L187" i="15"/>
  <c r="K187" i="15"/>
  <c r="J187" i="15"/>
  <c r="I187" i="15"/>
  <c r="H187" i="15"/>
  <c r="B187" i="15"/>
  <c r="AJ186" i="15"/>
  <c r="AI186" i="15"/>
  <c r="AH186" i="15"/>
  <c r="AG186" i="15"/>
  <c r="AI185" i="15"/>
  <c r="AH185" i="15"/>
  <c r="AG185" i="15"/>
  <c r="E185" i="15"/>
  <c r="AJ184" i="15"/>
  <c r="AI184" i="15"/>
  <c r="AH184" i="15"/>
  <c r="AG184" i="15"/>
  <c r="G184" i="15"/>
  <c r="F184" i="15"/>
  <c r="AE183" i="15"/>
  <c r="AD183" i="15"/>
  <c r="AC183" i="15"/>
  <c r="AB183" i="15"/>
  <c r="AA183" i="15"/>
  <c r="Z183" i="15"/>
  <c r="Y183" i="15"/>
  <c r="X183" i="15"/>
  <c r="W183" i="15"/>
  <c r="V183" i="15"/>
  <c r="U183" i="15"/>
  <c r="T183" i="15"/>
  <c r="S183" i="15"/>
  <c r="R183" i="15"/>
  <c r="Q183" i="15"/>
  <c r="P183" i="15"/>
  <c r="O183" i="15"/>
  <c r="N183" i="15"/>
  <c r="M183" i="15"/>
  <c r="L183" i="15"/>
  <c r="K183" i="15"/>
  <c r="J183" i="15"/>
  <c r="I183" i="15"/>
  <c r="H183" i="15"/>
  <c r="AE182" i="15"/>
  <c r="AE180" i="15" s="1"/>
  <c r="AD182" i="15"/>
  <c r="AC182" i="15"/>
  <c r="AC180" i="15" s="1"/>
  <c r="AB182" i="15"/>
  <c r="AB180" i="15" s="1"/>
  <c r="AA182" i="15"/>
  <c r="AA180" i="15" s="1"/>
  <c r="Z182" i="15"/>
  <c r="Y182" i="15"/>
  <c r="Y180" i="15" s="1"/>
  <c r="X182" i="15"/>
  <c r="X180" i="15" s="1"/>
  <c r="W182" i="15"/>
  <c r="W180" i="15" s="1"/>
  <c r="V182" i="15"/>
  <c r="U182" i="15"/>
  <c r="U180" i="15" s="1"/>
  <c r="T182" i="15"/>
  <c r="T180" i="15" s="1"/>
  <c r="S182" i="15"/>
  <c r="S180" i="15" s="1"/>
  <c r="R182" i="15"/>
  <c r="Q182" i="15"/>
  <c r="Q180" i="15" s="1"/>
  <c r="P182" i="15"/>
  <c r="P180" i="15" s="1"/>
  <c r="O182" i="15"/>
  <c r="O180" i="15" s="1"/>
  <c r="N182" i="15"/>
  <c r="M182" i="15"/>
  <c r="M180" i="15" s="1"/>
  <c r="L182" i="15"/>
  <c r="L180" i="15" s="1"/>
  <c r="K182" i="15"/>
  <c r="K180" i="15" s="1"/>
  <c r="J182" i="15"/>
  <c r="I182" i="15"/>
  <c r="H182" i="15"/>
  <c r="AI181" i="15"/>
  <c r="AH181" i="15"/>
  <c r="AG181" i="15"/>
  <c r="E181" i="15"/>
  <c r="AJ179" i="15"/>
  <c r="AI179" i="15"/>
  <c r="AH179" i="15"/>
  <c r="AG179" i="15"/>
  <c r="AI178" i="15"/>
  <c r="AH178" i="15"/>
  <c r="AG178" i="15"/>
  <c r="E178" i="15"/>
  <c r="B178" i="15"/>
  <c r="AI177" i="15"/>
  <c r="AH177" i="15"/>
  <c r="AG177" i="15"/>
  <c r="E177" i="15"/>
  <c r="B177" i="15"/>
  <c r="AI176" i="15"/>
  <c r="AH176" i="15"/>
  <c r="AG176" i="15"/>
  <c r="E176" i="15"/>
  <c r="B176" i="15"/>
  <c r="AI175" i="15"/>
  <c r="AH175" i="15"/>
  <c r="AG175" i="15"/>
  <c r="E175" i="15"/>
  <c r="B175" i="15"/>
  <c r="AI174" i="15"/>
  <c r="AH174" i="15"/>
  <c r="AG174" i="15"/>
  <c r="E174" i="15"/>
  <c r="E161" i="15" s="1"/>
  <c r="C161" i="15"/>
  <c r="B174" i="15"/>
  <c r="B161" i="15" s="1"/>
  <c r="AE173" i="15"/>
  <c r="AD173" i="15"/>
  <c r="AC173" i="15"/>
  <c r="AB173" i="15"/>
  <c r="AA173" i="15"/>
  <c r="Z173" i="15"/>
  <c r="Y173" i="15"/>
  <c r="X173" i="15"/>
  <c r="W173" i="15"/>
  <c r="V173" i="15"/>
  <c r="U173" i="15"/>
  <c r="T173" i="15"/>
  <c r="S173" i="15"/>
  <c r="R173" i="15"/>
  <c r="Q173" i="15"/>
  <c r="P173" i="15"/>
  <c r="O173" i="15"/>
  <c r="N173" i="15"/>
  <c r="M173" i="15"/>
  <c r="L173" i="15"/>
  <c r="K173" i="15"/>
  <c r="J173" i="15"/>
  <c r="I173" i="15"/>
  <c r="H173" i="15"/>
  <c r="AJ172" i="15"/>
  <c r="AI172" i="15"/>
  <c r="AH172" i="15"/>
  <c r="AG172" i="15"/>
  <c r="AI171" i="15"/>
  <c r="AH171" i="15"/>
  <c r="AG171" i="15"/>
  <c r="E171" i="15"/>
  <c r="B171" i="15"/>
  <c r="AI170" i="15"/>
  <c r="AH170" i="15"/>
  <c r="AG170" i="15"/>
  <c r="E170" i="15"/>
  <c r="B170" i="15"/>
  <c r="AI169" i="15"/>
  <c r="AH169" i="15"/>
  <c r="AG169" i="15"/>
  <c r="E169" i="15"/>
  <c r="B169" i="15"/>
  <c r="AI168" i="15"/>
  <c r="AH168" i="15"/>
  <c r="AG168" i="15"/>
  <c r="E168" i="15"/>
  <c r="B168" i="15"/>
  <c r="AI167" i="15"/>
  <c r="AH167" i="15"/>
  <c r="AG167" i="15"/>
  <c r="E167" i="15"/>
  <c r="C167" i="15"/>
  <c r="B167" i="15"/>
  <c r="AE166" i="15"/>
  <c r="AD166" i="15"/>
  <c r="AC166" i="15"/>
  <c r="AB166" i="15"/>
  <c r="AA166" i="15"/>
  <c r="Z166" i="15"/>
  <c r="Y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AJ165" i="15"/>
  <c r="AI165" i="15"/>
  <c r="AH165" i="15"/>
  <c r="AG165" i="15"/>
  <c r="AI164" i="15"/>
  <c r="AH164" i="15"/>
  <c r="AG164" i="15"/>
  <c r="E164" i="15"/>
  <c r="C164" i="15"/>
  <c r="B164" i="15"/>
  <c r="AE163" i="15"/>
  <c r="AD163" i="15"/>
  <c r="AC163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M163" i="15"/>
  <c r="L163" i="15"/>
  <c r="K163" i="15"/>
  <c r="J163" i="15"/>
  <c r="I163" i="15"/>
  <c r="H163" i="15"/>
  <c r="AE162" i="15"/>
  <c r="AD162" i="15"/>
  <c r="AC162" i="15"/>
  <c r="AB162" i="15"/>
  <c r="AA162" i="15"/>
  <c r="Z162" i="15"/>
  <c r="Y162" i="15"/>
  <c r="X162" i="15"/>
  <c r="W162" i="15"/>
  <c r="V162" i="15"/>
  <c r="U162" i="15"/>
  <c r="T162" i="15"/>
  <c r="S162" i="15"/>
  <c r="R162" i="15"/>
  <c r="Q162" i="15"/>
  <c r="P162" i="15"/>
  <c r="O162" i="15"/>
  <c r="N162" i="15"/>
  <c r="M162" i="15"/>
  <c r="L162" i="15"/>
  <c r="K162" i="15"/>
  <c r="J162" i="15"/>
  <c r="I162" i="15"/>
  <c r="H162" i="15"/>
  <c r="AE161" i="15"/>
  <c r="AE159" i="15" s="1"/>
  <c r="AD161" i="15"/>
  <c r="AC161" i="15"/>
  <c r="AB161" i="15"/>
  <c r="AB159" i="15" s="1"/>
  <c r="AA161" i="15"/>
  <c r="AA159" i="15" s="1"/>
  <c r="Z161" i="15"/>
  <c r="Y161" i="15"/>
  <c r="X161" i="15"/>
  <c r="X159" i="15" s="1"/>
  <c r="W161" i="15"/>
  <c r="W159" i="15" s="1"/>
  <c r="V161" i="15"/>
  <c r="U161" i="15"/>
  <c r="T161" i="15"/>
  <c r="T159" i="15" s="1"/>
  <c r="S161" i="15"/>
  <c r="S159" i="15" s="1"/>
  <c r="R161" i="15"/>
  <c r="R159" i="15" s="1"/>
  <c r="Q161" i="15"/>
  <c r="P161" i="15"/>
  <c r="P159" i="15" s="1"/>
  <c r="O161" i="15"/>
  <c r="O159" i="15" s="1"/>
  <c r="N161" i="15"/>
  <c r="N159" i="15" s="1"/>
  <c r="M161" i="15"/>
  <c r="L161" i="15"/>
  <c r="L159" i="15" s="1"/>
  <c r="K161" i="15"/>
  <c r="K159" i="15" s="1"/>
  <c r="J161" i="15"/>
  <c r="J159" i="15" s="1"/>
  <c r="I161" i="15"/>
  <c r="H161" i="15"/>
  <c r="H159" i="15" s="1"/>
  <c r="AJ160" i="15"/>
  <c r="AI160" i="15"/>
  <c r="AH160" i="15"/>
  <c r="AG160" i="15"/>
  <c r="G160" i="15"/>
  <c r="F160" i="15"/>
  <c r="AJ158" i="15"/>
  <c r="AI158" i="15"/>
  <c r="AH158" i="15"/>
  <c r="AG158" i="15"/>
  <c r="AI157" i="15"/>
  <c r="AH157" i="15"/>
  <c r="AG157" i="15"/>
  <c r="F157" i="15"/>
  <c r="G157" i="15" s="1"/>
  <c r="C157" i="15"/>
  <c r="AJ157" i="15" s="1"/>
  <c r="AI156" i="15"/>
  <c r="AH156" i="15"/>
  <c r="AG156" i="15"/>
  <c r="F156" i="15"/>
  <c r="G156" i="15" s="1"/>
  <c r="C156" i="15"/>
  <c r="AJ156" i="15" s="1"/>
  <c r="AI155" i="15"/>
  <c r="AH155" i="15"/>
  <c r="AG155" i="15"/>
  <c r="E155" i="15"/>
  <c r="B155" i="15"/>
  <c r="AI154" i="15"/>
  <c r="AH154" i="15"/>
  <c r="AG154" i="15"/>
  <c r="E154" i="15"/>
  <c r="B154" i="15"/>
  <c r="AI153" i="15"/>
  <c r="AH153" i="15"/>
  <c r="AG153" i="15"/>
  <c r="E153" i="15"/>
  <c r="B153" i="15"/>
  <c r="AI152" i="15"/>
  <c r="AH152" i="15"/>
  <c r="AG152" i="15"/>
  <c r="E152" i="15"/>
  <c r="B152" i="15"/>
  <c r="AI151" i="15"/>
  <c r="AH151" i="15"/>
  <c r="AG151" i="15"/>
  <c r="E151" i="15"/>
  <c r="B151" i="15"/>
  <c r="AE150" i="15"/>
  <c r="AD150" i="15"/>
  <c r="AC150" i="15"/>
  <c r="AB150" i="15"/>
  <c r="AA150" i="15"/>
  <c r="Z150" i="15"/>
  <c r="Y150" i="15"/>
  <c r="X150" i="15"/>
  <c r="W150" i="15"/>
  <c r="V150" i="15"/>
  <c r="U150" i="15"/>
  <c r="T150" i="15"/>
  <c r="S150" i="15"/>
  <c r="R150" i="15"/>
  <c r="Q150" i="15"/>
  <c r="P150" i="15"/>
  <c r="O150" i="15"/>
  <c r="N150" i="15"/>
  <c r="M150" i="15"/>
  <c r="L150" i="15"/>
  <c r="K150" i="15"/>
  <c r="J150" i="15"/>
  <c r="I150" i="15"/>
  <c r="H150" i="15"/>
  <c r="AJ149" i="15"/>
  <c r="AI149" i="15"/>
  <c r="AH149" i="15"/>
  <c r="AG149" i="15"/>
  <c r="AI148" i="15"/>
  <c r="AH148" i="15"/>
  <c r="AG148" i="15"/>
  <c r="E148" i="15"/>
  <c r="B148" i="15"/>
  <c r="AI147" i="15"/>
  <c r="AH147" i="15"/>
  <c r="AG147" i="15"/>
  <c r="E147" i="15"/>
  <c r="B147" i="15"/>
  <c r="AI146" i="15"/>
  <c r="AH146" i="15"/>
  <c r="AG146" i="15"/>
  <c r="E146" i="15"/>
  <c r="B146" i="15"/>
  <c r="AI145" i="15"/>
  <c r="AH145" i="15"/>
  <c r="AG145" i="15"/>
  <c r="E145" i="15"/>
  <c r="B145" i="15"/>
  <c r="AI144" i="15"/>
  <c r="AH144" i="15"/>
  <c r="AG144" i="15"/>
  <c r="E144" i="15"/>
  <c r="B144" i="15"/>
  <c r="AE143" i="15"/>
  <c r="AD143" i="15"/>
  <c r="AC143" i="15"/>
  <c r="AB143" i="15"/>
  <c r="AA143" i="15"/>
  <c r="Z143" i="15"/>
  <c r="Y143" i="15"/>
  <c r="X143" i="15"/>
  <c r="W143" i="15"/>
  <c r="V143" i="15"/>
  <c r="U143" i="15"/>
  <c r="T143" i="15"/>
  <c r="S143" i="15"/>
  <c r="R143" i="15"/>
  <c r="Q143" i="15"/>
  <c r="P143" i="15"/>
  <c r="O143" i="15"/>
  <c r="N143" i="15"/>
  <c r="M143" i="15"/>
  <c r="L143" i="15"/>
  <c r="K143" i="15"/>
  <c r="J143" i="15"/>
  <c r="I143" i="15"/>
  <c r="H143" i="15"/>
  <c r="D143" i="15"/>
  <c r="AJ142" i="15"/>
  <c r="AI142" i="15"/>
  <c r="AH142" i="15"/>
  <c r="AG142" i="15"/>
  <c r="AI141" i="15"/>
  <c r="AH141" i="15"/>
  <c r="AG141" i="15"/>
  <c r="E141" i="15"/>
  <c r="C141" i="15"/>
  <c r="B141" i="15"/>
  <c r="AI140" i="15"/>
  <c r="AH140" i="15"/>
  <c r="AG140" i="15"/>
  <c r="E140" i="15"/>
  <c r="C140" i="15"/>
  <c r="B140" i="15"/>
  <c r="AI139" i="15"/>
  <c r="AH139" i="15"/>
  <c r="AG139" i="15"/>
  <c r="E139" i="15"/>
  <c r="C139" i="15"/>
  <c r="B139" i="15"/>
  <c r="AI138" i="15"/>
  <c r="AH138" i="15"/>
  <c r="AG138" i="15"/>
  <c r="E138" i="15"/>
  <c r="C138" i="15"/>
  <c r="B138" i="15"/>
  <c r="AI137" i="15"/>
  <c r="AH137" i="15"/>
  <c r="AG137" i="15"/>
  <c r="E137" i="15"/>
  <c r="C137" i="15"/>
  <c r="B137" i="15"/>
  <c r="AE136" i="15"/>
  <c r="AD136" i="15"/>
  <c r="AC136" i="15"/>
  <c r="AB136" i="15"/>
  <c r="AA136" i="15"/>
  <c r="Z136" i="15"/>
  <c r="Y136" i="15"/>
  <c r="X136" i="15"/>
  <c r="W136" i="15"/>
  <c r="V136" i="15"/>
  <c r="U136" i="15"/>
  <c r="T136" i="15"/>
  <c r="S136" i="15"/>
  <c r="R136" i="15"/>
  <c r="Q136" i="15"/>
  <c r="P136" i="15"/>
  <c r="O136" i="15"/>
  <c r="N136" i="15"/>
  <c r="M136" i="15"/>
  <c r="L136" i="15"/>
  <c r="K136" i="15"/>
  <c r="J136" i="15"/>
  <c r="I136" i="15"/>
  <c r="H136" i="15"/>
  <c r="C136" i="15"/>
  <c r="AJ135" i="15"/>
  <c r="AI135" i="15"/>
  <c r="AH135" i="15"/>
  <c r="AG135" i="15"/>
  <c r="AJ134" i="15"/>
  <c r="AI134" i="15"/>
  <c r="AH134" i="15"/>
  <c r="AG134" i="15"/>
  <c r="G134" i="15"/>
  <c r="F134" i="15"/>
  <c r="AE133" i="15"/>
  <c r="AD133" i="15"/>
  <c r="AC133" i="15"/>
  <c r="AB133" i="15"/>
  <c r="AA133" i="15"/>
  <c r="Z133" i="15"/>
  <c r="Y133" i="15"/>
  <c r="X133" i="15"/>
  <c r="W133" i="15"/>
  <c r="V133" i="15"/>
  <c r="U133" i="15"/>
  <c r="T133" i="15"/>
  <c r="S133" i="15"/>
  <c r="R133" i="15"/>
  <c r="Q133" i="15"/>
  <c r="P133" i="15"/>
  <c r="O133" i="15"/>
  <c r="N133" i="15"/>
  <c r="M133" i="15"/>
  <c r="L133" i="15"/>
  <c r="K133" i="15"/>
  <c r="J133" i="15"/>
  <c r="I133" i="15"/>
  <c r="H133" i="15"/>
  <c r="AE132" i="15"/>
  <c r="AD132" i="15"/>
  <c r="AC132" i="15"/>
  <c r="AB132" i="15"/>
  <c r="AA132" i="15"/>
  <c r="Z132" i="15"/>
  <c r="Y132" i="15"/>
  <c r="X132" i="15"/>
  <c r="W132" i="15"/>
  <c r="V132" i="15"/>
  <c r="U132" i="15"/>
  <c r="T132" i="15"/>
  <c r="S132" i="15"/>
  <c r="R132" i="15"/>
  <c r="Q132" i="15"/>
  <c r="P132" i="15"/>
  <c r="O132" i="15"/>
  <c r="N132" i="15"/>
  <c r="M132" i="15"/>
  <c r="L132" i="15"/>
  <c r="K132" i="15"/>
  <c r="J132" i="15"/>
  <c r="I132" i="15"/>
  <c r="H132" i="15"/>
  <c r="AE131" i="15"/>
  <c r="AE129" i="15" s="1"/>
  <c r="AD131" i="15"/>
  <c r="AD129" i="15" s="1"/>
  <c r="AC131" i="15"/>
  <c r="AB131" i="15"/>
  <c r="AB129" i="15" s="1"/>
  <c r="AA131" i="15"/>
  <c r="AA129" i="15" s="1"/>
  <c r="Z131" i="15"/>
  <c r="Z129" i="15" s="1"/>
  <c r="Y131" i="15"/>
  <c r="Y129" i="15" s="1"/>
  <c r="X131" i="15"/>
  <c r="X129" i="15" s="1"/>
  <c r="W131" i="15"/>
  <c r="W129" i="15" s="1"/>
  <c r="V131" i="15"/>
  <c r="V129" i="15" s="1"/>
  <c r="U131" i="15"/>
  <c r="T131" i="15"/>
  <c r="T129" i="15" s="1"/>
  <c r="S131" i="15"/>
  <c r="S129" i="15" s="1"/>
  <c r="R131" i="15"/>
  <c r="R129" i="15" s="1"/>
  <c r="Q131" i="15"/>
  <c r="Q129" i="15" s="1"/>
  <c r="P131" i="15"/>
  <c r="P129" i="15" s="1"/>
  <c r="O131" i="15"/>
  <c r="O129" i="15" s="1"/>
  <c r="N131" i="15"/>
  <c r="N129" i="15" s="1"/>
  <c r="M131" i="15"/>
  <c r="L131" i="15"/>
  <c r="L129" i="15" s="1"/>
  <c r="K131" i="15"/>
  <c r="K129" i="15" s="1"/>
  <c r="J131" i="15"/>
  <c r="J129" i="15" s="1"/>
  <c r="I131" i="15"/>
  <c r="H131" i="15"/>
  <c r="H129" i="15" s="1"/>
  <c r="AJ130" i="15"/>
  <c r="AI130" i="15"/>
  <c r="AH130" i="15"/>
  <c r="AG130" i="15"/>
  <c r="G130" i="15"/>
  <c r="F130" i="15"/>
  <c r="I129" i="15"/>
  <c r="AJ128" i="15"/>
  <c r="AI128" i="15"/>
  <c r="AH128" i="15"/>
  <c r="AG128" i="15"/>
  <c r="AI127" i="15"/>
  <c r="AH127" i="15"/>
  <c r="AG127" i="15"/>
  <c r="E127" i="15"/>
  <c r="B127" i="15"/>
  <c r="AI126" i="15"/>
  <c r="AH126" i="15"/>
  <c r="AG126" i="15"/>
  <c r="E126" i="15"/>
  <c r="B126" i="15"/>
  <c r="AI125" i="15"/>
  <c r="AH125" i="15"/>
  <c r="AG125" i="15"/>
  <c r="E125" i="15"/>
  <c r="C124" i="15"/>
  <c r="B125" i="15"/>
  <c r="AE124" i="15"/>
  <c r="AD124" i="15"/>
  <c r="AC124" i="15"/>
  <c r="AB124" i="15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AJ123" i="15"/>
  <c r="AI123" i="15"/>
  <c r="AH123" i="15"/>
  <c r="AG123" i="15"/>
  <c r="AI122" i="15"/>
  <c r="AH122" i="15"/>
  <c r="AG122" i="15"/>
  <c r="E122" i="15"/>
  <c r="B122" i="15"/>
  <c r="AI121" i="15"/>
  <c r="AH121" i="15"/>
  <c r="AG121" i="15"/>
  <c r="E121" i="15"/>
  <c r="B121" i="15"/>
  <c r="AI120" i="15"/>
  <c r="AH120" i="15"/>
  <c r="AG120" i="15"/>
  <c r="E120" i="15"/>
  <c r="B120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AJ118" i="15"/>
  <c r="AI118" i="15"/>
  <c r="AH118" i="15"/>
  <c r="AG118" i="15"/>
  <c r="AI117" i="15"/>
  <c r="AH117" i="15"/>
  <c r="AG117" i="15"/>
  <c r="E117" i="15"/>
  <c r="B117" i="15"/>
  <c r="AI116" i="15"/>
  <c r="AH116" i="15"/>
  <c r="AG116" i="15"/>
  <c r="E116" i="15"/>
  <c r="B116" i="15"/>
  <c r="AI115" i="15"/>
  <c r="AH115" i="15"/>
  <c r="AG115" i="15"/>
  <c r="E115" i="15"/>
  <c r="B115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AJ113" i="15"/>
  <c r="AI113" i="15"/>
  <c r="AH113" i="15"/>
  <c r="AG113" i="15"/>
  <c r="AI112" i="15"/>
  <c r="AH112" i="15"/>
  <c r="AG112" i="15"/>
  <c r="E112" i="15"/>
  <c r="B112" i="15"/>
  <c r="AI111" i="15"/>
  <c r="AH111" i="15"/>
  <c r="AG111" i="15"/>
  <c r="E111" i="15"/>
  <c r="B111" i="15"/>
  <c r="AI110" i="15"/>
  <c r="AH110" i="15"/>
  <c r="AG110" i="15"/>
  <c r="E110" i="15"/>
  <c r="B110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AJ108" i="15"/>
  <c r="AI108" i="15"/>
  <c r="AH108" i="15"/>
  <c r="AG108" i="15"/>
  <c r="AI107" i="15"/>
  <c r="AH107" i="15"/>
  <c r="AG107" i="15"/>
  <c r="E107" i="15"/>
  <c r="B107" i="15"/>
  <c r="AI106" i="15"/>
  <c r="AH106" i="15"/>
  <c r="AG106" i="15"/>
  <c r="E106" i="15"/>
  <c r="B106" i="15"/>
  <c r="AI105" i="15"/>
  <c r="AH105" i="15"/>
  <c r="AG105" i="15"/>
  <c r="E105" i="15"/>
  <c r="B105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AJ103" i="15"/>
  <c r="AI103" i="15"/>
  <c r="AH103" i="15"/>
  <c r="AG103" i="15"/>
  <c r="AI102" i="15"/>
  <c r="AH102" i="15"/>
  <c r="AG102" i="15"/>
  <c r="E102" i="15"/>
  <c r="B102" i="15"/>
  <c r="AI101" i="15"/>
  <c r="AH101" i="15"/>
  <c r="AG101" i="15"/>
  <c r="E101" i="15"/>
  <c r="B101" i="15"/>
  <c r="AI100" i="15"/>
  <c r="AH100" i="15"/>
  <c r="AG100" i="15"/>
  <c r="E100" i="15"/>
  <c r="B100" i="15"/>
  <c r="AI99" i="15"/>
  <c r="AH99" i="15"/>
  <c r="AG99" i="15"/>
  <c r="E99" i="15"/>
  <c r="B99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AJ97" i="15"/>
  <c r="AI97" i="15"/>
  <c r="AH97" i="15"/>
  <c r="AG97" i="15"/>
  <c r="AI96" i="15"/>
  <c r="AH96" i="15"/>
  <c r="AG96" i="15"/>
  <c r="E96" i="15"/>
  <c r="B96" i="15"/>
  <c r="AI95" i="15"/>
  <c r="AH95" i="15"/>
  <c r="AG95" i="15"/>
  <c r="E95" i="15"/>
  <c r="B95" i="15"/>
  <c r="AI94" i="15"/>
  <c r="AH94" i="15"/>
  <c r="AG94" i="15"/>
  <c r="E94" i="15"/>
  <c r="B94" i="15"/>
  <c r="AI93" i="15"/>
  <c r="AH93" i="15"/>
  <c r="AG93" i="15"/>
  <c r="E93" i="15"/>
  <c r="B93" i="15"/>
  <c r="AI92" i="15"/>
  <c r="AH92" i="15"/>
  <c r="AG92" i="15"/>
  <c r="E92" i="15"/>
  <c r="B92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AG91" i="15" s="1"/>
  <c r="AJ90" i="15"/>
  <c r="AI90" i="15"/>
  <c r="AH90" i="15"/>
  <c r="AG90" i="15"/>
  <c r="AJ89" i="15"/>
  <c r="AI89" i="15"/>
  <c r="AH89" i="15"/>
  <c r="AG89" i="15"/>
  <c r="AJ88" i="15"/>
  <c r="AI88" i="15"/>
  <c r="AH88" i="15"/>
  <c r="AG88" i="15"/>
  <c r="AI87" i="15"/>
  <c r="AH87" i="15"/>
  <c r="AG87" i="15"/>
  <c r="E87" i="15"/>
  <c r="E85" i="15" s="1"/>
  <c r="C87" i="15"/>
  <c r="B87" i="15"/>
  <c r="B85" i="15" s="1"/>
  <c r="AJ86" i="15"/>
  <c r="AI86" i="15"/>
  <c r="AH86" i="15"/>
  <c r="AG86" i="15"/>
  <c r="G86" i="15"/>
  <c r="F86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AJ84" i="15"/>
  <c r="AI84" i="15"/>
  <c r="AH84" i="15"/>
  <c r="AG84" i="15"/>
  <c r="AJ83" i="15"/>
  <c r="AI83" i="15"/>
  <c r="AH83" i="15"/>
  <c r="AG83" i="15"/>
  <c r="G83" i="15"/>
  <c r="F83" i="15"/>
  <c r="AE82" i="15"/>
  <c r="AD82" i="15"/>
  <c r="AD75" i="15" s="1"/>
  <c r="AC82" i="15"/>
  <c r="AB82" i="15"/>
  <c r="AA82" i="15"/>
  <c r="Z82" i="15"/>
  <c r="Z75" i="15" s="1"/>
  <c r="Y82" i="15"/>
  <c r="X82" i="15"/>
  <c r="W82" i="15"/>
  <c r="V82" i="15"/>
  <c r="V75" i="15" s="1"/>
  <c r="U82" i="15"/>
  <c r="T82" i="15"/>
  <c r="S82" i="15"/>
  <c r="R82" i="15"/>
  <c r="Q82" i="15"/>
  <c r="P82" i="15"/>
  <c r="O82" i="15"/>
  <c r="N82" i="15"/>
  <c r="N75" i="15" s="1"/>
  <c r="M82" i="15"/>
  <c r="L82" i="15"/>
  <c r="K82" i="15"/>
  <c r="J82" i="15"/>
  <c r="J75" i="15" s="1"/>
  <c r="I82" i="15"/>
  <c r="H82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AE80" i="15"/>
  <c r="AE78" i="15" s="1"/>
  <c r="AD80" i="15"/>
  <c r="AD78" i="15" s="1"/>
  <c r="AC80" i="15"/>
  <c r="AB80" i="15"/>
  <c r="AB78" i="15" s="1"/>
  <c r="AA80" i="15"/>
  <c r="AA78" i="15" s="1"/>
  <c r="Z80" i="15"/>
  <c r="Z78" i="15" s="1"/>
  <c r="Y80" i="15"/>
  <c r="Y78" i="15" s="1"/>
  <c r="X80" i="15"/>
  <c r="X78" i="15" s="1"/>
  <c r="W80" i="15"/>
  <c r="W78" i="15" s="1"/>
  <c r="V80" i="15"/>
  <c r="U80" i="15"/>
  <c r="U78" i="15" s="1"/>
  <c r="T80" i="15"/>
  <c r="T78" i="15" s="1"/>
  <c r="S80" i="15"/>
  <c r="S78" i="15" s="1"/>
  <c r="R80" i="15"/>
  <c r="R78" i="15" s="1"/>
  <c r="Q80" i="15"/>
  <c r="Q78" i="15" s="1"/>
  <c r="P80" i="15"/>
  <c r="P78" i="15" s="1"/>
  <c r="O80" i="15"/>
  <c r="O78" i="15" s="1"/>
  <c r="N80" i="15"/>
  <c r="N78" i="15" s="1"/>
  <c r="M80" i="15"/>
  <c r="M78" i="15" s="1"/>
  <c r="L80" i="15"/>
  <c r="L78" i="15" s="1"/>
  <c r="K80" i="15"/>
  <c r="K78" i="15" s="1"/>
  <c r="J80" i="15"/>
  <c r="J78" i="15" s="1"/>
  <c r="I80" i="15"/>
  <c r="I78" i="15" s="1"/>
  <c r="H80" i="15"/>
  <c r="AJ79" i="15"/>
  <c r="AI79" i="15"/>
  <c r="AH79" i="15"/>
  <c r="AG79" i="15"/>
  <c r="G79" i="15"/>
  <c r="F79" i="15"/>
  <c r="AC78" i="15"/>
  <c r="AJ77" i="15"/>
  <c r="AI77" i="15"/>
  <c r="AH77" i="15"/>
  <c r="AG77" i="15"/>
  <c r="AJ76" i="15"/>
  <c r="AI76" i="15"/>
  <c r="AH76" i="15"/>
  <c r="AG76" i="15"/>
  <c r="G76" i="15"/>
  <c r="F76" i="15"/>
  <c r="AJ70" i="15"/>
  <c r="AI70" i="15"/>
  <c r="AH70" i="15"/>
  <c r="AG70" i="15"/>
  <c r="G70" i="15"/>
  <c r="F70" i="15"/>
  <c r="AJ69" i="15"/>
  <c r="AI69" i="15"/>
  <c r="AH69" i="15"/>
  <c r="AG69" i="15"/>
  <c r="G69" i="15"/>
  <c r="F69" i="15"/>
  <c r="AI68" i="15"/>
  <c r="AH68" i="15"/>
  <c r="AG68" i="15"/>
  <c r="E68" i="15"/>
  <c r="E65" i="15" s="1"/>
  <c r="C68" i="15"/>
  <c r="B68" i="15"/>
  <c r="B65" i="15" s="1"/>
  <c r="AI67" i="15"/>
  <c r="AH67" i="15"/>
  <c r="AG67" i="15"/>
  <c r="F67" i="15"/>
  <c r="C67" i="15"/>
  <c r="AJ67" i="15" s="1"/>
  <c r="AI66" i="15"/>
  <c r="AH66" i="15"/>
  <c r="AG66" i="15"/>
  <c r="F66" i="15"/>
  <c r="C66" i="15"/>
  <c r="AJ66" i="15" s="1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AJ64" i="15"/>
  <c r="AI64" i="15"/>
  <c r="AH64" i="15"/>
  <c r="AG64" i="15"/>
  <c r="AI63" i="15"/>
  <c r="AH63" i="15"/>
  <c r="AG63" i="15"/>
  <c r="E63" i="15"/>
  <c r="E57" i="15" s="1"/>
  <c r="B63" i="15"/>
  <c r="B57" i="15" s="1"/>
  <c r="B50" i="15" s="1"/>
  <c r="AI62" i="15"/>
  <c r="AH62" i="15"/>
  <c r="AG62" i="15"/>
  <c r="E62" i="15"/>
  <c r="C56" i="15"/>
  <c r="B62" i="15"/>
  <c r="B56" i="15" s="1"/>
  <c r="AI61" i="15"/>
  <c r="AH61" i="15"/>
  <c r="AG61" i="15"/>
  <c r="E61" i="15"/>
  <c r="E55" i="15" s="1"/>
  <c r="C55" i="15"/>
  <c r="C48" i="15" s="1"/>
  <c r="B61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AJ59" i="15"/>
  <c r="AI59" i="15"/>
  <c r="AH59" i="15"/>
  <c r="AG59" i="15"/>
  <c r="AJ58" i="15"/>
  <c r="AI58" i="15"/>
  <c r="AH58" i="15"/>
  <c r="AG58" i="15"/>
  <c r="G58" i="15"/>
  <c r="F58" i="15"/>
  <c r="AE57" i="15"/>
  <c r="AE50" i="15" s="1"/>
  <c r="AD57" i="15"/>
  <c r="AD50" i="15" s="1"/>
  <c r="AC57" i="15"/>
  <c r="AC50" i="15" s="1"/>
  <c r="AB57" i="15"/>
  <c r="AB50" i="15" s="1"/>
  <c r="AA57" i="15"/>
  <c r="AA50" i="15" s="1"/>
  <c r="Z57" i="15"/>
  <c r="Z50" i="15" s="1"/>
  <c r="Y57" i="15"/>
  <c r="Y50" i="15" s="1"/>
  <c r="X57" i="15"/>
  <c r="X50" i="15" s="1"/>
  <c r="W57" i="15"/>
  <c r="W50" i="15" s="1"/>
  <c r="V57" i="15"/>
  <c r="V50" i="15" s="1"/>
  <c r="U57" i="15"/>
  <c r="U50" i="15" s="1"/>
  <c r="T57" i="15"/>
  <c r="T50" i="15" s="1"/>
  <c r="S57" i="15"/>
  <c r="S50" i="15" s="1"/>
  <c r="R57" i="15"/>
  <c r="R50" i="15" s="1"/>
  <c r="Q57" i="15"/>
  <c r="Q50" i="15" s="1"/>
  <c r="P57" i="15"/>
  <c r="P50" i="15" s="1"/>
  <c r="O57" i="15"/>
  <c r="O50" i="15" s="1"/>
  <c r="N57" i="15"/>
  <c r="N50" i="15" s="1"/>
  <c r="M57" i="15"/>
  <c r="M50" i="15" s="1"/>
  <c r="L57" i="15"/>
  <c r="L50" i="15" s="1"/>
  <c r="K57" i="15"/>
  <c r="K50" i="15" s="1"/>
  <c r="J57" i="15"/>
  <c r="J50" i="15" s="1"/>
  <c r="I57" i="15"/>
  <c r="I50" i="15" s="1"/>
  <c r="H57" i="15"/>
  <c r="H50" i="15" s="1"/>
  <c r="C57" i="15"/>
  <c r="C50" i="15" s="1"/>
  <c r="AE56" i="15"/>
  <c r="AD56" i="15"/>
  <c r="AD49" i="15" s="1"/>
  <c r="AC56" i="15"/>
  <c r="AC49" i="15" s="1"/>
  <c r="AB56" i="15"/>
  <c r="AB49" i="15" s="1"/>
  <c r="AA56" i="15"/>
  <c r="AA49" i="15" s="1"/>
  <c r="Z56" i="15"/>
  <c r="Z49" i="15" s="1"/>
  <c r="Y56" i="15"/>
  <c r="X56" i="15"/>
  <c r="X49" i="15" s="1"/>
  <c r="W56" i="15"/>
  <c r="W49" i="15" s="1"/>
  <c r="V56" i="15"/>
  <c r="V49" i="15" s="1"/>
  <c r="U56" i="15"/>
  <c r="U49" i="15" s="1"/>
  <c r="T56" i="15"/>
  <c r="T49" i="15" s="1"/>
  <c r="S56" i="15"/>
  <c r="R56" i="15"/>
  <c r="R49" i="15" s="1"/>
  <c r="Q56" i="15"/>
  <c r="Q49" i="15" s="1"/>
  <c r="P56" i="15"/>
  <c r="P49" i="15" s="1"/>
  <c r="O56" i="15"/>
  <c r="O49" i="15" s="1"/>
  <c r="N56" i="15"/>
  <c r="N49" i="15" s="1"/>
  <c r="M56" i="15"/>
  <c r="M49" i="15" s="1"/>
  <c r="L56" i="15"/>
  <c r="L49" i="15" s="1"/>
  <c r="K56" i="15"/>
  <c r="K49" i="15" s="1"/>
  <c r="J56" i="15"/>
  <c r="J49" i="15" s="1"/>
  <c r="I56" i="15"/>
  <c r="H56" i="15"/>
  <c r="H49" i="15" s="1"/>
  <c r="AE55" i="15"/>
  <c r="AD55" i="15"/>
  <c r="AD48" i="15" s="1"/>
  <c r="AC55" i="15"/>
  <c r="AC48" i="15" s="1"/>
  <c r="AB55" i="15"/>
  <c r="AA55" i="15"/>
  <c r="AA48" i="15" s="1"/>
  <c r="Z55" i="15"/>
  <c r="Z48" i="15" s="1"/>
  <c r="Y55" i="15"/>
  <c r="Y53" i="15" s="1"/>
  <c r="X55" i="15"/>
  <c r="W55" i="15"/>
  <c r="W48" i="15" s="1"/>
  <c r="V55" i="15"/>
  <c r="V48" i="15" s="1"/>
  <c r="U55" i="15"/>
  <c r="U53" i="15" s="1"/>
  <c r="T55" i="15"/>
  <c r="T48" i="15" s="1"/>
  <c r="S55" i="15"/>
  <c r="S48" i="15" s="1"/>
  <c r="R55" i="15"/>
  <c r="R48" i="15" s="1"/>
  <c r="Q55" i="15"/>
  <c r="Q53" i="15" s="1"/>
  <c r="P55" i="15"/>
  <c r="O55" i="15"/>
  <c r="N55" i="15"/>
  <c r="N48" i="15" s="1"/>
  <c r="M55" i="15"/>
  <c r="M48" i="15" s="1"/>
  <c r="L55" i="15"/>
  <c r="L48" i="15" s="1"/>
  <c r="K55" i="15"/>
  <c r="K48" i="15" s="1"/>
  <c r="J55" i="15"/>
  <c r="J48" i="15" s="1"/>
  <c r="I55" i="15"/>
  <c r="I53" i="15" s="1"/>
  <c r="H55" i="15"/>
  <c r="B55" i="15"/>
  <c r="AJ54" i="15"/>
  <c r="AI54" i="15"/>
  <c r="AH54" i="15"/>
  <c r="AG54" i="15"/>
  <c r="G54" i="15"/>
  <c r="F54" i="15"/>
  <c r="AJ52" i="15"/>
  <c r="AI52" i="15"/>
  <c r="AH52" i="15"/>
  <c r="AG52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E51" i="15"/>
  <c r="D51" i="15"/>
  <c r="C51" i="15"/>
  <c r="B51" i="15"/>
  <c r="AE49" i="15"/>
  <c r="Y49" i="15"/>
  <c r="S49" i="15"/>
  <c r="I49" i="15"/>
  <c r="AE48" i="15"/>
  <c r="O48" i="15"/>
  <c r="I48" i="15"/>
  <c r="AI45" i="15"/>
  <c r="AH45" i="15"/>
  <c r="AG45" i="15"/>
  <c r="E45" i="15"/>
  <c r="E43" i="15" s="1"/>
  <c r="B45" i="15"/>
  <c r="AJ44" i="15"/>
  <c r="AI44" i="15"/>
  <c r="AH44" i="15"/>
  <c r="AG44" i="15"/>
  <c r="G44" i="15"/>
  <c r="F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C43" i="15"/>
  <c r="C42" i="15" s="1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AI41" i="15"/>
  <c r="AH41" i="15"/>
  <c r="AG41" i="15"/>
  <c r="E41" i="15"/>
  <c r="E39" i="15" s="1"/>
  <c r="C41" i="15"/>
  <c r="C39" i="15" s="1"/>
  <c r="C38" i="15" s="1"/>
  <c r="B41" i="15"/>
  <c r="B39" i="15" s="1"/>
  <c r="B38" i="15" s="1"/>
  <c r="AJ40" i="15"/>
  <c r="AI40" i="15"/>
  <c r="AH40" i="15"/>
  <c r="AG40" i="15"/>
  <c r="G40" i="15"/>
  <c r="F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AJ37" i="15"/>
  <c r="AI37" i="15"/>
  <c r="AH37" i="15"/>
  <c r="AG37" i="15"/>
  <c r="G37" i="15"/>
  <c r="F37" i="15"/>
  <c r="AJ36" i="15"/>
  <c r="AI36" i="15"/>
  <c r="AH36" i="15"/>
  <c r="AG36" i="15"/>
  <c r="G36" i="15"/>
  <c r="F36" i="15"/>
  <c r="AI35" i="15"/>
  <c r="AH35" i="15"/>
  <c r="AG35" i="15"/>
  <c r="E35" i="15"/>
  <c r="E33" i="15" s="1"/>
  <c r="C33" i="15"/>
  <c r="B35" i="15"/>
  <c r="B33" i="15" s="1"/>
  <c r="AJ34" i="15"/>
  <c r="AI34" i="15"/>
  <c r="AH34" i="15"/>
  <c r="AG34" i="15"/>
  <c r="G34" i="15"/>
  <c r="F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AJ32" i="15"/>
  <c r="AI32" i="15"/>
  <c r="AH32" i="15"/>
  <c r="AG32" i="15"/>
  <c r="AJ31" i="15"/>
  <c r="AI31" i="15"/>
  <c r="AH31" i="15"/>
  <c r="AG31" i="15"/>
  <c r="F31" i="15"/>
  <c r="G31" i="15" s="1"/>
  <c r="AJ30" i="15"/>
  <c r="AI30" i="15"/>
  <c r="AH30" i="15"/>
  <c r="AG30" i="15"/>
  <c r="F30" i="15"/>
  <c r="G30" i="15" s="1"/>
  <c r="AI29" i="15"/>
  <c r="AH29" i="15"/>
  <c r="AG29" i="15"/>
  <c r="E29" i="15" s="1"/>
  <c r="E27" i="15" s="1"/>
  <c r="C29" i="15"/>
  <c r="C27" i="15" s="1"/>
  <c r="B29" i="15"/>
  <c r="B27" i="15" s="1"/>
  <c r="AJ28" i="15"/>
  <c r="AI28" i="15"/>
  <c r="AH28" i="15"/>
  <c r="AG28" i="15"/>
  <c r="G28" i="15"/>
  <c r="F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AJ25" i="15"/>
  <c r="AI25" i="15"/>
  <c r="AH25" i="15"/>
  <c r="AG25" i="15"/>
  <c r="G25" i="15"/>
  <c r="F25" i="15"/>
  <c r="AI24" i="15"/>
  <c r="AH24" i="15"/>
  <c r="AG24" i="15"/>
  <c r="E24" i="15"/>
  <c r="B24" i="15"/>
  <c r="B23" i="15" s="1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L23" i="15"/>
  <c r="J23" i="15"/>
  <c r="H23" i="15"/>
  <c r="AJ22" i="15"/>
  <c r="AI22" i="15"/>
  <c r="AH22" i="15"/>
  <c r="AG22" i="15"/>
  <c r="AJ21" i="15"/>
  <c r="AI21" i="15"/>
  <c r="AH21" i="15"/>
  <c r="AG21" i="15"/>
  <c r="G21" i="15"/>
  <c r="F21" i="15"/>
  <c r="AJ20" i="15"/>
  <c r="AI20" i="15"/>
  <c r="AH20" i="15"/>
  <c r="AG20" i="15"/>
  <c r="G20" i="15"/>
  <c r="F20" i="15"/>
  <c r="AE19" i="15"/>
  <c r="AD19" i="15"/>
  <c r="AD16" i="15" s="1"/>
  <c r="AC19" i="15"/>
  <c r="AC16" i="15" s="1"/>
  <c r="AB19" i="15"/>
  <c r="AB16" i="15" s="1"/>
  <c r="AA19" i="15"/>
  <c r="AA16" i="15" s="1"/>
  <c r="Z19" i="15"/>
  <c r="Z16" i="15" s="1"/>
  <c r="Y19" i="15"/>
  <c r="Y16" i="15" s="1"/>
  <c r="X19" i="15"/>
  <c r="X16" i="15" s="1"/>
  <c r="W19" i="15"/>
  <c r="V19" i="15"/>
  <c r="V16" i="15" s="1"/>
  <c r="U19" i="15"/>
  <c r="U12" i="15" s="1"/>
  <c r="T19" i="15"/>
  <c r="T16" i="15" s="1"/>
  <c r="S19" i="15"/>
  <c r="S12" i="15" s="1"/>
  <c r="R19" i="15"/>
  <c r="R16" i="15" s="1"/>
  <c r="Q19" i="15"/>
  <c r="Q16" i="15" s="1"/>
  <c r="P19" i="15"/>
  <c r="P16" i="15" s="1"/>
  <c r="O19" i="15"/>
  <c r="N19" i="15"/>
  <c r="N16" i="15" s="1"/>
  <c r="M19" i="15"/>
  <c r="M16" i="15" s="1"/>
  <c r="L19" i="15"/>
  <c r="L16" i="15" s="1"/>
  <c r="K19" i="15"/>
  <c r="K16" i="15" s="1"/>
  <c r="J19" i="15"/>
  <c r="J16" i="15" s="1"/>
  <c r="I19" i="15"/>
  <c r="I16" i="15" s="1"/>
  <c r="H19" i="15"/>
  <c r="AJ18" i="15"/>
  <c r="AI18" i="15"/>
  <c r="AH18" i="15"/>
  <c r="AG18" i="15"/>
  <c r="G18" i="15"/>
  <c r="F18" i="15"/>
  <c r="AJ17" i="15"/>
  <c r="AI17" i="15"/>
  <c r="AH17" i="15"/>
  <c r="AG17" i="15"/>
  <c r="G17" i="15"/>
  <c r="F17" i="15"/>
  <c r="S16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E13" i="15"/>
  <c r="D13" i="15"/>
  <c r="C13" i="15"/>
  <c r="B13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E11" i="15"/>
  <c r="D11" i="15"/>
  <c r="C11" i="15"/>
  <c r="B11" i="15"/>
  <c r="AJ10" i="15"/>
  <c r="AI10" i="15"/>
  <c r="AH10" i="15"/>
  <c r="AG10" i="15"/>
  <c r="G10" i="15"/>
  <c r="F10" i="15"/>
  <c r="B91" i="15" l="1"/>
  <c r="B49" i="15"/>
  <c r="B114" i="15"/>
  <c r="E91" i="15"/>
  <c r="T74" i="15"/>
  <c r="R75" i="15"/>
  <c r="Y12" i="15"/>
  <c r="AG39" i="15"/>
  <c r="E119" i="15"/>
  <c r="B163" i="15"/>
  <c r="H74" i="15"/>
  <c r="L74" i="15"/>
  <c r="P74" i="15"/>
  <c r="X74" i="15"/>
  <c r="AB74" i="15"/>
  <c r="AI187" i="15"/>
  <c r="C98" i="15"/>
  <c r="Y48" i="15"/>
  <c r="Y47" i="15" s="1"/>
  <c r="V73" i="15"/>
  <c r="K74" i="15"/>
  <c r="O74" i="15"/>
  <c r="S74" i="15"/>
  <c r="S214" i="15" s="1"/>
  <c r="W74" i="15"/>
  <c r="AA74" i="15"/>
  <c r="AE74" i="15"/>
  <c r="K75" i="15"/>
  <c r="AA75" i="15"/>
  <c r="AA215" i="15" s="1"/>
  <c r="B133" i="15"/>
  <c r="C163" i="15"/>
  <c r="O47" i="15"/>
  <c r="C49" i="15"/>
  <c r="C47" i="15" s="1"/>
  <c r="AG150" i="15"/>
  <c r="B150" i="15"/>
  <c r="E150" i="15"/>
  <c r="E166" i="15"/>
  <c r="C173" i="15"/>
  <c r="K12" i="15"/>
  <c r="H53" i="15"/>
  <c r="P53" i="15"/>
  <c r="X53" i="15"/>
  <c r="AB53" i="15"/>
  <c r="B104" i="15"/>
  <c r="B82" i="15"/>
  <c r="B75" i="15" s="1"/>
  <c r="B215" i="15" s="1"/>
  <c r="E109" i="15"/>
  <c r="B109" i="15"/>
  <c r="E131" i="15"/>
  <c r="E133" i="15"/>
  <c r="F133" i="15" s="1"/>
  <c r="AJ164" i="15"/>
  <c r="AJ168" i="15"/>
  <c r="AJ170" i="15"/>
  <c r="H48" i="15"/>
  <c r="AB48" i="15"/>
  <c r="AB47" i="15" s="1"/>
  <c r="AJ193" i="15"/>
  <c r="T47" i="15"/>
  <c r="AI33" i="15"/>
  <c r="AI38" i="15"/>
  <c r="P72" i="15"/>
  <c r="AB72" i="15"/>
  <c r="C114" i="15"/>
  <c r="C119" i="15"/>
  <c r="AJ119" i="15" s="1"/>
  <c r="B124" i="15"/>
  <c r="E124" i="15"/>
  <c r="AI132" i="15"/>
  <c r="AI133" i="15"/>
  <c r="AI150" i="15"/>
  <c r="E197" i="15"/>
  <c r="F199" i="15"/>
  <c r="F197" i="15" s="1"/>
  <c r="Y9" i="15"/>
  <c r="AG51" i="15"/>
  <c r="T53" i="15"/>
  <c r="J73" i="15"/>
  <c r="J213" i="15" s="1"/>
  <c r="E98" i="15"/>
  <c r="F144" i="15"/>
  <c r="AI162" i="15"/>
  <c r="P75" i="15"/>
  <c r="B162" i="15"/>
  <c r="C182" i="15"/>
  <c r="AH192" i="15"/>
  <c r="AI202" i="15"/>
  <c r="AC129" i="15"/>
  <c r="M12" i="15"/>
  <c r="M9" i="15" s="1"/>
  <c r="AC12" i="15"/>
  <c r="AC9" i="15" s="1"/>
  <c r="U16" i="15"/>
  <c r="P48" i="15"/>
  <c r="X48" i="15"/>
  <c r="X47" i="15" s="1"/>
  <c r="AE47" i="15"/>
  <c r="B53" i="15"/>
  <c r="Z73" i="15"/>
  <c r="AJ145" i="15"/>
  <c r="E163" i="15"/>
  <c r="F163" i="15" s="1"/>
  <c r="AJ194" i="15"/>
  <c r="F195" i="15"/>
  <c r="M129" i="15"/>
  <c r="AJ192" i="15"/>
  <c r="P215" i="15"/>
  <c r="AH14" i="15"/>
  <c r="L53" i="15"/>
  <c r="AG60" i="15"/>
  <c r="B60" i="15"/>
  <c r="E60" i="15"/>
  <c r="AI85" i="15"/>
  <c r="AI91" i="15"/>
  <c r="AI104" i="15"/>
  <c r="C104" i="15"/>
  <c r="C109" i="15"/>
  <c r="AG119" i="15"/>
  <c r="AG136" i="15"/>
  <c r="E136" i="15"/>
  <c r="AI143" i="15"/>
  <c r="C143" i="15"/>
  <c r="AJ146" i="15"/>
  <c r="B159" i="15"/>
  <c r="B173" i="15"/>
  <c r="E173" i="15"/>
  <c r="G173" i="15" s="1"/>
  <c r="AI192" i="15"/>
  <c r="U9" i="15"/>
  <c r="U129" i="15"/>
  <c r="I12" i="15"/>
  <c r="I9" i="15" s="1"/>
  <c r="AI13" i="15"/>
  <c r="AI14" i="15"/>
  <c r="AH19" i="15"/>
  <c r="AI27" i="15"/>
  <c r="AG38" i="15"/>
  <c r="K215" i="15"/>
  <c r="AI60" i="15"/>
  <c r="H75" i="15"/>
  <c r="H215" i="15" s="1"/>
  <c r="L75" i="15"/>
  <c r="L215" i="15" s="1"/>
  <c r="T75" i="15"/>
  <c r="T215" i="15" s="1"/>
  <c r="X75" i="15"/>
  <c r="X215" i="15" s="1"/>
  <c r="AB75" i="15"/>
  <c r="AB215" i="15" s="1"/>
  <c r="F94" i="15"/>
  <c r="C82" i="15"/>
  <c r="V159" i="15"/>
  <c r="AH159" i="15" s="1"/>
  <c r="Z159" i="15"/>
  <c r="O75" i="15"/>
  <c r="S75" i="15"/>
  <c r="S215" i="15" s="1"/>
  <c r="W75" i="15"/>
  <c r="W215" i="15" s="1"/>
  <c r="AE75" i="15"/>
  <c r="AE215" i="15" s="1"/>
  <c r="AG166" i="15"/>
  <c r="AJ174" i="15"/>
  <c r="AJ176" i="15"/>
  <c r="AJ178" i="15"/>
  <c r="AG187" i="15"/>
  <c r="AH23" i="15"/>
  <c r="B48" i="15"/>
  <c r="B47" i="15" s="1"/>
  <c r="K47" i="15"/>
  <c r="P47" i="15"/>
  <c r="U48" i="15"/>
  <c r="AA47" i="15"/>
  <c r="M53" i="15"/>
  <c r="AC53" i="15"/>
  <c r="C53" i="15"/>
  <c r="E56" i="15"/>
  <c r="F56" i="15" s="1"/>
  <c r="N73" i="15"/>
  <c r="N213" i="15" s="1"/>
  <c r="AD73" i="15"/>
  <c r="AD213" i="15" s="1"/>
  <c r="V78" i="15"/>
  <c r="C80" i="15"/>
  <c r="K72" i="15"/>
  <c r="O72" i="15"/>
  <c r="S72" i="15"/>
  <c r="W72" i="15"/>
  <c r="AA72" i="15"/>
  <c r="B80" i="15"/>
  <c r="AE72" i="15"/>
  <c r="M75" i="15"/>
  <c r="M215" i="15" s="1"/>
  <c r="Q75" i="15"/>
  <c r="Q215" i="15" s="1"/>
  <c r="U75" i="15"/>
  <c r="Y75" i="15"/>
  <c r="AC75" i="15"/>
  <c r="AC215" i="15" s="1"/>
  <c r="C133" i="15"/>
  <c r="J180" i="15"/>
  <c r="J72" i="15" s="1"/>
  <c r="N74" i="15"/>
  <c r="R180" i="15"/>
  <c r="R72" i="15" s="1"/>
  <c r="V74" i="15"/>
  <c r="Z180" i="15"/>
  <c r="AD74" i="15"/>
  <c r="F198" i="15"/>
  <c r="AJ200" i="15"/>
  <c r="AJ209" i="15"/>
  <c r="F57" i="15"/>
  <c r="F91" i="15"/>
  <c r="Q12" i="15"/>
  <c r="Q9" i="15" s="1"/>
  <c r="AI39" i="15"/>
  <c r="L47" i="15"/>
  <c r="Q48" i="15"/>
  <c r="Q47" i="15" s="1"/>
  <c r="W47" i="15"/>
  <c r="M47" i="15"/>
  <c r="AI51" i="15"/>
  <c r="F55" i="15"/>
  <c r="K53" i="15"/>
  <c r="O53" i="15"/>
  <c r="S53" i="15"/>
  <c r="W53" i="15"/>
  <c r="AA53" i="15"/>
  <c r="AE53" i="15"/>
  <c r="C65" i="15"/>
  <c r="R73" i="15"/>
  <c r="R213" i="15" s="1"/>
  <c r="AG80" i="15"/>
  <c r="L72" i="15"/>
  <c r="T72" i="15"/>
  <c r="X72" i="15"/>
  <c r="AJ87" i="15"/>
  <c r="AI98" i="15"/>
  <c r="AG109" i="15"/>
  <c r="E114" i="15"/>
  <c r="F114" i="15" s="1"/>
  <c r="AI124" i="15"/>
  <c r="AG131" i="15"/>
  <c r="E132" i="15"/>
  <c r="B136" i="15"/>
  <c r="AI161" i="15"/>
  <c r="M159" i="15"/>
  <c r="Q159" i="15"/>
  <c r="Q72" i="15" s="1"/>
  <c r="U159" i="15"/>
  <c r="Y159" i="15"/>
  <c r="Y72" i="15" s="1"/>
  <c r="AC159" i="15"/>
  <c r="C162" i="15"/>
  <c r="C159" i="15" s="1"/>
  <c r="AI163" i="15"/>
  <c r="AI173" i="15"/>
  <c r="AI197" i="15"/>
  <c r="AH202" i="15"/>
  <c r="F202" i="15"/>
  <c r="AG207" i="15"/>
  <c r="B19" i="15"/>
  <c r="B16" i="15" s="1"/>
  <c r="AI19" i="15"/>
  <c r="AG27" i="15"/>
  <c r="AG33" i="15"/>
  <c r="F33" i="15"/>
  <c r="S47" i="15"/>
  <c r="AI49" i="15"/>
  <c r="C60" i="15"/>
  <c r="AI80" i="15"/>
  <c r="AI81" i="15"/>
  <c r="M74" i="15"/>
  <c r="Q74" i="15"/>
  <c r="U74" i="15"/>
  <c r="U214" i="15" s="1"/>
  <c r="Y74" i="15"/>
  <c r="Y214" i="15" s="1"/>
  <c r="AC74" i="15"/>
  <c r="AG85" i="15"/>
  <c r="F85" i="15"/>
  <c r="AJ93" i="15"/>
  <c r="B98" i="15"/>
  <c r="E104" i="15"/>
  <c r="F104" i="15" s="1"/>
  <c r="AI114" i="15"/>
  <c r="B119" i="15"/>
  <c r="AG132" i="15"/>
  <c r="C150" i="15"/>
  <c r="AJ150" i="15" s="1"/>
  <c r="AJ154" i="15"/>
  <c r="AJ161" i="15"/>
  <c r="AD159" i="15"/>
  <c r="C166" i="15"/>
  <c r="AJ166" i="15" s="1"/>
  <c r="B166" i="15"/>
  <c r="F166" i="15" s="1"/>
  <c r="AG182" i="15"/>
  <c r="AJ203" i="15"/>
  <c r="AJ205" i="15"/>
  <c r="O16" i="15"/>
  <c r="O12" i="15"/>
  <c r="F39" i="15"/>
  <c r="E38" i="15"/>
  <c r="F38" i="15" s="1"/>
  <c r="AI43" i="15"/>
  <c r="J47" i="15"/>
  <c r="N47" i="15"/>
  <c r="R47" i="15"/>
  <c r="V47" i="15"/>
  <c r="Z47" i="15"/>
  <c r="AD47" i="15"/>
  <c r="AH33" i="15"/>
  <c r="AH39" i="15"/>
  <c r="F43" i="15"/>
  <c r="E42" i="15"/>
  <c r="AJ42" i="15" s="1"/>
  <c r="S9" i="15"/>
  <c r="AE16" i="15"/>
  <c r="AE12" i="15"/>
  <c r="AE9" i="15" s="1"/>
  <c r="AH38" i="15"/>
  <c r="AH49" i="15"/>
  <c r="F27" i="15"/>
  <c r="W16" i="15"/>
  <c r="W12" i="15"/>
  <c r="W9" i="15" s="1"/>
  <c r="K9" i="15"/>
  <c r="AA12" i="15"/>
  <c r="AA9" i="15" s="1"/>
  <c r="AH27" i="15"/>
  <c r="AH182" i="15"/>
  <c r="J215" i="15"/>
  <c r="R215" i="15"/>
  <c r="Z215" i="15"/>
  <c r="AJ43" i="15"/>
  <c r="F65" i="15"/>
  <c r="L73" i="15"/>
  <c r="L213" i="15" s="1"/>
  <c r="T73" i="15"/>
  <c r="T213" i="15" s="1"/>
  <c r="AB73" i="15"/>
  <c r="I74" i="15"/>
  <c r="M73" i="15"/>
  <c r="M213" i="15" s="1"/>
  <c r="Q73" i="15"/>
  <c r="Q213" i="15" s="1"/>
  <c r="U73" i="15"/>
  <c r="Y73" i="15"/>
  <c r="Y213" i="15" s="1"/>
  <c r="AC73" i="15"/>
  <c r="B81" i="15"/>
  <c r="AH109" i="15"/>
  <c r="AH119" i="15"/>
  <c r="AH131" i="15"/>
  <c r="AH136" i="15"/>
  <c r="AH166" i="15"/>
  <c r="N180" i="15"/>
  <c r="N72" i="15" s="1"/>
  <c r="V180" i="15"/>
  <c r="AD180" i="15"/>
  <c r="E183" i="15"/>
  <c r="B182" i="15"/>
  <c r="AJ197" i="15"/>
  <c r="AH207" i="15"/>
  <c r="AH60" i="15"/>
  <c r="AI78" i="15"/>
  <c r="AH80" i="15"/>
  <c r="AH85" i="15"/>
  <c r="AH91" i="15"/>
  <c r="AH150" i="15"/>
  <c r="F207" i="15"/>
  <c r="AH11" i="15"/>
  <c r="N215" i="15"/>
  <c r="V215" i="15"/>
  <c r="AD215" i="15"/>
  <c r="F51" i="15"/>
  <c r="G51" i="15" s="1"/>
  <c r="J53" i="15"/>
  <c r="N53" i="15"/>
  <c r="R53" i="15"/>
  <c r="V53" i="15"/>
  <c r="Z53" i="15"/>
  <c r="AD53" i="15"/>
  <c r="AG55" i="15"/>
  <c r="AH55" i="15"/>
  <c r="AG56" i="15"/>
  <c r="AH56" i="15"/>
  <c r="AG57" i="15"/>
  <c r="AH57" i="15"/>
  <c r="AG65" i="15"/>
  <c r="AH65" i="15"/>
  <c r="J74" i="15"/>
  <c r="R74" i="15"/>
  <c r="Z74" i="15"/>
  <c r="C81" i="15"/>
  <c r="AG82" i="15"/>
  <c r="AH82" i="15"/>
  <c r="C85" i="15"/>
  <c r="AJ85" i="15" s="1"/>
  <c r="C91" i="15"/>
  <c r="AJ91" i="15" s="1"/>
  <c r="AJ92" i="15"/>
  <c r="AI109" i="15"/>
  <c r="AI119" i="15"/>
  <c r="AI131" i="15"/>
  <c r="B132" i="15"/>
  <c r="AI136" i="15"/>
  <c r="E143" i="15"/>
  <c r="AJ144" i="15"/>
  <c r="G145" i="15"/>
  <c r="AJ147" i="15"/>
  <c r="C131" i="15"/>
  <c r="AJ153" i="15"/>
  <c r="AJ155" i="15"/>
  <c r="I159" i="15"/>
  <c r="F161" i="15"/>
  <c r="E162" i="15"/>
  <c r="AI166" i="15"/>
  <c r="H180" i="15"/>
  <c r="AG183" i="15"/>
  <c r="AH183" i="15"/>
  <c r="F190" i="15"/>
  <c r="D194" i="15"/>
  <c r="D192" i="15" s="1"/>
  <c r="AJ195" i="15"/>
  <c r="AJ199" i="15"/>
  <c r="F200" i="15"/>
  <c r="AI207" i="15"/>
  <c r="AG49" i="15"/>
  <c r="AI50" i="15"/>
  <c r="AH51" i="15"/>
  <c r="AG129" i="15"/>
  <c r="AH129" i="15"/>
  <c r="AH132" i="15"/>
  <c r="C132" i="15"/>
  <c r="AH187" i="15"/>
  <c r="V213" i="15"/>
  <c r="Z213" i="15"/>
  <c r="AJ14" i="15"/>
  <c r="AG23" i="15"/>
  <c r="AI23" i="15"/>
  <c r="AG42" i="15"/>
  <c r="AH42" i="15"/>
  <c r="AG43" i="15"/>
  <c r="AH43" i="15"/>
  <c r="AJ45" i="15"/>
  <c r="I47" i="15"/>
  <c r="AC47" i="15"/>
  <c r="AG50" i="15"/>
  <c r="AH50" i="15"/>
  <c r="AJ51" i="15"/>
  <c r="AI55" i="15"/>
  <c r="AI56" i="15"/>
  <c r="AI57" i="15"/>
  <c r="AI65" i="15"/>
  <c r="H73" i="15"/>
  <c r="P73" i="15"/>
  <c r="P213" i="15" s="1"/>
  <c r="X73" i="15"/>
  <c r="I75" i="15"/>
  <c r="I215" i="15" s="1"/>
  <c r="H78" i="15"/>
  <c r="K73" i="15"/>
  <c r="K213" i="15" s="1"/>
  <c r="O73" i="15"/>
  <c r="O213" i="15" s="1"/>
  <c r="S73" i="15"/>
  <c r="S213" i="15" s="1"/>
  <c r="W73" i="15"/>
  <c r="W213" i="15" s="1"/>
  <c r="AA73" i="15"/>
  <c r="AA213" i="15" s="1"/>
  <c r="AE73" i="15"/>
  <c r="AE213" i="15" s="1"/>
  <c r="AG81" i="15"/>
  <c r="AH81" i="15"/>
  <c r="AI82" i="15"/>
  <c r="AG98" i="15"/>
  <c r="AH98" i="15"/>
  <c r="AG104" i="15"/>
  <c r="AH104" i="15"/>
  <c r="AG114" i="15"/>
  <c r="AH114" i="15"/>
  <c r="AG124" i="15"/>
  <c r="AH124" i="15"/>
  <c r="B131" i="15"/>
  <c r="AG133" i="15"/>
  <c r="AH133" i="15"/>
  <c r="AG143" i="15"/>
  <c r="AH143" i="15"/>
  <c r="B143" i="15"/>
  <c r="AG161" i="15"/>
  <c r="AH161" i="15"/>
  <c r="AG162" i="15"/>
  <c r="AH162" i="15"/>
  <c r="AG163" i="15"/>
  <c r="AH163" i="15"/>
  <c r="AJ167" i="15"/>
  <c r="AJ169" i="15"/>
  <c r="AJ171" i="15"/>
  <c r="AG173" i="15"/>
  <c r="AH173" i="15"/>
  <c r="AJ175" i="15"/>
  <c r="AJ177" i="15"/>
  <c r="AI183" i="15"/>
  <c r="D193" i="15"/>
  <c r="AH197" i="15"/>
  <c r="AJ198" i="15"/>
  <c r="AJ207" i="15"/>
  <c r="AJ208" i="15"/>
  <c r="AJ210" i="15"/>
  <c r="G11" i="15"/>
  <c r="AC213" i="15"/>
  <c r="AJ11" i="15"/>
  <c r="AH13" i="15"/>
  <c r="AG13" i="15"/>
  <c r="F14" i="15"/>
  <c r="AG19" i="15"/>
  <c r="F24" i="15"/>
  <c r="D24" i="15"/>
  <c r="E23" i="15"/>
  <c r="E19" i="15"/>
  <c r="F29" i="15"/>
  <c r="D29" i="15"/>
  <c r="D27" i="15" s="1"/>
  <c r="F35" i="15"/>
  <c r="D35" i="15"/>
  <c r="D33" i="15" s="1"/>
  <c r="F41" i="15"/>
  <c r="D41" i="15"/>
  <c r="D39" i="15" s="1"/>
  <c r="D38" i="15" s="1"/>
  <c r="AI42" i="15"/>
  <c r="B42" i="15"/>
  <c r="G43" i="15"/>
  <c r="G45" i="15"/>
  <c r="F61" i="15"/>
  <c r="D61" i="15"/>
  <c r="F62" i="15"/>
  <c r="D62" i="15"/>
  <c r="D56" i="15" s="1"/>
  <c r="F63" i="15"/>
  <c r="D63" i="15"/>
  <c r="D57" i="15" s="1"/>
  <c r="D50" i="15" s="1"/>
  <c r="F68" i="15"/>
  <c r="D68" i="15"/>
  <c r="D65" i="15" s="1"/>
  <c r="G87" i="15"/>
  <c r="G92" i="15"/>
  <c r="G93" i="15"/>
  <c r="F95" i="15"/>
  <c r="F96" i="15"/>
  <c r="D96" i="15"/>
  <c r="F99" i="15"/>
  <c r="D99" i="15"/>
  <c r="F100" i="15"/>
  <c r="D100" i="15"/>
  <c r="F101" i="15"/>
  <c r="D101" i="15"/>
  <c r="F102" i="15"/>
  <c r="D102" i="15"/>
  <c r="F105" i="15"/>
  <c r="D105" i="15"/>
  <c r="F106" i="15"/>
  <c r="D106" i="15"/>
  <c r="F107" i="15"/>
  <c r="D107" i="15"/>
  <c r="F110" i="15"/>
  <c r="D110" i="15"/>
  <c r="F111" i="15"/>
  <c r="D111" i="15"/>
  <c r="F112" i="15"/>
  <c r="D112" i="15"/>
  <c r="F115" i="15"/>
  <c r="D115" i="15"/>
  <c r="F116" i="15"/>
  <c r="D116" i="15"/>
  <c r="F117" i="15"/>
  <c r="D117" i="15"/>
  <c r="F120" i="15"/>
  <c r="D120" i="15"/>
  <c r="F121" i="15"/>
  <c r="D121" i="15"/>
  <c r="F122" i="15"/>
  <c r="D122" i="15"/>
  <c r="F125" i="15"/>
  <c r="D125" i="15"/>
  <c r="F126" i="15"/>
  <c r="D126" i="15"/>
  <c r="F127" i="15"/>
  <c r="D127" i="15"/>
  <c r="F137" i="15"/>
  <c r="AJ137" i="15"/>
  <c r="G137" i="15"/>
  <c r="D137" i="15"/>
  <c r="F138" i="15"/>
  <c r="D138" i="15"/>
  <c r="AJ138" i="15"/>
  <c r="G138" i="15"/>
  <c r="F139" i="15"/>
  <c r="D139" i="15"/>
  <c r="AJ139" i="15"/>
  <c r="G139" i="15"/>
  <c r="F140" i="15"/>
  <c r="D140" i="15"/>
  <c r="AJ140" i="15"/>
  <c r="G140" i="15"/>
  <c r="F141" i="15"/>
  <c r="D141" i="15"/>
  <c r="AJ141" i="15"/>
  <c r="G141" i="15"/>
  <c r="G146" i="15"/>
  <c r="G147" i="15"/>
  <c r="G148" i="15"/>
  <c r="AJ148" i="15"/>
  <c r="G151" i="15"/>
  <c r="AJ151" i="15"/>
  <c r="G152" i="15"/>
  <c r="AJ152" i="15"/>
  <c r="G153" i="15"/>
  <c r="G154" i="15"/>
  <c r="G155" i="15"/>
  <c r="G161" i="15"/>
  <c r="G164" i="15"/>
  <c r="G167" i="15"/>
  <c r="G168" i="15"/>
  <c r="G169" i="15"/>
  <c r="G170" i="15"/>
  <c r="G171" i="15"/>
  <c r="G174" i="15"/>
  <c r="G175" i="15"/>
  <c r="G176" i="15"/>
  <c r="G177" i="15"/>
  <c r="G178" i="15"/>
  <c r="AI182" i="15"/>
  <c r="I180" i="15"/>
  <c r="AG192" i="15"/>
  <c r="F193" i="15"/>
  <c r="B183" i="15"/>
  <c r="B192" i="15"/>
  <c r="F192" i="15" s="1"/>
  <c r="F194" i="15"/>
  <c r="F11" i="15"/>
  <c r="AG11" i="15"/>
  <c r="AI11" i="15"/>
  <c r="H12" i="15"/>
  <c r="J12" i="15"/>
  <c r="L12" i="15"/>
  <c r="N12" i="15"/>
  <c r="P12" i="15"/>
  <c r="R12" i="15"/>
  <c r="T12" i="15"/>
  <c r="V12" i="15"/>
  <c r="X12" i="15"/>
  <c r="Z12" i="15"/>
  <c r="AB12" i="15"/>
  <c r="AD12" i="15"/>
  <c r="F13" i="15"/>
  <c r="O215" i="15"/>
  <c r="AG14" i="15"/>
  <c r="H16" i="15"/>
  <c r="C23" i="15"/>
  <c r="C19" i="15"/>
  <c r="G24" i="15"/>
  <c r="AJ24" i="15"/>
  <c r="G27" i="15"/>
  <c r="AJ27" i="15"/>
  <c r="G29" i="15"/>
  <c r="AJ29" i="15"/>
  <c r="G33" i="15"/>
  <c r="AJ33" i="15"/>
  <c r="G35" i="15"/>
  <c r="AJ35" i="15"/>
  <c r="G39" i="15"/>
  <c r="AJ39" i="15"/>
  <c r="G41" i="15"/>
  <c r="AJ41" i="15"/>
  <c r="F45" i="15"/>
  <c r="D45" i="15"/>
  <c r="D43" i="15" s="1"/>
  <c r="D42" i="15" s="1"/>
  <c r="E48" i="15"/>
  <c r="E50" i="15"/>
  <c r="G55" i="15"/>
  <c r="AJ55" i="15"/>
  <c r="G56" i="15"/>
  <c r="G57" i="15"/>
  <c r="AJ57" i="15"/>
  <c r="G61" i="15"/>
  <c r="AJ61" i="15"/>
  <c r="G62" i="15"/>
  <c r="AJ62" i="15"/>
  <c r="G63" i="15"/>
  <c r="AJ63" i="15"/>
  <c r="G65" i="15"/>
  <c r="AJ65" i="15"/>
  <c r="G67" i="15"/>
  <c r="G68" i="15"/>
  <c r="AJ68" i="15"/>
  <c r="I73" i="15"/>
  <c r="E80" i="15"/>
  <c r="E81" i="15"/>
  <c r="E82" i="15"/>
  <c r="F87" i="15"/>
  <c r="D87" i="15"/>
  <c r="F92" i="15"/>
  <c r="D92" i="15"/>
  <c r="F93" i="15"/>
  <c r="D93" i="15"/>
  <c r="AJ94" i="15"/>
  <c r="G95" i="15"/>
  <c r="AJ95" i="15"/>
  <c r="G96" i="15"/>
  <c r="AJ96" i="15"/>
  <c r="G99" i="15"/>
  <c r="AJ99" i="15"/>
  <c r="G100" i="15"/>
  <c r="AJ100" i="15"/>
  <c r="G101" i="15"/>
  <c r="AJ101" i="15"/>
  <c r="G102" i="15"/>
  <c r="AJ102" i="15"/>
  <c r="G105" i="15"/>
  <c r="AJ105" i="15"/>
  <c r="G106" i="15"/>
  <c r="AJ106" i="15"/>
  <c r="G107" i="15"/>
  <c r="AJ107" i="15"/>
  <c r="G110" i="15"/>
  <c r="AJ110" i="15"/>
  <c r="G111" i="15"/>
  <c r="AJ111" i="15"/>
  <c r="G112" i="15"/>
  <c r="AJ112" i="15"/>
  <c r="G115" i="15"/>
  <c r="AJ115" i="15"/>
  <c r="G116" i="15"/>
  <c r="AJ116" i="15"/>
  <c r="G117" i="15"/>
  <c r="AJ117" i="15"/>
  <c r="G120" i="15"/>
  <c r="AJ120" i="15"/>
  <c r="G121" i="15"/>
  <c r="AJ121" i="15"/>
  <c r="G122" i="15"/>
  <c r="AJ122" i="15"/>
  <c r="G124" i="15"/>
  <c r="G125" i="15"/>
  <c r="AJ125" i="15"/>
  <c r="G126" i="15"/>
  <c r="AJ126" i="15"/>
  <c r="G127" i="15"/>
  <c r="AJ127" i="15"/>
  <c r="G131" i="15"/>
  <c r="G136" i="15"/>
  <c r="AJ136" i="15"/>
  <c r="F181" i="15"/>
  <c r="D181" i="15"/>
  <c r="AJ181" i="15"/>
  <c r="G181" i="15"/>
  <c r="F185" i="15"/>
  <c r="D185" i="15"/>
  <c r="AJ185" i="15"/>
  <c r="G185" i="15"/>
  <c r="F187" i="15"/>
  <c r="AJ187" i="15"/>
  <c r="G187" i="15"/>
  <c r="F188" i="15"/>
  <c r="D188" i="15"/>
  <c r="AJ188" i="15"/>
  <c r="G188" i="15"/>
  <c r="E182" i="15"/>
  <c r="F189" i="15"/>
  <c r="D189" i="15"/>
  <c r="AJ189" i="15"/>
  <c r="G189" i="15"/>
  <c r="G203" i="15"/>
  <c r="C202" i="15"/>
  <c r="AJ202" i="15" s="1"/>
  <c r="C183" i="15"/>
  <c r="G204" i="15"/>
  <c r="AJ204" i="15"/>
  <c r="G205" i="15"/>
  <c r="G207" i="15"/>
  <c r="G208" i="15"/>
  <c r="G209" i="15"/>
  <c r="G210" i="15"/>
  <c r="G13" i="15"/>
  <c r="U215" i="15"/>
  <c r="Y215" i="15"/>
  <c r="AJ13" i="15"/>
  <c r="G14" i="15"/>
  <c r="G66" i="15"/>
  <c r="G94" i="15"/>
  <c r="F145" i="15"/>
  <c r="F146" i="15"/>
  <c r="D146" i="15"/>
  <c r="F147" i="15"/>
  <c r="D147" i="15"/>
  <c r="F148" i="15"/>
  <c r="D148" i="15"/>
  <c r="F151" i="15"/>
  <c r="D151" i="15"/>
  <c r="F152" i="15"/>
  <c r="D152" i="15"/>
  <c r="F153" i="15"/>
  <c r="D153" i="15"/>
  <c r="F154" i="15"/>
  <c r="D154" i="15"/>
  <c r="F155" i="15"/>
  <c r="D155" i="15"/>
  <c r="F164" i="15"/>
  <c r="D164" i="15"/>
  <c r="F167" i="15"/>
  <c r="D167" i="15"/>
  <c r="F168" i="15"/>
  <c r="D168" i="15"/>
  <c r="F169" i="15"/>
  <c r="D169" i="15"/>
  <c r="F170" i="15"/>
  <c r="D170" i="15"/>
  <c r="F171" i="15"/>
  <c r="D171" i="15"/>
  <c r="F174" i="15"/>
  <c r="D174" i="15"/>
  <c r="D161" i="15" s="1"/>
  <c r="F175" i="15"/>
  <c r="D175" i="15"/>
  <c r="F176" i="15"/>
  <c r="D176" i="15"/>
  <c r="F177" i="15"/>
  <c r="D177" i="15"/>
  <c r="F178" i="15"/>
  <c r="D178" i="15"/>
  <c r="AG197" i="15"/>
  <c r="AG202" i="15"/>
  <c r="G144" i="15"/>
  <c r="G190" i="15"/>
  <c r="G192" i="15"/>
  <c r="G193" i="15"/>
  <c r="G194" i="15"/>
  <c r="G195" i="15"/>
  <c r="G197" i="15"/>
  <c r="G198" i="15"/>
  <c r="G199" i="15"/>
  <c r="G200" i="15"/>
  <c r="F203" i="15"/>
  <c r="D203" i="15"/>
  <c r="F204" i="15"/>
  <c r="D204" i="15"/>
  <c r="D202" i="15" s="1"/>
  <c r="F205" i="15"/>
  <c r="D205" i="15"/>
  <c r="F208" i="15"/>
  <c r="D208" i="15"/>
  <c r="F209" i="15"/>
  <c r="D209" i="15"/>
  <c r="D207" i="15" s="1"/>
  <c r="F210" i="15"/>
  <c r="D210" i="15"/>
  <c r="K214" i="15" l="1"/>
  <c r="G60" i="15"/>
  <c r="F98" i="15"/>
  <c r="AC72" i="15"/>
  <c r="F136" i="15"/>
  <c r="F60" i="15"/>
  <c r="F109" i="15"/>
  <c r="F150" i="15"/>
  <c r="G98" i="15"/>
  <c r="AG159" i="15"/>
  <c r="F124" i="15"/>
  <c r="C73" i="15"/>
  <c r="C213" i="15" s="1"/>
  <c r="S211" i="15"/>
  <c r="G143" i="15"/>
  <c r="AJ114" i="15"/>
  <c r="AJ98" i="15"/>
  <c r="AJ60" i="15"/>
  <c r="C78" i="15"/>
  <c r="F119" i="15"/>
  <c r="AJ173" i="15"/>
  <c r="K211" i="15"/>
  <c r="AI53" i="15"/>
  <c r="AG48" i="15"/>
  <c r="G38" i="15"/>
  <c r="G166" i="15"/>
  <c r="E53" i="15"/>
  <c r="AA211" i="15"/>
  <c r="O214" i="15"/>
  <c r="F132" i="15"/>
  <c r="F173" i="15"/>
  <c r="AJ109" i="15"/>
  <c r="D182" i="15"/>
  <c r="E49" i="15"/>
  <c r="G49" i="15" s="1"/>
  <c r="B180" i="15"/>
  <c r="G119" i="15"/>
  <c r="G114" i="15"/>
  <c r="W214" i="15"/>
  <c r="C74" i="15"/>
  <c r="AJ104" i="15"/>
  <c r="AJ56" i="15"/>
  <c r="G163" i="15"/>
  <c r="V72" i="15"/>
  <c r="AB213" i="15"/>
  <c r="AH48" i="15"/>
  <c r="C75" i="15"/>
  <c r="C215" i="15" s="1"/>
  <c r="B78" i="15"/>
  <c r="AI129" i="15"/>
  <c r="G132" i="15"/>
  <c r="AJ124" i="15"/>
  <c r="G109" i="15"/>
  <c r="G104" i="15"/>
  <c r="G85" i="15"/>
  <c r="Q214" i="15"/>
  <c r="H47" i="15"/>
  <c r="AG47" i="15" s="1"/>
  <c r="AD72" i="15"/>
  <c r="AE214" i="15"/>
  <c r="G150" i="15"/>
  <c r="X213" i="15"/>
  <c r="Y211" i="15"/>
  <c r="Z72" i="15"/>
  <c r="I214" i="15"/>
  <c r="M214" i="15"/>
  <c r="AJ133" i="15"/>
  <c r="AH75" i="15"/>
  <c r="AJ163" i="15"/>
  <c r="AC214" i="15"/>
  <c r="U72" i="15"/>
  <c r="G133" i="15"/>
  <c r="AG75" i="15"/>
  <c r="W211" i="15"/>
  <c r="AE211" i="15"/>
  <c r="D150" i="15"/>
  <c r="AA214" i="15"/>
  <c r="AJ38" i="15"/>
  <c r="B73" i="15"/>
  <c r="B213" i="15" s="1"/>
  <c r="D119" i="15"/>
  <c r="D109" i="15"/>
  <c r="M72" i="15"/>
  <c r="M211" i="15" s="1"/>
  <c r="AJ132" i="15"/>
  <c r="U213" i="15"/>
  <c r="Q211" i="15"/>
  <c r="D131" i="15"/>
  <c r="AH74" i="15"/>
  <c r="AG53" i="15"/>
  <c r="B74" i="15"/>
  <c r="E129" i="15"/>
  <c r="AI75" i="15"/>
  <c r="AC211" i="15"/>
  <c r="C129" i="15"/>
  <c r="F143" i="15"/>
  <c r="AG74" i="15"/>
  <c r="AH53" i="15"/>
  <c r="AI48" i="15"/>
  <c r="B12" i="15"/>
  <c r="U47" i="15"/>
  <c r="U211" i="15" s="1"/>
  <c r="D91" i="15"/>
  <c r="AI159" i="15"/>
  <c r="F183" i="15"/>
  <c r="AI74" i="15"/>
  <c r="F162" i="15"/>
  <c r="E159" i="15"/>
  <c r="O9" i="15"/>
  <c r="AI16" i="15"/>
  <c r="F42" i="15"/>
  <c r="G202" i="15"/>
  <c r="D173" i="15"/>
  <c r="AJ131" i="15"/>
  <c r="AI73" i="15"/>
  <c r="G162" i="15"/>
  <c r="AJ143" i="15"/>
  <c r="D133" i="15"/>
  <c r="D124" i="15"/>
  <c r="D114" i="15"/>
  <c r="D104" i="15"/>
  <c r="D98" i="15"/>
  <c r="G42" i="15"/>
  <c r="AI12" i="15"/>
  <c r="B129" i="15"/>
  <c r="AG78" i="15"/>
  <c r="AH78" i="15"/>
  <c r="H72" i="15"/>
  <c r="AG73" i="15"/>
  <c r="AH73" i="15"/>
  <c r="AG180" i="15"/>
  <c r="AH180" i="15"/>
  <c r="H213" i="15"/>
  <c r="F131" i="15"/>
  <c r="D80" i="15"/>
  <c r="G91" i="15"/>
  <c r="AJ162" i="15"/>
  <c r="AJ183" i="15"/>
  <c r="C180" i="15"/>
  <c r="D85" i="15"/>
  <c r="D81" i="15"/>
  <c r="F82" i="15"/>
  <c r="E75" i="15"/>
  <c r="AJ82" i="15"/>
  <c r="G82" i="15"/>
  <c r="F80" i="15"/>
  <c r="E78" i="15"/>
  <c r="AJ80" i="15"/>
  <c r="G80" i="15"/>
  <c r="E73" i="15"/>
  <c r="E213" i="15" s="1"/>
  <c r="AJ49" i="15"/>
  <c r="AD214" i="15"/>
  <c r="AD9" i="15"/>
  <c r="Z214" i="15"/>
  <c r="Z9" i="15"/>
  <c r="V214" i="15"/>
  <c r="V9" i="15"/>
  <c r="R214" i="15"/>
  <c r="R9" i="15"/>
  <c r="R211" i="15" s="1"/>
  <c r="N214" i="15"/>
  <c r="N9" i="15"/>
  <c r="N211" i="15" s="1"/>
  <c r="J214" i="15"/>
  <c r="J9" i="15"/>
  <c r="J211" i="15" s="1"/>
  <c r="AI180" i="15"/>
  <c r="I72" i="15"/>
  <c r="D136" i="15"/>
  <c r="D132" i="15"/>
  <c r="D129" i="15" s="1"/>
  <c r="D82" i="15"/>
  <c r="D49" i="15"/>
  <c r="D60" i="15"/>
  <c r="D55" i="15"/>
  <c r="G23" i="15"/>
  <c r="AJ23" i="15"/>
  <c r="F23" i="15"/>
  <c r="D163" i="15"/>
  <c r="D166" i="15"/>
  <c r="D162" i="15"/>
  <c r="D159" i="15" s="1"/>
  <c r="AI215" i="15"/>
  <c r="D187" i="15"/>
  <c r="D183" i="15"/>
  <c r="F182" i="15"/>
  <c r="E180" i="15"/>
  <c r="AJ182" i="15"/>
  <c r="G182" i="15"/>
  <c r="G183" i="15"/>
  <c r="F81" i="15"/>
  <c r="E74" i="15"/>
  <c r="AJ81" i="15"/>
  <c r="G81" i="15"/>
  <c r="F50" i="15"/>
  <c r="AJ50" i="15"/>
  <c r="G50" i="15"/>
  <c r="F48" i="15"/>
  <c r="E47" i="15"/>
  <c r="AJ48" i="15"/>
  <c r="G48" i="15"/>
  <c r="C16" i="15"/>
  <c r="C12" i="15"/>
  <c r="AH16" i="15"/>
  <c r="AG16" i="15"/>
  <c r="AB214" i="15"/>
  <c r="AB9" i="15"/>
  <c r="AB211" i="15" s="1"/>
  <c r="X214" i="15"/>
  <c r="X9" i="15"/>
  <c r="X211" i="15" s="1"/>
  <c r="T214" i="15"/>
  <c r="T9" i="15"/>
  <c r="T211" i="15" s="1"/>
  <c r="P214" i="15"/>
  <c r="P9" i="15"/>
  <c r="P211" i="15" s="1"/>
  <c r="L214" i="15"/>
  <c r="L9" i="15"/>
  <c r="L211" i="15" s="1"/>
  <c r="H214" i="15"/>
  <c r="AH12" i="15"/>
  <c r="AG12" i="15"/>
  <c r="H9" i="15"/>
  <c r="AJ19" i="15"/>
  <c r="G19" i="15"/>
  <c r="E16" i="15"/>
  <c r="F19" i="15"/>
  <c r="E12" i="15"/>
  <c r="D23" i="15"/>
  <c r="D19" i="15"/>
  <c r="AG215" i="15"/>
  <c r="AH215" i="15"/>
  <c r="I213" i="15"/>
  <c r="D180" i="15" l="1"/>
  <c r="AD211" i="15"/>
  <c r="F49" i="15"/>
  <c r="Z211" i="15"/>
  <c r="D73" i="15"/>
  <c r="AI214" i="15"/>
  <c r="AH47" i="15"/>
  <c r="V211" i="15"/>
  <c r="C72" i="15"/>
  <c r="B72" i="15"/>
  <c r="F53" i="15"/>
  <c r="G53" i="15"/>
  <c r="AJ53" i="15"/>
  <c r="AI213" i="15"/>
  <c r="AI47" i="15"/>
  <c r="B9" i="15"/>
  <c r="B214" i="15"/>
  <c r="G129" i="15"/>
  <c r="AJ129" i="15"/>
  <c r="F129" i="15"/>
  <c r="AG72" i="15"/>
  <c r="AH72" i="15"/>
  <c r="O211" i="15"/>
  <c r="AI9" i="15"/>
  <c r="AH213" i="15"/>
  <c r="AG213" i="15"/>
  <c r="F159" i="15"/>
  <c r="G159" i="15"/>
  <c r="AJ159" i="15"/>
  <c r="F213" i="15"/>
  <c r="AJ213" i="15"/>
  <c r="G213" i="15"/>
  <c r="D16" i="15"/>
  <c r="D12" i="15"/>
  <c r="AJ12" i="15"/>
  <c r="F12" i="15"/>
  <c r="E214" i="15"/>
  <c r="G12" i="15"/>
  <c r="E9" i="15"/>
  <c r="AJ16" i="15"/>
  <c r="G16" i="15"/>
  <c r="F16" i="15"/>
  <c r="AG214" i="15"/>
  <c r="AH214" i="15"/>
  <c r="C214" i="15"/>
  <c r="C9" i="15"/>
  <c r="F47" i="15"/>
  <c r="AJ47" i="15"/>
  <c r="G47" i="15"/>
  <c r="D75" i="15"/>
  <c r="D215" i="15" s="1"/>
  <c r="AI72" i="15"/>
  <c r="I211" i="15"/>
  <c r="F78" i="15"/>
  <c r="E72" i="15"/>
  <c r="AJ78" i="15"/>
  <c r="G78" i="15"/>
  <c r="F75" i="15"/>
  <c r="AJ75" i="15"/>
  <c r="G75" i="15"/>
  <c r="E215" i="15"/>
  <c r="D74" i="15"/>
  <c r="H211" i="15"/>
  <c r="AG9" i="15"/>
  <c r="AH9" i="15"/>
  <c r="F74" i="15"/>
  <c r="AJ74" i="15"/>
  <c r="G74" i="15"/>
  <c r="F180" i="15"/>
  <c r="AJ180" i="15"/>
  <c r="G180" i="15"/>
  <c r="D53" i="15"/>
  <c r="D48" i="15"/>
  <c r="F73" i="15"/>
  <c r="AJ73" i="15"/>
  <c r="G73" i="15"/>
  <c r="D78" i="15"/>
  <c r="D72" i="15" s="1"/>
  <c r="C211" i="15" l="1"/>
  <c r="AI211" i="15"/>
  <c r="B211" i="15"/>
  <c r="D214" i="15"/>
  <c r="D9" i="15"/>
  <c r="D47" i="15"/>
  <c r="D213" i="15"/>
  <c r="AG211" i="15"/>
  <c r="AH211" i="15"/>
  <c r="F215" i="15"/>
  <c r="G215" i="15"/>
  <c r="AJ215" i="15"/>
  <c r="F72" i="15"/>
  <c r="AJ72" i="15"/>
  <c r="G72" i="15"/>
  <c r="E211" i="15"/>
  <c r="F9" i="15"/>
  <c r="AJ9" i="15"/>
  <c r="G9" i="15"/>
  <c r="F214" i="15"/>
  <c r="AJ214" i="15"/>
  <c r="G214" i="15"/>
  <c r="D211" i="15" l="1"/>
  <c r="F211" i="15"/>
  <c r="AJ211" i="15"/>
  <c r="G211" i="15"/>
</calcChain>
</file>

<file path=xl/sharedStrings.xml><?xml version="1.0" encoding="utf-8"?>
<sst xmlns="http://schemas.openxmlformats.org/spreadsheetml/2006/main" count="281" uniqueCount="90">
  <si>
    <t>тыс. рублей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</si>
  <si>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</si>
  <si>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</si>
  <si>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</si>
  <si>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</si>
  <si>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</si>
  <si>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</si>
  <si>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</si>
  <si>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</si>
  <si>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</si>
  <si>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</si>
  <si>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</si>
  <si>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</si>
  <si>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</si>
  <si>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</si>
  <si>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</si>
  <si>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</si>
  <si>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</si>
  <si>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</si>
  <si>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факт</t>
  </si>
  <si>
    <t>касса</t>
  </si>
  <si>
    <t>отклонение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</si>
  <si>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</si>
  <si>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</si>
  <si>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</si>
  <si>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</si>
  <si>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</si>
  <si>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</si>
  <si>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</si>
  <si>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</si>
  <si>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</si>
  <si>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</si>
  <si>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</si>
  <si>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</si>
  <si>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</si>
  <si>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</si>
  <si>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Оплата будет произведена в декабре, в сроки, указанные в контракте, после оказания услуг</t>
  </si>
  <si>
    <t>Подпрограмма 2. «Совершенствование государственного и муниципального управления»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</si>
  <si>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</si>
  <si>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</si>
  <si>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Подпрограмма 3. «Развитие малого и среднего  предпринимательства в городе Когалыме»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</si>
  <si>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</si>
  <si>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</si>
  <si>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</si>
  <si>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</si>
  <si>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</si>
  <si>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</si>
  <si>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</si>
  <si>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</si>
  <si>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</si>
  <si>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</si>
  <si>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</si>
  <si>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</si>
  <si>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</si>
  <si>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</si>
  <si>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</si>
  <si>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</si>
  <si>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</si>
  <si>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Победителем конкурса по итогам подсчёта набранных баллов признан ИП Петрова Ольга Александровна, бизнес план «Производство одежды. Создание бренда» (600,00 тыс. руб.).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</si>
  <si>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</si>
  <si>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</si>
  <si>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Начальник управления экономики ____________Е.Г.Загорская</t>
  </si>
  <si>
    <t>Исполнители: 
Степаненко Наталья Алексеевна  
Тел.93-752</t>
  </si>
  <si>
    <t>Наименование мероприятий программы</t>
  </si>
  <si>
    <t>Всего по муниципальной программе</t>
  </si>
  <si>
    <t>Отчет о ходе реализации муниципальной программы (сетевой график)</t>
  </si>
  <si>
    <t xml:space="preserve">Профинансировано на </t>
  </si>
  <si>
    <t xml:space="preserve">Кассовый расход на </t>
  </si>
  <si>
    <t>01.11.2019</t>
  </si>
  <si>
    <t>План на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</si>
  <si>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</si>
  <si>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</si>
  <si>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</si>
  <si>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</si>
  <si>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</si>
  <si>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</si>
  <si>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Всего по подпрограмме 3 «Развитие малого и среднего  предпринимательства в городе Когалыме»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</si>
  <si>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</si>
  <si>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3.2. Основное мероприятие "Региональный проект "Популяризация предпринимательства" (показатели 6, 7, 8, 9, 10)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</si>
  <si>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</si>
  <si>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>Всего МАУ "МФЦ г. Когалыма" на 01.11.2019  было оказано 43 161 услуга, проведено 8 588 консультаций. 
Отклонение в размере 2 524,34 тыс. рублей в результате позднего заключения договора Администрацией города Когалыма с Департаментом экономического развития ХМАО - Югры.</t>
  </si>
  <si>
    <t>Субсидия предоставлена 8 субъектам МСП.</t>
  </si>
  <si>
    <t>Поступило 2 заявки, по результатам проверки не одна из заявок не соотвествовала предъявляемым требованиям. Объявлен повторный прием документов в срок 15.11.2019 года. Освоение средств будет осуществлено до 15.12.2019 года.</t>
  </si>
  <si>
    <t>Субсидия предоставлена 3 субъектам МСП. Средства освоены не в полном объеме, так мероприятие носит заявительный характер. Объявлен повторный прием документов до 15.11.2019г. Средства будут освоены до 20.12.2019 года.</t>
  </si>
  <si>
    <t>Субсидия предоставлена 2 субъектам МСП. Средства освоены не в полном объеме, так мероприятие носит заявительный характер. Объявлен повторный прием документов до 15.11.2019г. Средства будут освоены до 20.12.2019 года.</t>
  </si>
  <si>
    <t>По итогам аукциона заключен муниципальный контракт с Хупутдиновым Е.Е. на общую сумму 94,50 тыс. руб. Освоение будет осуществлено в срок до 15.12.2019 года. На сложившуюся экономию будет объявлен дополнительный конкурс.</t>
  </si>
  <si>
    <t>Победителем по результатам повторного аукциона признан ИП Толкачев А.В., сумма контракта составила 217,66 тыс. руб. Освоение будет осуществлено в срок до 15.12.2019 года.</t>
  </si>
  <si>
    <t xml:space="preserve">Услуга оказана в полном объеме. Экономия сложилась по результатам аукциона. </t>
  </si>
  <si>
    <t xml:space="preserve">Победителем конкурса по итогам подсчёта набранных баллов признаны: 1. ИП Азаева Екатерина Викторовна, бизнес план «Строительство теплицы закрытого типа по выращиванию овощей»(500,00 тыс. руб.); 2. ООО «Виталько», бизнес план «Салон оздоровления, профилактики и укрепления иммунитета» (500,00 тыс. руб.).
</t>
  </si>
  <si>
    <t xml:space="preserve">Победителями конкурса по итогам подсчёта набранных баллов признаны: 1. ИП Азаева Полина Шамильевна, бизнес план «Обеспечение водоснабжением теплицы закрытого типа по выращиванию овощей» (300,00 тыс. руб.); 2. ИП Максименко Евгений Валерьевич, бизнес план «Праздничное агентство для детей «Алые Паруса» (300,00 тыс. руб.).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</si>
</sst>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</cellStyleXfs>
  <cellXfs count="94">
    <xf numFmtId="0" fontId="0" fillId="0" borderId="0" xfId="0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7" fillId="2" borderId="3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left" wrapText="1"/>
    </xf>
    <xf numFmtId="166" fontId="7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166" fontId="5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justify" wrapText="1"/>
    </xf>
    <xf numFmtId="166" fontId="5" fillId="3" borderId="3" xfId="1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3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wrapText="1"/>
    </xf>
    <xf numFmtId="167" fontId="5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3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66" fontId="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justify" wrapText="1"/>
    </xf>
    <xf numFmtId="0" fontId="8" fillId="6" borderId="0" xfId="0" applyFont="1" applyFill="1" applyBorder="1" applyAlignment="1">
      <alignment vertical="center" wrapText="1"/>
    </xf>
    <xf numFmtId="166" fontId="7" fillId="0" borderId="3" xfId="1" applyNumberFormat="1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 vertical="center" wrapText="1"/>
    </xf>
    <xf numFmtId="166" fontId="7" fillId="6" borderId="3" xfId="0" applyNumberFormat="1" applyFont="1" applyFill="1" applyBorder="1" applyAlignment="1" applyProtection="1">
      <alignment horizontal="center" vertical="center"/>
    </xf>
    <xf numFmtId="166" fontId="7" fillId="6" borderId="3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166" fontId="8" fillId="6" borderId="0" xfId="0" applyNumberFormat="1" applyFont="1" applyFill="1" applyBorder="1" applyAlignment="1">
      <alignment vertical="center" wrapText="1"/>
    </xf>
    <xf numFmtId="166" fontId="7" fillId="6" borderId="3" xfId="0" applyNumberFormat="1" applyFont="1" applyFill="1" applyBorder="1" applyAlignment="1">
      <alignment horizontal="center"/>
    </xf>
    <xf numFmtId="166" fontId="7" fillId="6" borderId="3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/>
    <xf numFmtId="166" fontId="5" fillId="0" borderId="3" xfId="0" applyNumberFormat="1" applyFont="1" applyFill="1" applyBorder="1" applyAlignment="1">
      <alignment horizontal="justify" wrapText="1"/>
    </xf>
    <xf numFmtId="166" fontId="5" fillId="0" borderId="3" xfId="1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O223"/>
  <sheetViews>
    <sheetView tabSelected="1" topLeftCell="A4" zoomScale="60" zoomScaleNormal="60" workbookViewId="0">
      <pane xSplit="5" ySplit="6" topLeftCell="O201" activePane="bottomRight" state="frozen"/>
      <selection activeCell="A4" sqref="A4"/>
      <selection pane="topRight" activeCell="F4" sqref="F4"/>
      <selection pane="bottomLeft" activeCell="A10" sqref="A10"/>
      <selection pane="bottomRight" activeCell="AF199" sqref="AF199"/>
    </sheetView>
  </sheetViews>
  <sheetFormatPr defaultRowHeight="18.75" x14ac:dyDescent="0.25"/>
  <cols>
    <col min="1" max="1" width="56.140625" style="1" customWidth="1"/>
    <col min="2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15.140625" style="2" customWidth="1"/>
    <col min="34" max="35" width="13.7109375" style="2" customWidth="1"/>
    <col min="36" max="36" width="14.7109375" style="2" customWidth="1"/>
    <col min="3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84"/>
      <c r="AC1" s="84"/>
      <c r="AD1" s="84"/>
    </row>
    <row r="2" spans="1:36" ht="39.75" customHeight="1" x14ac:dyDescent="0.25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6" ht="37.5" customHeight="1" x14ac:dyDescent="0.25">
      <c r="A3" s="74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85" t="s">
        <v>0</v>
      </c>
      <c r="AC3" s="85"/>
      <c r="AD3" s="85"/>
      <c r="AE3" s="85"/>
      <c r="AF3" s="85"/>
    </row>
    <row r="4" spans="1:36" s="5" customFormat="1" ht="14.25" customHeight="1" x14ac:dyDescent="0.25">
      <c r="A4" s="76" t="s">
        <v>63</v>
      </c>
      <c r="B4" s="75" t="s">
        <v>69</v>
      </c>
      <c r="C4" s="75" t="s">
        <v>69</v>
      </c>
      <c r="D4" s="75" t="s">
        <v>66</v>
      </c>
      <c r="E4" s="75" t="s">
        <v>67</v>
      </c>
      <c r="F4" s="79" t="s">
        <v>1</v>
      </c>
      <c r="G4" s="80"/>
      <c r="H4" s="79" t="s">
        <v>2</v>
      </c>
      <c r="I4" s="80"/>
      <c r="J4" s="79" t="s">
        <v>3</v>
      </c>
      <c r="K4" s="80"/>
      <c r="L4" s="79" t="s">
        <v>4</v>
      </c>
      <c r="M4" s="80"/>
      <c r="N4" s="79" t="s">
        <v>5</v>
      </c>
      <c r="O4" s="80"/>
      <c r="P4" s="79" t="s">
        <v>6</v>
      </c>
      <c r="Q4" s="80"/>
      <c r="R4" s="79" t="s">
        <v>7</v>
      </c>
      <c r="S4" s="80"/>
      <c r="T4" s="79" t="s">
        <v>8</v>
      </c>
      <c r="U4" s="80"/>
      <c r="V4" s="79" t="s">
        <v>9</v>
      </c>
      <c r="W4" s="80"/>
      <c r="X4" s="79" t="s">
        <v>10</v>
      </c>
      <c r="Y4" s="80"/>
      <c r="Z4" s="79" t="s">
        <v>11</v>
      </c>
      <c r="AA4" s="80"/>
      <c r="AB4" s="79" t="s">
        <v>12</v>
      </c>
      <c r="AC4" s="80"/>
      <c r="AD4" s="79" t="s">
        <v>13</v>
      </c>
      <c r="AE4" s="80"/>
      <c r="AF4" s="81" t="s">
        <v>14</v>
      </c>
    </row>
    <row r="5" spans="1:36" s="6" customFormat="1" ht="37.5" customHeight="1" x14ac:dyDescent="0.25">
      <c r="A5" s="78"/>
      <c r="B5" s="75"/>
      <c r="C5" s="75"/>
      <c r="D5" s="75"/>
      <c r="E5" s="75"/>
      <c r="F5" s="88"/>
      <c r="G5" s="89"/>
      <c r="H5" s="88"/>
      <c r="I5" s="89"/>
      <c r="J5" s="88"/>
      <c r="K5" s="89"/>
      <c r="L5" s="88"/>
      <c r="M5" s="89"/>
      <c r="N5" s="88"/>
      <c r="O5" s="89"/>
      <c r="P5" s="88"/>
      <c r="Q5" s="89"/>
      <c r="R5" s="88"/>
      <c r="S5" s="89"/>
      <c r="T5" s="88"/>
      <c r="U5" s="89"/>
      <c r="V5" s="88"/>
      <c r="W5" s="89"/>
      <c r="X5" s="88"/>
      <c r="Y5" s="89"/>
      <c r="Z5" s="88"/>
      <c r="AA5" s="89"/>
      <c r="AB5" s="88"/>
      <c r="AC5" s="89"/>
      <c r="AD5" s="88"/>
      <c r="AE5" s="89"/>
      <c r="AF5" s="81"/>
      <c r="AG5" s="6" t="s">
        <v>17</v>
      </c>
      <c r="AH5" s="6" t="s">
        <v>19</v>
      </c>
      <c r="AI5" s="6" t="s">
        <v>20</v>
      </c>
      <c r="AJ5" s="6" t="s">
        <v>21</v>
      </c>
    </row>
    <row r="6" spans="1:36" s="6" customFormat="1" ht="33" customHeight="1" x14ac:dyDescent="0.25">
      <c r="A6" s="77"/>
      <c r="B6" s="46">
        <v>2019</v>
      </c>
      <c r="C6" s="46" t="s">
        <v>68</v>
      </c>
      <c r="D6" s="46" t="s">
        <v>68</v>
      </c>
      <c r="E6" s="46" t="s">
        <v>68</v>
      </c>
      <c r="F6" s="46" t="s">
        <v>15</v>
      </c>
      <c r="G6" s="46" t="s">
        <v>16</v>
      </c>
      <c r="H6" s="46" t="s">
        <v>17</v>
      </c>
      <c r="I6" s="46" t="s">
        <v>18</v>
      </c>
      <c r="J6" s="46" t="s">
        <v>17</v>
      </c>
      <c r="K6" s="46" t="s">
        <v>18</v>
      </c>
      <c r="L6" s="46" t="s">
        <v>17</v>
      </c>
      <c r="M6" s="46" t="s">
        <v>18</v>
      </c>
      <c r="N6" s="46" t="s">
        <v>17</v>
      </c>
      <c r="O6" s="46" t="s">
        <v>18</v>
      </c>
      <c r="P6" s="46" t="s">
        <v>17</v>
      </c>
      <c r="Q6" s="46" t="s">
        <v>18</v>
      </c>
      <c r="R6" s="46" t="s">
        <v>17</v>
      </c>
      <c r="S6" s="46" t="s">
        <v>18</v>
      </c>
      <c r="T6" s="46" t="s">
        <v>17</v>
      </c>
      <c r="U6" s="46" t="s">
        <v>18</v>
      </c>
      <c r="V6" s="46" t="s">
        <v>17</v>
      </c>
      <c r="W6" s="46" t="s">
        <v>18</v>
      </c>
      <c r="X6" s="46" t="s">
        <v>17</v>
      </c>
      <c r="Y6" s="46" t="s">
        <v>18</v>
      </c>
      <c r="Z6" s="46" t="s">
        <v>17</v>
      </c>
      <c r="AA6" s="46" t="s">
        <v>18</v>
      </c>
      <c r="AB6" s="46" t="s">
        <v>17</v>
      </c>
      <c r="AC6" s="46" t="s">
        <v>18</v>
      </c>
      <c r="AD6" s="46" t="s">
        <v>17</v>
      </c>
      <c r="AE6" s="46" t="s">
        <v>18</v>
      </c>
      <c r="AF6" s="48"/>
    </row>
    <row r="7" spans="1:36" s="8" customFormat="1" ht="17.2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</row>
    <row r="8" spans="1:36" s="8" customFormat="1" ht="35.25" customHeight="1" x14ac:dyDescent="0.25">
      <c r="A8" s="82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7"/>
    </row>
    <row r="9" spans="1:36" s="51" customFormat="1" ht="117" customHeight="1" x14ac:dyDescent="0.25">
      <c r="A9" s="53" t="s">
        <v>71</v>
      </c>
      <c r="B9" s="54">
        <f>B10+B11+B12+B14</f>
        <v>36210.898000000001</v>
      </c>
      <c r="C9" s="54">
        <f>C10+C11+C12+C14</f>
        <v>31604.436999999998</v>
      </c>
      <c r="D9" s="54">
        <f>D10+D11+D12+D14</f>
        <v>28260.201999999997</v>
      </c>
      <c r="E9" s="54">
        <f>E10+E11+E12+E14</f>
        <v>28260.201999999997</v>
      </c>
      <c r="F9" s="55">
        <f>IFERROR(E9/B9*100,0)</f>
        <v>78.043361421194234</v>
      </c>
      <c r="G9" s="55">
        <f>IFERROR(E9/C9*100,0)</f>
        <v>89.418463616358679</v>
      </c>
      <c r="H9" s="54">
        <f t="shared" ref="H9:AE9" si="0">H10+H11+H12+H14</f>
        <v>8094.509</v>
      </c>
      <c r="I9" s="54">
        <f t="shared" si="0"/>
        <v>5780.0889999999999</v>
      </c>
      <c r="J9" s="54">
        <f t="shared" si="0"/>
        <v>3842.2799999999997</v>
      </c>
      <c r="K9" s="54">
        <f t="shared" si="0"/>
        <v>3361.87</v>
      </c>
      <c r="L9" s="54">
        <f t="shared" si="0"/>
        <v>1300.9949999999999</v>
      </c>
      <c r="M9" s="54">
        <f t="shared" si="0"/>
        <v>1315.97</v>
      </c>
      <c r="N9" s="54">
        <f t="shared" si="0"/>
        <v>3035.4059999999999</v>
      </c>
      <c r="O9" s="54">
        <f t="shared" si="0"/>
        <v>3177.9780000000001</v>
      </c>
      <c r="P9" s="54">
        <f t="shared" si="0"/>
        <v>2763.0839999999998</v>
      </c>
      <c r="Q9" s="54">
        <f t="shared" si="0"/>
        <v>2760.2190000000001</v>
      </c>
      <c r="R9" s="54">
        <f t="shared" si="0"/>
        <v>2478.6469999999999</v>
      </c>
      <c r="S9" s="54">
        <f t="shared" si="0"/>
        <v>2469.5379999999996</v>
      </c>
      <c r="T9" s="54">
        <f t="shared" si="0"/>
        <v>3257.7190000000001</v>
      </c>
      <c r="U9" s="54">
        <f t="shared" si="0"/>
        <v>3759.0659999999998</v>
      </c>
      <c r="V9" s="54">
        <f t="shared" si="0"/>
        <v>2561.8850000000002</v>
      </c>
      <c r="W9" s="54">
        <f t="shared" si="0"/>
        <v>2140.9210000000003</v>
      </c>
      <c r="X9" s="54">
        <f t="shared" si="0"/>
        <v>2732.1979999999999</v>
      </c>
      <c r="Y9" s="54">
        <f t="shared" si="0"/>
        <v>1139.1210000000001</v>
      </c>
      <c r="Z9" s="54">
        <f t="shared" si="0"/>
        <v>2455.1390000000001</v>
      </c>
      <c r="AA9" s="54">
        <f t="shared" si="0"/>
        <v>2355.4300000000003</v>
      </c>
      <c r="AB9" s="54">
        <f t="shared" si="0"/>
        <v>1196.8209999999999</v>
      </c>
      <c r="AC9" s="54">
        <f t="shared" si="0"/>
        <v>0</v>
      </c>
      <c r="AD9" s="54">
        <f t="shared" si="0"/>
        <v>2492.2150000000001</v>
      </c>
      <c r="AE9" s="54">
        <f t="shared" si="0"/>
        <v>0</v>
      </c>
      <c r="AF9" s="56"/>
      <c r="AG9" s="57">
        <f>H9+J9+L9+N9+P9+R9+T9+V9+X9+Z9+AB9+AD9</f>
        <v>36210.898000000001</v>
      </c>
      <c r="AH9" s="57">
        <f>H9+J9+L9+N9+P9+R9+T9+V9+X9</f>
        <v>30066.723000000002</v>
      </c>
      <c r="AI9" s="57">
        <f>I9+K9+M9+O9+Q9+S9+U9+W9+Y9+AA9+AC9+AE9</f>
        <v>28260.201999999997</v>
      </c>
      <c r="AJ9" s="57">
        <f>E9-C9</f>
        <v>-3344.2350000000006</v>
      </c>
    </row>
    <row r="10" spans="1:36" s="10" customFormat="1" ht="20.25" customHeight="1" x14ac:dyDescent="0.3">
      <c r="A10" s="20" t="s">
        <v>23</v>
      </c>
      <c r="B10" s="23">
        <v>0</v>
      </c>
      <c r="C10" s="23">
        <v>0</v>
      </c>
      <c r="D10" s="23">
        <v>0</v>
      </c>
      <c r="E10" s="23">
        <v>0</v>
      </c>
      <c r="F10" s="52">
        <f t="shared" ref="F10:F28" si="1">IFERROR(E10/B10*100,0)</f>
        <v>0</v>
      </c>
      <c r="G10" s="52">
        <f t="shared" ref="G10:G28" si="2">IFERROR(E10/C10*100,0)</f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18"/>
      <c r="AG10" s="9">
        <f t="shared" ref="AG10:AG72" si="3">H10+J10+L10+N10+P10+R10+T10+V10+X10+Z10+AB10+AD10</f>
        <v>0</v>
      </c>
      <c r="AH10" s="9">
        <f t="shared" ref="AH10:AH72" si="4">H10+J10+L10+N10+P10+R10+T10+V10+X10</f>
        <v>0</v>
      </c>
      <c r="AI10" s="9">
        <f t="shared" ref="AI10:AI72" si="5">I10+K10+M10+O10+Q10+S10+U10+W10+Y10+AA10+AC10+AE10</f>
        <v>0</v>
      </c>
      <c r="AJ10" s="9">
        <f t="shared" ref="AJ10:AJ72" si="6">E10-C10</f>
        <v>0</v>
      </c>
    </row>
    <row r="11" spans="1:36" s="10" customFormat="1" ht="37.5" x14ac:dyDescent="0.3">
      <c r="A11" s="15" t="s">
        <v>24</v>
      </c>
      <c r="B11" s="52">
        <f t="shared" ref="B11:E14" si="7">B18</f>
        <v>0</v>
      </c>
      <c r="C11" s="52">
        <f t="shared" si="7"/>
        <v>0</v>
      </c>
      <c r="D11" s="52">
        <f t="shared" si="7"/>
        <v>0</v>
      </c>
      <c r="E11" s="52">
        <f t="shared" si="7"/>
        <v>0</v>
      </c>
      <c r="F11" s="52">
        <f>IFERROR(E11/B11*100,0)</f>
        <v>0</v>
      </c>
      <c r="G11" s="52">
        <f>IFERROR(E11/C11*100,0)</f>
        <v>0</v>
      </c>
      <c r="H11" s="52">
        <f t="shared" ref="H11:AE14" si="8">H18</f>
        <v>0</v>
      </c>
      <c r="I11" s="52">
        <f t="shared" si="8"/>
        <v>0</v>
      </c>
      <c r="J11" s="52">
        <f t="shared" si="8"/>
        <v>0</v>
      </c>
      <c r="K11" s="52">
        <f t="shared" si="8"/>
        <v>0</v>
      </c>
      <c r="L11" s="52">
        <f t="shared" si="8"/>
        <v>0</v>
      </c>
      <c r="M11" s="52">
        <f t="shared" si="8"/>
        <v>0</v>
      </c>
      <c r="N11" s="52">
        <f t="shared" si="8"/>
        <v>0</v>
      </c>
      <c r="O11" s="52">
        <f t="shared" si="8"/>
        <v>0</v>
      </c>
      <c r="P11" s="52">
        <f t="shared" si="8"/>
        <v>0</v>
      </c>
      <c r="Q11" s="52">
        <f t="shared" si="8"/>
        <v>0</v>
      </c>
      <c r="R11" s="52">
        <f t="shared" si="8"/>
        <v>0</v>
      </c>
      <c r="S11" s="52">
        <f t="shared" si="8"/>
        <v>0</v>
      </c>
      <c r="T11" s="52">
        <f t="shared" si="8"/>
        <v>0</v>
      </c>
      <c r="U11" s="52">
        <f t="shared" si="8"/>
        <v>0</v>
      </c>
      <c r="V11" s="52">
        <f t="shared" si="8"/>
        <v>0</v>
      </c>
      <c r="W11" s="52">
        <f t="shared" si="8"/>
        <v>0</v>
      </c>
      <c r="X11" s="52">
        <f t="shared" si="8"/>
        <v>0</v>
      </c>
      <c r="Y11" s="52">
        <f t="shared" si="8"/>
        <v>0</v>
      </c>
      <c r="Z11" s="52">
        <f t="shared" si="8"/>
        <v>0</v>
      </c>
      <c r="AA11" s="52">
        <f t="shared" si="8"/>
        <v>0</v>
      </c>
      <c r="AB11" s="52">
        <f t="shared" si="8"/>
        <v>0</v>
      </c>
      <c r="AC11" s="52">
        <f t="shared" si="8"/>
        <v>0</v>
      </c>
      <c r="AD11" s="52">
        <f t="shared" si="8"/>
        <v>0</v>
      </c>
      <c r="AE11" s="52">
        <f t="shared" si="8"/>
        <v>0</v>
      </c>
      <c r="AF11" s="18"/>
      <c r="AG11" s="9">
        <f t="shared" si="3"/>
        <v>0</v>
      </c>
      <c r="AH11" s="9">
        <f t="shared" si="4"/>
        <v>0</v>
      </c>
      <c r="AI11" s="9">
        <f t="shared" si="5"/>
        <v>0</v>
      </c>
      <c r="AJ11" s="9">
        <f t="shared" si="6"/>
        <v>0</v>
      </c>
    </row>
    <row r="12" spans="1:36" s="10" customFormat="1" x14ac:dyDescent="0.3">
      <c r="A12" s="20" t="s">
        <v>25</v>
      </c>
      <c r="B12" s="52">
        <f>B19</f>
        <v>36210.898000000001</v>
      </c>
      <c r="C12" s="52">
        <f t="shared" si="7"/>
        <v>31604.436999999998</v>
      </c>
      <c r="D12" s="52">
        <f t="shared" si="7"/>
        <v>28260.201999999997</v>
      </c>
      <c r="E12" s="52">
        <f t="shared" si="7"/>
        <v>28260.201999999997</v>
      </c>
      <c r="F12" s="52">
        <f>IFERROR(E12/B12*100,0)</f>
        <v>78.043361421194234</v>
      </c>
      <c r="G12" s="52">
        <f>IFERROR(E12/C12*100,0)</f>
        <v>89.418463616358679</v>
      </c>
      <c r="H12" s="52">
        <f t="shared" si="8"/>
        <v>8094.509</v>
      </c>
      <c r="I12" s="52">
        <f t="shared" si="8"/>
        <v>5780.0889999999999</v>
      </c>
      <c r="J12" s="52">
        <f t="shared" si="8"/>
        <v>3842.2799999999997</v>
      </c>
      <c r="K12" s="52">
        <f t="shared" si="8"/>
        <v>3361.87</v>
      </c>
      <c r="L12" s="52">
        <f t="shared" si="8"/>
        <v>1300.9949999999999</v>
      </c>
      <c r="M12" s="52">
        <f t="shared" si="8"/>
        <v>1315.97</v>
      </c>
      <c r="N12" s="52">
        <f t="shared" si="8"/>
        <v>3035.4059999999999</v>
      </c>
      <c r="O12" s="52">
        <f>O19</f>
        <v>3177.9780000000001</v>
      </c>
      <c r="P12" s="52">
        <f t="shared" si="8"/>
        <v>2763.0839999999998</v>
      </c>
      <c r="Q12" s="52">
        <f>Q19</f>
        <v>2760.2190000000001</v>
      </c>
      <c r="R12" s="52">
        <f t="shared" si="8"/>
        <v>2478.6469999999999</v>
      </c>
      <c r="S12" s="52">
        <f>S19</f>
        <v>2469.5379999999996</v>
      </c>
      <c r="T12" s="52">
        <f t="shared" si="8"/>
        <v>3257.7190000000001</v>
      </c>
      <c r="U12" s="52">
        <f>U19</f>
        <v>3759.0659999999998</v>
      </c>
      <c r="V12" s="52">
        <f t="shared" si="8"/>
        <v>2561.8850000000002</v>
      </c>
      <c r="W12" s="52">
        <f>W19</f>
        <v>2140.9210000000003</v>
      </c>
      <c r="X12" s="52">
        <f t="shared" si="8"/>
        <v>2732.1979999999999</v>
      </c>
      <c r="Y12" s="52">
        <f>Y19</f>
        <v>1139.1210000000001</v>
      </c>
      <c r="Z12" s="52">
        <f t="shared" si="8"/>
        <v>2455.1390000000001</v>
      </c>
      <c r="AA12" s="52">
        <f>AA19</f>
        <v>2355.4300000000003</v>
      </c>
      <c r="AB12" s="52">
        <f t="shared" si="8"/>
        <v>1196.8209999999999</v>
      </c>
      <c r="AC12" s="52">
        <f>AC19</f>
        <v>0</v>
      </c>
      <c r="AD12" s="52">
        <f t="shared" si="8"/>
        <v>2492.2150000000001</v>
      </c>
      <c r="AE12" s="52">
        <f>AE19</f>
        <v>0</v>
      </c>
      <c r="AF12" s="18"/>
      <c r="AG12" s="9">
        <f t="shared" si="3"/>
        <v>36210.898000000001</v>
      </c>
      <c r="AH12" s="9">
        <f t="shared" si="4"/>
        <v>30066.723000000002</v>
      </c>
      <c r="AI12" s="9">
        <f t="shared" si="5"/>
        <v>28260.201999999997</v>
      </c>
      <c r="AJ12" s="9">
        <f t="shared" si="6"/>
        <v>-3344.2350000000006</v>
      </c>
    </row>
    <row r="13" spans="1:36" s="10" customFormat="1" ht="37.5" x14ac:dyDescent="0.3">
      <c r="A13" s="47" t="s">
        <v>26</v>
      </c>
      <c r="B13" s="52">
        <f t="shared" si="7"/>
        <v>0</v>
      </c>
      <c r="C13" s="52">
        <f>C20</f>
        <v>0</v>
      </c>
      <c r="D13" s="52">
        <f t="shared" si="7"/>
        <v>0</v>
      </c>
      <c r="E13" s="52">
        <f t="shared" si="7"/>
        <v>0</v>
      </c>
      <c r="F13" s="52">
        <f>IFERROR(E13/B13*100,0)</f>
        <v>0</v>
      </c>
      <c r="G13" s="52">
        <f>IFERROR(E13/C13*100,0)</f>
        <v>0</v>
      </c>
      <c r="H13" s="52">
        <f t="shared" si="8"/>
        <v>0</v>
      </c>
      <c r="I13" s="52">
        <f t="shared" si="8"/>
        <v>0</v>
      </c>
      <c r="J13" s="52">
        <f t="shared" si="8"/>
        <v>0</v>
      </c>
      <c r="K13" s="52">
        <f t="shared" si="8"/>
        <v>0</v>
      </c>
      <c r="L13" s="52">
        <f t="shared" si="8"/>
        <v>0</v>
      </c>
      <c r="M13" s="52">
        <f t="shared" si="8"/>
        <v>0</v>
      </c>
      <c r="N13" s="52">
        <f>N20</f>
        <v>0</v>
      </c>
      <c r="O13" s="52">
        <f>O20</f>
        <v>0</v>
      </c>
      <c r="P13" s="52">
        <f>P20</f>
        <v>0</v>
      </c>
      <c r="Q13" s="52">
        <f>Q20</f>
        <v>0</v>
      </c>
      <c r="R13" s="52">
        <f>R20</f>
        <v>0</v>
      </c>
      <c r="S13" s="52">
        <f>S20</f>
        <v>0</v>
      </c>
      <c r="T13" s="52">
        <f>T20</f>
        <v>0</v>
      </c>
      <c r="U13" s="52">
        <f>U20</f>
        <v>0</v>
      </c>
      <c r="V13" s="52">
        <f>V20</f>
        <v>0</v>
      </c>
      <c r="W13" s="52">
        <f>W20</f>
        <v>0</v>
      </c>
      <c r="X13" s="52">
        <f>X20</f>
        <v>0</v>
      </c>
      <c r="Y13" s="52">
        <f>Y20</f>
        <v>0</v>
      </c>
      <c r="Z13" s="52">
        <f>Z20</f>
        <v>0</v>
      </c>
      <c r="AA13" s="52">
        <f>AA20</f>
        <v>0</v>
      </c>
      <c r="AB13" s="52">
        <f>AB20</f>
        <v>0</v>
      </c>
      <c r="AC13" s="52">
        <f>AC20</f>
        <v>0</v>
      </c>
      <c r="AD13" s="52">
        <f>AD20</f>
        <v>0</v>
      </c>
      <c r="AE13" s="52">
        <f>AE20</f>
        <v>0</v>
      </c>
      <c r="AF13" s="18"/>
      <c r="AG13" s="9">
        <f t="shared" si="3"/>
        <v>0</v>
      </c>
      <c r="AH13" s="9">
        <f t="shared" si="4"/>
        <v>0</v>
      </c>
      <c r="AI13" s="9">
        <f t="shared" si="5"/>
        <v>0</v>
      </c>
      <c r="AJ13" s="9">
        <f t="shared" si="6"/>
        <v>0</v>
      </c>
    </row>
    <row r="14" spans="1:36" s="10" customFormat="1" x14ac:dyDescent="0.3">
      <c r="A14" s="20" t="s">
        <v>27</v>
      </c>
      <c r="B14" s="52">
        <f t="shared" si="7"/>
        <v>0</v>
      </c>
      <c r="C14" s="52">
        <f t="shared" si="7"/>
        <v>0</v>
      </c>
      <c r="D14" s="52">
        <f t="shared" si="7"/>
        <v>0</v>
      </c>
      <c r="E14" s="52">
        <f t="shared" si="7"/>
        <v>0</v>
      </c>
      <c r="F14" s="52">
        <f t="shared" si="1"/>
        <v>0</v>
      </c>
      <c r="G14" s="52">
        <f t="shared" si="2"/>
        <v>0</v>
      </c>
      <c r="H14" s="52">
        <f t="shared" si="8"/>
        <v>0</v>
      </c>
      <c r="I14" s="52">
        <f t="shared" si="8"/>
        <v>0</v>
      </c>
      <c r="J14" s="52">
        <f t="shared" si="8"/>
        <v>0</v>
      </c>
      <c r="K14" s="52">
        <f>K21</f>
        <v>0</v>
      </c>
      <c r="L14" s="52">
        <f t="shared" si="8"/>
        <v>0</v>
      </c>
      <c r="M14" s="52">
        <f>M21</f>
        <v>0</v>
      </c>
      <c r="N14" s="52">
        <f t="shared" si="8"/>
        <v>0</v>
      </c>
      <c r="O14" s="52">
        <f>O21</f>
        <v>0</v>
      </c>
      <c r="P14" s="52">
        <f t="shared" si="8"/>
        <v>0</v>
      </c>
      <c r="Q14" s="52">
        <f>Q21</f>
        <v>0</v>
      </c>
      <c r="R14" s="52">
        <f t="shared" si="8"/>
        <v>0</v>
      </c>
      <c r="S14" s="52">
        <f>S21</f>
        <v>0</v>
      </c>
      <c r="T14" s="52">
        <f t="shared" si="8"/>
        <v>0</v>
      </c>
      <c r="U14" s="52">
        <f>U21</f>
        <v>0</v>
      </c>
      <c r="V14" s="52">
        <f t="shared" si="8"/>
        <v>0</v>
      </c>
      <c r="W14" s="52">
        <f>W21</f>
        <v>0</v>
      </c>
      <c r="X14" s="52">
        <f t="shared" si="8"/>
        <v>0</v>
      </c>
      <c r="Y14" s="52">
        <f>Y21</f>
        <v>0</v>
      </c>
      <c r="Z14" s="52">
        <f t="shared" si="8"/>
        <v>0</v>
      </c>
      <c r="AA14" s="52">
        <f>AA21</f>
        <v>0</v>
      </c>
      <c r="AB14" s="52">
        <f t="shared" si="8"/>
        <v>0</v>
      </c>
      <c r="AC14" s="52">
        <f>AC21</f>
        <v>0</v>
      </c>
      <c r="AD14" s="52">
        <f t="shared" si="8"/>
        <v>0</v>
      </c>
      <c r="AE14" s="52">
        <f>AE21</f>
        <v>0</v>
      </c>
      <c r="AF14" s="18"/>
      <c r="AG14" s="9">
        <f t="shared" si="3"/>
        <v>0</v>
      </c>
      <c r="AH14" s="9">
        <f t="shared" si="4"/>
        <v>0</v>
      </c>
      <c r="AI14" s="9">
        <f t="shared" si="5"/>
        <v>0</v>
      </c>
      <c r="AJ14" s="9">
        <f t="shared" si="6"/>
        <v>0</v>
      </c>
    </row>
    <row r="15" spans="1:36" s="10" customFormat="1" ht="38.25" customHeight="1" x14ac:dyDescent="0.25">
      <c r="A15" s="68" t="s">
        <v>72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  <c r="AF15" s="18"/>
      <c r="AG15" s="9"/>
      <c r="AH15" s="9"/>
      <c r="AI15" s="9"/>
      <c r="AJ15" s="9"/>
    </row>
    <row r="16" spans="1:36" s="10" customFormat="1" x14ac:dyDescent="0.3">
      <c r="A16" s="19" t="s">
        <v>28</v>
      </c>
      <c r="B16" s="17">
        <f>B17+B18+B19+B21</f>
        <v>36210.898000000001</v>
      </c>
      <c r="C16" s="17">
        <f>C17+C18+C19+C21</f>
        <v>31604.436999999998</v>
      </c>
      <c r="D16" s="17">
        <f>D17+D18+D19+D21</f>
        <v>28260.201999999997</v>
      </c>
      <c r="E16" s="17">
        <f>E17+E18+E19+E21</f>
        <v>28260.201999999997</v>
      </c>
      <c r="F16" s="17">
        <f>IFERROR(E16/B16*100,0)</f>
        <v>78.043361421194234</v>
      </c>
      <c r="G16" s="17">
        <f>IFERROR(E16/C16*100,0)</f>
        <v>89.418463616358679</v>
      </c>
      <c r="H16" s="17">
        <f>H17+H18+H19+H21</f>
        <v>8094.509</v>
      </c>
      <c r="I16" s="17">
        <f>I17+I18+I19+I21</f>
        <v>5780.0889999999999</v>
      </c>
      <c r="J16" s="17">
        <f>J17+J18+J19+J21</f>
        <v>3842.2799999999997</v>
      </c>
      <c r="K16" s="17">
        <f>K17+K18+K19+K21</f>
        <v>3361.87</v>
      </c>
      <c r="L16" s="17">
        <f>L17+L18+L19+L21</f>
        <v>1300.9949999999999</v>
      </c>
      <c r="M16" s="17">
        <f t="shared" ref="M16:AE16" si="9">M17+M18+M19+M21</f>
        <v>1315.97</v>
      </c>
      <c r="N16" s="17">
        <f t="shared" si="9"/>
        <v>3035.4059999999999</v>
      </c>
      <c r="O16" s="17">
        <f t="shared" si="9"/>
        <v>3177.9780000000001</v>
      </c>
      <c r="P16" s="17">
        <f t="shared" si="9"/>
        <v>2763.0839999999998</v>
      </c>
      <c r="Q16" s="17">
        <f t="shared" si="9"/>
        <v>2760.2190000000001</v>
      </c>
      <c r="R16" s="17">
        <f t="shared" si="9"/>
        <v>2478.6469999999999</v>
      </c>
      <c r="S16" s="17">
        <f t="shared" si="9"/>
        <v>2469.5379999999996</v>
      </c>
      <c r="T16" s="17">
        <f t="shared" si="9"/>
        <v>3257.7190000000001</v>
      </c>
      <c r="U16" s="17">
        <f t="shared" si="9"/>
        <v>3759.0659999999998</v>
      </c>
      <c r="V16" s="17">
        <f t="shared" si="9"/>
        <v>2561.8850000000002</v>
      </c>
      <c r="W16" s="17">
        <f t="shared" si="9"/>
        <v>2140.9210000000003</v>
      </c>
      <c r="X16" s="17">
        <f t="shared" si="9"/>
        <v>2732.1979999999999</v>
      </c>
      <c r="Y16" s="17">
        <f t="shared" si="9"/>
        <v>1139.1210000000001</v>
      </c>
      <c r="Z16" s="17">
        <f t="shared" si="9"/>
        <v>2455.1390000000001</v>
      </c>
      <c r="AA16" s="17">
        <f>AA17+AA18+AA19+AA21</f>
        <v>2355.4300000000003</v>
      </c>
      <c r="AB16" s="17">
        <f t="shared" si="9"/>
        <v>1196.8209999999999</v>
      </c>
      <c r="AC16" s="17">
        <f t="shared" si="9"/>
        <v>0</v>
      </c>
      <c r="AD16" s="17">
        <f t="shared" si="9"/>
        <v>2492.2150000000001</v>
      </c>
      <c r="AE16" s="17">
        <f t="shared" si="9"/>
        <v>0</v>
      </c>
      <c r="AF16" s="18"/>
      <c r="AG16" s="9">
        <f t="shared" si="3"/>
        <v>36210.898000000001</v>
      </c>
      <c r="AH16" s="9">
        <f t="shared" si="4"/>
        <v>30066.723000000002</v>
      </c>
      <c r="AI16" s="9">
        <f t="shared" si="5"/>
        <v>28260.201999999997</v>
      </c>
      <c r="AJ16" s="9">
        <f t="shared" si="6"/>
        <v>-3344.2350000000006</v>
      </c>
    </row>
    <row r="17" spans="1:36" s="10" customFormat="1" x14ac:dyDescent="0.3">
      <c r="A17" s="20" t="s">
        <v>23</v>
      </c>
      <c r="B17" s="17">
        <v>0</v>
      </c>
      <c r="C17" s="17">
        <v>0</v>
      </c>
      <c r="D17" s="17">
        <v>0</v>
      </c>
      <c r="E17" s="17">
        <v>0</v>
      </c>
      <c r="F17" s="17">
        <f t="shared" si="1"/>
        <v>0</v>
      </c>
      <c r="G17" s="17">
        <f t="shared" si="2"/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8"/>
      <c r="AG17" s="9">
        <f t="shared" si="3"/>
        <v>0</v>
      </c>
      <c r="AH17" s="9">
        <f t="shared" si="4"/>
        <v>0</v>
      </c>
      <c r="AI17" s="9">
        <f t="shared" si="5"/>
        <v>0</v>
      </c>
      <c r="AJ17" s="9">
        <f t="shared" si="6"/>
        <v>0</v>
      </c>
    </row>
    <row r="18" spans="1:36" s="10" customFormat="1" ht="37.5" x14ac:dyDescent="0.3">
      <c r="A18" s="15" t="s">
        <v>24</v>
      </c>
      <c r="B18" s="17">
        <v>0</v>
      </c>
      <c r="C18" s="17">
        <v>0</v>
      </c>
      <c r="D18" s="17">
        <v>0</v>
      </c>
      <c r="E18" s="17">
        <v>0</v>
      </c>
      <c r="F18" s="17">
        <f t="shared" si="1"/>
        <v>0</v>
      </c>
      <c r="G18" s="17">
        <f t="shared" si="2"/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/>
      <c r="AG18" s="9">
        <f t="shared" si="3"/>
        <v>0</v>
      </c>
      <c r="AH18" s="9">
        <f t="shared" si="4"/>
        <v>0</v>
      </c>
      <c r="AI18" s="9">
        <f t="shared" si="5"/>
        <v>0</v>
      </c>
      <c r="AJ18" s="9">
        <f t="shared" si="6"/>
        <v>0</v>
      </c>
    </row>
    <row r="19" spans="1:36" s="10" customFormat="1" x14ac:dyDescent="0.3">
      <c r="A19" s="20" t="s">
        <v>25</v>
      </c>
      <c r="B19" s="21">
        <f>B24+B29+B35+B41+B45</f>
        <v>36210.898000000001</v>
      </c>
      <c r="C19" s="21">
        <f>C24+C29+C35+C41+C45</f>
        <v>31604.436999999998</v>
      </c>
      <c r="D19" s="21">
        <f>D24+D29+D35+D41+D45</f>
        <v>28260.201999999997</v>
      </c>
      <c r="E19" s="21">
        <f>E24+E29+E35+E41+E45</f>
        <v>28260.201999999997</v>
      </c>
      <c r="F19" s="17">
        <f t="shared" si="1"/>
        <v>78.043361421194234</v>
      </c>
      <c r="G19" s="17">
        <f t="shared" si="2"/>
        <v>89.418463616358679</v>
      </c>
      <c r="H19" s="21">
        <f t="shared" ref="H19:AE19" si="10">H24+H29+H35+H41+H45</f>
        <v>8094.509</v>
      </c>
      <c r="I19" s="21">
        <f t="shared" si="10"/>
        <v>5780.0889999999999</v>
      </c>
      <c r="J19" s="21">
        <f t="shared" si="10"/>
        <v>3842.2799999999997</v>
      </c>
      <c r="K19" s="21">
        <f t="shared" si="10"/>
        <v>3361.87</v>
      </c>
      <c r="L19" s="21">
        <f t="shared" si="10"/>
        <v>1300.9949999999999</v>
      </c>
      <c r="M19" s="21">
        <f t="shared" si="10"/>
        <v>1315.97</v>
      </c>
      <c r="N19" s="21">
        <f t="shared" si="10"/>
        <v>3035.4059999999999</v>
      </c>
      <c r="O19" s="21">
        <f t="shared" si="10"/>
        <v>3177.9780000000001</v>
      </c>
      <c r="P19" s="21">
        <f t="shared" si="10"/>
        <v>2763.0839999999998</v>
      </c>
      <c r="Q19" s="21">
        <f t="shared" si="10"/>
        <v>2760.2190000000001</v>
      </c>
      <c r="R19" s="21">
        <f t="shared" si="10"/>
        <v>2478.6469999999999</v>
      </c>
      <c r="S19" s="21">
        <f t="shared" si="10"/>
        <v>2469.5379999999996</v>
      </c>
      <c r="T19" s="21">
        <f t="shared" si="10"/>
        <v>3257.7190000000001</v>
      </c>
      <c r="U19" s="21">
        <f t="shared" si="10"/>
        <v>3759.0659999999998</v>
      </c>
      <c r="V19" s="21">
        <f t="shared" si="10"/>
        <v>2561.8850000000002</v>
      </c>
      <c r="W19" s="21">
        <f t="shared" si="10"/>
        <v>2140.9210000000003</v>
      </c>
      <c r="X19" s="21">
        <f t="shared" si="10"/>
        <v>2732.1979999999999</v>
      </c>
      <c r="Y19" s="21">
        <f t="shared" si="10"/>
        <v>1139.1210000000001</v>
      </c>
      <c r="Z19" s="21">
        <f t="shared" si="10"/>
        <v>2455.1390000000001</v>
      </c>
      <c r="AA19" s="21">
        <f t="shared" si="10"/>
        <v>2355.4300000000003</v>
      </c>
      <c r="AB19" s="21">
        <f t="shared" si="10"/>
        <v>1196.8209999999999</v>
      </c>
      <c r="AC19" s="21">
        <f t="shared" si="10"/>
        <v>0</v>
      </c>
      <c r="AD19" s="21">
        <f t="shared" si="10"/>
        <v>2492.2150000000001</v>
      </c>
      <c r="AE19" s="21">
        <f t="shared" si="10"/>
        <v>0</v>
      </c>
      <c r="AF19" s="18"/>
      <c r="AG19" s="9">
        <f t="shared" si="3"/>
        <v>36210.898000000001</v>
      </c>
      <c r="AH19" s="9">
        <f t="shared" si="4"/>
        <v>30066.723000000002</v>
      </c>
      <c r="AI19" s="9">
        <f t="shared" si="5"/>
        <v>28260.201999999997</v>
      </c>
      <c r="AJ19" s="9">
        <f t="shared" si="6"/>
        <v>-3344.2350000000006</v>
      </c>
    </row>
    <row r="20" spans="1:36" s="10" customFormat="1" ht="37.5" x14ac:dyDescent="0.3">
      <c r="A20" s="47" t="s">
        <v>26</v>
      </c>
      <c r="B20" s="21">
        <v>0</v>
      </c>
      <c r="C20" s="21">
        <v>0</v>
      </c>
      <c r="D20" s="21">
        <v>0</v>
      </c>
      <c r="E20" s="21">
        <v>0</v>
      </c>
      <c r="F20" s="17">
        <f t="shared" si="1"/>
        <v>0</v>
      </c>
      <c r="G20" s="17">
        <f t="shared" si="2"/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18"/>
      <c r="AG20" s="9">
        <f t="shared" si="3"/>
        <v>0</v>
      </c>
      <c r="AH20" s="9">
        <f t="shared" si="4"/>
        <v>0</v>
      </c>
      <c r="AI20" s="9">
        <f t="shared" si="5"/>
        <v>0</v>
      </c>
      <c r="AJ20" s="9">
        <f t="shared" si="6"/>
        <v>0</v>
      </c>
    </row>
    <row r="21" spans="1:36" s="10" customFormat="1" x14ac:dyDescent="0.3">
      <c r="A21" s="20" t="s">
        <v>27</v>
      </c>
      <c r="B21" s="21">
        <v>0</v>
      </c>
      <c r="C21" s="21">
        <v>0</v>
      </c>
      <c r="D21" s="21">
        <v>0</v>
      </c>
      <c r="E21" s="21">
        <v>0</v>
      </c>
      <c r="F21" s="17">
        <f t="shared" si="1"/>
        <v>0</v>
      </c>
      <c r="G21" s="17">
        <f t="shared" si="2"/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18"/>
      <c r="AG21" s="9">
        <f t="shared" si="3"/>
        <v>0</v>
      </c>
      <c r="AH21" s="9">
        <f t="shared" si="4"/>
        <v>0</v>
      </c>
      <c r="AI21" s="9">
        <f t="shared" si="5"/>
        <v>0</v>
      </c>
      <c r="AJ21" s="9">
        <f t="shared" si="6"/>
        <v>0</v>
      </c>
    </row>
    <row r="22" spans="1:36" s="10" customFormat="1" ht="31.5" customHeight="1" x14ac:dyDescent="0.25">
      <c r="A22" s="71" t="s">
        <v>29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18"/>
      <c r="AG22" s="9">
        <f t="shared" si="3"/>
        <v>0</v>
      </c>
      <c r="AH22" s="9">
        <f t="shared" si="4"/>
        <v>0</v>
      </c>
      <c r="AI22" s="9">
        <f t="shared" si="5"/>
        <v>0</v>
      </c>
      <c r="AJ22" s="9">
        <f t="shared" si="6"/>
        <v>0</v>
      </c>
    </row>
    <row r="23" spans="1:36" s="10" customFormat="1" x14ac:dyDescent="0.3">
      <c r="A23" s="19" t="s">
        <v>28</v>
      </c>
      <c r="B23" s="17">
        <f>B24</f>
        <v>21.999999999999996</v>
      </c>
      <c r="C23" s="17">
        <f>C24</f>
        <v>17.098999999999997</v>
      </c>
      <c r="D23" s="17">
        <f>D24</f>
        <v>17.099999999999998</v>
      </c>
      <c r="E23" s="17">
        <f>E24</f>
        <v>17.099999999999998</v>
      </c>
      <c r="F23" s="17">
        <f t="shared" si="1"/>
        <v>77.727272727272734</v>
      </c>
      <c r="G23" s="17">
        <f t="shared" si="2"/>
        <v>100.00584829522194</v>
      </c>
      <c r="H23" s="17">
        <f>H24</f>
        <v>0</v>
      </c>
      <c r="I23" s="17">
        <v>0</v>
      </c>
      <c r="J23" s="17">
        <f>J24</f>
        <v>0</v>
      </c>
      <c r="K23" s="17">
        <v>0</v>
      </c>
      <c r="L23" s="17">
        <f>L24</f>
        <v>0</v>
      </c>
      <c r="M23" s="17">
        <v>0</v>
      </c>
      <c r="N23" s="17">
        <f t="shared" ref="N23:AE23" si="11">N24</f>
        <v>3.7170000000000001</v>
      </c>
      <c r="O23" s="17">
        <f t="shared" si="11"/>
        <v>3.7170000000000001</v>
      </c>
      <c r="P23" s="17">
        <f t="shared" si="11"/>
        <v>1.5289999999999999</v>
      </c>
      <c r="Q23" s="17">
        <f t="shared" si="11"/>
        <v>1.5289999999999999</v>
      </c>
      <c r="R23" s="17">
        <f t="shared" si="11"/>
        <v>3.1579999999999999</v>
      </c>
      <c r="S23" s="17">
        <f t="shared" si="11"/>
        <v>3.1579999999999999</v>
      </c>
      <c r="T23" s="17">
        <f t="shared" si="11"/>
        <v>2.4790000000000001</v>
      </c>
      <c r="U23" s="17">
        <f t="shared" si="11"/>
        <v>2.4790000000000001</v>
      </c>
      <c r="V23" s="17">
        <f t="shared" si="11"/>
        <v>1.5289999999999999</v>
      </c>
      <c r="W23" s="17">
        <f t="shared" si="11"/>
        <v>1.5289999999999999</v>
      </c>
      <c r="X23" s="17">
        <f t="shared" si="11"/>
        <v>3.1579999999999999</v>
      </c>
      <c r="Y23" s="17">
        <f t="shared" si="11"/>
        <v>3.1579999999999999</v>
      </c>
      <c r="Z23" s="17">
        <f t="shared" si="11"/>
        <v>1.5289999999999999</v>
      </c>
      <c r="AA23" s="17">
        <f t="shared" si="11"/>
        <v>1.53</v>
      </c>
      <c r="AB23" s="17">
        <f t="shared" si="11"/>
        <v>2.867</v>
      </c>
      <c r="AC23" s="17">
        <f t="shared" si="11"/>
        <v>0</v>
      </c>
      <c r="AD23" s="17">
        <f t="shared" si="11"/>
        <v>2.0339999999999998</v>
      </c>
      <c r="AE23" s="17">
        <f t="shared" si="11"/>
        <v>0</v>
      </c>
      <c r="AF23" s="18"/>
      <c r="AG23" s="9">
        <f t="shared" si="3"/>
        <v>21.999999999999996</v>
      </c>
      <c r="AH23" s="9">
        <f t="shared" si="4"/>
        <v>15.569999999999999</v>
      </c>
      <c r="AI23" s="9">
        <f t="shared" si="5"/>
        <v>17.099999999999998</v>
      </c>
      <c r="AJ23" s="9">
        <f t="shared" si="6"/>
        <v>1.0000000000012221E-3</v>
      </c>
    </row>
    <row r="24" spans="1:36" s="10" customFormat="1" x14ac:dyDescent="0.3">
      <c r="A24" s="20" t="s">
        <v>25</v>
      </c>
      <c r="B24" s="21">
        <f>H24+J24+L24+N24+P24+R24+T24+V24+X24+Z24+AB24+AD24</f>
        <v>21.999999999999996</v>
      </c>
      <c r="C24" s="21">
        <f>H24+J24+L24+N24+P24+R24+T24+V24+X24+Z24</f>
        <v>17.098999999999997</v>
      </c>
      <c r="D24" s="21">
        <f>E24</f>
        <v>17.099999999999998</v>
      </c>
      <c r="E24" s="21">
        <f>I24+K24+M24+O24+Q24+S24+U24+W24+Y24+AA24+AC24+AE24</f>
        <v>17.099999999999998</v>
      </c>
      <c r="F24" s="17">
        <f>IFERROR(E24/B24*100,0)</f>
        <v>77.727272727272734</v>
      </c>
      <c r="G24" s="17">
        <f t="shared" si="2"/>
        <v>100.00584829522194</v>
      </c>
      <c r="H24" s="21">
        <v>0</v>
      </c>
      <c r="I24" s="17">
        <v>0</v>
      </c>
      <c r="J24" s="21">
        <v>0</v>
      </c>
      <c r="K24" s="17">
        <v>0</v>
      </c>
      <c r="L24" s="21">
        <v>0</v>
      </c>
      <c r="M24" s="17">
        <v>0</v>
      </c>
      <c r="N24" s="21">
        <v>3.7170000000000001</v>
      </c>
      <c r="O24" s="17">
        <v>3.7170000000000001</v>
      </c>
      <c r="P24" s="21">
        <v>1.5289999999999999</v>
      </c>
      <c r="Q24" s="17">
        <v>1.5289999999999999</v>
      </c>
      <c r="R24" s="21">
        <v>3.1579999999999999</v>
      </c>
      <c r="S24" s="17">
        <v>3.1579999999999999</v>
      </c>
      <c r="T24" s="21">
        <v>2.4790000000000001</v>
      </c>
      <c r="U24" s="17">
        <v>2.4790000000000001</v>
      </c>
      <c r="V24" s="21">
        <v>1.5289999999999999</v>
      </c>
      <c r="W24" s="17">
        <v>1.5289999999999999</v>
      </c>
      <c r="X24" s="21">
        <v>3.1579999999999999</v>
      </c>
      <c r="Y24" s="17">
        <v>3.1579999999999999</v>
      </c>
      <c r="Z24" s="21">
        <v>1.5289999999999999</v>
      </c>
      <c r="AA24" s="17">
        <v>1.53</v>
      </c>
      <c r="AB24" s="21">
        <v>2.867</v>
      </c>
      <c r="AC24" s="21">
        <v>0</v>
      </c>
      <c r="AD24" s="21">
        <v>2.0339999999999998</v>
      </c>
      <c r="AE24" s="21">
        <v>0</v>
      </c>
      <c r="AF24" s="18"/>
      <c r="AG24" s="9">
        <f t="shared" si="3"/>
        <v>21.999999999999996</v>
      </c>
      <c r="AH24" s="9">
        <f t="shared" si="4"/>
        <v>15.569999999999999</v>
      </c>
      <c r="AI24" s="9">
        <f t="shared" si="5"/>
        <v>17.099999999999998</v>
      </c>
      <c r="AJ24" s="9">
        <f t="shared" si="6"/>
        <v>1.0000000000012221E-3</v>
      </c>
    </row>
    <row r="25" spans="1:36" s="10" customFormat="1" hidden="1" x14ac:dyDescent="0.3">
      <c r="A25" s="20" t="s">
        <v>30</v>
      </c>
      <c r="B25" s="17"/>
      <c r="C25" s="17"/>
      <c r="D25" s="17"/>
      <c r="E25" s="17"/>
      <c r="F25" s="17">
        <f t="shared" si="1"/>
        <v>0</v>
      </c>
      <c r="G25" s="17">
        <f t="shared" si="2"/>
        <v>0</v>
      </c>
      <c r="H25" s="16"/>
      <c r="I25" s="16"/>
      <c r="J25" s="16"/>
      <c r="K25" s="17">
        <v>0</v>
      </c>
      <c r="L25" s="16"/>
      <c r="M25" s="16"/>
      <c r="N25" s="16"/>
      <c r="O25" s="17">
        <v>0</v>
      </c>
      <c r="P25" s="16"/>
      <c r="Q25" s="16"/>
      <c r="R25" s="16"/>
      <c r="S25" s="17">
        <v>0</v>
      </c>
      <c r="T25" s="16"/>
      <c r="U25" s="17">
        <v>0</v>
      </c>
      <c r="V25" s="16"/>
      <c r="W25" s="17">
        <v>0</v>
      </c>
      <c r="X25" s="16"/>
      <c r="Y25" s="17">
        <v>0</v>
      </c>
      <c r="Z25" s="16"/>
      <c r="AA25" s="17">
        <v>0</v>
      </c>
      <c r="AB25" s="16"/>
      <c r="AC25" s="16"/>
      <c r="AD25" s="16"/>
      <c r="AE25" s="22"/>
      <c r="AF25" s="18"/>
      <c r="AG25" s="9">
        <f t="shared" si="3"/>
        <v>0</v>
      </c>
      <c r="AH25" s="9">
        <f t="shared" si="4"/>
        <v>0</v>
      </c>
      <c r="AI25" s="9">
        <f t="shared" si="5"/>
        <v>0</v>
      </c>
      <c r="AJ25" s="9">
        <f t="shared" si="6"/>
        <v>0</v>
      </c>
    </row>
    <row r="26" spans="1:36" s="10" customFormat="1" ht="36.75" customHeight="1" x14ac:dyDescent="0.25">
      <c r="A26" s="71" t="s">
        <v>31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18"/>
      <c r="AG26" s="9"/>
      <c r="AH26" s="9"/>
      <c r="AI26" s="9"/>
      <c r="AJ26" s="9"/>
    </row>
    <row r="27" spans="1:36" s="10" customFormat="1" x14ac:dyDescent="0.3">
      <c r="A27" s="19" t="s">
        <v>28</v>
      </c>
      <c r="B27" s="17">
        <f>B29</f>
        <v>0</v>
      </c>
      <c r="C27" s="17">
        <f>C29</f>
        <v>0</v>
      </c>
      <c r="D27" s="17">
        <f>D29</f>
        <v>0</v>
      </c>
      <c r="E27" s="17">
        <f>E29</f>
        <v>0</v>
      </c>
      <c r="F27" s="17">
        <f t="shared" si="1"/>
        <v>0</v>
      </c>
      <c r="G27" s="17">
        <f t="shared" si="2"/>
        <v>0</v>
      </c>
      <c r="H27" s="17">
        <f t="shared" ref="H27:AE27" si="12">H29</f>
        <v>0</v>
      </c>
      <c r="I27" s="17">
        <f t="shared" si="12"/>
        <v>0</v>
      </c>
      <c r="J27" s="17">
        <f t="shared" si="12"/>
        <v>0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17">
        <f t="shared" si="12"/>
        <v>0</v>
      </c>
      <c r="Q27" s="17">
        <f t="shared" si="12"/>
        <v>0</v>
      </c>
      <c r="R27" s="17">
        <f t="shared" si="12"/>
        <v>0</v>
      </c>
      <c r="S27" s="17">
        <f t="shared" si="12"/>
        <v>0</v>
      </c>
      <c r="T27" s="17">
        <f t="shared" si="12"/>
        <v>0</v>
      </c>
      <c r="U27" s="17">
        <f t="shared" si="12"/>
        <v>0</v>
      </c>
      <c r="V27" s="17">
        <f t="shared" si="12"/>
        <v>0</v>
      </c>
      <c r="W27" s="17">
        <f t="shared" si="12"/>
        <v>0</v>
      </c>
      <c r="X27" s="17">
        <f t="shared" si="12"/>
        <v>0</v>
      </c>
      <c r="Y27" s="17">
        <f t="shared" si="12"/>
        <v>0</v>
      </c>
      <c r="Z27" s="17">
        <f t="shared" si="12"/>
        <v>0</v>
      </c>
      <c r="AA27" s="17">
        <f t="shared" si="12"/>
        <v>0</v>
      </c>
      <c r="AB27" s="17">
        <f t="shared" si="12"/>
        <v>0</v>
      </c>
      <c r="AC27" s="17">
        <f t="shared" si="12"/>
        <v>0</v>
      </c>
      <c r="AD27" s="17">
        <f t="shared" si="12"/>
        <v>0</v>
      </c>
      <c r="AE27" s="17">
        <f t="shared" si="12"/>
        <v>0</v>
      </c>
      <c r="AF27" s="18"/>
      <c r="AG27" s="9">
        <f t="shared" si="3"/>
        <v>0</v>
      </c>
      <c r="AH27" s="9">
        <f t="shared" si="4"/>
        <v>0</v>
      </c>
      <c r="AI27" s="9">
        <f t="shared" si="5"/>
        <v>0</v>
      </c>
      <c r="AJ27" s="9">
        <f t="shared" si="6"/>
        <v>0</v>
      </c>
    </row>
    <row r="28" spans="1:36" s="10" customFormat="1" hidden="1" x14ac:dyDescent="0.3">
      <c r="A28" s="20" t="s">
        <v>30</v>
      </c>
      <c r="B28" s="17"/>
      <c r="C28" s="17"/>
      <c r="D28" s="17"/>
      <c r="E28" s="17"/>
      <c r="F28" s="17">
        <f t="shared" si="1"/>
        <v>0</v>
      </c>
      <c r="G28" s="17">
        <f t="shared" si="2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9">
        <f t="shared" si="3"/>
        <v>0</v>
      </c>
      <c r="AH28" s="9">
        <f t="shared" si="4"/>
        <v>0</v>
      </c>
      <c r="AI28" s="9">
        <f t="shared" si="5"/>
        <v>0</v>
      </c>
      <c r="AJ28" s="9">
        <f t="shared" si="6"/>
        <v>0</v>
      </c>
    </row>
    <row r="29" spans="1:36" s="10" customFormat="1" x14ac:dyDescent="0.3">
      <c r="A29" s="20" t="s">
        <v>25</v>
      </c>
      <c r="B29" s="21">
        <f>SUM(H29:AD29)</f>
        <v>0</v>
      </c>
      <c r="C29" s="21">
        <f>H29+J29</f>
        <v>0</v>
      </c>
      <c r="D29" s="21">
        <f>E29</f>
        <v>0</v>
      </c>
      <c r="E29" s="21">
        <f>SUM(K29:AG29)</f>
        <v>0</v>
      </c>
      <c r="F29" s="17">
        <f>IFERROR(E29/B29*100,0)</f>
        <v>0</v>
      </c>
      <c r="G29" s="17">
        <f>IFERROR(E29/C29*100,0)</f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18"/>
      <c r="AG29" s="9">
        <f t="shared" si="3"/>
        <v>0</v>
      </c>
      <c r="AH29" s="9">
        <f t="shared" si="4"/>
        <v>0</v>
      </c>
      <c r="AI29" s="9">
        <f t="shared" si="5"/>
        <v>0</v>
      </c>
      <c r="AJ29" s="9">
        <f t="shared" si="6"/>
        <v>0</v>
      </c>
    </row>
    <row r="30" spans="1:36" s="10" customFormat="1" hidden="1" x14ac:dyDescent="0.3">
      <c r="A30" s="20" t="s">
        <v>23</v>
      </c>
      <c r="B30" s="17"/>
      <c r="C30" s="21">
        <v>0</v>
      </c>
      <c r="D30" s="17"/>
      <c r="E30" s="17"/>
      <c r="F30" s="17">
        <f>IFERROR(D30/B30*100,0)</f>
        <v>0</v>
      </c>
      <c r="G30" s="17">
        <f>IFERROR(F30/B30*100,0)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22"/>
      <c r="AF30" s="18"/>
      <c r="AG30" s="9">
        <f t="shared" si="3"/>
        <v>0</v>
      </c>
      <c r="AH30" s="9">
        <f t="shared" si="4"/>
        <v>0</v>
      </c>
      <c r="AI30" s="9">
        <f t="shared" si="5"/>
        <v>0</v>
      </c>
      <c r="AJ30" s="9">
        <f t="shared" si="6"/>
        <v>0</v>
      </c>
    </row>
    <row r="31" spans="1:36" s="10" customFormat="1" hidden="1" x14ac:dyDescent="0.3">
      <c r="A31" s="20" t="s">
        <v>27</v>
      </c>
      <c r="B31" s="17"/>
      <c r="C31" s="21">
        <v>0</v>
      </c>
      <c r="D31" s="17"/>
      <c r="E31" s="17"/>
      <c r="F31" s="17">
        <f>IFERROR(D31/B31*100,0)</f>
        <v>0</v>
      </c>
      <c r="G31" s="17">
        <f>IFERROR(F31/B31*100,0)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22"/>
      <c r="AF31" s="18"/>
      <c r="AG31" s="9">
        <f t="shared" si="3"/>
        <v>0</v>
      </c>
      <c r="AH31" s="9">
        <f t="shared" si="4"/>
        <v>0</v>
      </c>
      <c r="AI31" s="9">
        <f t="shared" si="5"/>
        <v>0</v>
      </c>
      <c r="AJ31" s="9">
        <f t="shared" si="6"/>
        <v>0</v>
      </c>
    </row>
    <row r="32" spans="1:36" s="10" customFormat="1" ht="37.5" customHeight="1" x14ac:dyDescent="0.25">
      <c r="A32" s="71" t="s">
        <v>32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83" t="s">
        <v>33</v>
      </c>
      <c r="AG32" s="9">
        <f t="shared" si="3"/>
        <v>0</v>
      </c>
      <c r="AH32" s="9">
        <f t="shared" si="4"/>
        <v>0</v>
      </c>
      <c r="AI32" s="9">
        <f t="shared" si="5"/>
        <v>0</v>
      </c>
      <c r="AJ32" s="9">
        <f t="shared" si="6"/>
        <v>0</v>
      </c>
    </row>
    <row r="33" spans="1:36" s="10" customFormat="1" x14ac:dyDescent="0.3">
      <c r="A33" s="19" t="s">
        <v>28</v>
      </c>
      <c r="B33" s="23">
        <f>B35</f>
        <v>20270.298000000003</v>
      </c>
      <c r="C33" s="23">
        <f>C35</f>
        <v>17878.716</v>
      </c>
      <c r="D33" s="23">
        <f>D35</f>
        <v>16672.059999999998</v>
      </c>
      <c r="E33" s="23">
        <f>E35</f>
        <v>16672.059999999998</v>
      </c>
      <c r="F33" s="17">
        <f>IFERROR(E33/B33*100,0)</f>
        <v>82.248716817088706</v>
      </c>
      <c r="G33" s="17">
        <f>IFERROR(E33/C33*100,0)</f>
        <v>93.250879984893757</v>
      </c>
      <c r="H33" s="16">
        <f t="shared" ref="H33:AE33" si="13">H35</f>
        <v>4363.6899999999996</v>
      </c>
      <c r="I33" s="16">
        <f t="shared" si="13"/>
        <v>3634.884</v>
      </c>
      <c r="J33" s="16">
        <f t="shared" si="13"/>
        <v>2049.73</v>
      </c>
      <c r="K33" s="16">
        <f t="shared" si="13"/>
        <v>1980.3230000000001</v>
      </c>
      <c r="L33" s="16">
        <f t="shared" si="13"/>
        <v>720.68</v>
      </c>
      <c r="M33" s="16">
        <f t="shared" si="13"/>
        <v>717.94299999999998</v>
      </c>
      <c r="N33" s="16">
        <f t="shared" si="13"/>
        <v>1879.729</v>
      </c>
      <c r="O33" s="16">
        <f t="shared" si="13"/>
        <v>2113.9899999999998</v>
      </c>
      <c r="P33" s="16">
        <f t="shared" si="13"/>
        <v>1782.9770000000001</v>
      </c>
      <c r="Q33" s="16">
        <f t="shared" si="13"/>
        <v>1537.864</v>
      </c>
      <c r="R33" s="16">
        <f t="shared" si="13"/>
        <v>1497.2760000000001</v>
      </c>
      <c r="S33" s="16">
        <f t="shared" si="13"/>
        <v>1357.925</v>
      </c>
      <c r="T33" s="16">
        <f t="shared" si="13"/>
        <v>2014.4570000000001</v>
      </c>
      <c r="U33" s="16">
        <f t="shared" si="13"/>
        <v>2273.029</v>
      </c>
      <c r="V33" s="16">
        <f t="shared" si="13"/>
        <v>1327.0119999999999</v>
      </c>
      <c r="W33" s="16">
        <f t="shared" si="13"/>
        <v>1153.874</v>
      </c>
      <c r="X33" s="16">
        <f t="shared" si="13"/>
        <v>706.98</v>
      </c>
      <c r="Y33" s="16">
        <f t="shared" si="13"/>
        <v>547.52800000000002</v>
      </c>
      <c r="Z33" s="16">
        <f t="shared" si="13"/>
        <v>1536.1849999999999</v>
      </c>
      <c r="AA33" s="16">
        <f t="shared" si="13"/>
        <v>1354.7</v>
      </c>
      <c r="AB33" s="16">
        <f t="shared" si="13"/>
        <v>825.86099999999999</v>
      </c>
      <c r="AC33" s="16">
        <f t="shared" si="13"/>
        <v>0</v>
      </c>
      <c r="AD33" s="16">
        <f t="shared" si="13"/>
        <v>1565.721</v>
      </c>
      <c r="AE33" s="16">
        <f t="shared" si="13"/>
        <v>0</v>
      </c>
      <c r="AF33" s="83"/>
      <c r="AG33" s="9">
        <f t="shared" si="3"/>
        <v>20270.298000000003</v>
      </c>
      <c r="AH33" s="9">
        <f t="shared" si="4"/>
        <v>16342.531000000001</v>
      </c>
      <c r="AI33" s="9">
        <f t="shared" si="5"/>
        <v>16672.059999999998</v>
      </c>
      <c r="AJ33" s="9">
        <f t="shared" si="6"/>
        <v>-1206.6560000000027</v>
      </c>
    </row>
    <row r="34" spans="1:36" s="10" customFormat="1" ht="18.75" hidden="1" customHeight="1" x14ac:dyDescent="0.3">
      <c r="A34" s="20" t="s">
        <v>30</v>
      </c>
      <c r="B34" s="17"/>
      <c r="C34" s="17"/>
      <c r="D34" s="17"/>
      <c r="E34" s="17"/>
      <c r="F34" s="17">
        <f>IFERROR(E34/B34*100,0)</f>
        <v>0</v>
      </c>
      <c r="G34" s="17">
        <f>IFERROR(E34/C34*100,0)</f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22"/>
      <c r="AF34" s="83"/>
      <c r="AG34" s="9">
        <f t="shared" si="3"/>
        <v>0</v>
      </c>
      <c r="AH34" s="9">
        <f t="shared" si="4"/>
        <v>0</v>
      </c>
      <c r="AI34" s="9">
        <f t="shared" si="5"/>
        <v>0</v>
      </c>
      <c r="AJ34" s="9">
        <f t="shared" si="6"/>
        <v>0</v>
      </c>
    </row>
    <row r="35" spans="1:36" s="10" customFormat="1" x14ac:dyDescent="0.3">
      <c r="A35" s="20" t="s">
        <v>25</v>
      </c>
      <c r="B35" s="24">
        <f>H35+J35+L35+N35+P35+R35+T35+V35+X35+Z35+AB35+AD35</f>
        <v>20270.298000000003</v>
      </c>
      <c r="C35" s="24">
        <f>H35+J35+L35+N35+P35+R35+T35+V35+X35+Z35</f>
        <v>17878.716</v>
      </c>
      <c r="D35" s="24">
        <f>E35</f>
        <v>16672.059999999998</v>
      </c>
      <c r="E35" s="24">
        <f>I35+K35+M35+O35+Q35+S35+U35+W35+Y35+AA35+AC35+AE35</f>
        <v>16672.059999999998</v>
      </c>
      <c r="F35" s="17">
        <f>IFERROR(E35/B35*100,0)</f>
        <v>82.248716817088706</v>
      </c>
      <c r="G35" s="17">
        <f>IFERROR(E35/C35*100,0)</f>
        <v>93.250879984893757</v>
      </c>
      <c r="H35" s="21">
        <v>4363.6899999999996</v>
      </c>
      <c r="I35" s="21">
        <v>3634.884</v>
      </c>
      <c r="J35" s="21">
        <v>2049.73</v>
      </c>
      <c r="K35" s="21">
        <v>1980.3230000000001</v>
      </c>
      <c r="L35" s="21">
        <v>720.68</v>
      </c>
      <c r="M35" s="21">
        <v>717.94299999999998</v>
      </c>
      <c r="N35" s="21">
        <v>1879.729</v>
      </c>
      <c r="O35" s="21">
        <v>2113.9899999999998</v>
      </c>
      <c r="P35" s="21">
        <v>1782.9770000000001</v>
      </c>
      <c r="Q35" s="21">
        <v>1537.864</v>
      </c>
      <c r="R35" s="21">
        <v>1497.2760000000001</v>
      </c>
      <c r="S35" s="21">
        <v>1357.925</v>
      </c>
      <c r="T35" s="21">
        <v>2014.4570000000001</v>
      </c>
      <c r="U35" s="21">
        <v>2273.029</v>
      </c>
      <c r="V35" s="21">
        <v>1327.0119999999999</v>
      </c>
      <c r="W35" s="21">
        <v>1153.874</v>
      </c>
      <c r="X35" s="21">
        <v>706.98</v>
      </c>
      <c r="Y35" s="21">
        <v>547.52800000000002</v>
      </c>
      <c r="Z35" s="21">
        <v>1536.1849999999999</v>
      </c>
      <c r="AA35" s="21">
        <v>1354.7</v>
      </c>
      <c r="AB35" s="21">
        <v>825.86099999999999</v>
      </c>
      <c r="AC35" s="21">
        <v>0</v>
      </c>
      <c r="AD35" s="21">
        <v>1565.721</v>
      </c>
      <c r="AE35" s="21">
        <v>0</v>
      </c>
      <c r="AF35" s="83"/>
      <c r="AG35" s="9">
        <f t="shared" si="3"/>
        <v>20270.298000000003</v>
      </c>
      <c r="AH35" s="9">
        <f t="shared" si="4"/>
        <v>16342.531000000001</v>
      </c>
      <c r="AI35" s="9">
        <f t="shared" si="5"/>
        <v>16672.059999999998</v>
      </c>
      <c r="AJ35" s="9">
        <f t="shared" si="6"/>
        <v>-1206.6560000000027</v>
      </c>
    </row>
    <row r="36" spans="1:36" s="10" customFormat="1" hidden="1" x14ac:dyDescent="0.3">
      <c r="A36" s="20" t="s">
        <v>23</v>
      </c>
      <c r="B36" s="17"/>
      <c r="C36" s="17"/>
      <c r="D36" s="17"/>
      <c r="E36" s="17"/>
      <c r="F36" s="17">
        <f t="shared" ref="F36:F44" si="14">IFERROR(E36/B36*100,0)</f>
        <v>0</v>
      </c>
      <c r="G36" s="17">
        <f t="shared" ref="G36:G44" si="15">IFERROR(E36/C36*100,0)</f>
        <v>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22"/>
      <c r="AF36" s="18"/>
      <c r="AG36" s="9">
        <f t="shared" si="3"/>
        <v>0</v>
      </c>
      <c r="AH36" s="9">
        <f t="shared" si="4"/>
        <v>0</v>
      </c>
      <c r="AI36" s="9">
        <f t="shared" si="5"/>
        <v>0</v>
      </c>
      <c r="AJ36" s="9">
        <f t="shared" si="6"/>
        <v>0</v>
      </c>
    </row>
    <row r="37" spans="1:36" s="10" customFormat="1" hidden="1" x14ac:dyDescent="0.3">
      <c r="A37" s="20" t="s">
        <v>27</v>
      </c>
      <c r="B37" s="17"/>
      <c r="C37" s="17"/>
      <c r="D37" s="17"/>
      <c r="E37" s="17"/>
      <c r="F37" s="17">
        <f t="shared" si="14"/>
        <v>0</v>
      </c>
      <c r="G37" s="17">
        <f t="shared" si="15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2"/>
      <c r="AF37" s="18"/>
      <c r="AG37" s="9">
        <f t="shared" si="3"/>
        <v>0</v>
      </c>
      <c r="AH37" s="9">
        <f t="shared" si="4"/>
        <v>0</v>
      </c>
      <c r="AI37" s="9">
        <f t="shared" si="5"/>
        <v>0</v>
      </c>
      <c r="AJ37" s="9">
        <f t="shared" si="6"/>
        <v>0</v>
      </c>
    </row>
    <row r="38" spans="1:36" s="10" customFormat="1" ht="41.25" customHeight="1" x14ac:dyDescent="0.25">
      <c r="A38" s="71" t="s">
        <v>34</v>
      </c>
      <c r="B38" s="72">
        <f>B39</f>
        <v>14577.099999999999</v>
      </c>
      <c r="C38" s="72">
        <f>C39</f>
        <v>12367.121999999998</v>
      </c>
      <c r="D38" s="72">
        <f>D39</f>
        <v>11571.041999999999</v>
      </c>
      <c r="E38" s="72">
        <f>E39</f>
        <v>11571.041999999999</v>
      </c>
      <c r="F38" s="72">
        <f t="shared" si="14"/>
        <v>79.378216517688699</v>
      </c>
      <c r="G38" s="72">
        <f t="shared" si="15"/>
        <v>93.562932426800685</v>
      </c>
      <c r="H38" s="72">
        <f>H41</f>
        <v>3730.819</v>
      </c>
      <c r="I38" s="72">
        <f>I41</f>
        <v>2145.2049999999999</v>
      </c>
      <c r="J38" s="72">
        <f t="shared" ref="J38:AE38" si="16">J41</f>
        <v>1792.55</v>
      </c>
      <c r="K38" s="72">
        <f t="shared" si="16"/>
        <v>1381.547</v>
      </c>
      <c r="L38" s="72">
        <f t="shared" si="16"/>
        <v>580.31500000000005</v>
      </c>
      <c r="M38" s="72">
        <f t="shared" si="16"/>
        <v>598.02700000000004</v>
      </c>
      <c r="N38" s="72">
        <f t="shared" si="16"/>
        <v>1151.96</v>
      </c>
      <c r="O38" s="72">
        <f t="shared" si="16"/>
        <v>1060.271</v>
      </c>
      <c r="P38" s="72">
        <f t="shared" si="16"/>
        <v>978.57799999999997</v>
      </c>
      <c r="Q38" s="72">
        <f t="shared" si="16"/>
        <v>1220.826</v>
      </c>
      <c r="R38" s="72">
        <f t="shared" si="16"/>
        <v>978.21299999999997</v>
      </c>
      <c r="S38" s="72">
        <f t="shared" si="16"/>
        <v>1108.4549999999999</v>
      </c>
      <c r="T38" s="72">
        <f t="shared" si="16"/>
        <v>1240.7829999999999</v>
      </c>
      <c r="U38" s="72">
        <f t="shared" si="16"/>
        <v>1483.558</v>
      </c>
      <c r="V38" s="72">
        <f t="shared" si="16"/>
        <v>1233.3440000000001</v>
      </c>
      <c r="W38" s="72">
        <f t="shared" si="16"/>
        <v>985.51800000000003</v>
      </c>
      <c r="X38" s="72">
        <f t="shared" si="16"/>
        <v>680.56</v>
      </c>
      <c r="Y38" s="72">
        <f t="shared" si="16"/>
        <v>588.43499999999995</v>
      </c>
      <c r="Z38" s="72">
        <f t="shared" si="16"/>
        <v>917.42499999999995</v>
      </c>
      <c r="AA38" s="72">
        <f t="shared" si="16"/>
        <v>999.2</v>
      </c>
      <c r="AB38" s="72">
        <f t="shared" si="16"/>
        <v>368.09300000000002</v>
      </c>
      <c r="AC38" s="72">
        <f t="shared" si="16"/>
        <v>0</v>
      </c>
      <c r="AD38" s="72">
        <f t="shared" si="16"/>
        <v>924.46</v>
      </c>
      <c r="AE38" s="73">
        <f t="shared" si="16"/>
        <v>0</v>
      </c>
      <c r="AF38" s="83" t="s">
        <v>33</v>
      </c>
      <c r="AG38" s="9">
        <f t="shared" si="3"/>
        <v>14577.099999999999</v>
      </c>
      <c r="AH38" s="9">
        <f t="shared" si="4"/>
        <v>12367.121999999998</v>
      </c>
      <c r="AI38" s="9">
        <f t="shared" si="5"/>
        <v>11571.041999999999</v>
      </c>
      <c r="AJ38" s="9">
        <f t="shared" si="6"/>
        <v>-796.07999999999811</v>
      </c>
    </row>
    <row r="39" spans="1:36" s="10" customFormat="1" x14ac:dyDescent="0.3">
      <c r="A39" s="19" t="s">
        <v>28</v>
      </c>
      <c r="B39" s="23">
        <f>B41</f>
        <v>14577.099999999999</v>
      </c>
      <c r="C39" s="23">
        <f>C41</f>
        <v>12367.121999999998</v>
      </c>
      <c r="D39" s="23">
        <f>D41</f>
        <v>11571.041999999999</v>
      </c>
      <c r="E39" s="23">
        <f>E41</f>
        <v>11571.041999999999</v>
      </c>
      <c r="F39" s="17">
        <f t="shared" si="14"/>
        <v>79.378216517688699</v>
      </c>
      <c r="G39" s="17">
        <f t="shared" si="15"/>
        <v>93.562932426800685</v>
      </c>
      <c r="H39" s="16">
        <f>H41</f>
        <v>3730.819</v>
      </c>
      <c r="I39" s="16">
        <f>I41</f>
        <v>2145.2049999999999</v>
      </c>
      <c r="J39" s="16">
        <f t="shared" ref="J39:AE39" si="17">J41</f>
        <v>1792.55</v>
      </c>
      <c r="K39" s="16">
        <f t="shared" si="17"/>
        <v>1381.547</v>
      </c>
      <c r="L39" s="16">
        <f t="shared" si="17"/>
        <v>580.31500000000005</v>
      </c>
      <c r="M39" s="16">
        <f t="shared" si="17"/>
        <v>598.02700000000004</v>
      </c>
      <c r="N39" s="16">
        <f t="shared" si="17"/>
        <v>1151.96</v>
      </c>
      <c r="O39" s="16">
        <f t="shared" si="17"/>
        <v>1060.271</v>
      </c>
      <c r="P39" s="16">
        <f t="shared" si="17"/>
        <v>978.57799999999997</v>
      </c>
      <c r="Q39" s="16">
        <f t="shared" si="17"/>
        <v>1220.826</v>
      </c>
      <c r="R39" s="16">
        <f t="shared" si="17"/>
        <v>978.21299999999997</v>
      </c>
      <c r="S39" s="16">
        <f t="shared" si="17"/>
        <v>1108.4549999999999</v>
      </c>
      <c r="T39" s="16">
        <f t="shared" si="17"/>
        <v>1240.7829999999999</v>
      </c>
      <c r="U39" s="16">
        <f t="shared" si="17"/>
        <v>1483.558</v>
      </c>
      <c r="V39" s="16">
        <f t="shared" si="17"/>
        <v>1233.3440000000001</v>
      </c>
      <c r="W39" s="16">
        <f t="shared" si="17"/>
        <v>985.51800000000003</v>
      </c>
      <c r="X39" s="16">
        <f t="shared" si="17"/>
        <v>680.56</v>
      </c>
      <c r="Y39" s="16">
        <f t="shared" si="17"/>
        <v>588.43499999999995</v>
      </c>
      <c r="Z39" s="16">
        <f t="shared" si="17"/>
        <v>917.42499999999995</v>
      </c>
      <c r="AA39" s="16">
        <f t="shared" si="17"/>
        <v>999.2</v>
      </c>
      <c r="AB39" s="16">
        <f t="shared" si="17"/>
        <v>368.09300000000002</v>
      </c>
      <c r="AC39" s="16">
        <f t="shared" si="17"/>
        <v>0</v>
      </c>
      <c r="AD39" s="16">
        <f t="shared" si="17"/>
        <v>924.46</v>
      </c>
      <c r="AE39" s="16">
        <f t="shared" si="17"/>
        <v>0</v>
      </c>
      <c r="AF39" s="83"/>
      <c r="AG39" s="9">
        <f t="shared" si="3"/>
        <v>14577.099999999999</v>
      </c>
      <c r="AH39" s="9">
        <f t="shared" si="4"/>
        <v>12367.121999999998</v>
      </c>
      <c r="AI39" s="9">
        <f t="shared" si="5"/>
        <v>11571.041999999999</v>
      </c>
      <c r="AJ39" s="9">
        <f t="shared" si="6"/>
        <v>-796.07999999999811</v>
      </c>
    </row>
    <row r="40" spans="1:36" s="10" customFormat="1" hidden="1" x14ac:dyDescent="0.3">
      <c r="A40" s="20" t="s">
        <v>30</v>
      </c>
      <c r="B40" s="17"/>
      <c r="C40" s="17"/>
      <c r="D40" s="17"/>
      <c r="E40" s="17"/>
      <c r="F40" s="17">
        <f t="shared" si="14"/>
        <v>0</v>
      </c>
      <c r="G40" s="17">
        <f t="shared" si="15"/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2"/>
      <c r="AF40" s="83"/>
      <c r="AG40" s="9">
        <f t="shared" si="3"/>
        <v>0</v>
      </c>
      <c r="AH40" s="9">
        <f t="shared" si="4"/>
        <v>0</v>
      </c>
      <c r="AI40" s="9">
        <f t="shared" si="5"/>
        <v>0</v>
      </c>
      <c r="AJ40" s="9">
        <f t="shared" si="6"/>
        <v>0</v>
      </c>
    </row>
    <row r="41" spans="1:36" s="10" customFormat="1" x14ac:dyDescent="0.3">
      <c r="A41" s="20" t="s">
        <v>25</v>
      </c>
      <c r="B41" s="24">
        <f>H41+J41+L41+N41+P41+R41+T41+V41+X41+Z41+AB41+AD41</f>
        <v>14577.099999999999</v>
      </c>
      <c r="C41" s="24">
        <f>H41+J41+L41+N41+P41+R41+T41+V41+X41</f>
        <v>12367.121999999998</v>
      </c>
      <c r="D41" s="24">
        <f>E41</f>
        <v>11571.041999999999</v>
      </c>
      <c r="E41" s="24">
        <f>I41+K41+M41+O41+Q41+S41+U41+W41+Y41+AA41+AC41+AE41</f>
        <v>11571.041999999999</v>
      </c>
      <c r="F41" s="17">
        <f t="shared" si="14"/>
        <v>79.378216517688699</v>
      </c>
      <c r="G41" s="17">
        <f t="shared" si="15"/>
        <v>93.562932426800685</v>
      </c>
      <c r="H41" s="21">
        <v>3730.819</v>
      </c>
      <c r="I41" s="21">
        <v>2145.2049999999999</v>
      </c>
      <c r="J41" s="21">
        <v>1792.55</v>
      </c>
      <c r="K41" s="21">
        <v>1381.547</v>
      </c>
      <c r="L41" s="21">
        <v>580.31500000000005</v>
      </c>
      <c r="M41" s="21">
        <v>598.02700000000004</v>
      </c>
      <c r="N41" s="21">
        <v>1151.96</v>
      </c>
      <c r="O41" s="21">
        <v>1060.271</v>
      </c>
      <c r="P41" s="21">
        <v>978.57799999999997</v>
      </c>
      <c r="Q41" s="21">
        <v>1220.826</v>
      </c>
      <c r="R41" s="21">
        <v>978.21299999999997</v>
      </c>
      <c r="S41" s="21">
        <v>1108.4549999999999</v>
      </c>
      <c r="T41" s="21">
        <v>1240.7829999999999</v>
      </c>
      <c r="U41" s="21">
        <v>1483.558</v>
      </c>
      <c r="V41" s="21">
        <v>1233.3440000000001</v>
      </c>
      <c r="W41" s="21">
        <v>985.51800000000003</v>
      </c>
      <c r="X41" s="21">
        <v>680.56</v>
      </c>
      <c r="Y41" s="21">
        <v>588.43499999999995</v>
      </c>
      <c r="Z41" s="21">
        <v>917.42499999999995</v>
      </c>
      <c r="AA41" s="21">
        <v>999.2</v>
      </c>
      <c r="AB41" s="21">
        <v>368.09300000000002</v>
      </c>
      <c r="AC41" s="21">
        <v>0</v>
      </c>
      <c r="AD41" s="21">
        <v>924.46</v>
      </c>
      <c r="AE41" s="21">
        <v>0</v>
      </c>
      <c r="AF41" s="83"/>
      <c r="AG41" s="9">
        <f t="shared" si="3"/>
        <v>14577.099999999999</v>
      </c>
      <c r="AH41" s="9">
        <f t="shared" si="4"/>
        <v>12367.121999999998</v>
      </c>
      <c r="AI41" s="9">
        <f t="shared" si="5"/>
        <v>11571.041999999999</v>
      </c>
      <c r="AJ41" s="9">
        <f t="shared" si="6"/>
        <v>-796.07999999999811</v>
      </c>
    </row>
    <row r="42" spans="1:36" s="10" customFormat="1" ht="37.5" x14ac:dyDescent="0.25">
      <c r="A42" s="71" t="s">
        <v>35</v>
      </c>
      <c r="B42" s="72">
        <f>SUM(H42:AD42)</f>
        <v>1341.5</v>
      </c>
      <c r="C42" s="72">
        <f>C43</f>
        <v>1341.5</v>
      </c>
      <c r="D42" s="72">
        <f>D43</f>
        <v>0</v>
      </c>
      <c r="E42" s="72">
        <f>E43</f>
        <v>0</v>
      </c>
      <c r="F42" s="72">
        <f t="shared" si="14"/>
        <v>0</v>
      </c>
      <c r="G42" s="72">
        <f t="shared" si="15"/>
        <v>0</v>
      </c>
      <c r="H42" s="72">
        <f>H45</f>
        <v>0</v>
      </c>
      <c r="I42" s="72">
        <f>I45</f>
        <v>0</v>
      </c>
      <c r="J42" s="72">
        <f t="shared" ref="J42:O42" si="18">J45</f>
        <v>0</v>
      </c>
      <c r="K42" s="72">
        <f t="shared" si="18"/>
        <v>0</v>
      </c>
      <c r="L42" s="72">
        <f t="shared" si="18"/>
        <v>0</v>
      </c>
      <c r="M42" s="72">
        <f t="shared" si="18"/>
        <v>0</v>
      </c>
      <c r="N42" s="72">
        <f t="shared" si="18"/>
        <v>0</v>
      </c>
      <c r="O42" s="72">
        <f t="shared" si="18"/>
        <v>0</v>
      </c>
      <c r="P42" s="72">
        <f>P45</f>
        <v>0</v>
      </c>
      <c r="Q42" s="72">
        <f>Q45</f>
        <v>0</v>
      </c>
      <c r="R42" s="72">
        <f t="shared" ref="R42:W42" si="19">R45</f>
        <v>0</v>
      </c>
      <c r="S42" s="72">
        <f t="shared" si="19"/>
        <v>0</v>
      </c>
      <c r="T42" s="72">
        <f t="shared" si="19"/>
        <v>0</v>
      </c>
      <c r="U42" s="72">
        <f t="shared" si="19"/>
        <v>0</v>
      </c>
      <c r="V42" s="72">
        <f t="shared" si="19"/>
        <v>0</v>
      </c>
      <c r="W42" s="72">
        <f t="shared" si="19"/>
        <v>0</v>
      </c>
      <c r="X42" s="72">
        <f>X45</f>
        <v>1341.5</v>
      </c>
      <c r="Y42" s="72">
        <f t="shared" ref="Y42:AE42" si="20">Y45</f>
        <v>0</v>
      </c>
      <c r="Z42" s="72">
        <f t="shared" si="20"/>
        <v>0</v>
      </c>
      <c r="AA42" s="72">
        <f t="shared" si="20"/>
        <v>0</v>
      </c>
      <c r="AB42" s="72">
        <f t="shared" si="20"/>
        <v>0</v>
      </c>
      <c r="AC42" s="72">
        <f t="shared" si="20"/>
        <v>0</v>
      </c>
      <c r="AD42" s="72">
        <f t="shared" si="20"/>
        <v>0</v>
      </c>
      <c r="AE42" s="73">
        <f t="shared" si="20"/>
        <v>0</v>
      </c>
      <c r="AF42" s="25" t="s">
        <v>36</v>
      </c>
      <c r="AG42" s="9">
        <f t="shared" si="3"/>
        <v>1341.5</v>
      </c>
      <c r="AH42" s="9">
        <f t="shared" si="4"/>
        <v>1341.5</v>
      </c>
      <c r="AI42" s="9">
        <f t="shared" si="5"/>
        <v>0</v>
      </c>
      <c r="AJ42" s="9">
        <f t="shared" si="6"/>
        <v>-1341.5</v>
      </c>
    </row>
    <row r="43" spans="1:36" s="10" customFormat="1" x14ac:dyDescent="0.3">
      <c r="A43" s="19" t="s">
        <v>28</v>
      </c>
      <c r="B43" s="23">
        <f>B45</f>
        <v>1341.5</v>
      </c>
      <c r="C43" s="23">
        <f>C45</f>
        <v>1341.5</v>
      </c>
      <c r="D43" s="23">
        <f>D45</f>
        <v>0</v>
      </c>
      <c r="E43" s="23">
        <f>E45</f>
        <v>0</v>
      </c>
      <c r="F43" s="17">
        <f t="shared" si="14"/>
        <v>0</v>
      </c>
      <c r="G43" s="17">
        <f t="shared" si="15"/>
        <v>0</v>
      </c>
      <c r="H43" s="16">
        <f>H45</f>
        <v>0</v>
      </c>
      <c r="I43" s="16">
        <f>I45</f>
        <v>0</v>
      </c>
      <c r="J43" s="16">
        <f t="shared" ref="J43:O43" si="21">J45</f>
        <v>0</v>
      </c>
      <c r="K43" s="16">
        <f t="shared" si="21"/>
        <v>0</v>
      </c>
      <c r="L43" s="16">
        <f t="shared" si="21"/>
        <v>0</v>
      </c>
      <c r="M43" s="16">
        <f t="shared" si="21"/>
        <v>0</v>
      </c>
      <c r="N43" s="16">
        <f t="shared" si="21"/>
        <v>0</v>
      </c>
      <c r="O43" s="16">
        <f t="shared" si="21"/>
        <v>0</v>
      </c>
      <c r="P43" s="16">
        <f>P45</f>
        <v>0</v>
      </c>
      <c r="Q43" s="16">
        <f>Q45</f>
        <v>0</v>
      </c>
      <c r="R43" s="16">
        <f t="shared" ref="R43:W43" si="22">R45</f>
        <v>0</v>
      </c>
      <c r="S43" s="16">
        <f t="shared" si="22"/>
        <v>0</v>
      </c>
      <c r="T43" s="16">
        <f t="shared" si="22"/>
        <v>0</v>
      </c>
      <c r="U43" s="16">
        <f t="shared" si="22"/>
        <v>0</v>
      </c>
      <c r="V43" s="16">
        <f t="shared" si="22"/>
        <v>0</v>
      </c>
      <c r="W43" s="16">
        <f t="shared" si="22"/>
        <v>0</v>
      </c>
      <c r="X43" s="16">
        <f>X45</f>
        <v>1341.5</v>
      </c>
      <c r="Y43" s="16">
        <f t="shared" ref="Y43:AE43" si="23">Y45</f>
        <v>0</v>
      </c>
      <c r="Z43" s="16">
        <f t="shared" si="23"/>
        <v>0</v>
      </c>
      <c r="AA43" s="16">
        <f t="shared" si="23"/>
        <v>0</v>
      </c>
      <c r="AB43" s="16">
        <f t="shared" si="23"/>
        <v>0</v>
      </c>
      <c r="AC43" s="16">
        <f t="shared" si="23"/>
        <v>0</v>
      </c>
      <c r="AD43" s="16">
        <f t="shared" si="23"/>
        <v>0</v>
      </c>
      <c r="AE43" s="16">
        <f t="shared" si="23"/>
        <v>0</v>
      </c>
      <c r="AF43" s="18"/>
      <c r="AG43" s="9">
        <f t="shared" si="3"/>
        <v>1341.5</v>
      </c>
      <c r="AH43" s="9">
        <f t="shared" si="4"/>
        <v>1341.5</v>
      </c>
      <c r="AI43" s="9">
        <f t="shared" si="5"/>
        <v>0</v>
      </c>
      <c r="AJ43" s="9">
        <f t="shared" si="6"/>
        <v>-1341.5</v>
      </c>
    </row>
    <row r="44" spans="1:36" s="10" customFormat="1" hidden="1" x14ac:dyDescent="0.3">
      <c r="A44" s="20" t="s">
        <v>30</v>
      </c>
      <c r="B44" s="17"/>
      <c r="C44" s="17"/>
      <c r="D44" s="17"/>
      <c r="E44" s="17"/>
      <c r="F44" s="17">
        <f t="shared" si="14"/>
        <v>0</v>
      </c>
      <c r="G44" s="17">
        <f t="shared" si="15"/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22"/>
      <c r="AF44" s="18"/>
      <c r="AG44" s="9">
        <f t="shared" si="3"/>
        <v>0</v>
      </c>
      <c r="AH44" s="9">
        <f t="shared" si="4"/>
        <v>0</v>
      </c>
      <c r="AI44" s="9">
        <f t="shared" si="5"/>
        <v>0</v>
      </c>
      <c r="AJ44" s="9">
        <f t="shared" si="6"/>
        <v>0</v>
      </c>
    </row>
    <row r="45" spans="1:36" s="10" customFormat="1" x14ac:dyDescent="0.3">
      <c r="A45" s="20" t="s">
        <v>25</v>
      </c>
      <c r="B45" s="24">
        <f>H45+J45+L45+N45+P45+R45+T45+V45+X45+Z45+AB45+AD45</f>
        <v>1341.5</v>
      </c>
      <c r="C45" s="24">
        <f>H45+J45+L45+N45+P45+R45+T45+V45+X45+Z45</f>
        <v>1341.5</v>
      </c>
      <c r="D45" s="24">
        <f>E45</f>
        <v>0</v>
      </c>
      <c r="E45" s="24">
        <f>I45+K45+M45+O45+Q45+S45+U45+W45+Y45+AA45+AC45+AE45</f>
        <v>0</v>
      </c>
      <c r="F45" s="17">
        <f>IFERROR(E45/B45*100,0)</f>
        <v>0</v>
      </c>
      <c r="G45" s="17">
        <f>IFERROR(E45/C45*100,0)</f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1341.5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18"/>
      <c r="AG45" s="9">
        <f t="shared" si="3"/>
        <v>1341.5</v>
      </c>
      <c r="AH45" s="9">
        <f t="shared" si="4"/>
        <v>1341.5</v>
      </c>
      <c r="AI45" s="9">
        <f t="shared" si="5"/>
        <v>0</v>
      </c>
      <c r="AJ45" s="9">
        <f t="shared" si="6"/>
        <v>-1341.5</v>
      </c>
    </row>
    <row r="46" spans="1:36" s="10" customFormat="1" ht="33" customHeight="1" x14ac:dyDescent="0.25">
      <c r="A46" s="82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18"/>
      <c r="AG46" s="9"/>
      <c r="AH46" s="9"/>
      <c r="AI46" s="9"/>
      <c r="AJ46" s="9"/>
    </row>
    <row r="47" spans="1:36" s="51" customFormat="1" ht="56.25" x14ac:dyDescent="0.25">
      <c r="A47" s="49" t="s">
        <v>73</v>
      </c>
      <c r="B47" s="59">
        <f>B48+B49</f>
        <v>56303.897000000004</v>
      </c>
      <c r="C47" s="59">
        <f>C48+C49</f>
        <v>48231.766000000003</v>
      </c>
      <c r="D47" s="59">
        <f>D48+D49</f>
        <v>45691.618999999992</v>
      </c>
      <c r="E47" s="59">
        <f>E48+E49</f>
        <v>45691.618999999992</v>
      </c>
      <c r="F47" s="59">
        <f>IFERROR(E47/B47*100,0)</f>
        <v>81.151787770569399</v>
      </c>
      <c r="G47" s="59">
        <f>IFERROR(E47/C47*100,0)</f>
        <v>94.733456369812359</v>
      </c>
      <c r="H47" s="59">
        <f t="shared" ref="H47:AE47" si="24">H48+H49</f>
        <v>3934.6719999999996</v>
      </c>
      <c r="I47" s="59">
        <f t="shared" si="24"/>
        <v>3633.8939999999998</v>
      </c>
      <c r="J47" s="59">
        <f t="shared" si="24"/>
        <v>6814.0349999999999</v>
      </c>
      <c r="K47" s="59">
        <f t="shared" si="24"/>
        <v>6554.1790000000001</v>
      </c>
      <c r="L47" s="59">
        <f t="shared" si="24"/>
        <v>4804.66</v>
      </c>
      <c r="M47" s="59">
        <f t="shared" si="24"/>
        <v>4720.1019999999999</v>
      </c>
      <c r="N47" s="59">
        <f t="shared" si="24"/>
        <v>4509.0460000000003</v>
      </c>
      <c r="O47" s="59">
        <f t="shared" si="24"/>
        <v>4690.5249999999996</v>
      </c>
      <c r="P47" s="59">
        <f t="shared" si="24"/>
        <v>5069.8819999999996</v>
      </c>
      <c r="Q47" s="59">
        <f t="shared" si="24"/>
        <v>4887.1040000000003</v>
      </c>
      <c r="R47" s="59">
        <f t="shared" si="24"/>
        <v>5274.4920000000002</v>
      </c>
      <c r="S47" s="59">
        <f t="shared" si="24"/>
        <v>5310.9089999999997</v>
      </c>
      <c r="T47" s="59">
        <f t="shared" si="24"/>
        <v>4903.549</v>
      </c>
      <c r="U47" s="59">
        <f t="shared" si="24"/>
        <v>4850.4920000000002</v>
      </c>
      <c r="V47" s="59">
        <f t="shared" si="24"/>
        <v>4251.9290000000001</v>
      </c>
      <c r="W47" s="59">
        <f t="shared" si="24"/>
        <v>4425.3059999999996</v>
      </c>
      <c r="X47" s="59">
        <f t="shared" si="24"/>
        <v>3644.09</v>
      </c>
      <c r="Y47" s="59">
        <f t="shared" si="24"/>
        <v>3204.9380000000001</v>
      </c>
      <c r="Z47" s="59">
        <f t="shared" si="24"/>
        <v>5469.43</v>
      </c>
      <c r="AA47" s="59">
        <f t="shared" si="24"/>
        <v>3414.17</v>
      </c>
      <c r="AB47" s="59">
        <f t="shared" si="24"/>
        <v>4025.4690000000001</v>
      </c>
      <c r="AC47" s="59">
        <f t="shared" si="24"/>
        <v>0</v>
      </c>
      <c r="AD47" s="59">
        <f t="shared" si="24"/>
        <v>3602.643</v>
      </c>
      <c r="AE47" s="59">
        <f t="shared" si="24"/>
        <v>0</v>
      </c>
      <c r="AF47" s="59"/>
      <c r="AG47" s="57">
        <f t="shared" si="3"/>
        <v>56303.896999999997</v>
      </c>
      <c r="AH47" s="57">
        <f t="shared" si="4"/>
        <v>43206.354999999996</v>
      </c>
      <c r="AI47" s="57">
        <f t="shared" si="5"/>
        <v>45691.618999999992</v>
      </c>
      <c r="AJ47" s="57">
        <f t="shared" si="6"/>
        <v>-2540.1470000000118</v>
      </c>
    </row>
    <row r="48" spans="1:36" s="10" customFormat="1" ht="37.5" x14ac:dyDescent="0.3">
      <c r="A48" s="15" t="s">
        <v>24</v>
      </c>
      <c r="B48" s="52">
        <f t="shared" ref="B48:E51" si="25">B55+B67</f>
        <v>35153.098000000005</v>
      </c>
      <c r="C48" s="52">
        <f t="shared" si="25"/>
        <v>28291.048000000003</v>
      </c>
      <c r="D48" s="52">
        <f t="shared" si="25"/>
        <v>25766.713</v>
      </c>
      <c r="E48" s="52">
        <f t="shared" si="25"/>
        <v>25766.713</v>
      </c>
      <c r="F48" s="23">
        <f>IFERROR(E48/B48*100,0)</f>
        <v>73.298555364878496</v>
      </c>
      <c r="G48" s="23">
        <f>IFERROR(E48/C48*100,0)</f>
        <v>91.077265854555819</v>
      </c>
      <c r="H48" s="52">
        <f t="shared" ref="H48:AE51" si="26">H55+H67</f>
        <v>484.089</v>
      </c>
      <c r="I48" s="52">
        <f t="shared" si="26"/>
        <v>349.125</v>
      </c>
      <c r="J48" s="52">
        <f t="shared" si="26"/>
        <v>2919.2240000000002</v>
      </c>
      <c r="K48" s="52">
        <f t="shared" si="26"/>
        <v>2537.5700000000002</v>
      </c>
      <c r="L48" s="52">
        <f t="shared" si="26"/>
        <v>2332.9769999999999</v>
      </c>
      <c r="M48" s="52">
        <f t="shared" si="26"/>
        <v>2398.3339999999998</v>
      </c>
      <c r="N48" s="52">
        <f t="shared" si="26"/>
        <v>2246.1030000000001</v>
      </c>
      <c r="O48" s="52">
        <f t="shared" si="26"/>
        <v>2335.5210000000002</v>
      </c>
      <c r="P48" s="52">
        <f t="shared" si="26"/>
        <v>3553.7849999999999</v>
      </c>
      <c r="Q48" s="52">
        <f t="shared" si="26"/>
        <v>3418.0810000000001</v>
      </c>
      <c r="R48" s="52">
        <f t="shared" si="26"/>
        <v>3175.76</v>
      </c>
      <c r="S48" s="52">
        <f t="shared" si="26"/>
        <v>3240.9540000000002</v>
      </c>
      <c r="T48" s="52">
        <f t="shared" si="26"/>
        <v>2460.3710000000001</v>
      </c>
      <c r="U48" s="52">
        <f t="shared" si="26"/>
        <v>2555.835</v>
      </c>
      <c r="V48" s="52">
        <f t="shared" si="26"/>
        <v>3154.4549999999999</v>
      </c>
      <c r="W48" s="52">
        <f t="shared" si="26"/>
        <v>3181.0859999999998</v>
      </c>
      <c r="X48" s="52">
        <f t="shared" si="26"/>
        <v>3288.4279999999999</v>
      </c>
      <c r="Y48" s="52">
        <f t="shared" si="26"/>
        <v>3086.3670000000002</v>
      </c>
      <c r="Z48" s="52">
        <f t="shared" si="26"/>
        <v>4675.8559999999998</v>
      </c>
      <c r="AA48" s="52">
        <f t="shared" si="26"/>
        <v>2663.84</v>
      </c>
      <c r="AB48" s="52">
        <f t="shared" si="26"/>
        <v>3495.4989999999998</v>
      </c>
      <c r="AC48" s="52">
        <f t="shared" si="26"/>
        <v>0</v>
      </c>
      <c r="AD48" s="52">
        <f t="shared" si="26"/>
        <v>3366.5509999999999</v>
      </c>
      <c r="AE48" s="52">
        <f t="shared" si="26"/>
        <v>0</v>
      </c>
      <c r="AF48" s="18"/>
      <c r="AG48" s="9">
        <f t="shared" si="3"/>
        <v>35153.098000000005</v>
      </c>
      <c r="AH48" s="9">
        <f t="shared" si="4"/>
        <v>23615.192000000003</v>
      </c>
      <c r="AI48" s="9">
        <f t="shared" si="5"/>
        <v>25766.713</v>
      </c>
      <c r="AJ48" s="9">
        <f t="shared" si="6"/>
        <v>-2524.3350000000028</v>
      </c>
    </row>
    <row r="49" spans="1:36" s="10" customFormat="1" x14ac:dyDescent="0.3">
      <c r="A49" s="20" t="s">
        <v>25</v>
      </c>
      <c r="B49" s="52">
        <f t="shared" si="25"/>
        <v>21150.798999999999</v>
      </c>
      <c r="C49" s="52">
        <f>C56+C68</f>
        <v>19940.718000000001</v>
      </c>
      <c r="D49" s="52">
        <f t="shared" si="25"/>
        <v>19924.905999999995</v>
      </c>
      <c r="E49" s="52">
        <f t="shared" si="25"/>
        <v>19924.905999999995</v>
      </c>
      <c r="F49" s="23">
        <f>IFERROR(E49/B49*100,0)</f>
        <v>94.204034561531202</v>
      </c>
      <c r="G49" s="23">
        <f>IFERROR(E49/C49*100,0)</f>
        <v>99.920704961576575</v>
      </c>
      <c r="H49" s="52">
        <f t="shared" si="26"/>
        <v>3450.5829999999996</v>
      </c>
      <c r="I49" s="52">
        <f t="shared" si="26"/>
        <v>3284.7689999999998</v>
      </c>
      <c r="J49" s="52">
        <f t="shared" si="26"/>
        <v>3894.8110000000001</v>
      </c>
      <c r="K49" s="52">
        <f t="shared" si="26"/>
        <v>4016.6090000000004</v>
      </c>
      <c r="L49" s="52">
        <f t="shared" si="26"/>
        <v>2471.683</v>
      </c>
      <c r="M49" s="52">
        <f t="shared" si="26"/>
        <v>2321.768</v>
      </c>
      <c r="N49" s="52">
        <f t="shared" si="26"/>
        <v>2262.9430000000002</v>
      </c>
      <c r="O49" s="52">
        <f t="shared" si="26"/>
        <v>2355.0039999999999</v>
      </c>
      <c r="P49" s="52">
        <f t="shared" si="26"/>
        <v>1516.097</v>
      </c>
      <c r="Q49" s="52">
        <f t="shared" si="26"/>
        <v>1469.0230000000001</v>
      </c>
      <c r="R49" s="52">
        <f t="shared" si="26"/>
        <v>2098.732</v>
      </c>
      <c r="S49" s="52">
        <f t="shared" si="26"/>
        <v>2069.9549999999999</v>
      </c>
      <c r="T49" s="52">
        <f t="shared" si="26"/>
        <v>2443.1779999999999</v>
      </c>
      <c r="U49" s="52">
        <f t="shared" si="26"/>
        <v>2294.6570000000002</v>
      </c>
      <c r="V49" s="52">
        <f t="shared" si="26"/>
        <v>1097.4739999999999</v>
      </c>
      <c r="W49" s="52">
        <f t="shared" si="26"/>
        <v>1244.22</v>
      </c>
      <c r="X49" s="52">
        <f t="shared" si="26"/>
        <v>355.66200000000003</v>
      </c>
      <c r="Y49" s="52">
        <f t="shared" si="26"/>
        <v>118.57099999999998</v>
      </c>
      <c r="Z49" s="52">
        <f t="shared" si="26"/>
        <v>793.57400000000007</v>
      </c>
      <c r="AA49" s="52">
        <f t="shared" si="26"/>
        <v>750.32999999999993</v>
      </c>
      <c r="AB49" s="52">
        <f t="shared" si="26"/>
        <v>529.97</v>
      </c>
      <c r="AC49" s="52">
        <f t="shared" si="26"/>
        <v>0</v>
      </c>
      <c r="AD49" s="52">
        <f t="shared" si="26"/>
        <v>236.09200000000001</v>
      </c>
      <c r="AE49" s="52">
        <f t="shared" si="26"/>
        <v>0</v>
      </c>
      <c r="AF49" s="18"/>
      <c r="AG49" s="9">
        <f t="shared" si="3"/>
        <v>21150.799000000003</v>
      </c>
      <c r="AH49" s="9">
        <f t="shared" si="4"/>
        <v>19591.163</v>
      </c>
      <c r="AI49" s="9">
        <f t="shared" si="5"/>
        <v>19924.906000000003</v>
      </c>
      <c r="AJ49" s="9">
        <f t="shared" si="6"/>
        <v>-15.812000000005355</v>
      </c>
    </row>
    <row r="50" spans="1:36" s="10" customFormat="1" ht="37.5" x14ac:dyDescent="0.3">
      <c r="A50" s="47" t="s">
        <v>26</v>
      </c>
      <c r="B50" s="52">
        <f>B57+B69</f>
        <v>1723.5990000000002</v>
      </c>
      <c r="C50" s="52">
        <f>C57+C69</f>
        <v>1723.5990000000002</v>
      </c>
      <c r="D50" s="52">
        <f>D57+D69</f>
        <v>1723.604</v>
      </c>
      <c r="E50" s="52">
        <f>E57+E69</f>
        <v>1723.604</v>
      </c>
      <c r="F50" s="52">
        <f>IFERROR(E50/B50*100,0)</f>
        <v>100.00029009067654</v>
      </c>
      <c r="G50" s="52">
        <f>IFERROR(E50/C50*100,0)</f>
        <v>100.00029009067654</v>
      </c>
      <c r="H50" s="52">
        <f t="shared" si="26"/>
        <v>1250.8140000000001</v>
      </c>
      <c r="I50" s="52">
        <f t="shared" si="26"/>
        <v>1250.8140000000001</v>
      </c>
      <c r="J50" s="52">
        <f t="shared" si="26"/>
        <v>472.78500000000003</v>
      </c>
      <c r="K50" s="52">
        <f t="shared" si="26"/>
        <v>472.79</v>
      </c>
      <c r="L50" s="52">
        <f t="shared" si="26"/>
        <v>0</v>
      </c>
      <c r="M50" s="52">
        <f t="shared" si="26"/>
        <v>0</v>
      </c>
      <c r="N50" s="52">
        <f t="shared" si="26"/>
        <v>0</v>
      </c>
      <c r="O50" s="52">
        <f t="shared" si="26"/>
        <v>0</v>
      </c>
      <c r="P50" s="52">
        <f t="shared" si="26"/>
        <v>0</v>
      </c>
      <c r="Q50" s="52">
        <f t="shared" si="26"/>
        <v>0</v>
      </c>
      <c r="R50" s="52">
        <f t="shared" si="26"/>
        <v>0</v>
      </c>
      <c r="S50" s="52">
        <f t="shared" si="26"/>
        <v>0</v>
      </c>
      <c r="T50" s="52">
        <f t="shared" si="26"/>
        <v>0</v>
      </c>
      <c r="U50" s="52">
        <f t="shared" si="26"/>
        <v>0</v>
      </c>
      <c r="V50" s="52">
        <f t="shared" si="26"/>
        <v>0</v>
      </c>
      <c r="W50" s="52">
        <f t="shared" si="26"/>
        <v>0</v>
      </c>
      <c r="X50" s="52">
        <f t="shared" si="26"/>
        <v>0</v>
      </c>
      <c r="Y50" s="52">
        <f t="shared" si="26"/>
        <v>0</v>
      </c>
      <c r="Z50" s="52">
        <f t="shared" si="26"/>
        <v>0</v>
      </c>
      <c r="AA50" s="52">
        <f t="shared" si="26"/>
        <v>0</v>
      </c>
      <c r="AB50" s="52">
        <f t="shared" si="26"/>
        <v>0</v>
      </c>
      <c r="AC50" s="52">
        <f t="shared" si="26"/>
        <v>0</v>
      </c>
      <c r="AD50" s="52">
        <f t="shared" si="26"/>
        <v>0</v>
      </c>
      <c r="AE50" s="52">
        <f t="shared" si="26"/>
        <v>0</v>
      </c>
      <c r="AF50" s="18"/>
      <c r="AG50" s="9">
        <f t="shared" si="3"/>
        <v>1723.5990000000002</v>
      </c>
      <c r="AH50" s="9">
        <f t="shared" si="4"/>
        <v>1723.5990000000002</v>
      </c>
      <c r="AI50" s="9">
        <f t="shared" si="5"/>
        <v>1723.604</v>
      </c>
      <c r="AJ50" s="9">
        <f t="shared" si="6"/>
        <v>4.9999999998817657E-3</v>
      </c>
    </row>
    <row r="51" spans="1:36" s="10" customFormat="1" x14ac:dyDescent="0.3">
      <c r="A51" s="20" t="s">
        <v>27</v>
      </c>
      <c r="B51" s="52">
        <f t="shared" si="25"/>
        <v>0</v>
      </c>
      <c r="C51" s="52">
        <f t="shared" si="25"/>
        <v>0</v>
      </c>
      <c r="D51" s="52">
        <f t="shared" si="25"/>
        <v>0</v>
      </c>
      <c r="E51" s="52">
        <f t="shared" si="25"/>
        <v>0</v>
      </c>
      <c r="F51" s="52">
        <f>IFERROR(D51/B51*100,0)</f>
        <v>0</v>
      </c>
      <c r="G51" s="52">
        <f>IFERROR(F51/B51*100,0)</f>
        <v>0</v>
      </c>
      <c r="H51" s="52">
        <f t="shared" si="26"/>
        <v>0</v>
      </c>
      <c r="I51" s="52">
        <f t="shared" si="26"/>
        <v>0</v>
      </c>
      <c r="J51" s="52">
        <f t="shared" si="26"/>
        <v>0</v>
      </c>
      <c r="K51" s="52">
        <f t="shared" si="26"/>
        <v>0</v>
      </c>
      <c r="L51" s="52">
        <f t="shared" si="26"/>
        <v>0</v>
      </c>
      <c r="M51" s="52">
        <f t="shared" si="26"/>
        <v>0</v>
      </c>
      <c r="N51" s="52">
        <f t="shared" si="26"/>
        <v>0</v>
      </c>
      <c r="O51" s="52">
        <f t="shared" si="26"/>
        <v>0</v>
      </c>
      <c r="P51" s="52">
        <f t="shared" si="26"/>
        <v>0</v>
      </c>
      <c r="Q51" s="52">
        <f t="shared" si="26"/>
        <v>0</v>
      </c>
      <c r="R51" s="52">
        <f t="shared" si="26"/>
        <v>0</v>
      </c>
      <c r="S51" s="52">
        <f t="shared" si="26"/>
        <v>0</v>
      </c>
      <c r="T51" s="52">
        <f t="shared" si="26"/>
        <v>0</v>
      </c>
      <c r="U51" s="52">
        <f t="shared" si="26"/>
        <v>0</v>
      </c>
      <c r="V51" s="52">
        <f t="shared" si="26"/>
        <v>0</v>
      </c>
      <c r="W51" s="52">
        <f t="shared" si="26"/>
        <v>0</v>
      </c>
      <c r="X51" s="52">
        <f t="shared" si="26"/>
        <v>0</v>
      </c>
      <c r="Y51" s="52">
        <f t="shared" si="26"/>
        <v>0</v>
      </c>
      <c r="Z51" s="52">
        <f t="shared" si="26"/>
        <v>0</v>
      </c>
      <c r="AA51" s="52">
        <f t="shared" si="26"/>
        <v>0</v>
      </c>
      <c r="AB51" s="52">
        <f t="shared" si="26"/>
        <v>0</v>
      </c>
      <c r="AC51" s="52">
        <f t="shared" si="26"/>
        <v>0</v>
      </c>
      <c r="AD51" s="52">
        <f t="shared" si="26"/>
        <v>0</v>
      </c>
      <c r="AE51" s="52">
        <f t="shared" si="26"/>
        <v>0</v>
      </c>
      <c r="AF51" s="18"/>
      <c r="AG51" s="9">
        <f t="shared" si="3"/>
        <v>0</v>
      </c>
      <c r="AH51" s="9">
        <f t="shared" si="4"/>
        <v>0</v>
      </c>
      <c r="AI51" s="9">
        <f t="shared" si="5"/>
        <v>0</v>
      </c>
      <c r="AJ51" s="9">
        <f t="shared" si="6"/>
        <v>0</v>
      </c>
    </row>
    <row r="52" spans="1:36" s="45" customFormat="1" ht="35.25" customHeight="1" x14ac:dyDescent="0.3">
      <c r="A52" s="68" t="s">
        <v>74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60"/>
      <c r="AG52" s="38">
        <f t="shared" si="3"/>
        <v>0</v>
      </c>
      <c r="AH52" s="38">
        <f t="shared" si="4"/>
        <v>0</v>
      </c>
      <c r="AI52" s="38">
        <f t="shared" si="5"/>
        <v>0</v>
      </c>
      <c r="AJ52" s="38">
        <f t="shared" si="6"/>
        <v>0</v>
      </c>
    </row>
    <row r="53" spans="1:36" s="10" customFormat="1" x14ac:dyDescent="0.3">
      <c r="A53" s="19" t="s">
        <v>28</v>
      </c>
      <c r="B53" s="23">
        <f>B55+B56+B58</f>
        <v>49876.197000000007</v>
      </c>
      <c r="C53" s="23">
        <f>C55+C56+C58</f>
        <v>43014.147000000004</v>
      </c>
      <c r="D53" s="23">
        <f>D55+D56+D58</f>
        <v>40489.815999999999</v>
      </c>
      <c r="E53" s="23">
        <f>E55+E56+E58</f>
        <v>40489.815999999999</v>
      </c>
      <c r="F53" s="23">
        <f t="shared" ref="F53:F58" si="27">IFERROR(E53/B53*100,0)</f>
        <v>81.18064013581467</v>
      </c>
      <c r="G53" s="23">
        <f t="shared" ref="G53:G58" si="28">IFERROR(E53/C53*100,0)</f>
        <v>94.131393562215692</v>
      </c>
      <c r="H53" s="23">
        <f>H55+H56+H58</f>
        <v>2700.0679999999998</v>
      </c>
      <c r="I53" s="23">
        <f t="shared" ref="I53:AE53" si="29">I55+I56+I58</f>
        <v>2565.1039999999998</v>
      </c>
      <c r="J53" s="23">
        <f t="shared" si="29"/>
        <v>6120.9790000000003</v>
      </c>
      <c r="K53" s="23">
        <f t="shared" si="29"/>
        <v>5739.3250000000007</v>
      </c>
      <c r="L53" s="23">
        <f t="shared" si="29"/>
        <v>4346.4489999999996</v>
      </c>
      <c r="M53" s="23">
        <f t="shared" si="29"/>
        <v>4411.8040000000001</v>
      </c>
      <c r="N53" s="23">
        <f t="shared" si="29"/>
        <v>3975.326</v>
      </c>
      <c r="O53" s="23">
        <f t="shared" si="29"/>
        <v>4064.7440000000001</v>
      </c>
      <c r="P53" s="23">
        <f t="shared" si="29"/>
        <v>4623.3130000000001</v>
      </c>
      <c r="Q53" s="23">
        <f t="shared" si="29"/>
        <v>4487.6090000000004</v>
      </c>
      <c r="R53" s="23">
        <f t="shared" si="29"/>
        <v>4703.3460000000005</v>
      </c>
      <c r="S53" s="23">
        <f t="shared" si="29"/>
        <v>4768.54</v>
      </c>
      <c r="T53" s="23">
        <f t="shared" si="29"/>
        <v>4184.2870000000003</v>
      </c>
      <c r="U53" s="23">
        <f t="shared" si="29"/>
        <v>4279.7510000000002</v>
      </c>
      <c r="V53" s="23">
        <f t="shared" si="29"/>
        <v>3849.413</v>
      </c>
      <c r="W53" s="23">
        <f t="shared" si="29"/>
        <v>4160.3069999999998</v>
      </c>
      <c r="X53" s="23">
        <f t="shared" si="29"/>
        <v>3485.5549999999998</v>
      </c>
      <c r="Y53" s="23">
        <f t="shared" si="29"/>
        <v>2999.232</v>
      </c>
      <c r="Z53" s="23">
        <f t="shared" si="29"/>
        <v>5025.4110000000001</v>
      </c>
      <c r="AA53" s="23">
        <f t="shared" si="29"/>
        <v>3013.4</v>
      </c>
      <c r="AB53" s="23">
        <f t="shared" si="29"/>
        <v>3495.4989999999998</v>
      </c>
      <c r="AC53" s="23">
        <f t="shared" si="29"/>
        <v>0</v>
      </c>
      <c r="AD53" s="23">
        <f t="shared" si="29"/>
        <v>3366.5509999999999</v>
      </c>
      <c r="AE53" s="23">
        <f t="shared" si="29"/>
        <v>0</v>
      </c>
      <c r="AF53" s="23"/>
      <c r="AG53" s="9">
        <f t="shared" si="3"/>
        <v>49876.197000000007</v>
      </c>
      <c r="AH53" s="9">
        <f t="shared" si="4"/>
        <v>37988.736000000004</v>
      </c>
      <c r="AI53" s="9">
        <f t="shared" si="5"/>
        <v>40489.815999999999</v>
      </c>
      <c r="AJ53" s="9">
        <f t="shared" si="6"/>
        <v>-2524.3310000000056</v>
      </c>
    </row>
    <row r="54" spans="1:36" s="31" customFormat="1" x14ac:dyDescent="0.3">
      <c r="A54" s="20" t="s">
        <v>23</v>
      </c>
      <c r="B54" s="17">
        <v>0</v>
      </c>
      <c r="C54" s="17">
        <v>0</v>
      </c>
      <c r="D54" s="17">
        <v>0</v>
      </c>
      <c r="E54" s="17">
        <v>0</v>
      </c>
      <c r="F54" s="17">
        <f t="shared" si="27"/>
        <v>0</v>
      </c>
      <c r="G54" s="17">
        <f t="shared" si="28"/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/>
      <c r="AG54" s="32">
        <f t="shared" si="3"/>
        <v>0</v>
      </c>
      <c r="AH54" s="32">
        <f t="shared" si="4"/>
        <v>0</v>
      </c>
      <c r="AI54" s="32">
        <f t="shared" si="5"/>
        <v>0</v>
      </c>
      <c r="AJ54" s="32">
        <f t="shared" si="6"/>
        <v>0</v>
      </c>
    </row>
    <row r="55" spans="1:36" s="31" customFormat="1" ht="45" customHeight="1" x14ac:dyDescent="0.3">
      <c r="A55" s="15" t="s">
        <v>24</v>
      </c>
      <c r="B55" s="17">
        <f t="shared" ref="B55:E57" si="30">B61</f>
        <v>35153.098000000005</v>
      </c>
      <c r="C55" s="17">
        <f t="shared" si="30"/>
        <v>28291.048000000003</v>
      </c>
      <c r="D55" s="17">
        <f t="shared" si="30"/>
        <v>25766.713</v>
      </c>
      <c r="E55" s="17">
        <f t="shared" si="30"/>
        <v>25766.713</v>
      </c>
      <c r="F55" s="17">
        <f t="shared" si="27"/>
        <v>73.298555364878496</v>
      </c>
      <c r="G55" s="17">
        <f t="shared" si="28"/>
        <v>91.077265854555819</v>
      </c>
      <c r="H55" s="17">
        <f t="shared" ref="H55:AE57" si="31">H61</f>
        <v>484.089</v>
      </c>
      <c r="I55" s="17">
        <f t="shared" si="31"/>
        <v>349.125</v>
      </c>
      <c r="J55" s="17">
        <f t="shared" si="31"/>
        <v>2919.2240000000002</v>
      </c>
      <c r="K55" s="17">
        <f t="shared" si="31"/>
        <v>2537.5700000000002</v>
      </c>
      <c r="L55" s="17">
        <f t="shared" si="31"/>
        <v>2332.9769999999999</v>
      </c>
      <c r="M55" s="17">
        <f t="shared" si="31"/>
        <v>2398.3339999999998</v>
      </c>
      <c r="N55" s="17">
        <f t="shared" si="31"/>
        <v>2246.1030000000001</v>
      </c>
      <c r="O55" s="17">
        <f t="shared" si="31"/>
        <v>2335.5210000000002</v>
      </c>
      <c r="P55" s="17">
        <f t="shared" si="31"/>
        <v>3553.7849999999999</v>
      </c>
      <c r="Q55" s="17">
        <f t="shared" si="31"/>
        <v>3418.0810000000001</v>
      </c>
      <c r="R55" s="17">
        <f t="shared" si="31"/>
        <v>3175.76</v>
      </c>
      <c r="S55" s="17">
        <f t="shared" si="31"/>
        <v>3240.9540000000002</v>
      </c>
      <c r="T55" s="17">
        <f t="shared" si="31"/>
        <v>2460.3710000000001</v>
      </c>
      <c r="U55" s="17">
        <f t="shared" si="31"/>
        <v>2555.835</v>
      </c>
      <c r="V55" s="17">
        <f t="shared" si="31"/>
        <v>3154.4549999999999</v>
      </c>
      <c r="W55" s="17">
        <f t="shared" si="31"/>
        <v>3181.0859999999998</v>
      </c>
      <c r="X55" s="17">
        <f t="shared" si="31"/>
        <v>3288.4279999999999</v>
      </c>
      <c r="Y55" s="17">
        <f t="shared" si="31"/>
        <v>3086.3670000000002</v>
      </c>
      <c r="Z55" s="17">
        <f t="shared" si="31"/>
        <v>4675.8559999999998</v>
      </c>
      <c r="AA55" s="17">
        <f t="shared" si="31"/>
        <v>2663.84</v>
      </c>
      <c r="AB55" s="17">
        <f t="shared" si="31"/>
        <v>3495.4989999999998</v>
      </c>
      <c r="AC55" s="17">
        <f t="shared" si="31"/>
        <v>0</v>
      </c>
      <c r="AD55" s="17">
        <f t="shared" si="31"/>
        <v>3366.5509999999999</v>
      </c>
      <c r="AE55" s="17">
        <f t="shared" si="31"/>
        <v>0</v>
      </c>
      <c r="AF55" s="17"/>
      <c r="AG55" s="32">
        <f t="shared" si="3"/>
        <v>35153.098000000005</v>
      </c>
      <c r="AH55" s="32">
        <f t="shared" si="4"/>
        <v>23615.192000000003</v>
      </c>
      <c r="AI55" s="32">
        <f t="shared" si="5"/>
        <v>25766.713</v>
      </c>
      <c r="AJ55" s="32">
        <f t="shared" si="6"/>
        <v>-2524.3350000000028</v>
      </c>
    </row>
    <row r="56" spans="1:36" s="31" customFormat="1" x14ac:dyDescent="0.3">
      <c r="A56" s="20" t="s">
        <v>25</v>
      </c>
      <c r="B56" s="24">
        <f t="shared" si="30"/>
        <v>14723.099</v>
      </c>
      <c r="C56" s="24">
        <f t="shared" si="30"/>
        <v>14723.099</v>
      </c>
      <c r="D56" s="24">
        <f t="shared" si="30"/>
        <v>14723.102999999997</v>
      </c>
      <c r="E56" s="24">
        <f t="shared" si="30"/>
        <v>14723.102999999997</v>
      </c>
      <c r="F56" s="17">
        <f t="shared" si="27"/>
        <v>100.00002716819331</v>
      </c>
      <c r="G56" s="17">
        <f t="shared" si="28"/>
        <v>100.00002716819331</v>
      </c>
      <c r="H56" s="24">
        <f t="shared" si="31"/>
        <v>2215.9789999999998</v>
      </c>
      <c r="I56" s="24">
        <f t="shared" si="31"/>
        <v>2215.9789999999998</v>
      </c>
      <c r="J56" s="24">
        <f t="shared" si="31"/>
        <v>3201.7550000000001</v>
      </c>
      <c r="K56" s="24">
        <f t="shared" si="31"/>
        <v>3201.7550000000001</v>
      </c>
      <c r="L56" s="24">
        <f t="shared" si="31"/>
        <v>2013.472</v>
      </c>
      <c r="M56" s="24">
        <f t="shared" si="31"/>
        <v>2013.47</v>
      </c>
      <c r="N56" s="24">
        <f t="shared" si="31"/>
        <v>1729.223</v>
      </c>
      <c r="O56" s="24">
        <f t="shared" si="31"/>
        <v>1729.223</v>
      </c>
      <c r="P56" s="24">
        <f t="shared" si="31"/>
        <v>1069.528</v>
      </c>
      <c r="Q56" s="24">
        <f t="shared" si="31"/>
        <v>1069.528</v>
      </c>
      <c r="R56" s="24">
        <f t="shared" si="31"/>
        <v>1527.586</v>
      </c>
      <c r="S56" s="24">
        <f t="shared" si="31"/>
        <v>1527.586</v>
      </c>
      <c r="T56" s="24">
        <f t="shared" si="31"/>
        <v>1723.9159999999999</v>
      </c>
      <c r="U56" s="24">
        <f t="shared" si="31"/>
        <v>1723.9159999999999</v>
      </c>
      <c r="V56" s="24">
        <f t="shared" si="31"/>
        <v>694.95799999999997</v>
      </c>
      <c r="W56" s="24">
        <f t="shared" si="31"/>
        <v>979.221</v>
      </c>
      <c r="X56" s="24">
        <f t="shared" si="31"/>
        <v>197.12700000000001</v>
      </c>
      <c r="Y56" s="24">
        <f t="shared" si="31"/>
        <v>-87.135000000000005</v>
      </c>
      <c r="Z56" s="24">
        <f t="shared" si="31"/>
        <v>349.55500000000001</v>
      </c>
      <c r="AA56" s="24">
        <f t="shared" si="31"/>
        <v>349.56</v>
      </c>
      <c r="AB56" s="24">
        <f t="shared" si="31"/>
        <v>0</v>
      </c>
      <c r="AC56" s="24">
        <f t="shared" si="31"/>
        <v>0</v>
      </c>
      <c r="AD56" s="24">
        <f t="shared" si="31"/>
        <v>0</v>
      </c>
      <c r="AE56" s="24">
        <f t="shared" si="31"/>
        <v>0</v>
      </c>
      <c r="AF56" s="24"/>
      <c r="AG56" s="32">
        <f t="shared" si="3"/>
        <v>14723.099</v>
      </c>
      <c r="AH56" s="32">
        <f t="shared" si="4"/>
        <v>14373.544</v>
      </c>
      <c r="AI56" s="32">
        <f t="shared" si="5"/>
        <v>14723.102999999997</v>
      </c>
      <c r="AJ56" s="32">
        <f t="shared" si="6"/>
        <v>3.9999999971769284E-3</v>
      </c>
    </row>
    <row r="57" spans="1:36" s="31" customFormat="1" ht="37.5" x14ac:dyDescent="0.3">
      <c r="A57" s="47" t="s">
        <v>26</v>
      </c>
      <c r="B57" s="24">
        <f t="shared" si="30"/>
        <v>1723.5990000000002</v>
      </c>
      <c r="C57" s="24">
        <f t="shared" si="30"/>
        <v>1723.5990000000002</v>
      </c>
      <c r="D57" s="24">
        <f t="shared" si="30"/>
        <v>1723.604</v>
      </c>
      <c r="E57" s="24">
        <f t="shared" si="30"/>
        <v>1723.604</v>
      </c>
      <c r="F57" s="24">
        <f t="shared" si="27"/>
        <v>100.00029009067654</v>
      </c>
      <c r="G57" s="24">
        <f t="shared" si="28"/>
        <v>100.00029009067654</v>
      </c>
      <c r="H57" s="24">
        <f t="shared" si="31"/>
        <v>1250.8140000000001</v>
      </c>
      <c r="I57" s="24">
        <f t="shared" si="31"/>
        <v>1250.8140000000001</v>
      </c>
      <c r="J57" s="24">
        <f t="shared" si="31"/>
        <v>472.78500000000003</v>
      </c>
      <c r="K57" s="24">
        <f t="shared" si="31"/>
        <v>472.79</v>
      </c>
      <c r="L57" s="24">
        <f t="shared" si="31"/>
        <v>0</v>
      </c>
      <c r="M57" s="24">
        <f t="shared" si="31"/>
        <v>0</v>
      </c>
      <c r="N57" s="24">
        <f t="shared" si="31"/>
        <v>0</v>
      </c>
      <c r="O57" s="24">
        <f t="shared" si="31"/>
        <v>0</v>
      </c>
      <c r="P57" s="24">
        <f t="shared" si="31"/>
        <v>0</v>
      </c>
      <c r="Q57" s="24">
        <f t="shared" si="31"/>
        <v>0</v>
      </c>
      <c r="R57" s="24">
        <f t="shared" si="31"/>
        <v>0</v>
      </c>
      <c r="S57" s="24">
        <f t="shared" si="31"/>
        <v>0</v>
      </c>
      <c r="T57" s="24">
        <f t="shared" si="31"/>
        <v>0</v>
      </c>
      <c r="U57" s="24">
        <f t="shared" si="31"/>
        <v>0</v>
      </c>
      <c r="V57" s="24">
        <f t="shared" si="31"/>
        <v>0</v>
      </c>
      <c r="W57" s="24">
        <f t="shared" si="31"/>
        <v>0</v>
      </c>
      <c r="X57" s="24">
        <f t="shared" si="31"/>
        <v>0</v>
      </c>
      <c r="Y57" s="24">
        <f t="shared" si="31"/>
        <v>0</v>
      </c>
      <c r="Z57" s="24">
        <f t="shared" si="31"/>
        <v>0</v>
      </c>
      <c r="AA57" s="24">
        <f t="shared" si="31"/>
        <v>0</v>
      </c>
      <c r="AB57" s="24">
        <f t="shared" si="31"/>
        <v>0</v>
      </c>
      <c r="AC57" s="24">
        <f t="shared" si="31"/>
        <v>0</v>
      </c>
      <c r="AD57" s="24">
        <f t="shared" si="31"/>
        <v>0</v>
      </c>
      <c r="AE57" s="24">
        <f t="shared" si="31"/>
        <v>0</v>
      </c>
      <c r="AF57" s="24"/>
      <c r="AG57" s="32">
        <f t="shared" si="3"/>
        <v>1723.5990000000002</v>
      </c>
      <c r="AH57" s="32">
        <f t="shared" si="4"/>
        <v>1723.5990000000002</v>
      </c>
      <c r="AI57" s="32">
        <f t="shared" si="5"/>
        <v>1723.604</v>
      </c>
      <c r="AJ57" s="32">
        <f t="shared" si="6"/>
        <v>4.9999999998817657E-3</v>
      </c>
    </row>
    <row r="58" spans="1:36" s="31" customFormat="1" x14ac:dyDescent="0.3">
      <c r="A58" s="20" t="s">
        <v>27</v>
      </c>
      <c r="B58" s="24">
        <v>0</v>
      </c>
      <c r="C58" s="24">
        <v>0</v>
      </c>
      <c r="D58" s="24">
        <v>0</v>
      </c>
      <c r="E58" s="24">
        <v>0</v>
      </c>
      <c r="F58" s="17">
        <f t="shared" si="27"/>
        <v>0</v>
      </c>
      <c r="G58" s="17">
        <f t="shared" si="28"/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/>
      <c r="AG58" s="32">
        <f t="shared" si="3"/>
        <v>0</v>
      </c>
      <c r="AH58" s="32">
        <f t="shared" si="4"/>
        <v>0</v>
      </c>
      <c r="AI58" s="32">
        <f t="shared" si="5"/>
        <v>0</v>
      </c>
      <c r="AJ58" s="32">
        <f t="shared" si="6"/>
        <v>0</v>
      </c>
    </row>
    <row r="59" spans="1:36" s="10" customFormat="1" ht="36.75" customHeight="1" x14ac:dyDescent="0.25">
      <c r="A59" s="71" t="s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18"/>
      <c r="AG59" s="9">
        <f t="shared" si="3"/>
        <v>0</v>
      </c>
      <c r="AH59" s="9">
        <f t="shared" si="4"/>
        <v>0</v>
      </c>
      <c r="AI59" s="9">
        <f t="shared" si="5"/>
        <v>0</v>
      </c>
      <c r="AJ59" s="9">
        <f t="shared" si="6"/>
        <v>0</v>
      </c>
    </row>
    <row r="60" spans="1:36" s="10" customFormat="1" x14ac:dyDescent="0.3">
      <c r="A60" s="19" t="s">
        <v>28</v>
      </c>
      <c r="B60" s="23">
        <f>B61+B62</f>
        <v>49876.197000000007</v>
      </c>
      <c r="C60" s="23">
        <f>C61+C62</f>
        <v>43014.147000000004</v>
      </c>
      <c r="D60" s="23">
        <f>D61+D62</f>
        <v>40489.815999999999</v>
      </c>
      <c r="E60" s="23">
        <f>E61+E62</f>
        <v>40489.815999999999</v>
      </c>
      <c r="F60" s="23">
        <f>IFERROR(E60/B60*100,0)</f>
        <v>81.18064013581467</v>
      </c>
      <c r="G60" s="23">
        <f>IFERROR(E60/C60*100,0)</f>
        <v>94.131393562215692</v>
      </c>
      <c r="H60" s="23">
        <f t="shared" ref="H60:AE60" si="32">H61+H62</f>
        <v>2700.0679999999998</v>
      </c>
      <c r="I60" s="23">
        <f t="shared" si="32"/>
        <v>2565.1039999999998</v>
      </c>
      <c r="J60" s="23">
        <f t="shared" si="32"/>
        <v>6120.9790000000003</v>
      </c>
      <c r="K60" s="23">
        <f t="shared" si="32"/>
        <v>5739.3250000000007</v>
      </c>
      <c r="L60" s="23">
        <f t="shared" si="32"/>
        <v>4346.4489999999996</v>
      </c>
      <c r="M60" s="23">
        <f t="shared" si="32"/>
        <v>4411.8040000000001</v>
      </c>
      <c r="N60" s="23">
        <f t="shared" si="32"/>
        <v>3975.326</v>
      </c>
      <c r="O60" s="23">
        <f t="shared" si="32"/>
        <v>4064.7440000000001</v>
      </c>
      <c r="P60" s="23">
        <f t="shared" si="32"/>
        <v>4623.3130000000001</v>
      </c>
      <c r="Q60" s="23">
        <f t="shared" si="32"/>
        <v>4487.6090000000004</v>
      </c>
      <c r="R60" s="23">
        <f t="shared" si="32"/>
        <v>4703.3460000000005</v>
      </c>
      <c r="S60" s="23">
        <f t="shared" si="32"/>
        <v>4768.54</v>
      </c>
      <c r="T60" s="23">
        <f t="shared" si="32"/>
        <v>4184.2870000000003</v>
      </c>
      <c r="U60" s="23">
        <f t="shared" si="32"/>
        <v>4279.7510000000002</v>
      </c>
      <c r="V60" s="23">
        <f t="shared" si="32"/>
        <v>3849.413</v>
      </c>
      <c r="W60" s="23">
        <f t="shared" si="32"/>
        <v>4160.3069999999998</v>
      </c>
      <c r="X60" s="23">
        <f t="shared" si="32"/>
        <v>3485.5549999999998</v>
      </c>
      <c r="Y60" s="23">
        <f t="shared" si="32"/>
        <v>2999.232</v>
      </c>
      <c r="Z60" s="23">
        <f t="shared" si="32"/>
        <v>5025.4110000000001</v>
      </c>
      <c r="AA60" s="23">
        <f t="shared" si="32"/>
        <v>3013.4</v>
      </c>
      <c r="AB60" s="23">
        <f t="shared" si="32"/>
        <v>3495.4989999999998</v>
      </c>
      <c r="AC60" s="23">
        <f t="shared" si="32"/>
        <v>0</v>
      </c>
      <c r="AD60" s="23">
        <f t="shared" si="32"/>
        <v>3366.5509999999999</v>
      </c>
      <c r="AE60" s="23">
        <f t="shared" si="32"/>
        <v>0</v>
      </c>
      <c r="AF60" s="18"/>
      <c r="AG60" s="9">
        <f t="shared" si="3"/>
        <v>49876.197000000007</v>
      </c>
      <c r="AH60" s="9">
        <f t="shared" si="4"/>
        <v>37988.736000000004</v>
      </c>
      <c r="AI60" s="9">
        <f t="shared" si="5"/>
        <v>40489.815999999999</v>
      </c>
      <c r="AJ60" s="9">
        <f t="shared" si="6"/>
        <v>-2524.3310000000056</v>
      </c>
    </row>
    <row r="61" spans="1:36" s="10" customFormat="1" ht="133.5" customHeight="1" x14ac:dyDescent="0.3">
      <c r="A61" s="26" t="s">
        <v>24</v>
      </c>
      <c r="B61" s="24">
        <f>H61+J61+L61+N61+P61+R61+T61+V61+X61+Z61+AB61+AD61</f>
        <v>35153.098000000005</v>
      </c>
      <c r="C61" s="24">
        <f>H61+J61+L61+N61+P61+R61+T61+V61+X61+Z61</f>
        <v>28291.048000000003</v>
      </c>
      <c r="D61" s="24">
        <f>E61</f>
        <v>25766.713</v>
      </c>
      <c r="E61" s="24">
        <f>I61+K61+M61+O61+Q61+S61+U61+W61+Y61+AA61+AC61+AE61</f>
        <v>25766.713</v>
      </c>
      <c r="F61" s="24">
        <f>IFERROR(E61/B61*100,0)</f>
        <v>73.298555364878496</v>
      </c>
      <c r="G61" s="24">
        <f>IFERROR(E61/C61*100,0)</f>
        <v>91.077265854555819</v>
      </c>
      <c r="H61" s="21">
        <v>484.089</v>
      </c>
      <c r="I61" s="21">
        <v>349.125</v>
      </c>
      <c r="J61" s="21">
        <v>2919.2240000000002</v>
      </c>
      <c r="K61" s="21">
        <v>2537.5700000000002</v>
      </c>
      <c r="L61" s="21">
        <v>2332.9769999999999</v>
      </c>
      <c r="M61" s="21">
        <v>2398.3339999999998</v>
      </c>
      <c r="N61" s="21">
        <v>2246.1030000000001</v>
      </c>
      <c r="O61" s="21">
        <v>2335.5210000000002</v>
      </c>
      <c r="P61" s="21">
        <v>3553.7849999999999</v>
      </c>
      <c r="Q61" s="21">
        <v>3418.0810000000001</v>
      </c>
      <c r="R61" s="21">
        <v>3175.76</v>
      </c>
      <c r="S61" s="21">
        <v>3240.9540000000002</v>
      </c>
      <c r="T61" s="21">
        <v>2460.3710000000001</v>
      </c>
      <c r="U61" s="21">
        <v>2555.835</v>
      </c>
      <c r="V61" s="21">
        <v>3154.4549999999999</v>
      </c>
      <c r="W61" s="21">
        <v>3181.0859999999998</v>
      </c>
      <c r="X61" s="21">
        <v>3288.4279999999999</v>
      </c>
      <c r="Y61" s="21">
        <v>3086.3670000000002</v>
      </c>
      <c r="Z61" s="21">
        <v>4675.8559999999998</v>
      </c>
      <c r="AA61" s="21">
        <v>2663.84</v>
      </c>
      <c r="AB61" s="21">
        <v>3495.4989999999998</v>
      </c>
      <c r="AC61" s="21">
        <v>0</v>
      </c>
      <c r="AD61" s="21">
        <v>3366.5509999999999</v>
      </c>
      <c r="AE61" s="21">
        <v>0</v>
      </c>
      <c r="AF61" s="25" t="s">
        <v>80</v>
      </c>
      <c r="AG61" s="9">
        <f t="shared" si="3"/>
        <v>35153.098000000005</v>
      </c>
      <c r="AH61" s="9">
        <f t="shared" si="4"/>
        <v>23615.192000000003</v>
      </c>
      <c r="AI61" s="9">
        <f t="shared" si="5"/>
        <v>25766.713</v>
      </c>
      <c r="AJ61" s="9">
        <f t="shared" si="6"/>
        <v>-2524.3350000000028</v>
      </c>
    </row>
    <row r="62" spans="1:36" s="10" customFormat="1" x14ac:dyDescent="0.3">
      <c r="A62" s="20" t="s">
        <v>25</v>
      </c>
      <c r="B62" s="24">
        <f>H62+J62+L62+N62+P62+R62+T62+V62+X62+Z62+AB62+AD62</f>
        <v>14723.099</v>
      </c>
      <c r="C62" s="24">
        <f t="shared" ref="C62:C63" si="33">H62+J62+L62+N62+P62+R62+T62+V62+X62+Z62</f>
        <v>14723.099</v>
      </c>
      <c r="D62" s="24">
        <f>E62</f>
        <v>14723.102999999997</v>
      </c>
      <c r="E62" s="24">
        <f>I62+K62+M62+O62+Q62+S62+U62+W62+Y62+AA62+AC62+AE62</f>
        <v>14723.102999999997</v>
      </c>
      <c r="F62" s="24">
        <f>IFERROR(E62/B62*100,0)</f>
        <v>100.00002716819331</v>
      </c>
      <c r="G62" s="24">
        <f>IFERROR(E62/C62*100,0)</f>
        <v>100.00002716819331</v>
      </c>
      <c r="H62" s="21">
        <v>2215.9789999999998</v>
      </c>
      <c r="I62" s="21">
        <v>2215.9789999999998</v>
      </c>
      <c r="J62" s="21">
        <v>3201.7550000000001</v>
      </c>
      <c r="K62" s="21">
        <v>3201.7550000000001</v>
      </c>
      <c r="L62" s="21">
        <v>2013.472</v>
      </c>
      <c r="M62" s="21">
        <v>2013.47</v>
      </c>
      <c r="N62" s="21">
        <v>1729.223</v>
      </c>
      <c r="O62" s="21">
        <v>1729.223</v>
      </c>
      <c r="P62" s="21">
        <v>1069.528</v>
      </c>
      <c r="Q62" s="21">
        <v>1069.528</v>
      </c>
      <c r="R62" s="21">
        <v>1527.586</v>
      </c>
      <c r="S62" s="21">
        <v>1527.586</v>
      </c>
      <c r="T62" s="21">
        <v>1723.9159999999999</v>
      </c>
      <c r="U62" s="21">
        <v>1723.9159999999999</v>
      </c>
      <c r="V62" s="21">
        <v>694.95799999999997</v>
      </c>
      <c r="W62" s="21">
        <v>979.221</v>
      </c>
      <c r="X62" s="21">
        <v>197.12700000000001</v>
      </c>
      <c r="Y62" s="21">
        <v>-87.135000000000005</v>
      </c>
      <c r="Z62" s="21">
        <v>349.55500000000001</v>
      </c>
      <c r="AA62" s="21">
        <v>349.56</v>
      </c>
      <c r="AB62" s="21">
        <v>0</v>
      </c>
      <c r="AC62" s="21">
        <v>0</v>
      </c>
      <c r="AD62" s="21">
        <v>0</v>
      </c>
      <c r="AE62" s="21">
        <v>0</v>
      </c>
      <c r="AF62" s="18"/>
      <c r="AG62" s="9">
        <f t="shared" si="3"/>
        <v>14723.099</v>
      </c>
      <c r="AH62" s="9">
        <f t="shared" si="4"/>
        <v>14373.544</v>
      </c>
      <c r="AI62" s="9">
        <f t="shared" si="5"/>
        <v>14723.102999999997</v>
      </c>
      <c r="AJ62" s="9">
        <f t="shared" si="6"/>
        <v>3.9999999971769284E-3</v>
      </c>
    </row>
    <row r="63" spans="1:36" s="10" customFormat="1" ht="37.5" x14ac:dyDescent="0.3">
      <c r="A63" s="47" t="s">
        <v>26</v>
      </c>
      <c r="B63" s="24">
        <f>H63+J63+L63+N63+P63+R63+T63+V63+X63+Z63+AB63+AD63</f>
        <v>1723.5990000000002</v>
      </c>
      <c r="C63" s="24">
        <f t="shared" si="33"/>
        <v>1723.5990000000002</v>
      </c>
      <c r="D63" s="21">
        <f>E63</f>
        <v>1723.604</v>
      </c>
      <c r="E63" s="21">
        <f>I63+K63+M63+O63+Q63+S63+U63+W63+Y63+AA63+AC63+AE63</f>
        <v>1723.604</v>
      </c>
      <c r="F63" s="21">
        <f>IFERROR(E63/B63*100,0)</f>
        <v>100.00029009067654</v>
      </c>
      <c r="G63" s="21">
        <f>IFERROR(E63/C63*100,0)</f>
        <v>100.00029009067654</v>
      </c>
      <c r="H63" s="21">
        <v>1250.8140000000001</v>
      </c>
      <c r="I63" s="21">
        <v>1250.8140000000001</v>
      </c>
      <c r="J63" s="21">
        <v>472.78500000000003</v>
      </c>
      <c r="K63" s="21">
        <v>472.79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/>
      <c r="AG63" s="9">
        <f t="shared" si="3"/>
        <v>1723.5990000000002</v>
      </c>
      <c r="AH63" s="9">
        <f t="shared" si="4"/>
        <v>1723.5990000000002</v>
      </c>
      <c r="AI63" s="9">
        <f t="shared" si="5"/>
        <v>1723.604</v>
      </c>
      <c r="AJ63" s="9">
        <f t="shared" si="6"/>
        <v>4.9999999998817657E-3</v>
      </c>
    </row>
    <row r="64" spans="1:36" s="10" customFormat="1" ht="43.5" customHeight="1" x14ac:dyDescent="0.3">
      <c r="A64" s="68" t="s">
        <v>75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11"/>
      <c r="AG64" s="9">
        <f t="shared" si="3"/>
        <v>0</v>
      </c>
      <c r="AH64" s="9">
        <f t="shared" si="4"/>
        <v>0</v>
      </c>
      <c r="AI64" s="9">
        <f t="shared" si="5"/>
        <v>0</v>
      </c>
      <c r="AJ64" s="9">
        <f t="shared" si="6"/>
        <v>0</v>
      </c>
    </row>
    <row r="65" spans="1:36" s="10" customFormat="1" x14ac:dyDescent="0.3">
      <c r="A65" s="19" t="s">
        <v>28</v>
      </c>
      <c r="B65" s="23">
        <f>B68+B66+B67+B70</f>
        <v>6427.7</v>
      </c>
      <c r="C65" s="23">
        <f t="shared" ref="C65:AE65" si="34">C68+C66+C67+C70</f>
        <v>5217.6189999999997</v>
      </c>
      <c r="D65" s="23">
        <f t="shared" si="34"/>
        <v>5201.8029999999999</v>
      </c>
      <c r="E65" s="23">
        <f t="shared" si="34"/>
        <v>5201.8029999999999</v>
      </c>
      <c r="F65" s="23">
        <f t="shared" ref="F65:F70" si="35">IFERROR(E65/B65*100,0)</f>
        <v>80.927905782783895</v>
      </c>
      <c r="G65" s="23">
        <f t="shared" ref="G65:G70" si="36">IFERROR(E65/C65*100,0)</f>
        <v>99.6968732289575</v>
      </c>
      <c r="H65" s="23">
        <f t="shared" si="34"/>
        <v>1234.604</v>
      </c>
      <c r="I65" s="23">
        <f t="shared" si="34"/>
        <v>1068.79</v>
      </c>
      <c r="J65" s="23">
        <f t="shared" si="34"/>
        <v>693.05600000000004</v>
      </c>
      <c r="K65" s="23">
        <f t="shared" si="34"/>
        <v>814.85400000000004</v>
      </c>
      <c r="L65" s="23">
        <f t="shared" si="34"/>
        <v>458.21100000000001</v>
      </c>
      <c r="M65" s="23">
        <f t="shared" si="34"/>
        <v>308.298</v>
      </c>
      <c r="N65" s="23">
        <f t="shared" si="34"/>
        <v>533.72</v>
      </c>
      <c r="O65" s="23">
        <f t="shared" si="34"/>
        <v>625.78099999999995</v>
      </c>
      <c r="P65" s="23">
        <f t="shared" si="34"/>
        <v>446.56900000000002</v>
      </c>
      <c r="Q65" s="23">
        <f t="shared" si="34"/>
        <v>399.495</v>
      </c>
      <c r="R65" s="23">
        <f t="shared" si="34"/>
        <v>571.14599999999996</v>
      </c>
      <c r="S65" s="23">
        <f t="shared" si="34"/>
        <v>542.36900000000003</v>
      </c>
      <c r="T65" s="23">
        <f t="shared" si="34"/>
        <v>719.26199999999994</v>
      </c>
      <c r="U65" s="23">
        <f t="shared" si="34"/>
        <v>570.74099999999999</v>
      </c>
      <c r="V65" s="23">
        <f t="shared" si="34"/>
        <v>402.51600000000002</v>
      </c>
      <c r="W65" s="23">
        <f t="shared" si="34"/>
        <v>264.99900000000002</v>
      </c>
      <c r="X65" s="23">
        <f t="shared" si="34"/>
        <v>158.535</v>
      </c>
      <c r="Y65" s="23">
        <f t="shared" si="34"/>
        <v>205.70599999999999</v>
      </c>
      <c r="Z65" s="23">
        <f t="shared" si="34"/>
        <v>444.01900000000001</v>
      </c>
      <c r="AA65" s="23">
        <f t="shared" si="34"/>
        <v>400.77</v>
      </c>
      <c r="AB65" s="23">
        <f t="shared" si="34"/>
        <v>529.97</v>
      </c>
      <c r="AC65" s="23">
        <f t="shared" si="34"/>
        <v>0</v>
      </c>
      <c r="AD65" s="23">
        <f t="shared" si="34"/>
        <v>236.09200000000001</v>
      </c>
      <c r="AE65" s="23">
        <f t="shared" si="34"/>
        <v>0</v>
      </c>
      <c r="AF65" s="23"/>
      <c r="AG65" s="9">
        <f t="shared" si="3"/>
        <v>6427.7</v>
      </c>
      <c r="AH65" s="9">
        <f t="shared" si="4"/>
        <v>5217.6189999999997</v>
      </c>
      <c r="AI65" s="9">
        <f t="shared" si="5"/>
        <v>5201.8029999999999</v>
      </c>
      <c r="AJ65" s="9">
        <f t="shared" si="6"/>
        <v>-15.815999999999804</v>
      </c>
    </row>
    <row r="66" spans="1:36" s="31" customFormat="1" x14ac:dyDescent="0.3">
      <c r="A66" s="20" t="s">
        <v>23</v>
      </c>
      <c r="B66" s="17">
        <v>0</v>
      </c>
      <c r="C66" s="17">
        <f>H66+J66+L66+N66+P66+R66</f>
        <v>0</v>
      </c>
      <c r="D66" s="17">
        <v>0</v>
      </c>
      <c r="E66" s="17">
        <v>0</v>
      </c>
      <c r="F66" s="17">
        <f t="shared" si="35"/>
        <v>0</v>
      </c>
      <c r="G66" s="17">
        <f t="shared" si="36"/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/>
      <c r="AG66" s="9">
        <f t="shared" si="3"/>
        <v>0</v>
      </c>
      <c r="AH66" s="9">
        <f t="shared" si="4"/>
        <v>0</v>
      </c>
      <c r="AI66" s="9">
        <f t="shared" si="5"/>
        <v>0</v>
      </c>
      <c r="AJ66" s="9">
        <f t="shared" si="6"/>
        <v>0</v>
      </c>
    </row>
    <row r="67" spans="1:36" s="10" customFormat="1" ht="36" customHeight="1" x14ac:dyDescent="0.3">
      <c r="A67" s="15" t="s">
        <v>24</v>
      </c>
      <c r="B67" s="17">
        <v>0</v>
      </c>
      <c r="C67" s="17">
        <f>H67+J67+L67+N67+P67+R67</f>
        <v>0</v>
      </c>
      <c r="D67" s="17">
        <v>0</v>
      </c>
      <c r="E67" s="17">
        <v>0</v>
      </c>
      <c r="F67" s="17">
        <f t="shared" si="35"/>
        <v>0</v>
      </c>
      <c r="G67" s="17">
        <f t="shared" si="36"/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/>
      <c r="AG67" s="9">
        <f t="shared" si="3"/>
        <v>0</v>
      </c>
      <c r="AH67" s="9">
        <f t="shared" si="4"/>
        <v>0</v>
      </c>
      <c r="AI67" s="9">
        <f t="shared" si="5"/>
        <v>0</v>
      </c>
      <c r="AJ67" s="9">
        <f t="shared" si="6"/>
        <v>0</v>
      </c>
    </row>
    <row r="68" spans="1:36" s="10" customFormat="1" ht="66" customHeight="1" x14ac:dyDescent="0.3">
      <c r="A68" s="15" t="s">
        <v>25</v>
      </c>
      <c r="B68" s="17">
        <f>H68+J68+L68+N68+P68+R68+T68+V68+X68+Z68+AB68+AD68</f>
        <v>6427.7</v>
      </c>
      <c r="C68" s="17">
        <f>H68+J68+L68+N68+P68+R68+T68+V68+X68</f>
        <v>5217.6189999999997</v>
      </c>
      <c r="D68" s="17">
        <f>E68</f>
        <v>5201.8029999999999</v>
      </c>
      <c r="E68" s="17">
        <f>I68+K68+M68+O68+Q68+S68+U68+W68+Y68+AA68+AC68+AE68</f>
        <v>5201.8029999999999</v>
      </c>
      <c r="F68" s="24">
        <f>IFERROR(E68/B68*100,0)</f>
        <v>80.927905782783895</v>
      </c>
      <c r="G68" s="24">
        <f>IFERROR(E68/C68*100,0)</f>
        <v>99.6968732289575</v>
      </c>
      <c r="H68" s="21">
        <v>1234.604</v>
      </c>
      <c r="I68" s="21">
        <v>1068.79</v>
      </c>
      <c r="J68" s="21">
        <v>693.05600000000004</v>
      </c>
      <c r="K68" s="21">
        <v>814.85400000000004</v>
      </c>
      <c r="L68" s="21">
        <v>458.21100000000001</v>
      </c>
      <c r="M68" s="21">
        <v>308.298</v>
      </c>
      <c r="N68" s="21">
        <v>533.72</v>
      </c>
      <c r="O68" s="21">
        <v>625.78099999999995</v>
      </c>
      <c r="P68" s="21">
        <v>446.56900000000002</v>
      </c>
      <c r="Q68" s="21">
        <v>399.495</v>
      </c>
      <c r="R68" s="21">
        <v>571.14599999999996</v>
      </c>
      <c r="S68" s="21">
        <v>542.36900000000003</v>
      </c>
      <c r="T68" s="21">
        <v>719.26199999999994</v>
      </c>
      <c r="U68" s="21">
        <v>570.74099999999999</v>
      </c>
      <c r="V68" s="21">
        <v>402.51600000000002</v>
      </c>
      <c r="W68" s="21">
        <v>264.99900000000002</v>
      </c>
      <c r="X68" s="21">
        <v>158.535</v>
      </c>
      <c r="Y68" s="21">
        <v>205.70599999999999</v>
      </c>
      <c r="Z68" s="21">
        <v>444.01900000000001</v>
      </c>
      <c r="AA68" s="21">
        <v>400.77</v>
      </c>
      <c r="AB68" s="21">
        <v>529.97</v>
      </c>
      <c r="AC68" s="21">
        <v>0</v>
      </c>
      <c r="AD68" s="21">
        <v>236.09200000000001</v>
      </c>
      <c r="AE68" s="21">
        <v>0</v>
      </c>
      <c r="AF68" s="61" t="s">
        <v>39</v>
      </c>
      <c r="AG68" s="9">
        <f t="shared" si="3"/>
        <v>6427.7</v>
      </c>
      <c r="AH68" s="9">
        <f t="shared" si="4"/>
        <v>5217.6189999999997</v>
      </c>
      <c r="AI68" s="9">
        <f t="shared" si="5"/>
        <v>5201.8029999999999</v>
      </c>
      <c r="AJ68" s="9">
        <f t="shared" si="6"/>
        <v>-15.815999999999804</v>
      </c>
    </row>
    <row r="69" spans="1:36" s="10" customFormat="1" ht="43.5" customHeight="1" x14ac:dyDescent="0.3">
      <c r="A69" s="47" t="s">
        <v>26</v>
      </c>
      <c r="B69" s="17">
        <v>0</v>
      </c>
      <c r="C69" s="17">
        <v>0</v>
      </c>
      <c r="D69" s="17">
        <v>0</v>
      </c>
      <c r="E69" s="17">
        <v>0</v>
      </c>
      <c r="F69" s="17">
        <f t="shared" si="35"/>
        <v>0</v>
      </c>
      <c r="G69" s="17">
        <f t="shared" si="36"/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/>
      <c r="AG69" s="9">
        <f t="shared" si="3"/>
        <v>0</v>
      </c>
      <c r="AH69" s="9">
        <f t="shared" si="4"/>
        <v>0</v>
      </c>
      <c r="AI69" s="9">
        <f t="shared" si="5"/>
        <v>0</v>
      </c>
      <c r="AJ69" s="9">
        <f t="shared" si="6"/>
        <v>0</v>
      </c>
    </row>
    <row r="70" spans="1:36" s="10" customFormat="1" ht="24" customHeight="1" x14ac:dyDescent="0.3">
      <c r="A70" s="20" t="s">
        <v>27</v>
      </c>
      <c r="B70" s="17">
        <v>0</v>
      </c>
      <c r="C70" s="17">
        <v>0</v>
      </c>
      <c r="D70" s="17">
        <v>0</v>
      </c>
      <c r="E70" s="17">
        <v>0</v>
      </c>
      <c r="F70" s="17">
        <f t="shared" si="35"/>
        <v>0</v>
      </c>
      <c r="G70" s="17">
        <f t="shared" si="36"/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/>
      <c r="AG70" s="9">
        <f t="shared" si="3"/>
        <v>0</v>
      </c>
      <c r="AH70" s="9">
        <f t="shared" si="4"/>
        <v>0</v>
      </c>
      <c r="AI70" s="9">
        <f t="shared" si="5"/>
        <v>0</v>
      </c>
      <c r="AJ70" s="9">
        <f t="shared" si="6"/>
        <v>0</v>
      </c>
    </row>
    <row r="71" spans="1:36" s="10" customFormat="1" ht="39.75" customHeight="1" x14ac:dyDescent="0.3">
      <c r="A71" s="82" t="s">
        <v>40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17"/>
      <c r="AG71" s="9"/>
      <c r="AH71" s="9"/>
      <c r="AI71" s="9"/>
      <c r="AJ71" s="9"/>
    </row>
    <row r="72" spans="1:36" s="51" customFormat="1" ht="75" x14ac:dyDescent="0.25">
      <c r="A72" s="49" t="s">
        <v>76</v>
      </c>
      <c r="B72" s="59">
        <f>B78+B129+B159+B180</f>
        <v>8443.7000000000007</v>
      </c>
      <c r="C72" s="59">
        <f>C78+C129+C159+C180</f>
        <v>4688</v>
      </c>
      <c r="D72" s="59">
        <f>D78+D129+D159+D180</f>
        <v>2839.55</v>
      </c>
      <c r="E72" s="59">
        <f>E78+E129+E159+E180</f>
        <v>2839.55</v>
      </c>
      <c r="F72" s="59">
        <f>IFERROR(E72/B72*100,0)</f>
        <v>33.629214680767909</v>
      </c>
      <c r="G72" s="59">
        <f>IFERROR(E72/C72*100,0)</f>
        <v>60.57060580204778</v>
      </c>
      <c r="H72" s="59">
        <f t="shared" ref="H72:AE72" si="37">H78+H129+H159+H180</f>
        <v>0</v>
      </c>
      <c r="I72" s="59">
        <f t="shared" si="37"/>
        <v>0</v>
      </c>
      <c r="J72" s="59">
        <f t="shared" si="37"/>
        <v>3</v>
      </c>
      <c r="K72" s="59">
        <f t="shared" si="37"/>
        <v>3</v>
      </c>
      <c r="L72" s="59">
        <f t="shared" si="37"/>
        <v>0</v>
      </c>
      <c r="M72" s="59">
        <f t="shared" si="37"/>
        <v>0</v>
      </c>
      <c r="N72" s="59">
        <f t="shared" si="37"/>
        <v>0</v>
      </c>
      <c r="O72" s="59">
        <f t="shared" si="37"/>
        <v>0</v>
      </c>
      <c r="P72" s="59">
        <f t="shared" si="37"/>
        <v>0</v>
      </c>
      <c r="Q72" s="59">
        <f t="shared" si="37"/>
        <v>0</v>
      </c>
      <c r="R72" s="59">
        <f t="shared" si="37"/>
        <v>0</v>
      </c>
      <c r="S72" s="59">
        <f t="shared" si="37"/>
        <v>0</v>
      </c>
      <c r="T72" s="59">
        <f t="shared" si="37"/>
        <v>0</v>
      </c>
      <c r="U72" s="59">
        <f t="shared" si="37"/>
        <v>0</v>
      </c>
      <c r="V72" s="59">
        <f t="shared" si="37"/>
        <v>2200</v>
      </c>
      <c r="W72" s="59">
        <f t="shared" si="37"/>
        <v>0</v>
      </c>
      <c r="X72" s="59">
        <f t="shared" si="37"/>
        <v>30</v>
      </c>
      <c r="Y72" s="59">
        <f t="shared" si="37"/>
        <v>1600</v>
      </c>
      <c r="Z72" s="59">
        <f t="shared" si="37"/>
        <v>2455</v>
      </c>
      <c r="AA72" s="59">
        <f t="shared" si="37"/>
        <v>1236.55</v>
      </c>
      <c r="AB72" s="59">
        <f t="shared" si="37"/>
        <v>3536.95</v>
      </c>
      <c r="AC72" s="59">
        <f t="shared" si="37"/>
        <v>0</v>
      </c>
      <c r="AD72" s="59">
        <f t="shared" si="37"/>
        <v>218.75</v>
      </c>
      <c r="AE72" s="59">
        <f t="shared" si="37"/>
        <v>0</v>
      </c>
      <c r="AF72" s="59"/>
      <c r="AG72" s="57">
        <f t="shared" si="3"/>
        <v>8443.7000000000007</v>
      </c>
      <c r="AH72" s="57">
        <f t="shared" si="4"/>
        <v>2233</v>
      </c>
      <c r="AI72" s="57">
        <f t="shared" si="5"/>
        <v>2839.55</v>
      </c>
      <c r="AJ72" s="57">
        <f t="shared" si="6"/>
        <v>-1848.4499999999998</v>
      </c>
    </row>
    <row r="73" spans="1:36" s="31" customFormat="1" ht="37.5" x14ac:dyDescent="0.3">
      <c r="A73" s="15" t="s">
        <v>24</v>
      </c>
      <c r="B73" s="24">
        <f t="shared" ref="B73:E75" si="38">B80+B131+B161+B182</f>
        <v>4263.8</v>
      </c>
      <c r="C73" s="24">
        <f t="shared" si="38"/>
        <v>1940</v>
      </c>
      <c r="D73" s="24">
        <f t="shared" si="38"/>
        <v>434.34</v>
      </c>
      <c r="E73" s="24">
        <f t="shared" si="38"/>
        <v>434.34</v>
      </c>
      <c r="F73" s="24">
        <f>IFERROR(E73/B73*100,0)</f>
        <v>10.186687930953608</v>
      </c>
      <c r="G73" s="24">
        <f>IFERROR(E73/C73*100,0)</f>
        <v>22.38865979381443</v>
      </c>
      <c r="H73" s="24">
        <f t="shared" ref="H73:AE75" si="39">H80+H131+H161+H182</f>
        <v>0</v>
      </c>
      <c r="I73" s="24">
        <f t="shared" si="39"/>
        <v>0</v>
      </c>
      <c r="J73" s="24">
        <f t="shared" si="39"/>
        <v>0</v>
      </c>
      <c r="K73" s="24">
        <f t="shared" si="39"/>
        <v>0</v>
      </c>
      <c r="L73" s="24">
        <f t="shared" si="39"/>
        <v>0</v>
      </c>
      <c r="M73" s="24">
        <f t="shared" si="39"/>
        <v>0</v>
      </c>
      <c r="N73" s="24">
        <f t="shared" si="39"/>
        <v>0</v>
      </c>
      <c r="O73" s="24">
        <f t="shared" si="39"/>
        <v>0</v>
      </c>
      <c r="P73" s="24">
        <f t="shared" si="39"/>
        <v>0</v>
      </c>
      <c r="Q73" s="24">
        <f t="shared" si="39"/>
        <v>0</v>
      </c>
      <c r="R73" s="24">
        <f t="shared" si="39"/>
        <v>0</v>
      </c>
      <c r="S73" s="24">
        <f t="shared" si="39"/>
        <v>0</v>
      </c>
      <c r="T73" s="24">
        <f t="shared" si="39"/>
        <v>0</v>
      </c>
      <c r="U73" s="24">
        <f t="shared" si="39"/>
        <v>0</v>
      </c>
      <c r="V73" s="24">
        <f t="shared" si="39"/>
        <v>0</v>
      </c>
      <c r="W73" s="24">
        <f t="shared" si="39"/>
        <v>0</v>
      </c>
      <c r="X73" s="24">
        <f t="shared" si="39"/>
        <v>0</v>
      </c>
      <c r="Y73" s="24">
        <f t="shared" si="39"/>
        <v>0</v>
      </c>
      <c r="Z73" s="24">
        <f t="shared" si="39"/>
        <v>1940</v>
      </c>
      <c r="AA73" s="24">
        <f t="shared" si="39"/>
        <v>434.34</v>
      </c>
      <c r="AB73" s="24">
        <f>AB80+AB131+AB161+AB182</f>
        <v>2148.8000000000002</v>
      </c>
      <c r="AC73" s="24">
        <f t="shared" si="39"/>
        <v>0</v>
      </c>
      <c r="AD73" s="24">
        <f t="shared" si="39"/>
        <v>175</v>
      </c>
      <c r="AE73" s="24">
        <f t="shared" si="39"/>
        <v>0</v>
      </c>
      <c r="AF73" s="25"/>
      <c r="AG73" s="32">
        <f t="shared" ref="AG73:AG136" si="40">H73+J73+L73+N73+P73+R73+T73+V73+X73+Z73+AB73+AD73</f>
        <v>4263.8</v>
      </c>
      <c r="AH73" s="32">
        <f t="shared" ref="AH73:AH136" si="41">H73+J73+L73+N73+P73+R73+T73+V73+X73</f>
        <v>0</v>
      </c>
      <c r="AI73" s="32">
        <f t="shared" ref="AI73:AI136" si="42">I73+K73+M73+O73+Q73+S73+U73+W73+Y73+AA73+AC73+AE73</f>
        <v>434.34</v>
      </c>
      <c r="AJ73" s="32">
        <f t="shared" ref="AJ73:AJ136" si="43">E73-C73</f>
        <v>-1505.66</v>
      </c>
    </row>
    <row r="74" spans="1:36" s="31" customFormat="1" x14ac:dyDescent="0.3">
      <c r="A74" s="20" t="s">
        <v>25</v>
      </c>
      <c r="B74" s="24">
        <f t="shared" si="38"/>
        <v>4179.8999999999996</v>
      </c>
      <c r="C74" s="24">
        <f t="shared" si="38"/>
        <v>2748</v>
      </c>
      <c r="D74" s="24">
        <f t="shared" si="38"/>
        <v>2405.21</v>
      </c>
      <c r="E74" s="24">
        <f t="shared" si="38"/>
        <v>2405.21</v>
      </c>
      <c r="F74" s="24">
        <f>IFERROR(E74/B74*100,0)</f>
        <v>57.542285700614848</v>
      </c>
      <c r="G74" s="24">
        <f>IFERROR(E74/C74*100,0)</f>
        <v>87.525836972343527</v>
      </c>
      <c r="H74" s="24">
        <f t="shared" si="39"/>
        <v>0</v>
      </c>
      <c r="I74" s="24">
        <f t="shared" si="39"/>
        <v>0</v>
      </c>
      <c r="J74" s="24">
        <f t="shared" si="39"/>
        <v>3</v>
      </c>
      <c r="K74" s="24">
        <f t="shared" si="39"/>
        <v>3</v>
      </c>
      <c r="L74" s="24">
        <f t="shared" si="39"/>
        <v>0</v>
      </c>
      <c r="M74" s="24">
        <f t="shared" si="39"/>
        <v>0</v>
      </c>
      <c r="N74" s="24">
        <f t="shared" si="39"/>
        <v>0</v>
      </c>
      <c r="O74" s="24">
        <f t="shared" si="39"/>
        <v>0</v>
      </c>
      <c r="P74" s="24">
        <f t="shared" si="39"/>
        <v>0</v>
      </c>
      <c r="Q74" s="24">
        <f t="shared" si="39"/>
        <v>0</v>
      </c>
      <c r="R74" s="24">
        <f t="shared" si="39"/>
        <v>0</v>
      </c>
      <c r="S74" s="24">
        <f t="shared" si="39"/>
        <v>0</v>
      </c>
      <c r="T74" s="24">
        <f t="shared" si="39"/>
        <v>0</v>
      </c>
      <c r="U74" s="24">
        <f t="shared" si="39"/>
        <v>0</v>
      </c>
      <c r="V74" s="24">
        <f t="shared" si="39"/>
        <v>2200</v>
      </c>
      <c r="W74" s="24">
        <f t="shared" si="39"/>
        <v>0</v>
      </c>
      <c r="X74" s="24">
        <f t="shared" si="39"/>
        <v>30</v>
      </c>
      <c r="Y74" s="24">
        <f t="shared" si="39"/>
        <v>1600</v>
      </c>
      <c r="Z74" s="24">
        <f t="shared" si="39"/>
        <v>515</v>
      </c>
      <c r="AA74" s="24">
        <f t="shared" si="39"/>
        <v>802.21</v>
      </c>
      <c r="AB74" s="24">
        <f t="shared" si="39"/>
        <v>1388.15</v>
      </c>
      <c r="AC74" s="24">
        <f t="shared" si="39"/>
        <v>0</v>
      </c>
      <c r="AD74" s="24">
        <f t="shared" si="39"/>
        <v>43.75</v>
      </c>
      <c r="AE74" s="24">
        <f t="shared" si="39"/>
        <v>0</v>
      </c>
      <c r="AF74" s="25"/>
      <c r="AG74" s="32">
        <f t="shared" si="40"/>
        <v>4179.8999999999996</v>
      </c>
      <c r="AH74" s="32">
        <f t="shared" si="41"/>
        <v>2233</v>
      </c>
      <c r="AI74" s="32">
        <f t="shared" si="42"/>
        <v>2405.21</v>
      </c>
      <c r="AJ74" s="32">
        <f t="shared" si="43"/>
        <v>-342.78999999999996</v>
      </c>
    </row>
    <row r="75" spans="1:36" s="31" customFormat="1" ht="37.5" x14ac:dyDescent="0.3">
      <c r="A75" s="47" t="s">
        <v>26</v>
      </c>
      <c r="B75" s="24">
        <f t="shared" si="38"/>
        <v>1284.7</v>
      </c>
      <c r="C75" s="24">
        <f t="shared" si="38"/>
        <v>485</v>
      </c>
      <c r="D75" s="24">
        <f t="shared" si="38"/>
        <v>108.59</v>
      </c>
      <c r="E75" s="24">
        <f t="shared" si="38"/>
        <v>108.59</v>
      </c>
      <c r="F75" s="24">
        <f>IFERROR(E75/B75*100,0)</f>
        <v>8.4525570172024604</v>
      </c>
      <c r="G75" s="24">
        <f>IFERROR(E75/C75*100,0)</f>
        <v>22.389690721649487</v>
      </c>
      <c r="H75" s="24">
        <f t="shared" si="39"/>
        <v>0</v>
      </c>
      <c r="I75" s="24">
        <f t="shared" si="39"/>
        <v>0</v>
      </c>
      <c r="J75" s="24">
        <f t="shared" si="39"/>
        <v>0</v>
      </c>
      <c r="K75" s="24">
        <f t="shared" si="39"/>
        <v>0</v>
      </c>
      <c r="L75" s="24">
        <f t="shared" si="39"/>
        <v>0</v>
      </c>
      <c r="M75" s="24">
        <f t="shared" si="39"/>
        <v>0</v>
      </c>
      <c r="N75" s="24">
        <f t="shared" si="39"/>
        <v>0</v>
      </c>
      <c r="O75" s="24">
        <f t="shared" si="39"/>
        <v>0</v>
      </c>
      <c r="P75" s="24">
        <f t="shared" si="39"/>
        <v>0</v>
      </c>
      <c r="Q75" s="24">
        <f t="shared" si="39"/>
        <v>0</v>
      </c>
      <c r="R75" s="24">
        <f t="shared" si="39"/>
        <v>0</v>
      </c>
      <c r="S75" s="24">
        <f t="shared" si="39"/>
        <v>0</v>
      </c>
      <c r="T75" s="24">
        <f t="shared" si="39"/>
        <v>0</v>
      </c>
      <c r="U75" s="24">
        <f t="shared" si="39"/>
        <v>0</v>
      </c>
      <c r="V75" s="24">
        <f t="shared" si="39"/>
        <v>0</v>
      </c>
      <c r="W75" s="24">
        <f t="shared" si="39"/>
        <v>0</v>
      </c>
      <c r="X75" s="24">
        <f t="shared" si="39"/>
        <v>0</v>
      </c>
      <c r="Y75" s="24">
        <f t="shared" si="39"/>
        <v>0</v>
      </c>
      <c r="Z75" s="24">
        <f t="shared" si="39"/>
        <v>485</v>
      </c>
      <c r="AA75" s="24">
        <f t="shared" si="39"/>
        <v>108.59</v>
      </c>
      <c r="AB75" s="24">
        <f t="shared" si="39"/>
        <v>755.95</v>
      </c>
      <c r="AC75" s="24">
        <f t="shared" si="39"/>
        <v>0</v>
      </c>
      <c r="AD75" s="24">
        <f t="shared" si="39"/>
        <v>43.75</v>
      </c>
      <c r="AE75" s="24">
        <f t="shared" si="39"/>
        <v>0</v>
      </c>
      <c r="AF75" s="25"/>
      <c r="AG75" s="32">
        <f t="shared" si="40"/>
        <v>1284.7</v>
      </c>
      <c r="AH75" s="32">
        <f t="shared" si="41"/>
        <v>0</v>
      </c>
      <c r="AI75" s="32">
        <f t="shared" si="42"/>
        <v>108.59</v>
      </c>
      <c r="AJ75" s="32">
        <f t="shared" si="43"/>
        <v>-376.40999999999997</v>
      </c>
    </row>
    <row r="76" spans="1:36" s="31" customFormat="1" x14ac:dyDescent="0.3">
      <c r="A76" s="20" t="s">
        <v>27</v>
      </c>
      <c r="B76" s="24">
        <v>0</v>
      </c>
      <c r="C76" s="24">
        <v>0</v>
      </c>
      <c r="D76" s="24">
        <v>0</v>
      </c>
      <c r="E76" s="24">
        <v>0</v>
      </c>
      <c r="F76" s="24">
        <f>IFERROR(E76/B76*100,0)</f>
        <v>0</v>
      </c>
      <c r="G76" s="24">
        <f>IFERROR(E76/C76*100,0)</f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5"/>
      <c r="AG76" s="32">
        <f t="shared" si="40"/>
        <v>0</v>
      </c>
      <c r="AH76" s="32">
        <f t="shared" si="41"/>
        <v>0</v>
      </c>
      <c r="AI76" s="32">
        <f t="shared" si="42"/>
        <v>0</v>
      </c>
      <c r="AJ76" s="32">
        <f t="shared" si="43"/>
        <v>0</v>
      </c>
    </row>
    <row r="77" spans="1:36" s="10" customFormat="1" ht="51.75" customHeight="1" x14ac:dyDescent="0.25">
      <c r="A77" s="68" t="s">
        <v>77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70"/>
      <c r="AF77" s="12"/>
      <c r="AG77" s="9">
        <f t="shared" si="40"/>
        <v>0</v>
      </c>
      <c r="AH77" s="9">
        <f t="shared" si="41"/>
        <v>0</v>
      </c>
      <c r="AI77" s="9">
        <f t="shared" si="42"/>
        <v>0</v>
      </c>
      <c r="AJ77" s="9">
        <f t="shared" si="43"/>
        <v>0</v>
      </c>
    </row>
    <row r="78" spans="1:36" s="10" customFormat="1" x14ac:dyDescent="0.3">
      <c r="A78" s="19" t="s">
        <v>28</v>
      </c>
      <c r="B78" s="23">
        <f>B79+B80+B81+B83</f>
        <v>4717.25</v>
      </c>
      <c r="C78" s="23">
        <f>C79+C80+C81+C83</f>
        <v>2031.25</v>
      </c>
      <c r="D78" s="23">
        <f>D79+D80+D81+D83</f>
        <v>542.92999999999995</v>
      </c>
      <c r="E78" s="23">
        <f>E79+E80+E81+E83</f>
        <v>542.92999999999995</v>
      </c>
      <c r="F78" s="23">
        <f t="shared" ref="F78:F83" si="44">IFERROR(E78/B78*100,0)</f>
        <v>11.509459960782234</v>
      </c>
      <c r="G78" s="23">
        <f t="shared" ref="G78:G83" si="45">IFERROR(E78/C78*100,0)</f>
        <v>26.728861538461533</v>
      </c>
      <c r="H78" s="23">
        <f>H79+H80+H81+H83</f>
        <v>0</v>
      </c>
      <c r="I78" s="23">
        <f>I79+I80+I81+I83</f>
        <v>0</v>
      </c>
      <c r="J78" s="23">
        <f>J79+J80+J81+J83</f>
        <v>0</v>
      </c>
      <c r="K78" s="23">
        <f>K79+K80+K81+K83</f>
        <v>0</v>
      </c>
      <c r="L78" s="23">
        <f t="shared" ref="L78:AE78" si="46">L79+L80+L81+L83</f>
        <v>0</v>
      </c>
      <c r="M78" s="23">
        <f t="shared" si="46"/>
        <v>0</v>
      </c>
      <c r="N78" s="23">
        <f t="shared" si="46"/>
        <v>0</v>
      </c>
      <c r="O78" s="23">
        <f t="shared" si="46"/>
        <v>0</v>
      </c>
      <c r="P78" s="23">
        <f t="shared" si="46"/>
        <v>0</v>
      </c>
      <c r="Q78" s="23">
        <f t="shared" si="46"/>
        <v>0</v>
      </c>
      <c r="R78" s="23">
        <f t="shared" si="46"/>
        <v>0</v>
      </c>
      <c r="S78" s="23">
        <f t="shared" si="46"/>
        <v>0</v>
      </c>
      <c r="T78" s="23">
        <f t="shared" si="46"/>
        <v>0</v>
      </c>
      <c r="U78" s="23">
        <f t="shared" si="46"/>
        <v>0</v>
      </c>
      <c r="V78" s="23">
        <f t="shared" si="46"/>
        <v>0</v>
      </c>
      <c r="W78" s="23">
        <f t="shared" si="46"/>
        <v>0</v>
      </c>
      <c r="X78" s="23">
        <f t="shared" si="46"/>
        <v>0</v>
      </c>
      <c r="Y78" s="23">
        <f t="shared" si="46"/>
        <v>0</v>
      </c>
      <c r="Z78" s="23">
        <f t="shared" si="46"/>
        <v>2031.25</v>
      </c>
      <c r="AA78" s="23">
        <f t="shared" si="46"/>
        <v>542.92999999999995</v>
      </c>
      <c r="AB78" s="23">
        <f>AB79+AB80+AB81+AB83</f>
        <v>2686</v>
      </c>
      <c r="AC78" s="23">
        <f t="shared" si="46"/>
        <v>0</v>
      </c>
      <c r="AD78" s="23">
        <f t="shared" si="46"/>
        <v>0</v>
      </c>
      <c r="AE78" s="23">
        <f t="shared" si="46"/>
        <v>0</v>
      </c>
      <c r="AF78" s="18"/>
      <c r="AG78" s="9">
        <f t="shared" si="40"/>
        <v>4717.25</v>
      </c>
      <c r="AH78" s="9">
        <f t="shared" si="41"/>
        <v>0</v>
      </c>
      <c r="AI78" s="9">
        <f t="shared" si="42"/>
        <v>542.92999999999995</v>
      </c>
      <c r="AJ78" s="9">
        <f t="shared" si="43"/>
        <v>-1488.3200000000002</v>
      </c>
    </row>
    <row r="79" spans="1:36" s="31" customFormat="1" ht="20.25" customHeight="1" x14ac:dyDescent="0.3">
      <c r="A79" s="20" t="s">
        <v>23</v>
      </c>
      <c r="B79" s="17">
        <v>0</v>
      </c>
      <c r="C79" s="17">
        <v>0</v>
      </c>
      <c r="D79" s="17">
        <v>0</v>
      </c>
      <c r="E79" s="17">
        <v>0</v>
      </c>
      <c r="F79" s="17">
        <f t="shared" si="44"/>
        <v>0</v>
      </c>
      <c r="G79" s="17">
        <f t="shared" si="45"/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25"/>
      <c r="AG79" s="32">
        <f t="shared" si="40"/>
        <v>0</v>
      </c>
      <c r="AH79" s="32">
        <f t="shared" si="41"/>
        <v>0</v>
      </c>
      <c r="AI79" s="32">
        <f t="shared" si="42"/>
        <v>0</v>
      </c>
      <c r="AJ79" s="32">
        <f t="shared" si="43"/>
        <v>0</v>
      </c>
    </row>
    <row r="80" spans="1:36" s="31" customFormat="1" ht="37.5" x14ac:dyDescent="0.3">
      <c r="A80" s="15" t="s">
        <v>24</v>
      </c>
      <c r="B80" s="24">
        <f>B92+B99+B105+B110+B115+B120+B125</f>
        <v>3773.8</v>
      </c>
      <c r="C80" s="24">
        <f>C92+C99+C105+C110+C115+C120+C125</f>
        <v>1625</v>
      </c>
      <c r="D80" s="24">
        <f>D92+D99+D105+D110+D115+D120+D125</f>
        <v>434.34</v>
      </c>
      <c r="E80" s="24">
        <f>E92+E99+E105+E110+E115+E120+E125</f>
        <v>434.34</v>
      </c>
      <c r="F80" s="24">
        <f t="shared" si="44"/>
        <v>11.509353966823891</v>
      </c>
      <c r="G80" s="24">
        <f t="shared" si="45"/>
        <v>26.728615384615384</v>
      </c>
      <c r="H80" s="24">
        <f t="shared" ref="H80:AE80" si="47">H92+H99+H105+H110+H115+H120+H125</f>
        <v>0</v>
      </c>
      <c r="I80" s="24">
        <f t="shared" si="47"/>
        <v>0</v>
      </c>
      <c r="J80" s="24">
        <f t="shared" si="47"/>
        <v>0</v>
      </c>
      <c r="K80" s="24">
        <f t="shared" si="47"/>
        <v>0</v>
      </c>
      <c r="L80" s="24">
        <f t="shared" si="47"/>
        <v>0</v>
      </c>
      <c r="M80" s="24">
        <f t="shared" si="47"/>
        <v>0</v>
      </c>
      <c r="N80" s="24">
        <f t="shared" si="47"/>
        <v>0</v>
      </c>
      <c r="O80" s="24">
        <f t="shared" si="47"/>
        <v>0</v>
      </c>
      <c r="P80" s="24">
        <f t="shared" si="47"/>
        <v>0</v>
      </c>
      <c r="Q80" s="24">
        <f t="shared" si="47"/>
        <v>0</v>
      </c>
      <c r="R80" s="24">
        <f t="shared" si="47"/>
        <v>0</v>
      </c>
      <c r="S80" s="24">
        <f t="shared" si="47"/>
        <v>0</v>
      </c>
      <c r="T80" s="24">
        <f t="shared" si="47"/>
        <v>0</v>
      </c>
      <c r="U80" s="24">
        <f t="shared" si="47"/>
        <v>0</v>
      </c>
      <c r="V80" s="24">
        <f t="shared" si="47"/>
        <v>0</v>
      </c>
      <c r="W80" s="24">
        <f t="shared" si="47"/>
        <v>0</v>
      </c>
      <c r="X80" s="24">
        <f t="shared" si="47"/>
        <v>0</v>
      </c>
      <c r="Y80" s="24">
        <f t="shared" si="47"/>
        <v>0</v>
      </c>
      <c r="Z80" s="24">
        <f t="shared" si="47"/>
        <v>1625</v>
      </c>
      <c r="AA80" s="24">
        <f t="shared" si="47"/>
        <v>434.34</v>
      </c>
      <c r="AB80" s="24">
        <f>AB92+AB99+AB105+AB110+AB115+AB120+AB125</f>
        <v>2148.8000000000002</v>
      </c>
      <c r="AC80" s="24">
        <f t="shared" si="47"/>
        <v>0</v>
      </c>
      <c r="AD80" s="24">
        <f t="shared" si="47"/>
        <v>0</v>
      </c>
      <c r="AE80" s="24">
        <f t="shared" si="47"/>
        <v>0</v>
      </c>
      <c r="AF80" s="25"/>
      <c r="AG80" s="32">
        <f t="shared" si="40"/>
        <v>3773.8</v>
      </c>
      <c r="AH80" s="32">
        <f t="shared" si="41"/>
        <v>0</v>
      </c>
      <c r="AI80" s="32">
        <f t="shared" si="42"/>
        <v>434.34</v>
      </c>
      <c r="AJ80" s="32">
        <f t="shared" si="43"/>
        <v>-1190.6600000000001</v>
      </c>
    </row>
    <row r="81" spans="1:36" s="31" customFormat="1" x14ac:dyDescent="0.3">
      <c r="A81" s="20" t="s">
        <v>25</v>
      </c>
      <c r="B81" s="24">
        <f>B87+B93+B100+B106+B111+B116+B121+B126</f>
        <v>943.45</v>
      </c>
      <c r="C81" s="24">
        <f>C87+C93+C100+C106+C111+C116+C121+C126</f>
        <v>406.25</v>
      </c>
      <c r="D81" s="24">
        <f>D87+D93+D100+D106+D111+D116+D121+D126</f>
        <v>108.59</v>
      </c>
      <c r="E81" s="24">
        <f>E87+E93+E100+E106+E111+E116+E121+E126</f>
        <v>108.59</v>
      </c>
      <c r="F81" s="24">
        <f t="shared" si="44"/>
        <v>11.509883936615612</v>
      </c>
      <c r="G81" s="24">
        <f t="shared" si="45"/>
        <v>26.729846153846154</v>
      </c>
      <c r="H81" s="24">
        <f t="shared" ref="H81:AE81" si="48">H87+H93+H100+H106+H111+H116+H121+H126</f>
        <v>0</v>
      </c>
      <c r="I81" s="24">
        <f t="shared" si="48"/>
        <v>0</v>
      </c>
      <c r="J81" s="24">
        <f t="shared" si="48"/>
        <v>0</v>
      </c>
      <c r="K81" s="24">
        <f t="shared" si="48"/>
        <v>0</v>
      </c>
      <c r="L81" s="24">
        <f t="shared" si="48"/>
        <v>0</v>
      </c>
      <c r="M81" s="24">
        <f t="shared" si="48"/>
        <v>0</v>
      </c>
      <c r="N81" s="24">
        <f t="shared" si="48"/>
        <v>0</v>
      </c>
      <c r="O81" s="24">
        <f t="shared" si="48"/>
        <v>0</v>
      </c>
      <c r="P81" s="24">
        <f t="shared" si="48"/>
        <v>0</v>
      </c>
      <c r="Q81" s="24">
        <f t="shared" si="48"/>
        <v>0</v>
      </c>
      <c r="R81" s="24">
        <f t="shared" si="48"/>
        <v>0</v>
      </c>
      <c r="S81" s="24">
        <f t="shared" si="48"/>
        <v>0</v>
      </c>
      <c r="T81" s="24">
        <f t="shared" si="48"/>
        <v>0</v>
      </c>
      <c r="U81" s="24">
        <f t="shared" si="48"/>
        <v>0</v>
      </c>
      <c r="V81" s="24">
        <f t="shared" si="48"/>
        <v>0</v>
      </c>
      <c r="W81" s="24">
        <f t="shared" si="48"/>
        <v>0</v>
      </c>
      <c r="X81" s="24">
        <f t="shared" si="48"/>
        <v>0</v>
      </c>
      <c r="Y81" s="24">
        <f t="shared" si="48"/>
        <v>0</v>
      </c>
      <c r="Z81" s="24">
        <f t="shared" si="48"/>
        <v>406.25</v>
      </c>
      <c r="AA81" s="24">
        <f t="shared" si="48"/>
        <v>108.59</v>
      </c>
      <c r="AB81" s="24">
        <f>AB87+AB93+AB100+AB106+AB111+AB116+AB121+AB126</f>
        <v>537.20000000000005</v>
      </c>
      <c r="AC81" s="24">
        <f t="shared" si="48"/>
        <v>0</v>
      </c>
      <c r="AD81" s="24">
        <f t="shared" si="48"/>
        <v>0</v>
      </c>
      <c r="AE81" s="24">
        <f t="shared" si="48"/>
        <v>0</v>
      </c>
      <c r="AF81" s="25"/>
      <c r="AG81" s="32">
        <f t="shared" si="40"/>
        <v>943.45</v>
      </c>
      <c r="AH81" s="32">
        <f t="shared" si="41"/>
        <v>0</v>
      </c>
      <c r="AI81" s="32">
        <f t="shared" si="42"/>
        <v>108.59</v>
      </c>
      <c r="AJ81" s="32">
        <f t="shared" si="43"/>
        <v>-297.65999999999997</v>
      </c>
    </row>
    <row r="82" spans="1:36" s="31" customFormat="1" ht="37.5" x14ac:dyDescent="0.3">
      <c r="A82" s="47" t="s">
        <v>26</v>
      </c>
      <c r="B82" s="24">
        <f>B96+B102+B107+B112+B117+B122+B127</f>
        <v>943.45</v>
      </c>
      <c r="C82" s="24">
        <f>C96+C102+C107+C112+C117+C122+C127</f>
        <v>406.25</v>
      </c>
      <c r="D82" s="24">
        <f>D96+D102+D107+D112+D117+D122+D127</f>
        <v>108.59</v>
      </c>
      <c r="E82" s="24">
        <f>E96+E102+E107+E112+E117+E122+E127</f>
        <v>108.59</v>
      </c>
      <c r="F82" s="24">
        <f t="shared" si="44"/>
        <v>11.509883936615612</v>
      </c>
      <c r="G82" s="24">
        <f t="shared" si="45"/>
        <v>26.729846153846154</v>
      </c>
      <c r="H82" s="24">
        <f>H96+H102+H107+H112+H117+H122+H127</f>
        <v>0</v>
      </c>
      <c r="I82" s="24">
        <f t="shared" ref="I82:AE82" si="49">I96+I102+I107+I112+I117+I122+I127</f>
        <v>0</v>
      </c>
      <c r="J82" s="24">
        <f t="shared" si="49"/>
        <v>0</v>
      </c>
      <c r="K82" s="24">
        <f t="shared" si="49"/>
        <v>0</v>
      </c>
      <c r="L82" s="24">
        <f t="shared" si="49"/>
        <v>0</v>
      </c>
      <c r="M82" s="24">
        <f t="shared" si="49"/>
        <v>0</v>
      </c>
      <c r="N82" s="24">
        <f t="shared" si="49"/>
        <v>0</v>
      </c>
      <c r="O82" s="24">
        <f t="shared" si="49"/>
        <v>0</v>
      </c>
      <c r="P82" s="24">
        <f t="shared" si="49"/>
        <v>0</v>
      </c>
      <c r="Q82" s="24">
        <f t="shared" si="49"/>
        <v>0</v>
      </c>
      <c r="R82" s="24">
        <f t="shared" si="49"/>
        <v>0</v>
      </c>
      <c r="S82" s="24">
        <f t="shared" si="49"/>
        <v>0</v>
      </c>
      <c r="T82" s="24">
        <f t="shared" si="49"/>
        <v>0</v>
      </c>
      <c r="U82" s="24">
        <f>U96+U102+U107+U112+U117+U122+U127</f>
        <v>0</v>
      </c>
      <c r="V82" s="24">
        <f t="shared" si="49"/>
        <v>0</v>
      </c>
      <c r="W82" s="24">
        <f t="shared" si="49"/>
        <v>0</v>
      </c>
      <c r="X82" s="24">
        <f t="shared" si="49"/>
        <v>0</v>
      </c>
      <c r="Y82" s="24">
        <f t="shared" si="49"/>
        <v>0</v>
      </c>
      <c r="Z82" s="24">
        <f t="shared" si="49"/>
        <v>406.25</v>
      </c>
      <c r="AA82" s="24">
        <f t="shared" si="49"/>
        <v>108.59</v>
      </c>
      <c r="AB82" s="24">
        <f t="shared" si="49"/>
        <v>537.20000000000005</v>
      </c>
      <c r="AC82" s="24">
        <f t="shared" si="49"/>
        <v>0</v>
      </c>
      <c r="AD82" s="24">
        <f t="shared" si="49"/>
        <v>0</v>
      </c>
      <c r="AE82" s="24">
        <f t="shared" si="49"/>
        <v>0</v>
      </c>
      <c r="AF82" s="25"/>
      <c r="AG82" s="32">
        <f t="shared" si="40"/>
        <v>943.45</v>
      </c>
      <c r="AH82" s="32">
        <f t="shared" si="41"/>
        <v>0</v>
      </c>
      <c r="AI82" s="32">
        <f t="shared" si="42"/>
        <v>108.59</v>
      </c>
      <c r="AJ82" s="32">
        <f t="shared" si="43"/>
        <v>-297.65999999999997</v>
      </c>
    </row>
    <row r="83" spans="1:36" s="31" customFormat="1" x14ac:dyDescent="0.3">
      <c r="A83" s="20" t="s">
        <v>27</v>
      </c>
      <c r="B83" s="24">
        <v>0</v>
      </c>
      <c r="C83" s="24">
        <v>0</v>
      </c>
      <c r="D83" s="24">
        <v>0</v>
      </c>
      <c r="E83" s="24">
        <v>0</v>
      </c>
      <c r="F83" s="24">
        <f t="shared" si="44"/>
        <v>0</v>
      </c>
      <c r="G83" s="24">
        <f t="shared" si="45"/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5"/>
      <c r="AG83" s="32">
        <f t="shared" si="40"/>
        <v>0</v>
      </c>
      <c r="AH83" s="32">
        <f t="shared" si="41"/>
        <v>0</v>
      </c>
      <c r="AI83" s="32">
        <f t="shared" si="42"/>
        <v>0</v>
      </c>
      <c r="AJ83" s="32">
        <f t="shared" si="43"/>
        <v>0</v>
      </c>
    </row>
    <row r="84" spans="1:36" s="31" customFormat="1" ht="36.75" customHeight="1" x14ac:dyDescent="0.25">
      <c r="A84" s="71" t="s">
        <v>41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3"/>
      <c r="AF84" s="25"/>
      <c r="AG84" s="32">
        <f t="shared" si="40"/>
        <v>0</v>
      </c>
      <c r="AH84" s="32">
        <f t="shared" si="41"/>
        <v>0</v>
      </c>
      <c r="AI84" s="32">
        <f t="shared" si="42"/>
        <v>0</v>
      </c>
      <c r="AJ84" s="32">
        <f t="shared" si="43"/>
        <v>0</v>
      </c>
    </row>
    <row r="85" spans="1:36" x14ac:dyDescent="0.3">
      <c r="A85" s="20" t="s">
        <v>28</v>
      </c>
      <c r="B85" s="17">
        <f>B87</f>
        <v>0</v>
      </c>
      <c r="C85" s="17">
        <f>C87</f>
        <v>0</v>
      </c>
      <c r="D85" s="17">
        <f>D87</f>
        <v>0</v>
      </c>
      <c r="E85" s="17">
        <f>E87</f>
        <v>0</v>
      </c>
      <c r="F85" s="17">
        <f>IFERROR(E85/B85*100,0)</f>
        <v>0</v>
      </c>
      <c r="G85" s="17">
        <f>IFERROR(E85/C85*100,0)</f>
        <v>0</v>
      </c>
      <c r="H85" s="17">
        <f>H87</f>
        <v>0</v>
      </c>
      <c r="I85" s="17">
        <f>I87</f>
        <v>0</v>
      </c>
      <c r="J85" s="17">
        <f t="shared" ref="J85:AE85" si="50">J87</f>
        <v>0</v>
      </c>
      <c r="K85" s="17">
        <f t="shared" si="50"/>
        <v>0</v>
      </c>
      <c r="L85" s="17">
        <f t="shared" si="50"/>
        <v>0</v>
      </c>
      <c r="M85" s="17">
        <f t="shared" si="50"/>
        <v>0</v>
      </c>
      <c r="N85" s="17">
        <f t="shared" si="50"/>
        <v>0</v>
      </c>
      <c r="O85" s="17">
        <f t="shared" si="50"/>
        <v>0</v>
      </c>
      <c r="P85" s="17">
        <f t="shared" si="50"/>
        <v>0</v>
      </c>
      <c r="Q85" s="17">
        <f t="shared" si="50"/>
        <v>0</v>
      </c>
      <c r="R85" s="17">
        <f t="shared" si="50"/>
        <v>0</v>
      </c>
      <c r="S85" s="17">
        <f t="shared" si="50"/>
        <v>0</v>
      </c>
      <c r="T85" s="17">
        <f t="shared" si="50"/>
        <v>0</v>
      </c>
      <c r="U85" s="17">
        <f t="shared" si="50"/>
        <v>0</v>
      </c>
      <c r="V85" s="17">
        <f t="shared" si="50"/>
        <v>0</v>
      </c>
      <c r="W85" s="17">
        <f t="shared" si="50"/>
        <v>0</v>
      </c>
      <c r="X85" s="17">
        <f t="shared" si="50"/>
        <v>0</v>
      </c>
      <c r="Y85" s="17">
        <f t="shared" si="50"/>
        <v>0</v>
      </c>
      <c r="Z85" s="17">
        <f t="shared" si="50"/>
        <v>0</v>
      </c>
      <c r="AA85" s="17">
        <f t="shared" si="50"/>
        <v>0</v>
      </c>
      <c r="AB85" s="17">
        <f t="shared" si="50"/>
        <v>0</v>
      </c>
      <c r="AC85" s="17">
        <f t="shared" si="50"/>
        <v>0</v>
      </c>
      <c r="AD85" s="17">
        <f t="shared" si="50"/>
        <v>0</v>
      </c>
      <c r="AE85" s="17">
        <f t="shared" si="50"/>
        <v>0</v>
      </c>
      <c r="AF85" s="25"/>
      <c r="AG85" s="32">
        <f t="shared" si="40"/>
        <v>0</v>
      </c>
      <c r="AH85" s="32">
        <f t="shared" si="41"/>
        <v>0</v>
      </c>
      <c r="AI85" s="32">
        <f t="shared" si="42"/>
        <v>0</v>
      </c>
      <c r="AJ85" s="32">
        <f t="shared" si="43"/>
        <v>0</v>
      </c>
    </row>
    <row r="86" spans="1:36" s="31" customFormat="1" hidden="1" x14ac:dyDescent="0.3">
      <c r="A86" s="20" t="s">
        <v>30</v>
      </c>
      <c r="B86" s="17"/>
      <c r="C86" s="17"/>
      <c r="D86" s="17"/>
      <c r="E86" s="17"/>
      <c r="F86" s="17">
        <f>IFERROR(E86/B86*100,0)</f>
        <v>0</v>
      </c>
      <c r="G86" s="17">
        <f>IFERROR(E86/C86*100,0)</f>
        <v>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5"/>
      <c r="AG86" s="32">
        <f t="shared" si="40"/>
        <v>0</v>
      </c>
      <c r="AH86" s="32">
        <f t="shared" si="41"/>
        <v>0</v>
      </c>
      <c r="AI86" s="32">
        <f t="shared" si="42"/>
        <v>0</v>
      </c>
      <c r="AJ86" s="32">
        <f t="shared" si="43"/>
        <v>0</v>
      </c>
    </row>
    <row r="87" spans="1:36" s="31" customFormat="1" x14ac:dyDescent="0.3">
      <c r="A87" s="20" t="s">
        <v>25</v>
      </c>
      <c r="B87" s="24">
        <f>H87+J87+L87+N87+P87+R87+T87+V87+X87+Z87+AB87+AD87</f>
        <v>0</v>
      </c>
      <c r="C87" s="24">
        <f>H87+J87+L87</f>
        <v>0</v>
      </c>
      <c r="D87" s="24">
        <f>E87</f>
        <v>0</v>
      </c>
      <c r="E87" s="24">
        <f>I87+K87+M87+O87+Q87+S87+U87+W87+Y87+AA87+AC87+AE87</f>
        <v>0</v>
      </c>
      <c r="F87" s="24">
        <f>IFERROR(E87/B87*100,0)</f>
        <v>0</v>
      </c>
      <c r="G87" s="24">
        <f>IFERROR(E87/C87*100,0)</f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5"/>
      <c r="AG87" s="32">
        <f t="shared" si="40"/>
        <v>0</v>
      </c>
      <c r="AH87" s="32">
        <f t="shared" si="41"/>
        <v>0</v>
      </c>
      <c r="AI87" s="32">
        <f t="shared" si="42"/>
        <v>0</v>
      </c>
      <c r="AJ87" s="32">
        <f t="shared" si="43"/>
        <v>0</v>
      </c>
    </row>
    <row r="88" spans="1:36" s="31" customFormat="1" hidden="1" x14ac:dyDescent="0.3">
      <c r="A88" s="20" t="s">
        <v>23</v>
      </c>
      <c r="B88" s="17"/>
      <c r="C88" s="17"/>
      <c r="D88" s="17"/>
      <c r="E88" s="17"/>
      <c r="F88" s="17"/>
      <c r="G88" s="17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34"/>
      <c r="AF88" s="25"/>
      <c r="AG88" s="32">
        <f t="shared" si="40"/>
        <v>0</v>
      </c>
      <c r="AH88" s="32">
        <f t="shared" si="41"/>
        <v>0</v>
      </c>
      <c r="AI88" s="32">
        <f t="shared" si="42"/>
        <v>0</v>
      </c>
      <c r="AJ88" s="32">
        <f t="shared" si="43"/>
        <v>0</v>
      </c>
    </row>
    <row r="89" spans="1:36" s="31" customFormat="1" hidden="1" x14ac:dyDescent="0.3">
      <c r="A89" s="20" t="s">
        <v>27</v>
      </c>
      <c r="B89" s="17"/>
      <c r="C89" s="17"/>
      <c r="D89" s="17"/>
      <c r="E89" s="17"/>
      <c r="F89" s="17"/>
      <c r="G89" s="17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34"/>
      <c r="AF89" s="25"/>
      <c r="AG89" s="32">
        <f t="shared" si="40"/>
        <v>0</v>
      </c>
      <c r="AH89" s="32">
        <f t="shared" si="41"/>
        <v>0</v>
      </c>
      <c r="AI89" s="32">
        <f t="shared" si="42"/>
        <v>0</v>
      </c>
      <c r="AJ89" s="32">
        <f t="shared" si="43"/>
        <v>0</v>
      </c>
    </row>
    <row r="90" spans="1:36" s="31" customFormat="1" ht="30.75" customHeight="1" x14ac:dyDescent="0.25">
      <c r="A90" s="71" t="s">
        <v>42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3"/>
      <c r="AF90" s="25"/>
      <c r="AG90" s="32">
        <f t="shared" si="40"/>
        <v>0</v>
      </c>
      <c r="AH90" s="32">
        <f t="shared" si="41"/>
        <v>0</v>
      </c>
      <c r="AI90" s="32">
        <f t="shared" si="42"/>
        <v>0</v>
      </c>
      <c r="AJ90" s="32">
        <f t="shared" si="43"/>
        <v>0</v>
      </c>
    </row>
    <row r="91" spans="1:36" x14ac:dyDescent="0.3">
      <c r="A91" s="19" t="s">
        <v>28</v>
      </c>
      <c r="B91" s="23">
        <f>B93+B92</f>
        <v>1093.75</v>
      </c>
      <c r="C91" s="23">
        <f>C93+C92</f>
        <v>0</v>
      </c>
      <c r="D91" s="23">
        <f>D93+D92</f>
        <v>0</v>
      </c>
      <c r="E91" s="23">
        <f>E93+E92</f>
        <v>0</v>
      </c>
      <c r="F91" s="23">
        <f t="shared" ref="F91:F96" si="51">IFERROR(E91/B91*100,0)</f>
        <v>0</v>
      </c>
      <c r="G91" s="23">
        <f t="shared" ref="G91:G96" si="52">IFERROR(E91/C91*100,0)</f>
        <v>0</v>
      </c>
      <c r="H91" s="23">
        <f>H93+H92</f>
        <v>0</v>
      </c>
      <c r="I91" s="23">
        <f t="shared" ref="I91:AE91" si="53">I93+I92</f>
        <v>0</v>
      </c>
      <c r="J91" s="23">
        <f t="shared" si="53"/>
        <v>0</v>
      </c>
      <c r="K91" s="23">
        <f t="shared" si="53"/>
        <v>0</v>
      </c>
      <c r="L91" s="23">
        <f t="shared" si="53"/>
        <v>0</v>
      </c>
      <c r="M91" s="23">
        <f t="shared" si="53"/>
        <v>0</v>
      </c>
      <c r="N91" s="23">
        <f t="shared" si="53"/>
        <v>0</v>
      </c>
      <c r="O91" s="23">
        <f t="shared" si="53"/>
        <v>0</v>
      </c>
      <c r="P91" s="23">
        <f t="shared" si="53"/>
        <v>0</v>
      </c>
      <c r="Q91" s="23">
        <f t="shared" si="53"/>
        <v>0</v>
      </c>
      <c r="R91" s="23">
        <f t="shared" si="53"/>
        <v>0</v>
      </c>
      <c r="S91" s="23">
        <f t="shared" si="53"/>
        <v>0</v>
      </c>
      <c r="T91" s="23">
        <f t="shared" si="53"/>
        <v>0</v>
      </c>
      <c r="U91" s="23">
        <f t="shared" si="53"/>
        <v>0</v>
      </c>
      <c r="V91" s="23">
        <f t="shared" si="53"/>
        <v>0</v>
      </c>
      <c r="W91" s="23">
        <f t="shared" si="53"/>
        <v>0</v>
      </c>
      <c r="X91" s="23">
        <f t="shared" si="53"/>
        <v>0</v>
      </c>
      <c r="Y91" s="23">
        <f t="shared" si="53"/>
        <v>0</v>
      </c>
      <c r="Z91" s="23">
        <f t="shared" si="53"/>
        <v>0</v>
      </c>
      <c r="AA91" s="23">
        <f>AA93+AA92</f>
        <v>0</v>
      </c>
      <c r="AB91" s="23">
        <f>AB93+AB92</f>
        <v>1093.75</v>
      </c>
      <c r="AC91" s="23">
        <f>AC93+AC92</f>
        <v>0</v>
      </c>
      <c r="AD91" s="23">
        <f t="shared" si="53"/>
        <v>0</v>
      </c>
      <c r="AE91" s="23">
        <f t="shared" si="53"/>
        <v>0</v>
      </c>
      <c r="AF91" s="25"/>
      <c r="AG91" s="9">
        <f t="shared" si="40"/>
        <v>1093.75</v>
      </c>
      <c r="AH91" s="9">
        <f t="shared" si="41"/>
        <v>0</v>
      </c>
      <c r="AI91" s="9">
        <f t="shared" si="42"/>
        <v>0</v>
      </c>
      <c r="AJ91" s="9">
        <f t="shared" si="43"/>
        <v>0</v>
      </c>
    </row>
    <row r="92" spans="1:36" s="10" customFormat="1" ht="46.5" customHeight="1" x14ac:dyDescent="0.3">
      <c r="A92" s="15" t="s">
        <v>24</v>
      </c>
      <c r="B92" s="17">
        <f>H92+J92+L92+N92+P92+R92+T92+V92+X92+Z92+AB92+AD92</f>
        <v>875</v>
      </c>
      <c r="C92" s="17">
        <f>H92+J92+L92+N92+P92+R92+T92+V92+X92+Z92</f>
        <v>0</v>
      </c>
      <c r="D92" s="17">
        <f>E92</f>
        <v>0</v>
      </c>
      <c r="E92" s="17">
        <f>I92+K92+M92+O92+Q92+S92+U92+W92+Y92+AA92+AC92+AE92</f>
        <v>0</v>
      </c>
      <c r="F92" s="17">
        <f t="shared" si="51"/>
        <v>0</v>
      </c>
      <c r="G92" s="17">
        <f t="shared" si="52"/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16">
        <v>0</v>
      </c>
      <c r="AA92" s="16">
        <v>0</v>
      </c>
      <c r="AB92" s="16">
        <v>875</v>
      </c>
      <c r="AC92" s="16">
        <v>0</v>
      </c>
      <c r="AD92" s="16">
        <v>0</v>
      </c>
      <c r="AE92" s="16">
        <v>0</v>
      </c>
      <c r="AF92" s="18"/>
      <c r="AG92" s="9">
        <f t="shared" si="40"/>
        <v>875</v>
      </c>
      <c r="AH92" s="9">
        <f t="shared" si="41"/>
        <v>0</v>
      </c>
      <c r="AI92" s="9">
        <f t="shared" si="42"/>
        <v>0</v>
      </c>
      <c r="AJ92" s="9">
        <f t="shared" si="43"/>
        <v>0</v>
      </c>
    </row>
    <row r="93" spans="1:36" s="10" customFormat="1" x14ac:dyDescent="0.3">
      <c r="A93" s="20" t="s">
        <v>25</v>
      </c>
      <c r="B93" s="24">
        <f>H93+J93+L93+N93+P93+R93+T93+V93+X93+Z93+AB93+AD93</f>
        <v>218.75</v>
      </c>
      <c r="C93" s="17">
        <f t="shared" ref="C93:C96" si="54">H93+J93+L93+N93+P93+R93+T93+V93+X93+Z93</f>
        <v>0</v>
      </c>
      <c r="D93" s="17">
        <f>E93</f>
        <v>0</v>
      </c>
      <c r="E93" s="17">
        <f>I93+K93+M93+O93+Q93+S93+U93+W93+Y93+AA93+AC93+AE93</f>
        <v>0</v>
      </c>
      <c r="F93" s="17">
        <f t="shared" si="51"/>
        <v>0</v>
      </c>
      <c r="G93" s="17">
        <f t="shared" si="52"/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218.75</v>
      </c>
      <c r="AC93" s="21">
        <v>0</v>
      </c>
      <c r="AD93" s="21">
        <v>0</v>
      </c>
      <c r="AE93" s="21">
        <v>0</v>
      </c>
      <c r="AF93" s="18"/>
      <c r="AG93" s="9">
        <f t="shared" si="40"/>
        <v>218.75</v>
      </c>
      <c r="AH93" s="9">
        <f t="shared" si="41"/>
        <v>0</v>
      </c>
      <c r="AI93" s="9">
        <f t="shared" si="42"/>
        <v>0</v>
      </c>
      <c r="AJ93" s="9">
        <f t="shared" si="43"/>
        <v>0</v>
      </c>
    </row>
    <row r="94" spans="1:36" s="10" customFormat="1" hidden="1" x14ac:dyDescent="0.3">
      <c r="A94" s="20" t="s">
        <v>23</v>
      </c>
      <c r="B94" s="24">
        <f>H94+J94+L94+N94+P94+R94+T94+V94+X94+Z94+AB94+AD94</f>
        <v>0</v>
      </c>
      <c r="C94" s="17">
        <f t="shared" si="54"/>
        <v>0</v>
      </c>
      <c r="D94" s="24"/>
      <c r="E94" s="17">
        <f>I94+K94+M94+O94+Q94+S94+U94+W94+Y94+AA94+AC94+AE94</f>
        <v>0</v>
      </c>
      <c r="F94" s="17">
        <f t="shared" si="51"/>
        <v>0</v>
      </c>
      <c r="G94" s="17">
        <f t="shared" si="52"/>
        <v>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22"/>
      <c r="AF94" s="18"/>
      <c r="AG94" s="9">
        <f t="shared" si="40"/>
        <v>0</v>
      </c>
      <c r="AH94" s="9">
        <f t="shared" si="41"/>
        <v>0</v>
      </c>
      <c r="AI94" s="9">
        <f t="shared" si="42"/>
        <v>0</v>
      </c>
      <c r="AJ94" s="9">
        <f t="shared" si="43"/>
        <v>0</v>
      </c>
    </row>
    <row r="95" spans="1:36" s="10" customFormat="1" hidden="1" x14ac:dyDescent="0.3">
      <c r="A95" s="20" t="s">
        <v>27</v>
      </c>
      <c r="B95" s="24">
        <f>H95+J95+L95+N95+P95+R95+T95+V95+X95+Z95+AB95+AD95</f>
        <v>0</v>
      </c>
      <c r="C95" s="17">
        <f t="shared" si="54"/>
        <v>0</v>
      </c>
      <c r="D95" s="24"/>
      <c r="E95" s="17">
        <f>I95+K95+M95+O95+Q95+S95+U95+W95+Y95+AA95+AC95+AE95</f>
        <v>0</v>
      </c>
      <c r="F95" s="17">
        <f t="shared" si="51"/>
        <v>0</v>
      </c>
      <c r="G95" s="17">
        <f t="shared" si="52"/>
        <v>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22"/>
      <c r="AF95" s="18"/>
      <c r="AG95" s="9">
        <f t="shared" si="40"/>
        <v>0</v>
      </c>
      <c r="AH95" s="9">
        <f t="shared" si="41"/>
        <v>0</v>
      </c>
      <c r="AI95" s="9">
        <f t="shared" si="42"/>
        <v>0</v>
      </c>
      <c r="AJ95" s="9">
        <f t="shared" si="43"/>
        <v>0</v>
      </c>
    </row>
    <row r="96" spans="1:36" s="31" customFormat="1" ht="37.5" x14ac:dyDescent="0.3">
      <c r="A96" s="47" t="s">
        <v>26</v>
      </c>
      <c r="B96" s="24">
        <f>H96+J96+L96+N96+P96+R96+T96+V96+X96+Z96+AB96+AD96</f>
        <v>218.75</v>
      </c>
      <c r="C96" s="17">
        <f t="shared" si="54"/>
        <v>0</v>
      </c>
      <c r="D96" s="24">
        <f>E96</f>
        <v>0</v>
      </c>
      <c r="E96" s="24">
        <f>I96+K96+M96+O96+Q96+S96+U96+W96+Y96+AA96+AC96+AE96</f>
        <v>0</v>
      </c>
      <c r="F96" s="24">
        <f t="shared" si="51"/>
        <v>0</v>
      </c>
      <c r="G96" s="24">
        <f t="shared" si="52"/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218.75</v>
      </c>
      <c r="AC96" s="21">
        <v>0</v>
      </c>
      <c r="AD96" s="21">
        <v>0</v>
      </c>
      <c r="AE96" s="21">
        <v>0</v>
      </c>
      <c r="AF96" s="25"/>
      <c r="AG96" s="9">
        <f t="shared" si="40"/>
        <v>218.75</v>
      </c>
      <c r="AH96" s="9">
        <f t="shared" si="41"/>
        <v>0</v>
      </c>
      <c r="AI96" s="9">
        <f t="shared" si="42"/>
        <v>0</v>
      </c>
      <c r="AJ96" s="9">
        <f t="shared" si="43"/>
        <v>0</v>
      </c>
    </row>
    <row r="97" spans="1:36" s="10" customFormat="1" ht="29.25" customHeight="1" x14ac:dyDescent="0.25">
      <c r="A97" s="71" t="s">
        <v>43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3"/>
      <c r="AF97" s="86" t="s">
        <v>81</v>
      </c>
      <c r="AG97" s="9">
        <f t="shared" si="40"/>
        <v>0</v>
      </c>
      <c r="AH97" s="9">
        <f t="shared" si="41"/>
        <v>0</v>
      </c>
      <c r="AI97" s="9">
        <f t="shared" si="42"/>
        <v>0</v>
      </c>
      <c r="AJ97" s="9">
        <f t="shared" si="43"/>
        <v>0</v>
      </c>
    </row>
    <row r="98" spans="1:36" x14ac:dyDescent="0.3">
      <c r="A98" s="19" t="s">
        <v>28</v>
      </c>
      <c r="B98" s="23">
        <f>B100+B99</f>
        <v>262.5</v>
      </c>
      <c r="C98" s="23">
        <f>C100+C99</f>
        <v>262.5</v>
      </c>
      <c r="D98" s="23">
        <f>D100+D99</f>
        <v>262.5</v>
      </c>
      <c r="E98" s="23">
        <f>E100+E99</f>
        <v>262.5</v>
      </c>
      <c r="F98" s="23">
        <f>IFERROR(E98/B98*100,0)</f>
        <v>100</v>
      </c>
      <c r="G98" s="23">
        <f>IFERROR(E98/C98*100,0)</f>
        <v>100</v>
      </c>
      <c r="H98" s="23">
        <f>H100+H99</f>
        <v>0</v>
      </c>
      <c r="I98" s="23">
        <f t="shared" ref="I98:AE98" si="55">I100+I99</f>
        <v>0</v>
      </c>
      <c r="J98" s="23">
        <f t="shared" si="55"/>
        <v>0</v>
      </c>
      <c r="K98" s="23">
        <f t="shared" si="55"/>
        <v>0</v>
      </c>
      <c r="L98" s="23">
        <f t="shared" si="55"/>
        <v>0</v>
      </c>
      <c r="M98" s="23">
        <f t="shared" si="55"/>
        <v>0</v>
      </c>
      <c r="N98" s="23">
        <f t="shared" si="55"/>
        <v>0</v>
      </c>
      <c r="O98" s="23">
        <f t="shared" si="55"/>
        <v>0</v>
      </c>
      <c r="P98" s="23">
        <f t="shared" si="55"/>
        <v>0</v>
      </c>
      <c r="Q98" s="23">
        <f t="shared" si="55"/>
        <v>0</v>
      </c>
      <c r="R98" s="23">
        <f t="shared" si="55"/>
        <v>0</v>
      </c>
      <c r="S98" s="23">
        <f t="shared" si="55"/>
        <v>0</v>
      </c>
      <c r="T98" s="23">
        <f t="shared" si="55"/>
        <v>0</v>
      </c>
      <c r="U98" s="23">
        <f t="shared" si="55"/>
        <v>0</v>
      </c>
      <c r="V98" s="23">
        <f t="shared" si="55"/>
        <v>0</v>
      </c>
      <c r="W98" s="23">
        <f t="shared" si="55"/>
        <v>0</v>
      </c>
      <c r="X98" s="23">
        <f t="shared" si="55"/>
        <v>0</v>
      </c>
      <c r="Y98" s="23">
        <f t="shared" si="55"/>
        <v>0</v>
      </c>
      <c r="Z98" s="23">
        <f t="shared" si="55"/>
        <v>262.5</v>
      </c>
      <c r="AA98" s="23">
        <f t="shared" si="55"/>
        <v>262.5</v>
      </c>
      <c r="AB98" s="23">
        <f t="shared" si="55"/>
        <v>0</v>
      </c>
      <c r="AC98" s="23">
        <f t="shared" si="55"/>
        <v>0</v>
      </c>
      <c r="AD98" s="23">
        <f t="shared" si="55"/>
        <v>0</v>
      </c>
      <c r="AE98" s="23">
        <f t="shared" si="55"/>
        <v>0</v>
      </c>
      <c r="AF98" s="90"/>
      <c r="AG98" s="9">
        <f t="shared" si="40"/>
        <v>262.5</v>
      </c>
      <c r="AH98" s="9">
        <f t="shared" si="41"/>
        <v>0</v>
      </c>
      <c r="AI98" s="9">
        <f t="shared" si="42"/>
        <v>262.5</v>
      </c>
      <c r="AJ98" s="9">
        <f t="shared" si="43"/>
        <v>0</v>
      </c>
    </row>
    <row r="99" spans="1:36" s="31" customFormat="1" ht="45" customHeight="1" x14ac:dyDescent="0.3">
      <c r="A99" s="15" t="s">
        <v>24</v>
      </c>
      <c r="B99" s="24">
        <f>H99+J99+L99+N99+P99+R99+T99+V99+X99+Z99+AB99+AD99</f>
        <v>210</v>
      </c>
      <c r="C99" s="24">
        <f>H99+J99+L99+N99+P99+R99+T99+V99+X99+Z99</f>
        <v>210</v>
      </c>
      <c r="D99" s="24">
        <f>E99</f>
        <v>210</v>
      </c>
      <c r="E99" s="24">
        <f>I99+K99+M99+O99+Q99+S99+U99+W99+Y99+AA99+AC99+AE99</f>
        <v>210</v>
      </c>
      <c r="F99" s="17">
        <f>IFERROR(E99/#REF!*100,0)</f>
        <v>0</v>
      </c>
      <c r="G99" s="17">
        <f>IFERROR(E99/C99*100,0)</f>
        <v>100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210</v>
      </c>
      <c r="AA99" s="21">
        <v>210</v>
      </c>
      <c r="AB99" s="21">
        <v>0</v>
      </c>
      <c r="AC99" s="21">
        <v>0</v>
      </c>
      <c r="AD99" s="21">
        <v>0</v>
      </c>
      <c r="AE99" s="21">
        <v>0</v>
      </c>
      <c r="AF99" s="90"/>
      <c r="AG99" s="9">
        <f t="shared" si="40"/>
        <v>210</v>
      </c>
      <c r="AH99" s="9">
        <f t="shared" si="41"/>
        <v>0</v>
      </c>
      <c r="AI99" s="9">
        <f t="shared" si="42"/>
        <v>210</v>
      </c>
      <c r="AJ99" s="9">
        <f t="shared" si="43"/>
        <v>0</v>
      </c>
    </row>
    <row r="100" spans="1:36" s="10" customFormat="1" x14ac:dyDescent="0.3">
      <c r="A100" s="20" t="s">
        <v>25</v>
      </c>
      <c r="B100" s="24">
        <f>H100+J100+L100+N100+P100+R100+T100+V100+X100+Z100+AB100+AD100</f>
        <v>52.5</v>
      </c>
      <c r="C100" s="24">
        <f t="shared" ref="C100:C102" si="56">H100+J100+L100+N100+P100+R100+T100+V100+X100+Z100</f>
        <v>52.5</v>
      </c>
      <c r="D100" s="24">
        <f>E100</f>
        <v>52.5</v>
      </c>
      <c r="E100" s="24">
        <f>I100+K100+M100+O100+Q100+S100+U100+W100+Y100+AA100+AC100+AE100</f>
        <v>52.5</v>
      </c>
      <c r="F100" s="24">
        <f>IFERROR(E100/B100*100,0)</f>
        <v>100</v>
      </c>
      <c r="G100" s="24">
        <f>IFERROR(E100/C100*100,0)</f>
        <v>100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52.5</v>
      </c>
      <c r="AA100" s="21">
        <v>52.5</v>
      </c>
      <c r="AB100" s="21">
        <v>0</v>
      </c>
      <c r="AC100" s="21">
        <v>0</v>
      </c>
      <c r="AD100" s="21">
        <v>0</v>
      </c>
      <c r="AE100" s="21">
        <v>0</v>
      </c>
      <c r="AF100" s="90"/>
      <c r="AG100" s="9">
        <f t="shared" si="40"/>
        <v>52.5</v>
      </c>
      <c r="AH100" s="9">
        <f t="shared" si="41"/>
        <v>0</v>
      </c>
      <c r="AI100" s="9">
        <f t="shared" si="42"/>
        <v>52.5</v>
      </c>
      <c r="AJ100" s="9">
        <f t="shared" si="43"/>
        <v>0</v>
      </c>
    </row>
    <row r="101" spans="1:36" s="10" customFormat="1" ht="18.75" hidden="1" customHeight="1" x14ac:dyDescent="0.3">
      <c r="A101" s="14" t="s">
        <v>23</v>
      </c>
      <c r="B101" s="24">
        <f>H101+J101+L101+N101+P101+R101+T101+V101+X101+Z101+AB101+AD101</f>
        <v>52.5</v>
      </c>
      <c r="C101" s="24">
        <f t="shared" si="56"/>
        <v>52.5</v>
      </c>
      <c r="D101" s="24">
        <f>E101</f>
        <v>0</v>
      </c>
      <c r="E101" s="24">
        <f>I101+K101+M101+O101+Q101+S101+U101+W101+Y101+AA101+AC101+AE101</f>
        <v>0</v>
      </c>
      <c r="F101" s="24">
        <f>IFERROR(E101/B101*100,0)</f>
        <v>0</v>
      </c>
      <c r="G101" s="24">
        <f>IFERROR(E101/C101*100,0)</f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52.5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90"/>
      <c r="AG101" s="9">
        <f t="shared" si="40"/>
        <v>52.5</v>
      </c>
      <c r="AH101" s="9">
        <f t="shared" si="41"/>
        <v>0</v>
      </c>
      <c r="AI101" s="9">
        <f t="shared" si="42"/>
        <v>0</v>
      </c>
      <c r="AJ101" s="9">
        <f t="shared" si="43"/>
        <v>-52.5</v>
      </c>
    </row>
    <row r="102" spans="1:36" s="10" customFormat="1" ht="49.5" customHeight="1" x14ac:dyDescent="0.3">
      <c r="A102" s="47" t="s">
        <v>26</v>
      </c>
      <c r="B102" s="24">
        <f>H102+J102+L102+N102+P102+R102+T102+V102+X102+Z102+AB102+AD102</f>
        <v>52.5</v>
      </c>
      <c r="C102" s="24">
        <f t="shared" si="56"/>
        <v>52.5</v>
      </c>
      <c r="D102" s="24">
        <f>E102</f>
        <v>52.5</v>
      </c>
      <c r="E102" s="24">
        <f>I102+K102+M102+O102+Q102+S102+U102+W102+Y102+AA102+AC102+AE102</f>
        <v>52.5</v>
      </c>
      <c r="F102" s="24">
        <f>IFERROR(E102/B102*100,0)</f>
        <v>100</v>
      </c>
      <c r="G102" s="24">
        <f>IFERROR(E102/C102*100,0)</f>
        <v>100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52.5</v>
      </c>
      <c r="AA102" s="21">
        <v>52.5</v>
      </c>
      <c r="AB102" s="21">
        <v>0</v>
      </c>
      <c r="AC102" s="21">
        <v>0</v>
      </c>
      <c r="AD102" s="21">
        <v>0</v>
      </c>
      <c r="AE102" s="21">
        <v>0</v>
      </c>
      <c r="AF102" s="87"/>
      <c r="AG102" s="9">
        <f t="shared" si="40"/>
        <v>52.5</v>
      </c>
      <c r="AH102" s="9">
        <f t="shared" si="41"/>
        <v>0</v>
      </c>
      <c r="AI102" s="9">
        <f t="shared" si="42"/>
        <v>52.5</v>
      </c>
      <c r="AJ102" s="9">
        <f t="shared" si="43"/>
        <v>0</v>
      </c>
    </row>
    <row r="103" spans="1:36" s="10" customFormat="1" ht="42.75" customHeight="1" x14ac:dyDescent="0.25">
      <c r="A103" s="71" t="s">
        <v>44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3"/>
      <c r="AF103" s="25"/>
      <c r="AG103" s="9">
        <f t="shared" si="40"/>
        <v>0</v>
      </c>
      <c r="AH103" s="9">
        <f t="shared" si="41"/>
        <v>0</v>
      </c>
      <c r="AI103" s="9">
        <f t="shared" si="42"/>
        <v>0</v>
      </c>
      <c r="AJ103" s="9">
        <f t="shared" si="43"/>
        <v>0</v>
      </c>
    </row>
    <row r="104" spans="1:36" x14ac:dyDescent="0.3">
      <c r="A104" s="19" t="s">
        <v>28</v>
      </c>
      <c r="B104" s="23">
        <f>B106+B105</f>
        <v>875</v>
      </c>
      <c r="C104" s="23">
        <f>C106+C105</f>
        <v>0</v>
      </c>
      <c r="D104" s="23">
        <f>D106+D105</f>
        <v>0</v>
      </c>
      <c r="E104" s="23">
        <f>E106+E105</f>
        <v>0</v>
      </c>
      <c r="F104" s="23">
        <f>IFERROR(E104/B104*100,0)</f>
        <v>0</v>
      </c>
      <c r="G104" s="23">
        <f>IFERROR(E104/C104*100,0)</f>
        <v>0</v>
      </c>
      <c r="H104" s="23">
        <f>H106+H105</f>
        <v>0</v>
      </c>
      <c r="I104" s="23">
        <f t="shared" ref="I104:AE104" si="57">I106+I105</f>
        <v>0</v>
      </c>
      <c r="J104" s="23">
        <f t="shared" si="57"/>
        <v>0</v>
      </c>
      <c r="K104" s="23">
        <f t="shared" si="57"/>
        <v>0</v>
      </c>
      <c r="L104" s="23">
        <f t="shared" si="57"/>
        <v>0</v>
      </c>
      <c r="M104" s="23">
        <f t="shared" si="57"/>
        <v>0</v>
      </c>
      <c r="N104" s="23">
        <f t="shared" si="57"/>
        <v>0</v>
      </c>
      <c r="O104" s="23">
        <f t="shared" si="57"/>
        <v>0</v>
      </c>
      <c r="P104" s="23">
        <f t="shared" si="57"/>
        <v>0</v>
      </c>
      <c r="Q104" s="23">
        <f t="shared" si="57"/>
        <v>0</v>
      </c>
      <c r="R104" s="23">
        <f t="shared" si="57"/>
        <v>0</v>
      </c>
      <c r="S104" s="23">
        <f t="shared" si="57"/>
        <v>0</v>
      </c>
      <c r="T104" s="23">
        <f t="shared" si="57"/>
        <v>0</v>
      </c>
      <c r="U104" s="23">
        <f t="shared" si="57"/>
        <v>0</v>
      </c>
      <c r="V104" s="23">
        <f t="shared" si="57"/>
        <v>0</v>
      </c>
      <c r="W104" s="23">
        <f t="shared" si="57"/>
        <v>0</v>
      </c>
      <c r="X104" s="23">
        <f t="shared" si="57"/>
        <v>0</v>
      </c>
      <c r="Y104" s="23">
        <f t="shared" si="57"/>
        <v>0</v>
      </c>
      <c r="Z104" s="23">
        <f t="shared" si="57"/>
        <v>0</v>
      </c>
      <c r="AA104" s="23">
        <f t="shared" si="57"/>
        <v>0</v>
      </c>
      <c r="AB104" s="23">
        <f t="shared" si="57"/>
        <v>875</v>
      </c>
      <c r="AC104" s="23">
        <f t="shared" si="57"/>
        <v>0</v>
      </c>
      <c r="AD104" s="23">
        <f t="shared" si="57"/>
        <v>0</v>
      </c>
      <c r="AE104" s="23">
        <f t="shared" si="57"/>
        <v>0</v>
      </c>
      <c r="AF104" s="25"/>
      <c r="AG104" s="9">
        <f t="shared" si="40"/>
        <v>875</v>
      </c>
      <c r="AH104" s="9">
        <f t="shared" si="41"/>
        <v>0</v>
      </c>
      <c r="AI104" s="9">
        <f t="shared" si="42"/>
        <v>0</v>
      </c>
      <c r="AJ104" s="9">
        <f t="shared" si="43"/>
        <v>0</v>
      </c>
    </row>
    <row r="105" spans="1:36" s="10" customFormat="1" ht="48.75" customHeight="1" x14ac:dyDescent="0.3">
      <c r="A105" s="15" t="s">
        <v>24</v>
      </c>
      <c r="B105" s="24">
        <f>H105+J105+L105+N105+P105+R105+T105+V105+X105+Z105+AB105+AD105</f>
        <v>700</v>
      </c>
      <c r="C105" s="24">
        <f>H105+J105+L105+N105+P105+R105+T105+V105+X105+Z105</f>
        <v>0</v>
      </c>
      <c r="D105" s="24">
        <f>E105</f>
        <v>0</v>
      </c>
      <c r="E105" s="24">
        <f>I105+K105+M105+O105+Q105+S105+U105+W105+Y105+AA105+AC105+AE105</f>
        <v>0</v>
      </c>
      <c r="F105" s="17">
        <f>IFERROR(E105/B105*100,0)</f>
        <v>0</v>
      </c>
      <c r="G105" s="17">
        <f>IFERROR(E105/C105*100,0)</f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700</v>
      </c>
      <c r="AC105" s="21">
        <v>0</v>
      </c>
      <c r="AD105" s="21">
        <v>0</v>
      </c>
      <c r="AE105" s="21">
        <v>0</v>
      </c>
      <c r="AF105" s="18"/>
      <c r="AG105" s="9">
        <f t="shared" si="40"/>
        <v>700</v>
      </c>
      <c r="AH105" s="9">
        <f t="shared" si="41"/>
        <v>0</v>
      </c>
      <c r="AI105" s="9">
        <f t="shared" si="42"/>
        <v>0</v>
      </c>
      <c r="AJ105" s="9">
        <f t="shared" si="43"/>
        <v>0</v>
      </c>
    </row>
    <row r="106" spans="1:36" s="10" customFormat="1" x14ac:dyDescent="0.3">
      <c r="A106" s="20" t="s">
        <v>25</v>
      </c>
      <c r="B106" s="24">
        <f>H106+J106+L106+N106+P106+R106+T106+V106+X106+Z106+AB106+AD106</f>
        <v>175</v>
      </c>
      <c r="C106" s="24">
        <f t="shared" ref="C106:C107" si="58">H106+J106+L106+N106+P106+R106+T106+V106+X106+Z106</f>
        <v>0</v>
      </c>
      <c r="D106" s="24">
        <f>E106</f>
        <v>0</v>
      </c>
      <c r="E106" s="24">
        <f>I106+K106+M106+O106+Q106+S106+U106+W106+Y106+AA106+AC106+AE106</f>
        <v>0</v>
      </c>
      <c r="F106" s="24">
        <f>IFERROR(E106/B106*100,0)</f>
        <v>0</v>
      </c>
      <c r="G106" s="24">
        <f>IFERROR(E106/C106*100,0)</f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175</v>
      </c>
      <c r="AC106" s="21">
        <v>0</v>
      </c>
      <c r="AD106" s="21">
        <v>0</v>
      </c>
      <c r="AE106" s="21">
        <v>0</v>
      </c>
      <c r="AF106" s="18"/>
      <c r="AG106" s="9">
        <f t="shared" si="40"/>
        <v>175</v>
      </c>
      <c r="AH106" s="9">
        <f t="shared" si="41"/>
        <v>0</v>
      </c>
      <c r="AI106" s="9">
        <f t="shared" si="42"/>
        <v>0</v>
      </c>
      <c r="AJ106" s="9">
        <f t="shared" si="43"/>
        <v>0</v>
      </c>
    </row>
    <row r="107" spans="1:36" s="10" customFormat="1" ht="44.25" customHeight="1" x14ac:dyDescent="0.3">
      <c r="A107" s="47" t="s">
        <v>26</v>
      </c>
      <c r="B107" s="24">
        <f>H107+J107+L107+N107+P107+R107+T107+V107+X107+Z107+AB107+AD107</f>
        <v>175</v>
      </c>
      <c r="C107" s="24">
        <f t="shared" si="58"/>
        <v>0</v>
      </c>
      <c r="D107" s="24">
        <f>E107</f>
        <v>0</v>
      </c>
      <c r="E107" s="24">
        <f>I107+K107+M107+O107+Q107+S107+U107+W107+Y107+AA107+AC107+AE107</f>
        <v>0</v>
      </c>
      <c r="F107" s="24">
        <f>IFERROR(E107/B107*100,0)</f>
        <v>0</v>
      </c>
      <c r="G107" s="24">
        <f>IFERROR(E107/C107*100,0)</f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175</v>
      </c>
      <c r="AC107" s="21">
        <v>0</v>
      </c>
      <c r="AD107" s="21">
        <v>0</v>
      </c>
      <c r="AE107" s="21">
        <v>0</v>
      </c>
      <c r="AF107" s="18"/>
      <c r="AG107" s="9">
        <f t="shared" si="40"/>
        <v>175</v>
      </c>
      <c r="AH107" s="9">
        <f t="shared" si="41"/>
        <v>0</v>
      </c>
      <c r="AI107" s="9">
        <f t="shared" si="42"/>
        <v>0</v>
      </c>
      <c r="AJ107" s="9">
        <f t="shared" si="43"/>
        <v>0</v>
      </c>
    </row>
    <row r="108" spans="1:36" s="10" customFormat="1" ht="31.5" customHeight="1" x14ac:dyDescent="0.25">
      <c r="A108" s="71" t="s">
        <v>45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3"/>
      <c r="AF108" s="86" t="s">
        <v>82</v>
      </c>
      <c r="AG108" s="9">
        <f t="shared" si="40"/>
        <v>0</v>
      </c>
      <c r="AH108" s="9">
        <f t="shared" si="41"/>
        <v>0</v>
      </c>
      <c r="AI108" s="9">
        <f t="shared" si="42"/>
        <v>0</v>
      </c>
      <c r="AJ108" s="9">
        <f t="shared" si="43"/>
        <v>0</v>
      </c>
    </row>
    <row r="109" spans="1:36" x14ac:dyDescent="0.3">
      <c r="A109" s="19" t="s">
        <v>28</v>
      </c>
      <c r="B109" s="23">
        <f>B111+B110</f>
        <v>525</v>
      </c>
      <c r="C109" s="23">
        <f>C111+C110</f>
        <v>525</v>
      </c>
      <c r="D109" s="23">
        <f>D111+D110</f>
        <v>0</v>
      </c>
      <c r="E109" s="23">
        <f>E111+E110</f>
        <v>0</v>
      </c>
      <c r="F109" s="23">
        <f>IFERROR(E109/B109*100,0)</f>
        <v>0</v>
      </c>
      <c r="G109" s="23">
        <f>IFERROR(E109/C109*100,0)</f>
        <v>0</v>
      </c>
      <c r="H109" s="23">
        <f>H111+H110</f>
        <v>0</v>
      </c>
      <c r="I109" s="23">
        <f t="shared" ref="I109:AE109" si="59">I111+I110</f>
        <v>0</v>
      </c>
      <c r="J109" s="23">
        <f t="shared" si="59"/>
        <v>0</v>
      </c>
      <c r="K109" s="23">
        <f t="shared" si="59"/>
        <v>0</v>
      </c>
      <c r="L109" s="23">
        <f t="shared" si="59"/>
        <v>0</v>
      </c>
      <c r="M109" s="23">
        <f t="shared" si="59"/>
        <v>0</v>
      </c>
      <c r="N109" s="23">
        <f t="shared" si="59"/>
        <v>0</v>
      </c>
      <c r="O109" s="23">
        <f t="shared" si="59"/>
        <v>0</v>
      </c>
      <c r="P109" s="23">
        <f t="shared" si="59"/>
        <v>0</v>
      </c>
      <c r="Q109" s="23">
        <f t="shared" si="59"/>
        <v>0</v>
      </c>
      <c r="R109" s="23">
        <f t="shared" si="59"/>
        <v>0</v>
      </c>
      <c r="S109" s="23">
        <f t="shared" si="59"/>
        <v>0</v>
      </c>
      <c r="T109" s="23">
        <f t="shared" si="59"/>
        <v>0</v>
      </c>
      <c r="U109" s="23">
        <f t="shared" si="59"/>
        <v>0</v>
      </c>
      <c r="V109" s="23">
        <f t="shared" si="59"/>
        <v>0</v>
      </c>
      <c r="W109" s="23">
        <f t="shared" si="59"/>
        <v>0</v>
      </c>
      <c r="X109" s="23">
        <f t="shared" si="59"/>
        <v>0</v>
      </c>
      <c r="Y109" s="23">
        <f t="shared" si="59"/>
        <v>0</v>
      </c>
      <c r="Z109" s="23">
        <f t="shared" si="59"/>
        <v>525</v>
      </c>
      <c r="AA109" s="23">
        <f t="shared" si="59"/>
        <v>0</v>
      </c>
      <c r="AB109" s="23">
        <f>AB111+AB110</f>
        <v>0</v>
      </c>
      <c r="AC109" s="23">
        <f t="shared" si="59"/>
        <v>0</v>
      </c>
      <c r="AD109" s="23">
        <f t="shared" si="59"/>
        <v>0</v>
      </c>
      <c r="AE109" s="23">
        <f t="shared" si="59"/>
        <v>0</v>
      </c>
      <c r="AF109" s="90"/>
      <c r="AG109" s="9">
        <f t="shared" si="40"/>
        <v>525</v>
      </c>
      <c r="AH109" s="9">
        <f t="shared" si="41"/>
        <v>0</v>
      </c>
      <c r="AI109" s="9">
        <f t="shared" si="42"/>
        <v>0</v>
      </c>
      <c r="AJ109" s="9">
        <f t="shared" si="43"/>
        <v>-525</v>
      </c>
    </row>
    <row r="110" spans="1:36" s="10" customFormat="1" ht="46.5" customHeight="1" x14ac:dyDescent="0.3">
      <c r="A110" s="15" t="s">
        <v>24</v>
      </c>
      <c r="B110" s="24">
        <f>H110+J110+L110+N110+P110+R110+T110+V110+X110+Z110+AB110+AD110</f>
        <v>420</v>
      </c>
      <c r="C110" s="24">
        <f>H110+J110+L110+N110+P110+R110+T110+V110+X110+Z110</f>
        <v>420</v>
      </c>
      <c r="D110" s="24">
        <f>E110</f>
        <v>0</v>
      </c>
      <c r="E110" s="24">
        <f>I110+K110+M110+O110+Q110+S110+U110+W110+Y110+AA110+AC110+AE110</f>
        <v>0</v>
      </c>
      <c r="F110" s="17">
        <f>IFERROR(E110/B110*100,0)</f>
        <v>0</v>
      </c>
      <c r="G110" s="17">
        <f>IFERROR(E110/C110*100,0)</f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420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90"/>
      <c r="AG110" s="9">
        <f t="shared" si="40"/>
        <v>420</v>
      </c>
      <c r="AH110" s="9">
        <f t="shared" si="41"/>
        <v>0</v>
      </c>
      <c r="AI110" s="9">
        <f t="shared" si="42"/>
        <v>0</v>
      </c>
      <c r="AJ110" s="9">
        <f t="shared" si="43"/>
        <v>-420</v>
      </c>
    </row>
    <row r="111" spans="1:36" s="10" customFormat="1" x14ac:dyDescent="0.3">
      <c r="A111" s="20" t="s">
        <v>25</v>
      </c>
      <c r="B111" s="24">
        <f>H111+J111+L111+N111+P111+R111+T111+V111+X111+Z111+AB111+AD111</f>
        <v>105</v>
      </c>
      <c r="C111" s="24">
        <f t="shared" ref="C111:C112" si="60">H111+J111+L111+N111+P111+R111+T111+V111+X111+Z111</f>
        <v>105</v>
      </c>
      <c r="D111" s="24">
        <f>E111</f>
        <v>0</v>
      </c>
      <c r="E111" s="24">
        <f>I111+K111+M111+O111+Q111+S111+U111+W111+Y111+AA111+AC111+AE111</f>
        <v>0</v>
      </c>
      <c r="F111" s="24">
        <f>IFERROR(E111/B111*100,0)</f>
        <v>0</v>
      </c>
      <c r="G111" s="24">
        <f>IFERROR(E111/C111*100,0)</f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105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90"/>
      <c r="AG111" s="9">
        <f t="shared" si="40"/>
        <v>105</v>
      </c>
      <c r="AH111" s="9">
        <f t="shared" si="41"/>
        <v>0</v>
      </c>
      <c r="AI111" s="9">
        <f t="shared" si="42"/>
        <v>0</v>
      </c>
      <c r="AJ111" s="9">
        <f t="shared" si="43"/>
        <v>-105</v>
      </c>
    </row>
    <row r="112" spans="1:36" s="10" customFormat="1" ht="45.75" customHeight="1" x14ac:dyDescent="0.3">
      <c r="A112" s="47" t="s">
        <v>26</v>
      </c>
      <c r="B112" s="24">
        <f>H112+J112+L112+N112+P112+R112+T112+V112+X112+Z112+AB112+AD112</f>
        <v>105</v>
      </c>
      <c r="C112" s="24">
        <f t="shared" si="60"/>
        <v>105</v>
      </c>
      <c r="D112" s="24">
        <f>E112</f>
        <v>0</v>
      </c>
      <c r="E112" s="24">
        <f>I112+K112+M112+O112+Q112+S112+U112+W112+Y112+AA112+AC112+AE112</f>
        <v>0</v>
      </c>
      <c r="F112" s="24">
        <f>IFERROR(E112/B112*100,0)</f>
        <v>0</v>
      </c>
      <c r="G112" s="24">
        <f>IFERROR(E112/C112*100,0)</f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105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87"/>
      <c r="AG112" s="9">
        <f t="shared" si="40"/>
        <v>105</v>
      </c>
      <c r="AH112" s="9">
        <f t="shared" si="41"/>
        <v>0</v>
      </c>
      <c r="AI112" s="9">
        <f t="shared" si="42"/>
        <v>0</v>
      </c>
      <c r="AJ112" s="9">
        <f t="shared" si="43"/>
        <v>-105</v>
      </c>
    </row>
    <row r="113" spans="1:36" s="10" customFormat="1" ht="33" customHeight="1" x14ac:dyDescent="0.25">
      <c r="A113" s="71" t="s">
        <v>46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3"/>
      <c r="AF113" s="25"/>
      <c r="AG113" s="9">
        <f t="shared" si="40"/>
        <v>0</v>
      </c>
      <c r="AH113" s="9">
        <f t="shared" si="41"/>
        <v>0</v>
      </c>
      <c r="AI113" s="9">
        <f t="shared" si="42"/>
        <v>0</v>
      </c>
      <c r="AJ113" s="9">
        <f t="shared" si="43"/>
        <v>0</v>
      </c>
    </row>
    <row r="114" spans="1:36" x14ac:dyDescent="0.3">
      <c r="A114" s="19" t="s">
        <v>28</v>
      </c>
      <c r="B114" s="23">
        <f>B116+B115</f>
        <v>717.25</v>
      </c>
      <c r="C114" s="23">
        <f>C116+C115</f>
        <v>0</v>
      </c>
      <c r="D114" s="23">
        <f>D116+D115</f>
        <v>0</v>
      </c>
      <c r="E114" s="23">
        <f>E116+E115</f>
        <v>0</v>
      </c>
      <c r="F114" s="23">
        <f>IFERROR(E114/B114*100,0)</f>
        <v>0</v>
      </c>
      <c r="G114" s="23">
        <f>IFERROR(E114/C114*100,0)</f>
        <v>0</v>
      </c>
      <c r="H114" s="23">
        <f>H116+H115</f>
        <v>0</v>
      </c>
      <c r="I114" s="23">
        <f t="shared" ref="I114:AE114" si="61">I116+I115</f>
        <v>0</v>
      </c>
      <c r="J114" s="23">
        <f t="shared" si="61"/>
        <v>0</v>
      </c>
      <c r="K114" s="23">
        <f t="shared" si="61"/>
        <v>0</v>
      </c>
      <c r="L114" s="23">
        <f t="shared" si="61"/>
        <v>0</v>
      </c>
      <c r="M114" s="23">
        <f t="shared" si="61"/>
        <v>0</v>
      </c>
      <c r="N114" s="23">
        <f t="shared" si="61"/>
        <v>0</v>
      </c>
      <c r="O114" s="23">
        <f t="shared" si="61"/>
        <v>0</v>
      </c>
      <c r="P114" s="23">
        <f t="shared" si="61"/>
        <v>0</v>
      </c>
      <c r="Q114" s="23">
        <f t="shared" si="61"/>
        <v>0</v>
      </c>
      <c r="R114" s="23">
        <f t="shared" si="61"/>
        <v>0</v>
      </c>
      <c r="S114" s="23">
        <f t="shared" si="61"/>
        <v>0</v>
      </c>
      <c r="T114" s="23">
        <f t="shared" si="61"/>
        <v>0</v>
      </c>
      <c r="U114" s="23">
        <f t="shared" si="61"/>
        <v>0</v>
      </c>
      <c r="V114" s="23">
        <f t="shared" si="61"/>
        <v>0</v>
      </c>
      <c r="W114" s="23">
        <f t="shared" si="61"/>
        <v>0</v>
      </c>
      <c r="X114" s="23">
        <f t="shared" si="61"/>
        <v>0</v>
      </c>
      <c r="Y114" s="23">
        <f t="shared" si="61"/>
        <v>0</v>
      </c>
      <c r="Z114" s="23">
        <f t="shared" si="61"/>
        <v>0</v>
      </c>
      <c r="AA114" s="23">
        <f t="shared" si="61"/>
        <v>0</v>
      </c>
      <c r="AB114" s="23">
        <f t="shared" si="61"/>
        <v>717.25</v>
      </c>
      <c r="AC114" s="23">
        <f t="shared" si="61"/>
        <v>0</v>
      </c>
      <c r="AD114" s="23">
        <f t="shared" si="61"/>
        <v>0</v>
      </c>
      <c r="AE114" s="23">
        <f t="shared" si="61"/>
        <v>0</v>
      </c>
      <c r="AF114" s="25"/>
      <c r="AG114" s="9">
        <f t="shared" si="40"/>
        <v>717.25</v>
      </c>
      <c r="AH114" s="9">
        <f t="shared" si="41"/>
        <v>0</v>
      </c>
      <c r="AI114" s="9">
        <f t="shared" si="42"/>
        <v>0</v>
      </c>
      <c r="AJ114" s="9">
        <f t="shared" si="43"/>
        <v>0</v>
      </c>
    </row>
    <row r="115" spans="1:36" s="31" customFormat="1" ht="48.75" customHeight="1" x14ac:dyDescent="0.3">
      <c r="A115" s="15" t="s">
        <v>24</v>
      </c>
      <c r="B115" s="24">
        <f>H115+J115+L115+N115+P115+R115+T115+V115+X115+Z115+AB115+AD115</f>
        <v>573.79999999999995</v>
      </c>
      <c r="C115" s="24">
        <f>H115+J115+L115+N115+P115+R115+T115+V115+X115+Z115</f>
        <v>0</v>
      </c>
      <c r="D115" s="24">
        <f>E115</f>
        <v>0</v>
      </c>
      <c r="E115" s="24">
        <f>I115+K115+M115+O115+Q115+S115+U115+W115+Y115+AA115+AC115+AE115</f>
        <v>0</v>
      </c>
      <c r="F115" s="17">
        <f>IFERROR(E115/B115*100,0)</f>
        <v>0</v>
      </c>
      <c r="G115" s="17">
        <f>IFERROR(E115/C115*100,0)</f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573.79999999999995</v>
      </c>
      <c r="AC115" s="21">
        <v>0</v>
      </c>
      <c r="AD115" s="21">
        <v>0</v>
      </c>
      <c r="AE115" s="21">
        <v>0</v>
      </c>
      <c r="AF115" s="25"/>
      <c r="AG115" s="32">
        <f t="shared" si="40"/>
        <v>573.79999999999995</v>
      </c>
      <c r="AH115" s="9">
        <f t="shared" si="41"/>
        <v>0</v>
      </c>
      <c r="AI115" s="32">
        <f t="shared" si="42"/>
        <v>0</v>
      </c>
      <c r="AJ115" s="32">
        <f t="shared" si="43"/>
        <v>0</v>
      </c>
    </row>
    <row r="116" spans="1:36" s="10" customFormat="1" ht="17.25" customHeight="1" x14ac:dyDescent="0.3">
      <c r="A116" s="20" t="s">
        <v>25</v>
      </c>
      <c r="B116" s="24">
        <f>H116+J116+L116+N116+P116+R116+T116+V116+X116+Z116+AB116+AD116</f>
        <v>143.44999999999999</v>
      </c>
      <c r="C116" s="24">
        <f t="shared" ref="C116:C117" si="62">H116+J116+L116+N116+P116+R116+T116+V116+X116+Z116</f>
        <v>0</v>
      </c>
      <c r="D116" s="24">
        <f>E116</f>
        <v>0</v>
      </c>
      <c r="E116" s="24">
        <f>I116+K116+M116+O116+Q116+S116+U116+W116+Y116+AA116+AC116+AE116</f>
        <v>0</v>
      </c>
      <c r="F116" s="24">
        <f>IFERROR(E116/B116*100,0)</f>
        <v>0</v>
      </c>
      <c r="G116" s="24">
        <f>IFERROR(E116/C116*100,0)</f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143.44999999999999</v>
      </c>
      <c r="AC116" s="21">
        <v>0</v>
      </c>
      <c r="AD116" s="21">
        <v>0</v>
      </c>
      <c r="AE116" s="21">
        <v>0</v>
      </c>
      <c r="AF116" s="18"/>
      <c r="AG116" s="9">
        <f t="shared" si="40"/>
        <v>143.44999999999999</v>
      </c>
      <c r="AH116" s="9">
        <f t="shared" si="41"/>
        <v>0</v>
      </c>
      <c r="AI116" s="9">
        <f t="shared" si="42"/>
        <v>0</v>
      </c>
      <c r="AJ116" s="9">
        <f t="shared" si="43"/>
        <v>0</v>
      </c>
    </row>
    <row r="117" spans="1:36" s="10" customFormat="1" ht="37.5" x14ac:dyDescent="0.3">
      <c r="A117" s="47" t="s">
        <v>26</v>
      </c>
      <c r="B117" s="24">
        <f>H117+J117+L117+N117+P117+R117+T117+V117+X117+Z117+AB117+AD117</f>
        <v>143.44999999999999</v>
      </c>
      <c r="C117" s="24">
        <f t="shared" si="62"/>
        <v>0</v>
      </c>
      <c r="D117" s="24">
        <f>E117</f>
        <v>0</v>
      </c>
      <c r="E117" s="24">
        <f>I117+K117+M117+O117+Q117+S117+U117+W117+Y117+AA117+AC117+AE117</f>
        <v>0</v>
      </c>
      <c r="F117" s="24">
        <f>IFERROR(E117/B117*100,0)</f>
        <v>0</v>
      </c>
      <c r="G117" s="24">
        <f>IFERROR(E117/C117*100,0)</f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143.44999999999999</v>
      </c>
      <c r="AC117" s="21">
        <v>0</v>
      </c>
      <c r="AD117" s="21">
        <v>0</v>
      </c>
      <c r="AE117" s="21">
        <v>0</v>
      </c>
      <c r="AF117" s="18"/>
      <c r="AG117" s="9">
        <f t="shared" si="40"/>
        <v>143.44999999999999</v>
      </c>
      <c r="AH117" s="9">
        <f t="shared" si="41"/>
        <v>0</v>
      </c>
      <c r="AI117" s="9">
        <f t="shared" si="42"/>
        <v>0</v>
      </c>
      <c r="AJ117" s="9">
        <f t="shared" si="43"/>
        <v>0</v>
      </c>
    </row>
    <row r="118" spans="1:36" s="10" customFormat="1" ht="42.75" customHeight="1" x14ac:dyDescent="0.25">
      <c r="A118" s="71" t="s">
        <v>47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3"/>
      <c r="AF118" s="86" t="s">
        <v>83</v>
      </c>
      <c r="AG118" s="9">
        <f t="shared" si="40"/>
        <v>0</v>
      </c>
      <c r="AH118" s="9">
        <f t="shared" si="41"/>
        <v>0</v>
      </c>
      <c r="AI118" s="9">
        <f t="shared" si="42"/>
        <v>0</v>
      </c>
      <c r="AJ118" s="9">
        <f t="shared" si="43"/>
        <v>0</v>
      </c>
    </row>
    <row r="119" spans="1:36" x14ac:dyDescent="0.3">
      <c r="A119" s="19" t="s">
        <v>28</v>
      </c>
      <c r="B119" s="23">
        <f>B121+B120</f>
        <v>43.75</v>
      </c>
      <c r="C119" s="23">
        <f>C121+C120</f>
        <v>43.75</v>
      </c>
      <c r="D119" s="23">
        <f>D121+D120</f>
        <v>35.25</v>
      </c>
      <c r="E119" s="23">
        <f>E121+E120</f>
        <v>35.25</v>
      </c>
      <c r="F119" s="23">
        <f>IFERROR(E119/B119*100,0)</f>
        <v>80.571428571428569</v>
      </c>
      <c r="G119" s="23">
        <f>IFERROR(E119/C119*100,0)</f>
        <v>80.571428571428569</v>
      </c>
      <c r="H119" s="23">
        <f>H121+H120</f>
        <v>0</v>
      </c>
      <c r="I119" s="23">
        <f t="shared" ref="I119:AE119" si="63">I121+I120</f>
        <v>0</v>
      </c>
      <c r="J119" s="23">
        <f t="shared" si="63"/>
        <v>0</v>
      </c>
      <c r="K119" s="23">
        <f t="shared" si="63"/>
        <v>0</v>
      </c>
      <c r="L119" s="23">
        <f t="shared" si="63"/>
        <v>0</v>
      </c>
      <c r="M119" s="23">
        <f t="shared" si="63"/>
        <v>0</v>
      </c>
      <c r="N119" s="23">
        <f t="shared" si="63"/>
        <v>0</v>
      </c>
      <c r="O119" s="23">
        <f t="shared" si="63"/>
        <v>0</v>
      </c>
      <c r="P119" s="23">
        <f t="shared" si="63"/>
        <v>0</v>
      </c>
      <c r="Q119" s="23">
        <f t="shared" si="63"/>
        <v>0</v>
      </c>
      <c r="R119" s="23">
        <f t="shared" si="63"/>
        <v>0</v>
      </c>
      <c r="S119" s="23">
        <f t="shared" si="63"/>
        <v>0</v>
      </c>
      <c r="T119" s="23">
        <f t="shared" si="63"/>
        <v>0</v>
      </c>
      <c r="U119" s="23">
        <f t="shared" si="63"/>
        <v>0</v>
      </c>
      <c r="V119" s="23">
        <f t="shared" si="63"/>
        <v>0</v>
      </c>
      <c r="W119" s="23">
        <f t="shared" si="63"/>
        <v>0</v>
      </c>
      <c r="X119" s="23">
        <f t="shared" si="63"/>
        <v>0</v>
      </c>
      <c r="Y119" s="23">
        <f t="shared" si="63"/>
        <v>0</v>
      </c>
      <c r="Z119" s="23">
        <f t="shared" si="63"/>
        <v>43.75</v>
      </c>
      <c r="AA119" s="23">
        <f t="shared" si="63"/>
        <v>35.25</v>
      </c>
      <c r="AB119" s="23">
        <f t="shared" si="63"/>
        <v>0</v>
      </c>
      <c r="AC119" s="23">
        <f t="shared" si="63"/>
        <v>0</v>
      </c>
      <c r="AD119" s="23">
        <f t="shared" si="63"/>
        <v>0</v>
      </c>
      <c r="AE119" s="23">
        <f t="shared" si="63"/>
        <v>0</v>
      </c>
      <c r="AF119" s="90"/>
      <c r="AG119" s="9">
        <f t="shared" si="40"/>
        <v>43.75</v>
      </c>
      <c r="AH119" s="9">
        <f t="shared" si="41"/>
        <v>0</v>
      </c>
      <c r="AI119" s="9">
        <f t="shared" si="42"/>
        <v>35.25</v>
      </c>
      <c r="AJ119" s="9">
        <f t="shared" si="43"/>
        <v>-8.5</v>
      </c>
    </row>
    <row r="120" spans="1:36" s="31" customFormat="1" ht="49.5" customHeight="1" x14ac:dyDescent="0.3">
      <c r="A120" s="15" t="s">
        <v>24</v>
      </c>
      <c r="B120" s="24">
        <f>H120+J120+L120+N120+P120+R120+T120+V120+X120+Z120+AB120+AD120</f>
        <v>35</v>
      </c>
      <c r="C120" s="24">
        <f>H120+J120+L120+N120+P120+R120+T120+V120+X120+Z120</f>
        <v>35</v>
      </c>
      <c r="D120" s="24">
        <f>E120</f>
        <v>28.2</v>
      </c>
      <c r="E120" s="24">
        <f>I120+K120+M120+O120+Q120+S120+U120+W120+Y120+AA120+AC120+AE120</f>
        <v>28.2</v>
      </c>
      <c r="F120" s="17">
        <f>IFERROR(E120/B120*100,0)</f>
        <v>80.571428571428569</v>
      </c>
      <c r="G120" s="17">
        <f>IFERROR(E120/C120*100,0)</f>
        <v>80.571428571428569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35</v>
      </c>
      <c r="AA120" s="21">
        <v>28.2</v>
      </c>
      <c r="AB120" s="21">
        <v>0</v>
      </c>
      <c r="AC120" s="21">
        <v>0</v>
      </c>
      <c r="AD120" s="21">
        <v>0</v>
      </c>
      <c r="AE120" s="21">
        <v>0</v>
      </c>
      <c r="AF120" s="90"/>
      <c r="AG120" s="9">
        <f t="shared" si="40"/>
        <v>35</v>
      </c>
      <c r="AH120" s="9">
        <f t="shared" si="41"/>
        <v>0</v>
      </c>
      <c r="AI120" s="9">
        <f t="shared" si="42"/>
        <v>28.2</v>
      </c>
      <c r="AJ120" s="9">
        <f t="shared" si="43"/>
        <v>-6.8000000000000007</v>
      </c>
    </row>
    <row r="121" spans="1:36" s="10" customFormat="1" x14ac:dyDescent="0.3">
      <c r="A121" s="20" t="s">
        <v>25</v>
      </c>
      <c r="B121" s="24">
        <f>H121+J121+L121+N121+P121+R121+T121+V121+X121+Z121+AB121+AD121</f>
        <v>8.75</v>
      </c>
      <c r="C121" s="24">
        <f t="shared" ref="C121:C122" si="64">H121+J121+L121+N121+P121+R121+T121+V121+X121+Z121</f>
        <v>8.75</v>
      </c>
      <c r="D121" s="24">
        <f>E121</f>
        <v>7.05</v>
      </c>
      <c r="E121" s="24">
        <f>I121+K121+M121+O121+Q121+S121+U121+W121+Y121+AA121+AC121+AE121</f>
        <v>7.05</v>
      </c>
      <c r="F121" s="24">
        <f>IFERROR(E121/B121*100,0)</f>
        <v>80.571428571428569</v>
      </c>
      <c r="G121" s="24">
        <f>IFERROR(E121/C121*100,0)</f>
        <v>80.571428571428569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8.75</v>
      </c>
      <c r="AA121" s="21">
        <v>7.05</v>
      </c>
      <c r="AB121" s="21">
        <v>0</v>
      </c>
      <c r="AC121" s="21">
        <v>0</v>
      </c>
      <c r="AD121" s="21">
        <v>0</v>
      </c>
      <c r="AE121" s="21">
        <v>0</v>
      </c>
      <c r="AF121" s="90"/>
      <c r="AG121" s="9">
        <f t="shared" si="40"/>
        <v>8.75</v>
      </c>
      <c r="AH121" s="9">
        <f t="shared" si="41"/>
        <v>0</v>
      </c>
      <c r="AI121" s="9">
        <f t="shared" si="42"/>
        <v>7.05</v>
      </c>
      <c r="AJ121" s="9">
        <f t="shared" si="43"/>
        <v>-1.7000000000000002</v>
      </c>
    </row>
    <row r="122" spans="1:36" s="10" customFormat="1" ht="37.5" x14ac:dyDescent="0.3">
      <c r="A122" s="47" t="s">
        <v>26</v>
      </c>
      <c r="B122" s="24">
        <f>H122+J122+L122+N122+P122+R122+T122+V122+X122+Z122+AB122+AD122</f>
        <v>8.75</v>
      </c>
      <c r="C122" s="24">
        <f t="shared" si="64"/>
        <v>8.75</v>
      </c>
      <c r="D122" s="24">
        <f>E122</f>
        <v>7.05</v>
      </c>
      <c r="E122" s="24">
        <f>I122+K122+M122+O122+Q122+S122+U122+W122+Y122+AA122+AC122+AE122</f>
        <v>7.05</v>
      </c>
      <c r="F122" s="24">
        <f>IFERROR(E122/B122*100,0)</f>
        <v>80.571428571428569</v>
      </c>
      <c r="G122" s="24">
        <f>IFERROR(E122/C122*100,0)</f>
        <v>80.571428571428569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8.75</v>
      </c>
      <c r="AA122" s="21">
        <v>7.05</v>
      </c>
      <c r="AB122" s="21">
        <v>0</v>
      </c>
      <c r="AC122" s="21">
        <v>0</v>
      </c>
      <c r="AD122" s="21">
        <v>0</v>
      </c>
      <c r="AE122" s="21">
        <v>0</v>
      </c>
      <c r="AF122" s="87"/>
      <c r="AG122" s="9">
        <f t="shared" si="40"/>
        <v>8.75</v>
      </c>
      <c r="AH122" s="9">
        <f t="shared" si="41"/>
        <v>0</v>
      </c>
      <c r="AI122" s="9">
        <f t="shared" si="42"/>
        <v>7.05</v>
      </c>
      <c r="AJ122" s="9">
        <f t="shared" si="43"/>
        <v>-1.7000000000000002</v>
      </c>
    </row>
    <row r="123" spans="1:36" s="10" customFormat="1" ht="42.75" customHeight="1" x14ac:dyDescent="0.25">
      <c r="A123" s="71" t="s">
        <v>48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3"/>
      <c r="AF123" s="86" t="s">
        <v>84</v>
      </c>
      <c r="AG123" s="9">
        <f t="shared" si="40"/>
        <v>0</v>
      </c>
      <c r="AH123" s="9">
        <f t="shared" si="41"/>
        <v>0</v>
      </c>
      <c r="AI123" s="9">
        <f t="shared" si="42"/>
        <v>0</v>
      </c>
      <c r="AJ123" s="9">
        <f t="shared" si="43"/>
        <v>0</v>
      </c>
    </row>
    <row r="124" spans="1:36" x14ac:dyDescent="0.3">
      <c r="A124" s="19" t="s">
        <v>28</v>
      </c>
      <c r="B124" s="23">
        <f>B126+B125</f>
        <v>1200</v>
      </c>
      <c r="C124" s="23">
        <f>C126+C125</f>
        <v>1200</v>
      </c>
      <c r="D124" s="23">
        <f>D126+D125</f>
        <v>245.17999999999998</v>
      </c>
      <c r="E124" s="23">
        <f>E126+E125</f>
        <v>245.17999999999998</v>
      </c>
      <c r="F124" s="23">
        <f>IFERROR(E124/B124*100,0)</f>
        <v>20.431666666666665</v>
      </c>
      <c r="G124" s="23">
        <f>IFERROR(E124/C124*100,0)</f>
        <v>20.431666666666665</v>
      </c>
      <c r="H124" s="23">
        <f>H126+H125</f>
        <v>0</v>
      </c>
      <c r="I124" s="23">
        <f t="shared" ref="I124:AE124" si="65">I126+I125</f>
        <v>0</v>
      </c>
      <c r="J124" s="23">
        <f t="shared" si="65"/>
        <v>0</v>
      </c>
      <c r="K124" s="23">
        <f t="shared" si="65"/>
        <v>0</v>
      </c>
      <c r="L124" s="23">
        <f t="shared" si="65"/>
        <v>0</v>
      </c>
      <c r="M124" s="23">
        <f t="shared" si="65"/>
        <v>0</v>
      </c>
      <c r="N124" s="23">
        <f t="shared" si="65"/>
        <v>0</v>
      </c>
      <c r="O124" s="23">
        <f t="shared" si="65"/>
        <v>0</v>
      </c>
      <c r="P124" s="23">
        <f t="shared" si="65"/>
        <v>0</v>
      </c>
      <c r="Q124" s="23">
        <f t="shared" si="65"/>
        <v>0</v>
      </c>
      <c r="R124" s="23">
        <f t="shared" si="65"/>
        <v>0</v>
      </c>
      <c r="S124" s="23">
        <f t="shared" si="65"/>
        <v>0</v>
      </c>
      <c r="T124" s="23">
        <f t="shared" si="65"/>
        <v>0</v>
      </c>
      <c r="U124" s="23">
        <f t="shared" si="65"/>
        <v>0</v>
      </c>
      <c r="V124" s="23">
        <f t="shared" si="65"/>
        <v>0</v>
      </c>
      <c r="W124" s="23">
        <f t="shared" si="65"/>
        <v>0</v>
      </c>
      <c r="X124" s="23">
        <f t="shared" si="65"/>
        <v>0</v>
      </c>
      <c r="Y124" s="23">
        <f t="shared" si="65"/>
        <v>0</v>
      </c>
      <c r="Z124" s="23">
        <f t="shared" si="65"/>
        <v>1200</v>
      </c>
      <c r="AA124" s="23">
        <f t="shared" si="65"/>
        <v>245.17999999999998</v>
      </c>
      <c r="AB124" s="23">
        <f t="shared" si="65"/>
        <v>0</v>
      </c>
      <c r="AC124" s="23">
        <f t="shared" si="65"/>
        <v>0</v>
      </c>
      <c r="AD124" s="23">
        <f t="shared" si="65"/>
        <v>0</v>
      </c>
      <c r="AE124" s="23">
        <f t="shared" si="65"/>
        <v>0</v>
      </c>
      <c r="AF124" s="90"/>
      <c r="AG124" s="9">
        <f t="shared" si="40"/>
        <v>1200</v>
      </c>
      <c r="AH124" s="9">
        <f t="shared" si="41"/>
        <v>0</v>
      </c>
      <c r="AI124" s="9">
        <f t="shared" si="42"/>
        <v>245.17999999999998</v>
      </c>
      <c r="AJ124" s="9">
        <f t="shared" si="43"/>
        <v>-954.82</v>
      </c>
    </row>
    <row r="125" spans="1:36" s="31" customFormat="1" ht="53.25" customHeight="1" x14ac:dyDescent="0.3">
      <c r="A125" s="15" t="s">
        <v>24</v>
      </c>
      <c r="B125" s="24">
        <f>H125+J125+L125+N125+P125+R125+T125+V125+X125+Z125+AB125+AD125</f>
        <v>960</v>
      </c>
      <c r="C125" s="24">
        <f>H125+J125+L125+N125+P125+R125+T125+V125+X125+Z125</f>
        <v>960</v>
      </c>
      <c r="D125" s="24">
        <f>E125</f>
        <v>196.14</v>
      </c>
      <c r="E125" s="24">
        <f>I125+K125+M125+O125+Q125+S125+U125+W125+Y125+AA125+AC125+AE125</f>
        <v>196.14</v>
      </c>
      <c r="F125" s="17">
        <f>IFERROR(E125/B125*100,0)</f>
        <v>20.431249999999999</v>
      </c>
      <c r="G125" s="17">
        <f>IFERROR(E125/C125*100,0)</f>
        <v>20.431249999999999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960</v>
      </c>
      <c r="AA125" s="21">
        <v>196.14</v>
      </c>
      <c r="AB125" s="21">
        <v>0</v>
      </c>
      <c r="AC125" s="21">
        <v>0</v>
      </c>
      <c r="AD125" s="21">
        <v>0</v>
      </c>
      <c r="AE125" s="21">
        <v>0</v>
      </c>
      <c r="AF125" s="90"/>
      <c r="AG125" s="9">
        <f t="shared" si="40"/>
        <v>960</v>
      </c>
      <c r="AH125" s="9">
        <f t="shared" si="41"/>
        <v>0</v>
      </c>
      <c r="AI125" s="9">
        <f t="shared" si="42"/>
        <v>196.14</v>
      </c>
      <c r="AJ125" s="9">
        <f t="shared" si="43"/>
        <v>-763.86</v>
      </c>
    </row>
    <row r="126" spans="1:36" s="10" customFormat="1" x14ac:dyDescent="0.3">
      <c r="A126" s="20" t="s">
        <v>25</v>
      </c>
      <c r="B126" s="24">
        <f>H126+J126+L126+N126+P126+R126+T126+V126+X126+Z126+AB126+AD126</f>
        <v>240</v>
      </c>
      <c r="C126" s="24">
        <f t="shared" ref="C126:C127" si="66">H126+J126+L126+N126+P126+R126+T126+V126+X126+Z126</f>
        <v>240</v>
      </c>
      <c r="D126" s="24">
        <f>E126</f>
        <v>49.04</v>
      </c>
      <c r="E126" s="24">
        <f>I126+K126+M126+O126+Q126+S126+U126+W126+Y126+AA126+AC126+AE126</f>
        <v>49.04</v>
      </c>
      <c r="F126" s="24">
        <f>IFERROR(E126/B126*100,0)</f>
        <v>20.433333333333334</v>
      </c>
      <c r="G126" s="24">
        <f>IFERROR(E126/C126*100,0)</f>
        <v>20.433333333333334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240</v>
      </c>
      <c r="AA126" s="21">
        <v>49.04</v>
      </c>
      <c r="AB126" s="21">
        <v>0</v>
      </c>
      <c r="AC126" s="21">
        <v>0</v>
      </c>
      <c r="AD126" s="21">
        <v>0</v>
      </c>
      <c r="AE126" s="21">
        <v>0</v>
      </c>
      <c r="AF126" s="90"/>
      <c r="AG126" s="9">
        <f t="shared" si="40"/>
        <v>240</v>
      </c>
      <c r="AH126" s="9">
        <f t="shared" si="41"/>
        <v>0</v>
      </c>
      <c r="AI126" s="9">
        <f t="shared" si="42"/>
        <v>49.04</v>
      </c>
      <c r="AJ126" s="9">
        <f t="shared" si="43"/>
        <v>-190.96</v>
      </c>
    </row>
    <row r="127" spans="1:36" s="10" customFormat="1" ht="37.5" x14ac:dyDescent="0.3">
      <c r="A127" s="47" t="s">
        <v>26</v>
      </c>
      <c r="B127" s="24">
        <f>H127+J127+L127+N127+P127+R127+T127+V127+X127+Z127+AB127+AD127</f>
        <v>240</v>
      </c>
      <c r="C127" s="24">
        <f t="shared" si="66"/>
        <v>240</v>
      </c>
      <c r="D127" s="24">
        <f>E127</f>
        <v>49.04</v>
      </c>
      <c r="E127" s="24">
        <f>I127+K127+M127+O127+Q127+S127+U127+W127+Y127+AA127+AC127+AE127</f>
        <v>49.04</v>
      </c>
      <c r="F127" s="24">
        <f>IFERROR(E127/B127*100,0)</f>
        <v>20.433333333333334</v>
      </c>
      <c r="G127" s="24">
        <f>IFERROR(E127/C127*100,0)</f>
        <v>20.433333333333334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240</v>
      </c>
      <c r="AA127" s="21">
        <v>49.04</v>
      </c>
      <c r="AB127" s="21">
        <v>0</v>
      </c>
      <c r="AC127" s="21">
        <v>0</v>
      </c>
      <c r="AD127" s="21">
        <v>0</v>
      </c>
      <c r="AE127" s="21">
        <v>0</v>
      </c>
      <c r="AF127" s="87"/>
      <c r="AG127" s="9">
        <f t="shared" si="40"/>
        <v>240</v>
      </c>
      <c r="AH127" s="9">
        <f t="shared" si="41"/>
        <v>0</v>
      </c>
      <c r="AI127" s="9">
        <f t="shared" si="42"/>
        <v>49.04</v>
      </c>
      <c r="AJ127" s="9">
        <f t="shared" si="43"/>
        <v>-190.96</v>
      </c>
    </row>
    <row r="128" spans="1:36" s="10" customFormat="1" ht="54.75" customHeight="1" x14ac:dyDescent="0.3">
      <c r="A128" s="68" t="s">
        <v>78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70"/>
      <c r="AF128" s="11"/>
      <c r="AG128" s="9">
        <f t="shared" si="40"/>
        <v>0</v>
      </c>
      <c r="AH128" s="9">
        <f t="shared" si="41"/>
        <v>0</v>
      </c>
      <c r="AI128" s="9">
        <f t="shared" si="42"/>
        <v>0</v>
      </c>
      <c r="AJ128" s="9">
        <f t="shared" si="43"/>
        <v>0</v>
      </c>
    </row>
    <row r="129" spans="1:36" s="33" customFormat="1" x14ac:dyDescent="0.3">
      <c r="A129" s="19" t="s">
        <v>28</v>
      </c>
      <c r="B129" s="23">
        <f>B130+B131+B132+B134</f>
        <v>612.5</v>
      </c>
      <c r="C129" s="23">
        <f>C130+C131+C132+C134</f>
        <v>393.75</v>
      </c>
      <c r="D129" s="23">
        <f>D130+D131+D132+D134</f>
        <v>0</v>
      </c>
      <c r="E129" s="23">
        <f>E130+E131+E132+E134</f>
        <v>0</v>
      </c>
      <c r="F129" s="23">
        <f t="shared" ref="F129:F134" si="67">IFERROR(E129/B129*100,0)</f>
        <v>0</v>
      </c>
      <c r="G129" s="23">
        <f t="shared" ref="G129:G134" si="68">IFERROR(E129/C129*100,0)</f>
        <v>0</v>
      </c>
      <c r="H129" s="23">
        <f t="shared" ref="H129:AE129" si="69">H130+H131+H132+H134</f>
        <v>0</v>
      </c>
      <c r="I129" s="23">
        <f t="shared" si="69"/>
        <v>0</v>
      </c>
      <c r="J129" s="23">
        <f t="shared" si="69"/>
        <v>0</v>
      </c>
      <c r="K129" s="23">
        <f t="shared" si="69"/>
        <v>0</v>
      </c>
      <c r="L129" s="23">
        <f t="shared" si="69"/>
        <v>0</v>
      </c>
      <c r="M129" s="23">
        <f t="shared" si="69"/>
        <v>0</v>
      </c>
      <c r="N129" s="23">
        <f t="shared" si="69"/>
        <v>0</v>
      </c>
      <c r="O129" s="23">
        <f t="shared" si="69"/>
        <v>0</v>
      </c>
      <c r="P129" s="23">
        <f t="shared" si="69"/>
        <v>0</v>
      </c>
      <c r="Q129" s="23">
        <f t="shared" si="69"/>
        <v>0</v>
      </c>
      <c r="R129" s="23">
        <f t="shared" si="69"/>
        <v>0</v>
      </c>
      <c r="S129" s="23">
        <f t="shared" si="69"/>
        <v>0</v>
      </c>
      <c r="T129" s="23">
        <f t="shared" si="69"/>
        <v>0</v>
      </c>
      <c r="U129" s="23">
        <f t="shared" si="69"/>
        <v>0</v>
      </c>
      <c r="V129" s="23">
        <f t="shared" si="69"/>
        <v>0</v>
      </c>
      <c r="W129" s="23">
        <f t="shared" si="69"/>
        <v>0</v>
      </c>
      <c r="X129" s="23">
        <f t="shared" si="69"/>
        <v>0</v>
      </c>
      <c r="Y129" s="23">
        <f t="shared" si="69"/>
        <v>0</v>
      </c>
      <c r="Z129" s="23">
        <f t="shared" si="69"/>
        <v>393.75</v>
      </c>
      <c r="AA129" s="23">
        <f t="shared" si="69"/>
        <v>0</v>
      </c>
      <c r="AB129" s="23">
        <f t="shared" si="69"/>
        <v>0</v>
      </c>
      <c r="AC129" s="23">
        <f t="shared" si="69"/>
        <v>0</v>
      </c>
      <c r="AD129" s="23">
        <f t="shared" si="69"/>
        <v>218.75</v>
      </c>
      <c r="AE129" s="23">
        <f t="shared" si="69"/>
        <v>0</v>
      </c>
      <c r="AF129" s="23"/>
      <c r="AG129" s="9">
        <f t="shared" si="40"/>
        <v>612.5</v>
      </c>
      <c r="AH129" s="9">
        <f t="shared" si="41"/>
        <v>0</v>
      </c>
      <c r="AI129" s="9">
        <f t="shared" si="42"/>
        <v>0</v>
      </c>
      <c r="AJ129" s="9">
        <f t="shared" si="43"/>
        <v>-393.75</v>
      </c>
    </row>
    <row r="130" spans="1:36" s="10" customFormat="1" ht="21" customHeight="1" x14ac:dyDescent="0.3">
      <c r="A130" s="20" t="s">
        <v>23</v>
      </c>
      <c r="B130" s="17">
        <v>0</v>
      </c>
      <c r="C130" s="17">
        <v>0</v>
      </c>
      <c r="D130" s="17">
        <v>0</v>
      </c>
      <c r="E130" s="17">
        <v>0</v>
      </c>
      <c r="F130" s="17">
        <f t="shared" si="67"/>
        <v>0</v>
      </c>
      <c r="G130" s="17">
        <f t="shared" si="68"/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/>
      <c r="AG130" s="9">
        <f t="shared" si="40"/>
        <v>0</v>
      </c>
      <c r="AH130" s="9">
        <f t="shared" si="41"/>
        <v>0</v>
      </c>
      <c r="AI130" s="9">
        <f t="shared" si="42"/>
        <v>0</v>
      </c>
      <c r="AJ130" s="9">
        <f t="shared" si="43"/>
        <v>0</v>
      </c>
    </row>
    <row r="131" spans="1:36" s="10" customFormat="1" ht="37.5" x14ac:dyDescent="0.3">
      <c r="A131" s="15" t="s">
        <v>24</v>
      </c>
      <c r="B131" s="24">
        <f t="shared" ref="B131:E132" si="70">B137+B144+B151</f>
        <v>490</v>
      </c>
      <c r="C131" s="24">
        <f t="shared" si="70"/>
        <v>315</v>
      </c>
      <c r="D131" s="24">
        <f t="shared" si="70"/>
        <v>0</v>
      </c>
      <c r="E131" s="24">
        <f t="shared" si="70"/>
        <v>0</v>
      </c>
      <c r="F131" s="24">
        <f t="shared" si="67"/>
        <v>0</v>
      </c>
      <c r="G131" s="24">
        <f t="shared" si="68"/>
        <v>0</v>
      </c>
      <c r="H131" s="24">
        <f t="shared" ref="H131:AE132" si="71">H137+H144+H151</f>
        <v>0</v>
      </c>
      <c r="I131" s="24">
        <f t="shared" si="71"/>
        <v>0</v>
      </c>
      <c r="J131" s="24">
        <f t="shared" si="71"/>
        <v>0</v>
      </c>
      <c r="K131" s="24">
        <f t="shared" si="71"/>
        <v>0</v>
      </c>
      <c r="L131" s="24">
        <f t="shared" si="71"/>
        <v>0</v>
      </c>
      <c r="M131" s="24">
        <f t="shared" si="71"/>
        <v>0</v>
      </c>
      <c r="N131" s="24">
        <f t="shared" si="71"/>
        <v>0</v>
      </c>
      <c r="O131" s="24">
        <f t="shared" si="71"/>
        <v>0</v>
      </c>
      <c r="P131" s="24">
        <f t="shared" si="71"/>
        <v>0</v>
      </c>
      <c r="Q131" s="24">
        <f t="shared" si="71"/>
        <v>0</v>
      </c>
      <c r="R131" s="24">
        <f t="shared" si="71"/>
        <v>0</v>
      </c>
      <c r="S131" s="24">
        <f t="shared" si="71"/>
        <v>0</v>
      </c>
      <c r="T131" s="24">
        <f t="shared" si="71"/>
        <v>0</v>
      </c>
      <c r="U131" s="24">
        <f t="shared" si="71"/>
        <v>0</v>
      </c>
      <c r="V131" s="24">
        <f t="shared" si="71"/>
        <v>0</v>
      </c>
      <c r="W131" s="24">
        <f t="shared" si="71"/>
        <v>0</v>
      </c>
      <c r="X131" s="24">
        <f>X137+X144+X151</f>
        <v>0</v>
      </c>
      <c r="Y131" s="24">
        <f t="shared" si="71"/>
        <v>0</v>
      </c>
      <c r="Z131" s="24">
        <f t="shared" si="71"/>
        <v>315</v>
      </c>
      <c r="AA131" s="24">
        <f t="shared" si="71"/>
        <v>0</v>
      </c>
      <c r="AB131" s="24">
        <f t="shared" si="71"/>
        <v>0</v>
      </c>
      <c r="AC131" s="24">
        <f t="shared" si="71"/>
        <v>0</v>
      </c>
      <c r="AD131" s="24">
        <f t="shared" si="71"/>
        <v>175</v>
      </c>
      <c r="AE131" s="24">
        <f t="shared" si="71"/>
        <v>0</v>
      </c>
      <c r="AF131" s="24"/>
      <c r="AG131" s="9">
        <f t="shared" si="40"/>
        <v>490</v>
      </c>
      <c r="AH131" s="9">
        <f t="shared" si="41"/>
        <v>0</v>
      </c>
      <c r="AI131" s="9">
        <f t="shared" si="42"/>
        <v>0</v>
      </c>
      <c r="AJ131" s="9">
        <f t="shared" si="43"/>
        <v>-315</v>
      </c>
    </row>
    <row r="132" spans="1:36" s="10" customFormat="1" x14ac:dyDescent="0.3">
      <c r="A132" s="20" t="s">
        <v>25</v>
      </c>
      <c r="B132" s="24">
        <f t="shared" si="70"/>
        <v>122.5</v>
      </c>
      <c r="C132" s="24">
        <f t="shared" si="70"/>
        <v>78.75</v>
      </c>
      <c r="D132" s="24">
        <f t="shared" si="70"/>
        <v>0</v>
      </c>
      <c r="E132" s="24">
        <f t="shared" si="70"/>
        <v>0</v>
      </c>
      <c r="F132" s="24">
        <f t="shared" si="67"/>
        <v>0</v>
      </c>
      <c r="G132" s="24">
        <f t="shared" si="68"/>
        <v>0</v>
      </c>
      <c r="H132" s="24">
        <f t="shared" si="71"/>
        <v>0</v>
      </c>
      <c r="I132" s="24">
        <f t="shared" si="71"/>
        <v>0</v>
      </c>
      <c r="J132" s="24">
        <f t="shared" si="71"/>
        <v>0</v>
      </c>
      <c r="K132" s="24">
        <f t="shared" si="71"/>
        <v>0</v>
      </c>
      <c r="L132" s="24">
        <f t="shared" si="71"/>
        <v>0</v>
      </c>
      <c r="M132" s="24">
        <f t="shared" si="71"/>
        <v>0</v>
      </c>
      <c r="N132" s="24">
        <f t="shared" si="71"/>
        <v>0</v>
      </c>
      <c r="O132" s="24">
        <f t="shared" si="71"/>
        <v>0</v>
      </c>
      <c r="P132" s="24">
        <f t="shared" si="71"/>
        <v>0</v>
      </c>
      <c r="Q132" s="24">
        <f t="shared" si="71"/>
        <v>0</v>
      </c>
      <c r="R132" s="24">
        <f t="shared" si="71"/>
        <v>0</v>
      </c>
      <c r="S132" s="24">
        <f t="shared" si="71"/>
        <v>0</v>
      </c>
      <c r="T132" s="24">
        <f t="shared" si="71"/>
        <v>0</v>
      </c>
      <c r="U132" s="24">
        <f t="shared" si="71"/>
        <v>0</v>
      </c>
      <c r="V132" s="24">
        <f t="shared" si="71"/>
        <v>0</v>
      </c>
      <c r="W132" s="24">
        <f t="shared" si="71"/>
        <v>0</v>
      </c>
      <c r="X132" s="24">
        <f>X138+X145+X152</f>
        <v>0</v>
      </c>
      <c r="Y132" s="24">
        <f t="shared" si="71"/>
        <v>0</v>
      </c>
      <c r="Z132" s="24">
        <f t="shared" si="71"/>
        <v>78.75</v>
      </c>
      <c r="AA132" s="24">
        <f t="shared" si="71"/>
        <v>0</v>
      </c>
      <c r="AB132" s="24">
        <f t="shared" si="71"/>
        <v>0</v>
      </c>
      <c r="AC132" s="24">
        <f t="shared" si="71"/>
        <v>0</v>
      </c>
      <c r="AD132" s="24">
        <f t="shared" si="71"/>
        <v>43.75</v>
      </c>
      <c r="AE132" s="24">
        <f t="shared" si="71"/>
        <v>0</v>
      </c>
      <c r="AF132" s="24"/>
      <c r="AG132" s="9">
        <f t="shared" si="40"/>
        <v>122.5</v>
      </c>
      <c r="AH132" s="9">
        <f t="shared" si="41"/>
        <v>0</v>
      </c>
      <c r="AI132" s="9">
        <f t="shared" si="42"/>
        <v>0</v>
      </c>
      <c r="AJ132" s="9">
        <f t="shared" si="43"/>
        <v>-78.75</v>
      </c>
    </row>
    <row r="133" spans="1:36" s="10" customFormat="1" ht="37.5" x14ac:dyDescent="0.3">
      <c r="A133" s="47" t="s">
        <v>26</v>
      </c>
      <c r="B133" s="24">
        <f>B141+B148+B155</f>
        <v>341.25</v>
      </c>
      <c r="C133" s="24">
        <f>C141+C148+C155</f>
        <v>78.75</v>
      </c>
      <c r="D133" s="24">
        <f>D141+D148+D155</f>
        <v>0</v>
      </c>
      <c r="E133" s="24">
        <f>E141+E148+E155</f>
        <v>0</v>
      </c>
      <c r="F133" s="24">
        <f t="shared" si="67"/>
        <v>0</v>
      </c>
      <c r="G133" s="24">
        <f t="shared" si="68"/>
        <v>0</v>
      </c>
      <c r="H133" s="24">
        <f t="shared" ref="H133:AE133" si="72">H141+H148+H155</f>
        <v>0</v>
      </c>
      <c r="I133" s="24">
        <f t="shared" si="72"/>
        <v>0</v>
      </c>
      <c r="J133" s="24">
        <f t="shared" si="72"/>
        <v>0</v>
      </c>
      <c r="K133" s="24">
        <f t="shared" si="72"/>
        <v>0</v>
      </c>
      <c r="L133" s="24">
        <f t="shared" si="72"/>
        <v>0</v>
      </c>
      <c r="M133" s="24">
        <f t="shared" si="72"/>
        <v>0</v>
      </c>
      <c r="N133" s="24">
        <f t="shared" si="72"/>
        <v>0</v>
      </c>
      <c r="O133" s="24">
        <f t="shared" si="72"/>
        <v>0</v>
      </c>
      <c r="P133" s="24">
        <f t="shared" si="72"/>
        <v>0</v>
      </c>
      <c r="Q133" s="24">
        <f t="shared" si="72"/>
        <v>0</v>
      </c>
      <c r="R133" s="24">
        <f t="shared" si="72"/>
        <v>0</v>
      </c>
      <c r="S133" s="24">
        <f t="shared" si="72"/>
        <v>0</v>
      </c>
      <c r="T133" s="24">
        <f t="shared" si="72"/>
        <v>0</v>
      </c>
      <c r="U133" s="24">
        <f t="shared" si="72"/>
        <v>0</v>
      </c>
      <c r="V133" s="24">
        <f t="shared" si="72"/>
        <v>0</v>
      </c>
      <c r="W133" s="24">
        <f t="shared" si="72"/>
        <v>0</v>
      </c>
      <c r="X133" s="24">
        <f t="shared" si="72"/>
        <v>0</v>
      </c>
      <c r="Y133" s="24">
        <f t="shared" si="72"/>
        <v>0</v>
      </c>
      <c r="Z133" s="24">
        <f t="shared" si="72"/>
        <v>78.75</v>
      </c>
      <c r="AA133" s="24">
        <f t="shared" si="72"/>
        <v>0</v>
      </c>
      <c r="AB133" s="24">
        <f t="shared" si="72"/>
        <v>218.75</v>
      </c>
      <c r="AC133" s="24">
        <f t="shared" si="72"/>
        <v>0</v>
      </c>
      <c r="AD133" s="24">
        <f t="shared" si="72"/>
        <v>43.75</v>
      </c>
      <c r="AE133" s="24">
        <f t="shared" si="72"/>
        <v>0</v>
      </c>
      <c r="AF133" s="24"/>
      <c r="AG133" s="9">
        <f t="shared" si="40"/>
        <v>341.25</v>
      </c>
      <c r="AH133" s="9">
        <f t="shared" si="41"/>
        <v>0</v>
      </c>
      <c r="AI133" s="9">
        <f t="shared" si="42"/>
        <v>0</v>
      </c>
      <c r="AJ133" s="9">
        <f t="shared" si="43"/>
        <v>-78.75</v>
      </c>
    </row>
    <row r="134" spans="1:36" s="10" customFormat="1" x14ac:dyDescent="0.3">
      <c r="A134" s="20" t="s">
        <v>27</v>
      </c>
      <c r="B134" s="24">
        <v>0</v>
      </c>
      <c r="C134" s="24">
        <v>0</v>
      </c>
      <c r="D134" s="24">
        <v>0</v>
      </c>
      <c r="E134" s="24">
        <v>0</v>
      </c>
      <c r="F134" s="24">
        <f t="shared" si="67"/>
        <v>0</v>
      </c>
      <c r="G134" s="24">
        <f t="shared" si="68"/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/>
      <c r="AG134" s="9">
        <f t="shared" si="40"/>
        <v>0</v>
      </c>
      <c r="AH134" s="9">
        <f t="shared" si="41"/>
        <v>0</v>
      </c>
      <c r="AI134" s="9">
        <f t="shared" si="42"/>
        <v>0</v>
      </c>
      <c r="AJ134" s="9">
        <f t="shared" si="43"/>
        <v>0</v>
      </c>
    </row>
    <row r="135" spans="1:36" s="10" customFormat="1" ht="42.75" customHeight="1" x14ac:dyDescent="0.25">
      <c r="A135" s="71" t="s">
        <v>49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3"/>
      <c r="AF135" s="18"/>
      <c r="AG135" s="9">
        <f t="shared" si="40"/>
        <v>0</v>
      </c>
      <c r="AH135" s="9">
        <f t="shared" si="41"/>
        <v>0</v>
      </c>
      <c r="AI135" s="9">
        <f t="shared" si="42"/>
        <v>0</v>
      </c>
      <c r="AJ135" s="9">
        <f t="shared" si="43"/>
        <v>0</v>
      </c>
    </row>
    <row r="136" spans="1:36" x14ac:dyDescent="0.3">
      <c r="A136" s="19" t="s">
        <v>28</v>
      </c>
      <c r="B136" s="23">
        <f>B138+B137</f>
        <v>0</v>
      </c>
      <c r="C136" s="23">
        <f>C138+C137</f>
        <v>0</v>
      </c>
      <c r="D136" s="23">
        <f>D138+D137</f>
        <v>0</v>
      </c>
      <c r="E136" s="23">
        <f>E138+E137</f>
        <v>0</v>
      </c>
      <c r="F136" s="23">
        <f t="shared" ref="F136:F141" si="73">IFERROR(E136/B136*100,0)</f>
        <v>0</v>
      </c>
      <c r="G136" s="23">
        <f t="shared" ref="G136:G141" si="74">IFERROR(E136/C136*100,0)</f>
        <v>0</v>
      </c>
      <c r="H136" s="23">
        <f>H138+H137</f>
        <v>0</v>
      </c>
      <c r="I136" s="23">
        <f>I138+I137</f>
        <v>0</v>
      </c>
      <c r="J136" s="23">
        <f>J138+J137</f>
        <v>0</v>
      </c>
      <c r="K136" s="23">
        <f t="shared" ref="K136:AE136" si="75">K138+K137</f>
        <v>0</v>
      </c>
      <c r="L136" s="23">
        <f t="shared" si="75"/>
        <v>0</v>
      </c>
      <c r="M136" s="23">
        <f t="shared" si="75"/>
        <v>0</v>
      </c>
      <c r="N136" s="23">
        <f t="shared" si="75"/>
        <v>0</v>
      </c>
      <c r="O136" s="23">
        <f t="shared" si="75"/>
        <v>0</v>
      </c>
      <c r="P136" s="23">
        <f t="shared" si="75"/>
        <v>0</v>
      </c>
      <c r="Q136" s="23">
        <f t="shared" si="75"/>
        <v>0</v>
      </c>
      <c r="R136" s="23">
        <f t="shared" si="75"/>
        <v>0</v>
      </c>
      <c r="S136" s="23">
        <f t="shared" si="75"/>
        <v>0</v>
      </c>
      <c r="T136" s="23">
        <f t="shared" si="75"/>
        <v>0</v>
      </c>
      <c r="U136" s="23">
        <f t="shared" si="75"/>
        <v>0</v>
      </c>
      <c r="V136" s="23">
        <f t="shared" si="75"/>
        <v>0</v>
      </c>
      <c r="W136" s="23">
        <f t="shared" si="75"/>
        <v>0</v>
      </c>
      <c r="X136" s="23">
        <f t="shared" si="75"/>
        <v>0</v>
      </c>
      <c r="Y136" s="23">
        <f t="shared" si="75"/>
        <v>0</v>
      </c>
      <c r="Z136" s="23">
        <f t="shared" si="75"/>
        <v>0</v>
      </c>
      <c r="AA136" s="23">
        <f t="shared" si="75"/>
        <v>0</v>
      </c>
      <c r="AB136" s="23">
        <f t="shared" si="75"/>
        <v>0</v>
      </c>
      <c r="AC136" s="23">
        <f t="shared" si="75"/>
        <v>0</v>
      </c>
      <c r="AD136" s="23">
        <f t="shared" si="75"/>
        <v>0</v>
      </c>
      <c r="AE136" s="23">
        <f t="shared" si="75"/>
        <v>0</v>
      </c>
      <c r="AF136" s="25"/>
      <c r="AG136" s="9">
        <f t="shared" si="40"/>
        <v>0</v>
      </c>
      <c r="AH136" s="9">
        <f t="shared" si="41"/>
        <v>0</v>
      </c>
      <c r="AI136" s="9">
        <f t="shared" si="42"/>
        <v>0</v>
      </c>
      <c r="AJ136" s="9">
        <f t="shared" si="43"/>
        <v>0</v>
      </c>
    </row>
    <row r="137" spans="1:36" s="31" customFormat="1" ht="47.25" customHeight="1" x14ac:dyDescent="0.3">
      <c r="A137" s="15" t="s">
        <v>24</v>
      </c>
      <c r="B137" s="24">
        <f>H137+J137+L137+N137+P137+R137+T137+V137+X137+Z137+AB137+AD137</f>
        <v>0</v>
      </c>
      <c r="C137" s="24">
        <f>H137+J137+L137+N137+P137+R137</f>
        <v>0</v>
      </c>
      <c r="D137" s="24">
        <f>E137</f>
        <v>0</v>
      </c>
      <c r="E137" s="24">
        <f>I137+K137+M137+O137+Q137+S137+U137+W137+Y137++AA137+AC137+AE137</f>
        <v>0</v>
      </c>
      <c r="F137" s="24">
        <f t="shared" si="73"/>
        <v>0</v>
      </c>
      <c r="G137" s="24">
        <f t="shared" si="74"/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5"/>
      <c r="AG137" s="9">
        <f t="shared" ref="AG137:AG200" si="76">H137+J137+L137+N137+P137+R137+T137+V137+X137+Z137+AB137+AD137</f>
        <v>0</v>
      </c>
      <c r="AH137" s="9">
        <f t="shared" ref="AH137:AH200" si="77">H137+J137+L137+N137+P137+R137+T137+V137+X137</f>
        <v>0</v>
      </c>
      <c r="AI137" s="9">
        <f t="shared" ref="AI137:AI200" si="78">I137+K137+M137+O137+Q137+S137+U137+W137+Y137+AA137+AC137+AE137</f>
        <v>0</v>
      </c>
      <c r="AJ137" s="9">
        <f t="shared" ref="AJ137:AJ200" si="79">E137-C137</f>
        <v>0</v>
      </c>
    </row>
    <row r="138" spans="1:36" s="10" customFormat="1" x14ac:dyDescent="0.3">
      <c r="A138" s="20" t="s">
        <v>25</v>
      </c>
      <c r="B138" s="24">
        <f>H138+J138+L138+N138+P138+R138+T138+V138+X138+Z138+AB138+AD138</f>
        <v>0</v>
      </c>
      <c r="C138" s="24">
        <f>H138+J138+L138+N138+P138+R138</f>
        <v>0</v>
      </c>
      <c r="D138" s="24">
        <f>E138</f>
        <v>0</v>
      </c>
      <c r="E138" s="24">
        <f>I138+K138+M138+O138+Q138+S138+U138+W138+Y138++AA138+AC138+AE138</f>
        <v>0</v>
      </c>
      <c r="F138" s="24">
        <f t="shared" si="73"/>
        <v>0</v>
      </c>
      <c r="G138" s="24">
        <f t="shared" si="74"/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18"/>
      <c r="AG138" s="9">
        <f t="shared" si="76"/>
        <v>0</v>
      </c>
      <c r="AH138" s="9">
        <f t="shared" si="77"/>
        <v>0</v>
      </c>
      <c r="AI138" s="9">
        <f t="shared" si="78"/>
        <v>0</v>
      </c>
      <c r="AJ138" s="9">
        <f t="shared" si="79"/>
        <v>0</v>
      </c>
    </row>
    <row r="139" spans="1:36" s="10" customFormat="1" hidden="1" x14ac:dyDescent="0.3">
      <c r="A139" s="20" t="s">
        <v>23</v>
      </c>
      <c r="B139" s="24">
        <f>H139+J139+L139+N139+P139+R139+T139+V139+X139+Z139+AB139+AD139</f>
        <v>0</v>
      </c>
      <c r="C139" s="24">
        <f>H139+J139+L139+N139+P139+R139</f>
        <v>0</v>
      </c>
      <c r="D139" s="24">
        <f>E139</f>
        <v>0</v>
      </c>
      <c r="E139" s="24">
        <f>I139+K139+M139+O139+Q139+S139+U139+W139+Y139++AA139+AC139+AE139</f>
        <v>0</v>
      </c>
      <c r="F139" s="24">
        <f t="shared" si="73"/>
        <v>0</v>
      </c>
      <c r="G139" s="24">
        <f t="shared" si="74"/>
        <v>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8"/>
      <c r="AG139" s="9">
        <f t="shared" si="76"/>
        <v>0</v>
      </c>
      <c r="AH139" s="9">
        <f t="shared" si="77"/>
        <v>0</v>
      </c>
      <c r="AI139" s="9">
        <f t="shared" si="78"/>
        <v>0</v>
      </c>
      <c r="AJ139" s="9">
        <f t="shared" si="79"/>
        <v>0</v>
      </c>
    </row>
    <row r="140" spans="1:36" s="10" customFormat="1" hidden="1" x14ac:dyDescent="0.3">
      <c r="A140" s="20" t="s">
        <v>27</v>
      </c>
      <c r="B140" s="24">
        <f>H140+J140+L140+N140+P140+R140+T140+V140+X140+Z140+AB140+AD140</f>
        <v>0</v>
      </c>
      <c r="C140" s="24">
        <f>H140+J140+L140+N140+P140+R140</f>
        <v>0</v>
      </c>
      <c r="D140" s="24">
        <f>E140</f>
        <v>0</v>
      </c>
      <c r="E140" s="24">
        <f>I140+K140+M140+O140+Q140+S140+U140+W140+Y140++AA140+AC140+AE140</f>
        <v>0</v>
      </c>
      <c r="F140" s="24">
        <f t="shared" si="73"/>
        <v>0</v>
      </c>
      <c r="G140" s="24">
        <f t="shared" si="74"/>
        <v>0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8"/>
      <c r="AG140" s="9">
        <f t="shared" si="76"/>
        <v>0</v>
      </c>
      <c r="AH140" s="9">
        <f t="shared" si="77"/>
        <v>0</v>
      </c>
      <c r="AI140" s="9">
        <f t="shared" si="78"/>
        <v>0</v>
      </c>
      <c r="AJ140" s="9">
        <f t="shared" si="79"/>
        <v>0</v>
      </c>
    </row>
    <row r="141" spans="1:36" s="10" customFormat="1" ht="37.5" x14ac:dyDescent="0.3">
      <c r="A141" s="47" t="s">
        <v>26</v>
      </c>
      <c r="B141" s="24">
        <f>H141+J141+L141+N141+P141+R141+T141+V141+X141+Z141+AB141+AD141</f>
        <v>218.75</v>
      </c>
      <c r="C141" s="24">
        <f>H141+J141+L141+N141+P141+R141</f>
        <v>0</v>
      </c>
      <c r="D141" s="24">
        <f>E141</f>
        <v>0</v>
      </c>
      <c r="E141" s="24">
        <f>I141+K141+M141+O141+Q141+S141+U141+W141+Y141++AA141+AC141+AE141</f>
        <v>0</v>
      </c>
      <c r="F141" s="24">
        <f t="shared" si="73"/>
        <v>0</v>
      </c>
      <c r="G141" s="24">
        <f t="shared" si="74"/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218.75</v>
      </c>
      <c r="AC141" s="16">
        <v>0</v>
      </c>
      <c r="AD141" s="16">
        <v>0</v>
      </c>
      <c r="AE141" s="16">
        <v>0</v>
      </c>
      <c r="AF141" s="18"/>
      <c r="AG141" s="9">
        <f t="shared" si="76"/>
        <v>218.75</v>
      </c>
      <c r="AH141" s="9">
        <f t="shared" si="77"/>
        <v>0</v>
      </c>
      <c r="AI141" s="9">
        <f t="shared" si="78"/>
        <v>0</v>
      </c>
      <c r="AJ141" s="9">
        <f t="shared" si="79"/>
        <v>0</v>
      </c>
    </row>
    <row r="142" spans="1:36" s="10" customFormat="1" ht="44.25" customHeight="1" x14ac:dyDescent="0.25">
      <c r="A142" s="71" t="s">
        <v>50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3"/>
      <c r="AF142" s="86" t="s">
        <v>85</v>
      </c>
      <c r="AG142" s="9">
        <f t="shared" si="76"/>
        <v>0</v>
      </c>
      <c r="AH142" s="9">
        <f t="shared" si="77"/>
        <v>0</v>
      </c>
      <c r="AI142" s="9">
        <f t="shared" si="78"/>
        <v>0</v>
      </c>
      <c r="AJ142" s="9">
        <f t="shared" si="79"/>
        <v>0</v>
      </c>
    </row>
    <row r="143" spans="1:36" s="33" customFormat="1" x14ac:dyDescent="0.3">
      <c r="A143" s="19" t="s">
        <v>28</v>
      </c>
      <c r="B143" s="23">
        <f>B145+B144</f>
        <v>175</v>
      </c>
      <c r="C143" s="23">
        <f>C145+C144</f>
        <v>175</v>
      </c>
      <c r="D143" s="23">
        <f>D145+D144</f>
        <v>0</v>
      </c>
      <c r="E143" s="23">
        <f>E145+E144</f>
        <v>0</v>
      </c>
      <c r="F143" s="23">
        <f t="shared" ref="F143:F148" si="80">IFERROR(E143/B143*100,0)</f>
        <v>0</v>
      </c>
      <c r="G143" s="23">
        <f t="shared" ref="G143:G148" si="81">IFERROR(E143/C143*100,0)</f>
        <v>0</v>
      </c>
      <c r="H143" s="23">
        <f>H145+H144</f>
        <v>0</v>
      </c>
      <c r="I143" s="23">
        <f t="shared" ref="I143:AE143" si="82">I145+I144</f>
        <v>0</v>
      </c>
      <c r="J143" s="23">
        <f t="shared" si="82"/>
        <v>0</v>
      </c>
      <c r="K143" s="23">
        <f t="shared" si="82"/>
        <v>0</v>
      </c>
      <c r="L143" s="23">
        <f t="shared" si="82"/>
        <v>0</v>
      </c>
      <c r="M143" s="23">
        <f t="shared" si="82"/>
        <v>0</v>
      </c>
      <c r="N143" s="23">
        <f t="shared" si="82"/>
        <v>0</v>
      </c>
      <c r="O143" s="23">
        <f t="shared" si="82"/>
        <v>0</v>
      </c>
      <c r="P143" s="23">
        <f t="shared" si="82"/>
        <v>0</v>
      </c>
      <c r="Q143" s="23">
        <f t="shared" si="82"/>
        <v>0</v>
      </c>
      <c r="R143" s="23">
        <f t="shared" si="82"/>
        <v>0</v>
      </c>
      <c r="S143" s="23">
        <f t="shared" si="82"/>
        <v>0</v>
      </c>
      <c r="T143" s="23">
        <f t="shared" si="82"/>
        <v>0</v>
      </c>
      <c r="U143" s="23">
        <f t="shared" si="82"/>
        <v>0</v>
      </c>
      <c r="V143" s="23">
        <f t="shared" si="82"/>
        <v>0</v>
      </c>
      <c r="W143" s="23">
        <f t="shared" si="82"/>
        <v>0</v>
      </c>
      <c r="X143" s="23">
        <f t="shared" si="82"/>
        <v>0</v>
      </c>
      <c r="Y143" s="23">
        <f t="shared" si="82"/>
        <v>0</v>
      </c>
      <c r="Z143" s="23">
        <f t="shared" si="82"/>
        <v>175</v>
      </c>
      <c r="AA143" s="23">
        <f t="shared" si="82"/>
        <v>0</v>
      </c>
      <c r="AB143" s="23">
        <f t="shared" si="82"/>
        <v>0</v>
      </c>
      <c r="AC143" s="23">
        <f t="shared" si="82"/>
        <v>0</v>
      </c>
      <c r="AD143" s="23">
        <f t="shared" si="82"/>
        <v>0</v>
      </c>
      <c r="AE143" s="23">
        <f t="shared" si="82"/>
        <v>0</v>
      </c>
      <c r="AF143" s="90"/>
      <c r="AG143" s="9">
        <f t="shared" si="76"/>
        <v>175</v>
      </c>
      <c r="AH143" s="9">
        <f t="shared" si="77"/>
        <v>0</v>
      </c>
      <c r="AI143" s="9">
        <f t="shared" si="78"/>
        <v>0</v>
      </c>
      <c r="AJ143" s="9">
        <f t="shared" si="79"/>
        <v>-175</v>
      </c>
    </row>
    <row r="144" spans="1:36" s="31" customFormat="1" ht="43.5" customHeight="1" x14ac:dyDescent="0.3">
      <c r="A144" s="15" t="s">
        <v>24</v>
      </c>
      <c r="B144" s="24">
        <f>H144+J144+L144+N144+P144+R144+T144+V144+X144+Z144+AB144+AD144</f>
        <v>140</v>
      </c>
      <c r="C144" s="24">
        <f>H144+J144+L144+N144+P144+R144+T144+V144+X144+Z144</f>
        <v>140</v>
      </c>
      <c r="D144" s="24">
        <v>0</v>
      </c>
      <c r="E144" s="24">
        <f>I144+K144+M144+O144+Q144+S144+U144+W144+Y144++AA144+AC144+AE144</f>
        <v>0</v>
      </c>
      <c r="F144" s="24">
        <f t="shared" si="80"/>
        <v>0</v>
      </c>
      <c r="G144" s="24">
        <f t="shared" si="81"/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140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90"/>
      <c r="AG144" s="9">
        <f t="shared" si="76"/>
        <v>140</v>
      </c>
      <c r="AH144" s="9">
        <f t="shared" si="77"/>
        <v>0</v>
      </c>
      <c r="AI144" s="9">
        <f t="shared" si="78"/>
        <v>0</v>
      </c>
      <c r="AJ144" s="9">
        <f t="shared" si="79"/>
        <v>-140</v>
      </c>
    </row>
    <row r="145" spans="1:36" s="31" customFormat="1" x14ac:dyDescent="0.3">
      <c r="A145" s="20" t="s">
        <v>25</v>
      </c>
      <c r="B145" s="24">
        <f>H145+J145+L145+N145+P145+R145+T145+V145+X145+Z145+AB145+AD145</f>
        <v>35</v>
      </c>
      <c r="C145" s="24">
        <f t="shared" ref="C145:C148" si="83">H145+J145+L145+N145+P145+R145+T145+V145+X145+Z145</f>
        <v>35</v>
      </c>
      <c r="D145" s="24">
        <v>0</v>
      </c>
      <c r="E145" s="24">
        <f>I145+K145+M145+O145+Q145+S145+U145+W145+Y145++AA145+AC145+AE145</f>
        <v>0</v>
      </c>
      <c r="F145" s="24">
        <f t="shared" si="80"/>
        <v>0</v>
      </c>
      <c r="G145" s="24">
        <f t="shared" si="81"/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35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90"/>
      <c r="AG145" s="9">
        <f t="shared" si="76"/>
        <v>35</v>
      </c>
      <c r="AH145" s="9">
        <f t="shared" si="77"/>
        <v>0</v>
      </c>
      <c r="AI145" s="9">
        <f t="shared" si="78"/>
        <v>0</v>
      </c>
      <c r="AJ145" s="9">
        <f t="shared" si="79"/>
        <v>-35</v>
      </c>
    </row>
    <row r="146" spans="1:36" s="31" customFormat="1" ht="18.75" hidden="1" customHeight="1" x14ac:dyDescent="0.3">
      <c r="A146" s="20" t="s">
        <v>23</v>
      </c>
      <c r="B146" s="24">
        <f>H146+J146+L146+N146+P146+R146+T146+V146+X146+Z146+AB146+AD146</f>
        <v>0</v>
      </c>
      <c r="C146" s="24">
        <f t="shared" si="83"/>
        <v>0</v>
      </c>
      <c r="D146" s="24">
        <f>E146</f>
        <v>0</v>
      </c>
      <c r="E146" s="24">
        <f>I146+K146+M146+O146+Q146+S146+U146+W146+Y146++AA146+AC146+AE146</f>
        <v>0</v>
      </c>
      <c r="F146" s="24">
        <f t="shared" si="80"/>
        <v>0</v>
      </c>
      <c r="G146" s="24">
        <f t="shared" si="81"/>
        <v>0</v>
      </c>
      <c r="H146" s="21">
        <v>0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90"/>
      <c r="AG146" s="9">
        <f t="shared" si="76"/>
        <v>0</v>
      </c>
      <c r="AH146" s="9">
        <f t="shared" si="77"/>
        <v>0</v>
      </c>
      <c r="AI146" s="9">
        <f t="shared" si="78"/>
        <v>0</v>
      </c>
      <c r="AJ146" s="9">
        <f t="shared" si="79"/>
        <v>0</v>
      </c>
    </row>
    <row r="147" spans="1:36" s="31" customFormat="1" ht="18.75" hidden="1" customHeight="1" x14ac:dyDescent="0.3">
      <c r="A147" s="20" t="s">
        <v>27</v>
      </c>
      <c r="B147" s="24">
        <f>H147+J147+L147+N147+P147+R147+T147+V147+X147+Z147+AB147+AD147</f>
        <v>0</v>
      </c>
      <c r="C147" s="24">
        <f t="shared" si="83"/>
        <v>0</v>
      </c>
      <c r="D147" s="24">
        <f>E147</f>
        <v>0</v>
      </c>
      <c r="E147" s="24">
        <f>I147+K147+M147+O147+Q147+S147+U147+W147+Y147++AA147+AC147+AE147</f>
        <v>0</v>
      </c>
      <c r="F147" s="24">
        <f t="shared" si="80"/>
        <v>0</v>
      </c>
      <c r="G147" s="24">
        <f t="shared" si="81"/>
        <v>0</v>
      </c>
      <c r="H147" s="21">
        <v>0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90"/>
      <c r="AG147" s="9">
        <f t="shared" si="76"/>
        <v>0</v>
      </c>
      <c r="AH147" s="9">
        <f t="shared" si="77"/>
        <v>0</v>
      </c>
      <c r="AI147" s="9">
        <f t="shared" si="78"/>
        <v>0</v>
      </c>
      <c r="AJ147" s="9">
        <f t="shared" si="79"/>
        <v>0</v>
      </c>
    </row>
    <row r="148" spans="1:36" s="31" customFormat="1" ht="37.5" x14ac:dyDescent="0.3">
      <c r="A148" s="47" t="s">
        <v>26</v>
      </c>
      <c r="B148" s="24">
        <f>H148+J148+L148+N148+P148+R148+T148+V148+X148+Z148+AB148+AD148</f>
        <v>35</v>
      </c>
      <c r="C148" s="24">
        <f t="shared" si="83"/>
        <v>35</v>
      </c>
      <c r="D148" s="24">
        <f>E148</f>
        <v>0</v>
      </c>
      <c r="E148" s="24">
        <f>I148+K148+M148+O148+Q148+S148+U148+W148+Y148++AA148+AC148+AE148</f>
        <v>0</v>
      </c>
      <c r="F148" s="24">
        <f t="shared" si="80"/>
        <v>0</v>
      </c>
      <c r="G148" s="24">
        <f t="shared" si="81"/>
        <v>0</v>
      </c>
      <c r="H148" s="24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35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87"/>
      <c r="AG148" s="9">
        <f t="shared" si="76"/>
        <v>35</v>
      </c>
      <c r="AH148" s="9">
        <f t="shared" si="77"/>
        <v>0</v>
      </c>
      <c r="AI148" s="9">
        <f t="shared" si="78"/>
        <v>0</v>
      </c>
      <c r="AJ148" s="9">
        <f t="shared" si="79"/>
        <v>-35</v>
      </c>
    </row>
    <row r="149" spans="1:36" s="31" customFormat="1" ht="51.75" customHeight="1" x14ac:dyDescent="0.25">
      <c r="A149" s="71" t="s">
        <v>51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3"/>
      <c r="AF149" s="86" t="s">
        <v>86</v>
      </c>
      <c r="AG149" s="9">
        <f t="shared" si="76"/>
        <v>0</v>
      </c>
      <c r="AH149" s="9">
        <f t="shared" si="77"/>
        <v>0</v>
      </c>
      <c r="AI149" s="9">
        <f t="shared" si="78"/>
        <v>0</v>
      </c>
      <c r="AJ149" s="9">
        <f t="shared" si="79"/>
        <v>0</v>
      </c>
    </row>
    <row r="150" spans="1:36" s="33" customFormat="1" x14ac:dyDescent="0.3">
      <c r="A150" s="19" t="s">
        <v>28</v>
      </c>
      <c r="B150" s="23">
        <f>B152+B151</f>
        <v>437.5</v>
      </c>
      <c r="C150" s="23">
        <f>C152+C151</f>
        <v>218.75</v>
      </c>
      <c r="D150" s="23">
        <f>D152+D151</f>
        <v>0</v>
      </c>
      <c r="E150" s="23">
        <f>E152+E151</f>
        <v>0</v>
      </c>
      <c r="F150" s="23">
        <f t="shared" ref="F150:F155" si="84">IFERROR(E150/B150*100,0)</f>
        <v>0</v>
      </c>
      <c r="G150" s="23">
        <f t="shared" ref="G150:G155" si="85">IFERROR(E150/C150*100,0)</f>
        <v>0</v>
      </c>
      <c r="H150" s="23">
        <f>H152+H151</f>
        <v>0</v>
      </c>
      <c r="I150" s="23">
        <f t="shared" ref="I150:AE150" si="86">I152+I151</f>
        <v>0</v>
      </c>
      <c r="J150" s="23">
        <f t="shared" si="86"/>
        <v>0</v>
      </c>
      <c r="K150" s="23">
        <f t="shared" si="86"/>
        <v>0</v>
      </c>
      <c r="L150" s="23">
        <f t="shared" si="86"/>
        <v>0</v>
      </c>
      <c r="M150" s="23">
        <f t="shared" si="86"/>
        <v>0</v>
      </c>
      <c r="N150" s="23">
        <f t="shared" si="86"/>
        <v>0</v>
      </c>
      <c r="O150" s="23">
        <f t="shared" si="86"/>
        <v>0</v>
      </c>
      <c r="P150" s="23">
        <f t="shared" si="86"/>
        <v>0</v>
      </c>
      <c r="Q150" s="23">
        <f t="shared" si="86"/>
        <v>0</v>
      </c>
      <c r="R150" s="23">
        <f t="shared" si="86"/>
        <v>0</v>
      </c>
      <c r="S150" s="23">
        <f t="shared" si="86"/>
        <v>0</v>
      </c>
      <c r="T150" s="23">
        <f t="shared" si="86"/>
        <v>0</v>
      </c>
      <c r="U150" s="23">
        <f t="shared" si="86"/>
        <v>0</v>
      </c>
      <c r="V150" s="23">
        <f t="shared" si="86"/>
        <v>0</v>
      </c>
      <c r="W150" s="23">
        <f t="shared" si="86"/>
        <v>0</v>
      </c>
      <c r="X150" s="23">
        <f t="shared" si="86"/>
        <v>0</v>
      </c>
      <c r="Y150" s="23">
        <f t="shared" si="86"/>
        <v>0</v>
      </c>
      <c r="Z150" s="23">
        <f t="shared" si="86"/>
        <v>218.75</v>
      </c>
      <c r="AA150" s="23">
        <f t="shared" si="86"/>
        <v>0</v>
      </c>
      <c r="AB150" s="23">
        <f t="shared" si="86"/>
        <v>0</v>
      </c>
      <c r="AC150" s="23">
        <f t="shared" si="86"/>
        <v>0</v>
      </c>
      <c r="AD150" s="23">
        <f>AD152+AD151</f>
        <v>218.75</v>
      </c>
      <c r="AE150" s="23">
        <f t="shared" si="86"/>
        <v>0</v>
      </c>
      <c r="AF150" s="90"/>
      <c r="AG150" s="9">
        <f t="shared" si="76"/>
        <v>437.5</v>
      </c>
      <c r="AH150" s="9">
        <f t="shared" si="77"/>
        <v>0</v>
      </c>
      <c r="AI150" s="9">
        <f t="shared" si="78"/>
        <v>0</v>
      </c>
      <c r="AJ150" s="9">
        <f t="shared" si="79"/>
        <v>-218.75</v>
      </c>
    </row>
    <row r="151" spans="1:36" s="31" customFormat="1" ht="48.75" customHeight="1" x14ac:dyDescent="0.3">
      <c r="A151" s="15" t="s">
        <v>24</v>
      </c>
      <c r="B151" s="24">
        <f>H151+J151+L151+N151+P151+R151+T151+V151+X151+Z151+AB151+AD151</f>
        <v>350</v>
      </c>
      <c r="C151" s="24">
        <f>H151+J151+L151+N151+P151+R151+T151+V151+X151+Z151</f>
        <v>175</v>
      </c>
      <c r="D151" s="24">
        <f>E151</f>
        <v>0</v>
      </c>
      <c r="E151" s="24">
        <f>I151+K151+M151+O151+Q151+S151+U151+W151+Y151+AA151+AC151+AE151</f>
        <v>0</v>
      </c>
      <c r="F151" s="24">
        <f t="shared" si="84"/>
        <v>0</v>
      </c>
      <c r="G151" s="24">
        <f t="shared" si="85"/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175</v>
      </c>
      <c r="AA151" s="21">
        <v>0</v>
      </c>
      <c r="AB151" s="21">
        <v>0</v>
      </c>
      <c r="AC151" s="21">
        <v>0</v>
      </c>
      <c r="AD151" s="21">
        <v>175</v>
      </c>
      <c r="AE151" s="21">
        <v>0</v>
      </c>
      <c r="AF151" s="90"/>
      <c r="AG151" s="9">
        <f t="shared" si="76"/>
        <v>350</v>
      </c>
      <c r="AH151" s="9">
        <f t="shared" si="77"/>
        <v>0</v>
      </c>
      <c r="AI151" s="9">
        <f t="shared" si="78"/>
        <v>0</v>
      </c>
      <c r="AJ151" s="9">
        <f t="shared" si="79"/>
        <v>-175</v>
      </c>
    </row>
    <row r="152" spans="1:36" s="31" customFormat="1" x14ac:dyDescent="0.3">
      <c r="A152" s="20" t="s">
        <v>25</v>
      </c>
      <c r="B152" s="24">
        <f>H152+J152+L152+N152+P152+R152+T152+V152+X152+Z152+AB152+AD152</f>
        <v>87.5</v>
      </c>
      <c r="C152" s="24">
        <f t="shared" ref="C152:C155" si="87">H152+J152+L152+N152+P152+R152+T152+V152+X152+Z152</f>
        <v>43.75</v>
      </c>
      <c r="D152" s="24">
        <f>E152</f>
        <v>0</v>
      </c>
      <c r="E152" s="24">
        <f>I152+K152+M152+O152+Q152+S152+U152+W152+Y152+AA152+AC152+AE152</f>
        <v>0</v>
      </c>
      <c r="F152" s="24">
        <f t="shared" si="84"/>
        <v>0</v>
      </c>
      <c r="G152" s="24">
        <f t="shared" si="85"/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43.75</v>
      </c>
      <c r="AA152" s="21">
        <v>0</v>
      </c>
      <c r="AB152" s="21">
        <v>0</v>
      </c>
      <c r="AC152" s="21">
        <v>0</v>
      </c>
      <c r="AD152" s="21">
        <v>43.75</v>
      </c>
      <c r="AE152" s="21">
        <v>0</v>
      </c>
      <c r="AF152" s="90"/>
      <c r="AG152" s="9">
        <f t="shared" si="76"/>
        <v>87.5</v>
      </c>
      <c r="AH152" s="9">
        <f t="shared" si="77"/>
        <v>0</v>
      </c>
      <c r="AI152" s="9">
        <f t="shared" si="78"/>
        <v>0</v>
      </c>
      <c r="AJ152" s="9">
        <f t="shared" si="79"/>
        <v>-43.75</v>
      </c>
    </row>
    <row r="153" spans="1:36" s="31" customFormat="1" ht="18.75" hidden="1" customHeight="1" x14ac:dyDescent="0.3">
      <c r="A153" s="20" t="s">
        <v>23</v>
      </c>
      <c r="B153" s="24">
        <f>H153+J153+L153+N153+P153+R153+T153+V153+X153+Z153+AB153+AD153</f>
        <v>0</v>
      </c>
      <c r="C153" s="24">
        <f t="shared" si="87"/>
        <v>0</v>
      </c>
      <c r="D153" s="24">
        <f>E153</f>
        <v>0</v>
      </c>
      <c r="E153" s="24">
        <f>I153+K153+M153+O153+Q153+S153+U153+W153+Y153+AA153+AC153+AE153</f>
        <v>0</v>
      </c>
      <c r="F153" s="24">
        <f t="shared" si="84"/>
        <v>0</v>
      </c>
      <c r="G153" s="24">
        <f t="shared" si="85"/>
        <v>0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90"/>
      <c r="AG153" s="9">
        <f t="shared" si="76"/>
        <v>0</v>
      </c>
      <c r="AH153" s="9">
        <f t="shared" si="77"/>
        <v>0</v>
      </c>
      <c r="AI153" s="9">
        <f t="shared" si="78"/>
        <v>0</v>
      </c>
      <c r="AJ153" s="9">
        <f t="shared" si="79"/>
        <v>0</v>
      </c>
    </row>
    <row r="154" spans="1:36" s="31" customFormat="1" ht="18.75" hidden="1" customHeight="1" x14ac:dyDescent="0.3">
      <c r="A154" s="20" t="s">
        <v>27</v>
      </c>
      <c r="B154" s="24">
        <f>H154+J154+L154+N154+P154+R154+T154+V154+X154+Z154+AB154+AD154</f>
        <v>0</v>
      </c>
      <c r="C154" s="24">
        <f t="shared" si="87"/>
        <v>0</v>
      </c>
      <c r="D154" s="24">
        <f>E154</f>
        <v>0</v>
      </c>
      <c r="E154" s="24">
        <f>I154+K154+M154+O154+Q154+S154+U154+W154+Y154+AA154+AC154+AE154</f>
        <v>0</v>
      </c>
      <c r="F154" s="24">
        <f t="shared" si="84"/>
        <v>0</v>
      </c>
      <c r="G154" s="24">
        <f t="shared" si="85"/>
        <v>0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90"/>
      <c r="AG154" s="9">
        <f t="shared" si="76"/>
        <v>0</v>
      </c>
      <c r="AH154" s="9">
        <f t="shared" si="77"/>
        <v>0</v>
      </c>
      <c r="AI154" s="9">
        <f t="shared" si="78"/>
        <v>0</v>
      </c>
      <c r="AJ154" s="9">
        <f t="shared" si="79"/>
        <v>0</v>
      </c>
    </row>
    <row r="155" spans="1:36" s="64" customFormat="1" ht="37.5" x14ac:dyDescent="0.3">
      <c r="A155" s="47" t="s">
        <v>26</v>
      </c>
      <c r="B155" s="24">
        <f>H155+J155+L155+N155+P155+R155+T155+V155+X155+Z155+AB155+AD155</f>
        <v>87.5</v>
      </c>
      <c r="C155" s="24">
        <f t="shared" si="87"/>
        <v>43.75</v>
      </c>
      <c r="D155" s="24">
        <f>E155</f>
        <v>0</v>
      </c>
      <c r="E155" s="24">
        <f>I155+K155+M155+O155+Q155+S155+U155+W155+Y155+AA155+AC155+AE155</f>
        <v>0</v>
      </c>
      <c r="F155" s="62">
        <f t="shared" si="84"/>
        <v>0</v>
      </c>
      <c r="G155" s="62">
        <f t="shared" si="85"/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43.75</v>
      </c>
      <c r="AA155" s="65">
        <v>0</v>
      </c>
      <c r="AB155" s="65">
        <v>0</v>
      </c>
      <c r="AC155" s="65">
        <v>0</v>
      </c>
      <c r="AD155" s="65">
        <v>43.75</v>
      </c>
      <c r="AE155" s="65">
        <v>0</v>
      </c>
      <c r="AF155" s="87"/>
      <c r="AG155" s="63">
        <f t="shared" si="76"/>
        <v>87.5</v>
      </c>
      <c r="AH155" s="63">
        <f t="shared" si="77"/>
        <v>0</v>
      </c>
      <c r="AI155" s="63">
        <f t="shared" si="78"/>
        <v>0</v>
      </c>
      <c r="AJ155" s="63">
        <f t="shared" si="79"/>
        <v>-43.75</v>
      </c>
    </row>
    <row r="156" spans="1:36" s="10" customFormat="1" hidden="1" x14ac:dyDescent="0.3">
      <c r="A156" s="14" t="s">
        <v>23</v>
      </c>
      <c r="B156" s="17"/>
      <c r="C156" s="24">
        <f>H156+J156+L156+N156+P156+R156+T156</f>
        <v>0</v>
      </c>
      <c r="D156" s="17"/>
      <c r="E156" s="17"/>
      <c r="F156" s="17">
        <f>IFERROR(D156/B156*100,0)</f>
        <v>0</v>
      </c>
      <c r="G156" s="17">
        <f>IFERROR(F156/B156*100,0)</f>
        <v>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22"/>
      <c r="AF156" s="18"/>
      <c r="AG156" s="9">
        <f t="shared" si="76"/>
        <v>0</v>
      </c>
      <c r="AH156" s="9">
        <f t="shared" si="77"/>
        <v>0</v>
      </c>
      <c r="AI156" s="9">
        <f t="shared" si="78"/>
        <v>0</v>
      </c>
      <c r="AJ156" s="9">
        <f t="shared" si="79"/>
        <v>0</v>
      </c>
    </row>
    <row r="157" spans="1:36" s="10" customFormat="1" hidden="1" x14ac:dyDescent="0.3">
      <c r="A157" s="14" t="s">
        <v>27</v>
      </c>
      <c r="B157" s="17"/>
      <c r="C157" s="24">
        <f>H157+J157+L157+N157+P157+R157+T157</f>
        <v>0</v>
      </c>
      <c r="D157" s="17"/>
      <c r="E157" s="17"/>
      <c r="F157" s="17">
        <f>IFERROR(D157/B157*100,0)</f>
        <v>0</v>
      </c>
      <c r="G157" s="17">
        <f>IFERROR(F157/B157*100,0)</f>
        <v>0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22"/>
      <c r="AF157" s="18"/>
      <c r="AG157" s="9">
        <f t="shared" si="76"/>
        <v>0</v>
      </c>
      <c r="AH157" s="9">
        <f t="shared" si="77"/>
        <v>0</v>
      </c>
      <c r="AI157" s="9">
        <f t="shared" si="78"/>
        <v>0</v>
      </c>
      <c r="AJ157" s="9">
        <f t="shared" si="79"/>
        <v>0</v>
      </c>
    </row>
    <row r="158" spans="1:36" s="10" customFormat="1" ht="47.25" customHeight="1" x14ac:dyDescent="0.3">
      <c r="A158" s="68" t="s">
        <v>79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70"/>
      <c r="AF158" s="11"/>
      <c r="AG158" s="9">
        <f t="shared" si="76"/>
        <v>0</v>
      </c>
      <c r="AH158" s="9">
        <f t="shared" si="77"/>
        <v>0</v>
      </c>
      <c r="AI158" s="9">
        <f t="shared" si="78"/>
        <v>0</v>
      </c>
      <c r="AJ158" s="9">
        <f t="shared" si="79"/>
        <v>0</v>
      </c>
    </row>
    <row r="159" spans="1:36" x14ac:dyDescent="0.3">
      <c r="A159" s="19" t="s">
        <v>28</v>
      </c>
      <c r="B159" s="23">
        <f>B160+B161+B162+B164</f>
        <v>96.7</v>
      </c>
      <c r="C159" s="23">
        <f>C160+C161+C162+C164</f>
        <v>63</v>
      </c>
      <c r="D159" s="23">
        <f>D160+D161+D162+D164</f>
        <v>96.62</v>
      </c>
      <c r="E159" s="23">
        <f>E160+E161+E162+E164</f>
        <v>96.62</v>
      </c>
      <c r="F159" s="23">
        <f t="shared" ref="F159:F164" si="88">IFERROR(E159/B159*100,0)</f>
        <v>99.917269906928652</v>
      </c>
      <c r="G159" s="23">
        <f t="shared" ref="G159:G164" si="89">IFERROR(E159/C159*100,0)</f>
        <v>153.36507936507937</v>
      </c>
      <c r="H159" s="23">
        <f>H160+H161+H162+H164</f>
        <v>0</v>
      </c>
      <c r="I159" s="23">
        <f>I160+I161+I162+I164</f>
        <v>0</v>
      </c>
      <c r="J159" s="23">
        <f t="shared" ref="J159:AE159" si="90">J160+J161+J162+J164</f>
        <v>3</v>
      </c>
      <c r="K159" s="23">
        <f t="shared" si="90"/>
        <v>3</v>
      </c>
      <c r="L159" s="23">
        <f t="shared" si="90"/>
        <v>0</v>
      </c>
      <c r="M159" s="23">
        <f t="shared" si="90"/>
        <v>0</v>
      </c>
      <c r="N159" s="23">
        <f t="shared" si="90"/>
        <v>0</v>
      </c>
      <c r="O159" s="23">
        <f t="shared" si="90"/>
        <v>0</v>
      </c>
      <c r="P159" s="23">
        <f t="shared" si="90"/>
        <v>0</v>
      </c>
      <c r="Q159" s="23">
        <f t="shared" si="90"/>
        <v>0</v>
      </c>
      <c r="R159" s="23">
        <f t="shared" si="90"/>
        <v>0</v>
      </c>
      <c r="S159" s="23">
        <f t="shared" si="90"/>
        <v>0</v>
      </c>
      <c r="T159" s="23">
        <f t="shared" si="90"/>
        <v>0</v>
      </c>
      <c r="U159" s="23">
        <f t="shared" si="90"/>
        <v>0</v>
      </c>
      <c r="V159" s="23">
        <f t="shared" si="90"/>
        <v>0</v>
      </c>
      <c r="W159" s="23">
        <f t="shared" si="90"/>
        <v>0</v>
      </c>
      <c r="X159" s="23">
        <f t="shared" si="90"/>
        <v>30</v>
      </c>
      <c r="Y159" s="23">
        <f t="shared" si="90"/>
        <v>0</v>
      </c>
      <c r="Z159" s="23">
        <f t="shared" si="90"/>
        <v>30</v>
      </c>
      <c r="AA159" s="23">
        <f t="shared" si="90"/>
        <v>93.62</v>
      </c>
      <c r="AB159" s="23">
        <f t="shared" si="90"/>
        <v>33.700000000000003</v>
      </c>
      <c r="AC159" s="23">
        <f t="shared" si="90"/>
        <v>0</v>
      </c>
      <c r="AD159" s="23">
        <f t="shared" si="90"/>
        <v>0</v>
      </c>
      <c r="AE159" s="23">
        <f t="shared" si="90"/>
        <v>0</v>
      </c>
      <c r="AF159" s="23"/>
      <c r="AG159" s="9">
        <f t="shared" si="76"/>
        <v>96.7</v>
      </c>
      <c r="AH159" s="9">
        <f t="shared" si="77"/>
        <v>33</v>
      </c>
      <c r="AI159" s="9">
        <f t="shared" si="78"/>
        <v>96.62</v>
      </c>
      <c r="AJ159" s="9">
        <f t="shared" si="79"/>
        <v>33.620000000000005</v>
      </c>
    </row>
    <row r="160" spans="1:36" s="10" customFormat="1" ht="26.25" customHeight="1" x14ac:dyDescent="0.3">
      <c r="A160" s="20" t="s">
        <v>23</v>
      </c>
      <c r="B160" s="17">
        <v>0</v>
      </c>
      <c r="C160" s="17">
        <v>0</v>
      </c>
      <c r="D160" s="17">
        <v>0</v>
      </c>
      <c r="E160" s="17">
        <v>0</v>
      </c>
      <c r="F160" s="17">
        <f t="shared" si="88"/>
        <v>0</v>
      </c>
      <c r="G160" s="17">
        <f t="shared" si="89"/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/>
      <c r="AG160" s="9">
        <f t="shared" si="76"/>
        <v>0</v>
      </c>
      <c r="AH160" s="9">
        <f t="shared" si="77"/>
        <v>0</v>
      </c>
      <c r="AI160" s="9">
        <f t="shared" si="78"/>
        <v>0</v>
      </c>
      <c r="AJ160" s="9">
        <f t="shared" si="79"/>
        <v>0</v>
      </c>
    </row>
    <row r="161" spans="1:36" s="10" customFormat="1" ht="37.5" x14ac:dyDescent="0.3">
      <c r="A161" s="15" t="s">
        <v>24</v>
      </c>
      <c r="B161" s="17">
        <f>B174</f>
        <v>0</v>
      </c>
      <c r="C161" s="17">
        <f>C174</f>
        <v>0</v>
      </c>
      <c r="D161" s="17">
        <f>D174</f>
        <v>0</v>
      </c>
      <c r="E161" s="17">
        <f>E174</f>
        <v>0</v>
      </c>
      <c r="F161" s="17">
        <f t="shared" si="88"/>
        <v>0</v>
      </c>
      <c r="G161" s="17">
        <f t="shared" si="89"/>
        <v>0</v>
      </c>
      <c r="H161" s="17">
        <f t="shared" ref="H161:AE161" si="91">H174</f>
        <v>0</v>
      </c>
      <c r="I161" s="17">
        <f t="shared" si="91"/>
        <v>0</v>
      </c>
      <c r="J161" s="17">
        <f t="shared" si="91"/>
        <v>0</v>
      </c>
      <c r="K161" s="17">
        <f t="shared" si="91"/>
        <v>0</v>
      </c>
      <c r="L161" s="17">
        <f t="shared" si="91"/>
        <v>0</v>
      </c>
      <c r="M161" s="17">
        <f t="shared" si="91"/>
        <v>0</v>
      </c>
      <c r="N161" s="17">
        <f t="shared" si="91"/>
        <v>0</v>
      </c>
      <c r="O161" s="17">
        <f t="shared" si="91"/>
        <v>0</v>
      </c>
      <c r="P161" s="17">
        <f t="shared" si="91"/>
        <v>0</v>
      </c>
      <c r="Q161" s="17">
        <f t="shared" si="91"/>
        <v>0</v>
      </c>
      <c r="R161" s="17">
        <f t="shared" si="91"/>
        <v>0</v>
      </c>
      <c r="S161" s="17">
        <f t="shared" si="91"/>
        <v>0</v>
      </c>
      <c r="T161" s="17">
        <f t="shared" si="91"/>
        <v>0</v>
      </c>
      <c r="U161" s="17">
        <f t="shared" si="91"/>
        <v>0</v>
      </c>
      <c r="V161" s="17">
        <f t="shared" si="91"/>
        <v>0</v>
      </c>
      <c r="W161" s="17">
        <f t="shared" si="91"/>
        <v>0</v>
      </c>
      <c r="X161" s="17">
        <f t="shared" si="91"/>
        <v>0</v>
      </c>
      <c r="Y161" s="17">
        <f t="shared" si="91"/>
        <v>0</v>
      </c>
      <c r="Z161" s="17">
        <f t="shared" si="91"/>
        <v>0</v>
      </c>
      <c r="AA161" s="17">
        <f t="shared" si="91"/>
        <v>0</v>
      </c>
      <c r="AB161" s="17">
        <f t="shared" si="91"/>
        <v>0</v>
      </c>
      <c r="AC161" s="17">
        <f t="shared" si="91"/>
        <v>0</v>
      </c>
      <c r="AD161" s="17">
        <f t="shared" si="91"/>
        <v>0</v>
      </c>
      <c r="AE161" s="17">
        <f t="shared" si="91"/>
        <v>0</v>
      </c>
      <c r="AF161" s="17"/>
      <c r="AG161" s="9">
        <f t="shared" si="76"/>
        <v>0</v>
      </c>
      <c r="AH161" s="9">
        <f t="shared" si="77"/>
        <v>0</v>
      </c>
      <c r="AI161" s="9">
        <f t="shared" si="78"/>
        <v>0</v>
      </c>
      <c r="AJ161" s="9">
        <f t="shared" si="79"/>
        <v>0</v>
      </c>
    </row>
    <row r="162" spans="1:36" s="10" customFormat="1" x14ac:dyDescent="0.3">
      <c r="A162" s="20" t="s">
        <v>25</v>
      </c>
      <c r="B162" s="17">
        <f>B168+B175</f>
        <v>96.7</v>
      </c>
      <c r="C162" s="17">
        <f>C168+C175</f>
        <v>63</v>
      </c>
      <c r="D162" s="17">
        <f>D168+D175</f>
        <v>96.62</v>
      </c>
      <c r="E162" s="17">
        <f>E168+E175</f>
        <v>96.62</v>
      </c>
      <c r="F162" s="17">
        <f t="shared" si="88"/>
        <v>99.917269906928652</v>
      </c>
      <c r="G162" s="17">
        <f t="shared" si="89"/>
        <v>153.36507936507937</v>
      </c>
      <c r="H162" s="17">
        <f t="shared" ref="H162:AE162" si="92">H168+H175</f>
        <v>0</v>
      </c>
      <c r="I162" s="17">
        <f t="shared" si="92"/>
        <v>0</v>
      </c>
      <c r="J162" s="17">
        <f t="shared" si="92"/>
        <v>3</v>
      </c>
      <c r="K162" s="17">
        <f t="shared" si="92"/>
        <v>3</v>
      </c>
      <c r="L162" s="17">
        <f t="shared" si="92"/>
        <v>0</v>
      </c>
      <c r="M162" s="17">
        <f t="shared" si="92"/>
        <v>0</v>
      </c>
      <c r="N162" s="17">
        <f t="shared" si="92"/>
        <v>0</v>
      </c>
      <c r="O162" s="17">
        <f t="shared" si="92"/>
        <v>0</v>
      </c>
      <c r="P162" s="17">
        <f t="shared" si="92"/>
        <v>0</v>
      </c>
      <c r="Q162" s="17">
        <f t="shared" si="92"/>
        <v>0</v>
      </c>
      <c r="R162" s="17">
        <f t="shared" si="92"/>
        <v>0</v>
      </c>
      <c r="S162" s="17">
        <f t="shared" si="92"/>
        <v>0</v>
      </c>
      <c r="T162" s="17">
        <f t="shared" si="92"/>
        <v>0</v>
      </c>
      <c r="U162" s="17">
        <f t="shared" si="92"/>
        <v>0</v>
      </c>
      <c r="V162" s="17">
        <f t="shared" si="92"/>
        <v>0</v>
      </c>
      <c r="W162" s="17">
        <f t="shared" si="92"/>
        <v>0</v>
      </c>
      <c r="X162" s="17">
        <f t="shared" si="92"/>
        <v>30</v>
      </c>
      <c r="Y162" s="17">
        <f t="shared" si="92"/>
        <v>0</v>
      </c>
      <c r="Z162" s="17">
        <f t="shared" si="92"/>
        <v>30</v>
      </c>
      <c r="AA162" s="17">
        <f t="shared" si="92"/>
        <v>93.62</v>
      </c>
      <c r="AB162" s="17">
        <f t="shared" si="92"/>
        <v>33.700000000000003</v>
      </c>
      <c r="AC162" s="17">
        <f t="shared" si="92"/>
        <v>0</v>
      </c>
      <c r="AD162" s="17">
        <f t="shared" si="92"/>
        <v>0</v>
      </c>
      <c r="AE162" s="17">
        <f t="shared" si="92"/>
        <v>0</v>
      </c>
      <c r="AF162" s="17"/>
      <c r="AG162" s="9">
        <f t="shared" si="76"/>
        <v>96.7</v>
      </c>
      <c r="AH162" s="9">
        <f t="shared" si="77"/>
        <v>33</v>
      </c>
      <c r="AI162" s="9">
        <f t="shared" si="78"/>
        <v>96.62</v>
      </c>
      <c r="AJ162" s="9">
        <f t="shared" si="79"/>
        <v>33.620000000000005</v>
      </c>
    </row>
    <row r="163" spans="1:36" s="10" customFormat="1" ht="37.5" x14ac:dyDescent="0.3">
      <c r="A163" s="47" t="s">
        <v>26</v>
      </c>
      <c r="B163" s="17">
        <f>B171+B178</f>
        <v>0</v>
      </c>
      <c r="C163" s="17">
        <f>C171+C178</f>
        <v>0</v>
      </c>
      <c r="D163" s="17">
        <f>D171+D178</f>
        <v>0</v>
      </c>
      <c r="E163" s="17">
        <f>E171+E178</f>
        <v>0</v>
      </c>
      <c r="F163" s="17">
        <f t="shared" si="88"/>
        <v>0</v>
      </c>
      <c r="G163" s="17">
        <f t="shared" si="89"/>
        <v>0</v>
      </c>
      <c r="H163" s="17">
        <f t="shared" ref="H163:AE163" si="93">H171+H178</f>
        <v>0</v>
      </c>
      <c r="I163" s="17">
        <f t="shared" si="93"/>
        <v>0</v>
      </c>
      <c r="J163" s="17">
        <f t="shared" si="93"/>
        <v>0</v>
      </c>
      <c r="K163" s="17">
        <f t="shared" si="93"/>
        <v>0</v>
      </c>
      <c r="L163" s="17">
        <f t="shared" si="93"/>
        <v>0</v>
      </c>
      <c r="M163" s="17">
        <f t="shared" si="93"/>
        <v>0</v>
      </c>
      <c r="N163" s="17">
        <f t="shared" si="93"/>
        <v>0</v>
      </c>
      <c r="O163" s="17">
        <f t="shared" si="93"/>
        <v>0</v>
      </c>
      <c r="P163" s="17">
        <f t="shared" si="93"/>
        <v>0</v>
      </c>
      <c r="Q163" s="17">
        <f t="shared" si="93"/>
        <v>0</v>
      </c>
      <c r="R163" s="17">
        <f t="shared" si="93"/>
        <v>0</v>
      </c>
      <c r="S163" s="17">
        <f t="shared" si="93"/>
        <v>0</v>
      </c>
      <c r="T163" s="17">
        <f t="shared" si="93"/>
        <v>0</v>
      </c>
      <c r="U163" s="17">
        <f t="shared" si="93"/>
        <v>0</v>
      </c>
      <c r="V163" s="17">
        <f t="shared" si="93"/>
        <v>0</v>
      </c>
      <c r="W163" s="17">
        <f t="shared" si="93"/>
        <v>0</v>
      </c>
      <c r="X163" s="17">
        <f t="shared" si="93"/>
        <v>0</v>
      </c>
      <c r="Y163" s="17">
        <f t="shared" si="93"/>
        <v>0</v>
      </c>
      <c r="Z163" s="17">
        <f t="shared" si="93"/>
        <v>0</v>
      </c>
      <c r="AA163" s="17">
        <f t="shared" si="93"/>
        <v>0</v>
      </c>
      <c r="AB163" s="17">
        <f t="shared" si="93"/>
        <v>0</v>
      </c>
      <c r="AC163" s="17">
        <f t="shared" si="93"/>
        <v>0</v>
      </c>
      <c r="AD163" s="17">
        <f t="shared" si="93"/>
        <v>0</v>
      </c>
      <c r="AE163" s="17">
        <f t="shared" si="93"/>
        <v>0</v>
      </c>
      <c r="AF163" s="17"/>
      <c r="AG163" s="9">
        <f t="shared" si="76"/>
        <v>0</v>
      </c>
      <c r="AH163" s="9">
        <f t="shared" si="77"/>
        <v>0</v>
      </c>
      <c r="AI163" s="9">
        <f t="shared" si="78"/>
        <v>0</v>
      </c>
      <c r="AJ163" s="9">
        <f t="shared" si="79"/>
        <v>0</v>
      </c>
    </row>
    <row r="164" spans="1:36" s="10" customFormat="1" x14ac:dyDescent="0.3">
      <c r="A164" s="20" t="s">
        <v>27</v>
      </c>
      <c r="B164" s="17">
        <f>H164+J164+L164+N164+P164+R164+T164+V164+X164+Z164+AB164+AD164</f>
        <v>0</v>
      </c>
      <c r="C164" s="17">
        <f>H164+J164+L164+N164</f>
        <v>0</v>
      </c>
      <c r="D164" s="17">
        <f>E164</f>
        <v>0</v>
      </c>
      <c r="E164" s="17">
        <f>I164+K164+M164+O164+Q164+S164+U164+W164+Y164+AA164+AC164+AE164</f>
        <v>0</v>
      </c>
      <c r="F164" s="17">
        <f t="shared" si="88"/>
        <v>0</v>
      </c>
      <c r="G164" s="17">
        <f t="shared" si="89"/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/>
      <c r="AG164" s="9">
        <f t="shared" si="76"/>
        <v>0</v>
      </c>
      <c r="AH164" s="9">
        <f t="shared" si="77"/>
        <v>0</v>
      </c>
      <c r="AI164" s="9">
        <f t="shared" si="78"/>
        <v>0</v>
      </c>
      <c r="AJ164" s="9">
        <f t="shared" si="79"/>
        <v>0</v>
      </c>
    </row>
    <row r="165" spans="1:36" s="31" customFormat="1" ht="56.25" customHeight="1" x14ac:dyDescent="0.25">
      <c r="A165" s="71" t="s">
        <v>52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3"/>
      <c r="AF165" s="86" t="s">
        <v>87</v>
      </c>
      <c r="AG165" s="9">
        <f t="shared" si="76"/>
        <v>0</v>
      </c>
      <c r="AH165" s="9">
        <f t="shared" si="77"/>
        <v>0</v>
      </c>
      <c r="AI165" s="9">
        <f t="shared" si="78"/>
        <v>0</v>
      </c>
      <c r="AJ165" s="9">
        <f t="shared" si="79"/>
        <v>0</v>
      </c>
    </row>
    <row r="166" spans="1:36" s="33" customFormat="1" x14ac:dyDescent="0.3">
      <c r="A166" s="19" t="s">
        <v>28</v>
      </c>
      <c r="B166" s="23">
        <f>B168+B167</f>
        <v>93.7</v>
      </c>
      <c r="C166" s="23">
        <f>C168+C167</f>
        <v>60</v>
      </c>
      <c r="D166" s="23">
        <f>D168+D167</f>
        <v>93.62</v>
      </c>
      <c r="E166" s="23">
        <f>E168+E167</f>
        <v>93.62</v>
      </c>
      <c r="F166" s="23">
        <f t="shared" ref="F166:F171" si="94">IFERROR(E166/B166*100,0)</f>
        <v>99.91462113127001</v>
      </c>
      <c r="G166" s="23">
        <f t="shared" ref="G166:G171" si="95">IFERROR(E166/C166*100,0)</f>
        <v>156.03333333333333</v>
      </c>
      <c r="H166" s="23">
        <f t="shared" ref="H166:AE166" si="96">H168+H167</f>
        <v>0</v>
      </c>
      <c r="I166" s="23">
        <f t="shared" si="96"/>
        <v>0</v>
      </c>
      <c r="J166" s="23">
        <f t="shared" si="96"/>
        <v>0</v>
      </c>
      <c r="K166" s="23">
        <f t="shared" si="96"/>
        <v>0</v>
      </c>
      <c r="L166" s="23">
        <f t="shared" si="96"/>
        <v>0</v>
      </c>
      <c r="M166" s="23">
        <f t="shared" si="96"/>
        <v>0</v>
      </c>
      <c r="N166" s="23">
        <f t="shared" si="96"/>
        <v>0</v>
      </c>
      <c r="O166" s="23">
        <f t="shared" si="96"/>
        <v>0</v>
      </c>
      <c r="P166" s="23">
        <f t="shared" si="96"/>
        <v>0</v>
      </c>
      <c r="Q166" s="23">
        <f t="shared" si="96"/>
        <v>0</v>
      </c>
      <c r="R166" s="23">
        <f t="shared" si="96"/>
        <v>0</v>
      </c>
      <c r="S166" s="23">
        <f t="shared" si="96"/>
        <v>0</v>
      </c>
      <c r="T166" s="23">
        <f t="shared" si="96"/>
        <v>0</v>
      </c>
      <c r="U166" s="23">
        <f t="shared" si="96"/>
        <v>0</v>
      </c>
      <c r="V166" s="23">
        <f t="shared" si="96"/>
        <v>0</v>
      </c>
      <c r="W166" s="23">
        <f t="shared" si="96"/>
        <v>0</v>
      </c>
      <c r="X166" s="23">
        <f t="shared" si="96"/>
        <v>30</v>
      </c>
      <c r="Y166" s="23">
        <f t="shared" si="96"/>
        <v>0</v>
      </c>
      <c r="Z166" s="23">
        <f t="shared" si="96"/>
        <v>30</v>
      </c>
      <c r="AA166" s="23">
        <f t="shared" si="96"/>
        <v>93.62</v>
      </c>
      <c r="AB166" s="23">
        <f t="shared" si="96"/>
        <v>33.700000000000003</v>
      </c>
      <c r="AC166" s="23">
        <f t="shared" si="96"/>
        <v>0</v>
      </c>
      <c r="AD166" s="23">
        <f t="shared" si="96"/>
        <v>0</v>
      </c>
      <c r="AE166" s="23">
        <f t="shared" si="96"/>
        <v>0</v>
      </c>
      <c r="AF166" s="90"/>
      <c r="AG166" s="9">
        <f t="shared" si="76"/>
        <v>93.7</v>
      </c>
      <c r="AH166" s="9">
        <f t="shared" si="77"/>
        <v>30</v>
      </c>
      <c r="AI166" s="9">
        <f t="shared" si="78"/>
        <v>93.62</v>
      </c>
      <c r="AJ166" s="9">
        <f t="shared" si="79"/>
        <v>33.620000000000005</v>
      </c>
    </row>
    <row r="167" spans="1:36" s="31" customFormat="1" ht="48.75" hidden="1" customHeight="1" x14ac:dyDescent="0.3">
      <c r="A167" s="15" t="s">
        <v>24</v>
      </c>
      <c r="B167" s="24">
        <f>H167+J167+L167+N167+P167+R167+T167+V167+X167+Z167+AB167+AD167</f>
        <v>0</v>
      </c>
      <c r="C167" s="24">
        <f>H167+J167+L167+N167</f>
        <v>0</v>
      </c>
      <c r="D167" s="24">
        <f>E167</f>
        <v>0</v>
      </c>
      <c r="E167" s="24">
        <f>I167+K167+M167+O167+Q167+S167+U167+W167+Y167+AA167+AC167+AE167</f>
        <v>0</v>
      </c>
      <c r="F167" s="24">
        <f t="shared" si="94"/>
        <v>0</v>
      </c>
      <c r="G167" s="24">
        <f t="shared" si="95"/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90"/>
      <c r="AG167" s="9">
        <f t="shared" si="76"/>
        <v>0</v>
      </c>
      <c r="AH167" s="9">
        <f t="shared" si="77"/>
        <v>0</v>
      </c>
      <c r="AI167" s="9">
        <f t="shared" si="78"/>
        <v>0</v>
      </c>
      <c r="AJ167" s="9">
        <f t="shared" si="79"/>
        <v>0</v>
      </c>
    </row>
    <row r="168" spans="1:36" s="31" customFormat="1" x14ac:dyDescent="0.3">
      <c r="A168" s="20" t="s">
        <v>25</v>
      </c>
      <c r="B168" s="24">
        <f>H168+J168+L168+N168+P168+R168+T168+V168+X168+Z168+AB168+AD168</f>
        <v>93.7</v>
      </c>
      <c r="C168" s="24">
        <f>H168+J168+L168+N168+P168+R168+T168+V168+X168+Z168</f>
        <v>60</v>
      </c>
      <c r="D168" s="24">
        <f>E168</f>
        <v>93.62</v>
      </c>
      <c r="E168" s="24">
        <f>I168+K168+M168+O168+Q168+S168+U168+W168+Y168+AA168+AC168+AE168</f>
        <v>93.62</v>
      </c>
      <c r="F168" s="24">
        <f t="shared" si="94"/>
        <v>99.91462113127001</v>
      </c>
      <c r="G168" s="24">
        <f t="shared" si="95"/>
        <v>156.03333333333333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30</v>
      </c>
      <c r="Y168" s="21">
        <v>0</v>
      </c>
      <c r="Z168" s="21">
        <v>30</v>
      </c>
      <c r="AA168" s="21">
        <v>93.62</v>
      </c>
      <c r="AB168" s="21">
        <v>33.700000000000003</v>
      </c>
      <c r="AC168" s="21">
        <v>0</v>
      </c>
      <c r="AD168" s="21">
        <v>0</v>
      </c>
      <c r="AE168" s="21">
        <v>0</v>
      </c>
      <c r="AF168" s="90"/>
      <c r="AG168" s="9">
        <f t="shared" si="76"/>
        <v>93.7</v>
      </c>
      <c r="AH168" s="9">
        <f t="shared" si="77"/>
        <v>30</v>
      </c>
      <c r="AI168" s="9">
        <f t="shared" si="78"/>
        <v>93.62</v>
      </c>
      <c r="AJ168" s="9">
        <f t="shared" si="79"/>
        <v>33.620000000000005</v>
      </c>
    </row>
    <row r="169" spans="1:36" s="31" customFormat="1" ht="18.75" hidden="1" customHeight="1" x14ac:dyDescent="0.3">
      <c r="A169" s="20" t="s">
        <v>23</v>
      </c>
      <c r="B169" s="24">
        <f>H169+J169+L169+N169+P169+R169+T169+V169+X169+Z169+AB169+AD169</f>
        <v>0</v>
      </c>
      <c r="C169" s="24">
        <f t="shared" ref="C169:C171" si="97">H169+J169+L169+N169+P169+R169+T169+V169+X169+Z169</f>
        <v>0</v>
      </c>
      <c r="D169" s="24">
        <f>E169</f>
        <v>0</v>
      </c>
      <c r="E169" s="24">
        <f>I169+K169+M169+O169+Q169+S169+U169+W169+Y169+AA169+AC169+AE169</f>
        <v>0</v>
      </c>
      <c r="F169" s="24">
        <f t="shared" si="94"/>
        <v>0</v>
      </c>
      <c r="G169" s="24">
        <f t="shared" si="95"/>
        <v>0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90"/>
      <c r="AG169" s="9">
        <f t="shared" si="76"/>
        <v>0</v>
      </c>
      <c r="AH169" s="9">
        <f t="shared" si="77"/>
        <v>0</v>
      </c>
      <c r="AI169" s="9">
        <f t="shared" si="78"/>
        <v>0</v>
      </c>
      <c r="AJ169" s="9">
        <f t="shared" si="79"/>
        <v>0</v>
      </c>
    </row>
    <row r="170" spans="1:36" s="31" customFormat="1" ht="18.75" hidden="1" customHeight="1" x14ac:dyDescent="0.3">
      <c r="A170" s="20" t="s">
        <v>27</v>
      </c>
      <c r="B170" s="24">
        <f>H170+J170+L170+N170+P170+R170+T170+V170+X170+Z170+AB170+AD170</f>
        <v>0</v>
      </c>
      <c r="C170" s="24">
        <f t="shared" si="97"/>
        <v>0</v>
      </c>
      <c r="D170" s="24">
        <f>E170</f>
        <v>0</v>
      </c>
      <c r="E170" s="24">
        <f>I170+K170+M170+O170+Q170+S170+U170+W170+Y170+AA170+AC170+AE170</f>
        <v>0</v>
      </c>
      <c r="F170" s="24">
        <f t="shared" si="94"/>
        <v>0</v>
      </c>
      <c r="G170" s="24">
        <f t="shared" si="95"/>
        <v>0</v>
      </c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90"/>
      <c r="AG170" s="9">
        <f t="shared" si="76"/>
        <v>0</v>
      </c>
      <c r="AH170" s="9">
        <f t="shared" si="77"/>
        <v>0</v>
      </c>
      <c r="AI170" s="9">
        <f t="shared" si="78"/>
        <v>0</v>
      </c>
      <c r="AJ170" s="9">
        <f t="shared" si="79"/>
        <v>0</v>
      </c>
    </row>
    <row r="171" spans="1:36" s="31" customFormat="1" ht="37.5" x14ac:dyDescent="0.3">
      <c r="A171" s="47" t="s">
        <v>26</v>
      </c>
      <c r="B171" s="24">
        <f>H171+J171+L171+N171+P171+R171+T171+V171+X171+Z171+AB171+AD171</f>
        <v>0</v>
      </c>
      <c r="C171" s="24">
        <f t="shared" si="97"/>
        <v>0</v>
      </c>
      <c r="D171" s="24">
        <f>E171</f>
        <v>0</v>
      </c>
      <c r="E171" s="24">
        <f>I171+K171+M171+O171+Q171+S171+U171+W171+Y171+AA171+AC171+AE171</f>
        <v>0</v>
      </c>
      <c r="F171" s="24">
        <f t="shared" si="94"/>
        <v>0</v>
      </c>
      <c r="G171" s="24">
        <f t="shared" si="95"/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87"/>
      <c r="AG171" s="9">
        <f t="shared" si="76"/>
        <v>0</v>
      </c>
      <c r="AH171" s="9">
        <f t="shared" si="77"/>
        <v>0</v>
      </c>
      <c r="AI171" s="9">
        <f t="shared" si="78"/>
        <v>0</v>
      </c>
      <c r="AJ171" s="9">
        <f t="shared" si="79"/>
        <v>0</v>
      </c>
    </row>
    <row r="172" spans="1:36" s="31" customFormat="1" ht="44.25" customHeight="1" x14ac:dyDescent="0.25">
      <c r="A172" s="71" t="s">
        <v>53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3"/>
      <c r="AF172" s="25"/>
      <c r="AG172" s="9">
        <f t="shared" si="76"/>
        <v>0</v>
      </c>
      <c r="AH172" s="9">
        <f t="shared" si="77"/>
        <v>0</v>
      </c>
      <c r="AI172" s="9">
        <f t="shared" si="78"/>
        <v>0</v>
      </c>
      <c r="AJ172" s="9">
        <f t="shared" si="79"/>
        <v>0</v>
      </c>
    </row>
    <row r="173" spans="1:36" s="33" customFormat="1" x14ac:dyDescent="0.3">
      <c r="A173" s="19" t="s">
        <v>28</v>
      </c>
      <c r="B173" s="23">
        <f>B175+B174</f>
        <v>3</v>
      </c>
      <c r="C173" s="23">
        <f>C175+C174</f>
        <v>3</v>
      </c>
      <c r="D173" s="23">
        <f>D175+D174</f>
        <v>3</v>
      </c>
      <c r="E173" s="23">
        <f>E175+E174</f>
        <v>3</v>
      </c>
      <c r="F173" s="23">
        <f t="shared" ref="F173:F178" si="98">IFERROR(E173/B173*100,0)</f>
        <v>100</v>
      </c>
      <c r="G173" s="23">
        <f t="shared" ref="G173:G178" si="99">IFERROR(E173/C173*100,0)</f>
        <v>100</v>
      </c>
      <c r="H173" s="23">
        <f t="shared" ref="H173:AE173" si="100">H175+H174</f>
        <v>0</v>
      </c>
      <c r="I173" s="23">
        <f t="shared" si="100"/>
        <v>0</v>
      </c>
      <c r="J173" s="23">
        <f>J175+J174</f>
        <v>3</v>
      </c>
      <c r="K173" s="23">
        <f t="shared" si="100"/>
        <v>3</v>
      </c>
      <c r="L173" s="23">
        <f t="shared" si="100"/>
        <v>0</v>
      </c>
      <c r="M173" s="23">
        <f t="shared" si="100"/>
        <v>0</v>
      </c>
      <c r="N173" s="23">
        <f t="shared" si="100"/>
        <v>0</v>
      </c>
      <c r="O173" s="23">
        <f t="shared" si="100"/>
        <v>0</v>
      </c>
      <c r="P173" s="23">
        <f t="shared" si="100"/>
        <v>0</v>
      </c>
      <c r="Q173" s="23">
        <f t="shared" si="100"/>
        <v>0</v>
      </c>
      <c r="R173" s="23">
        <f t="shared" si="100"/>
        <v>0</v>
      </c>
      <c r="S173" s="23">
        <f t="shared" si="100"/>
        <v>0</v>
      </c>
      <c r="T173" s="23">
        <f t="shared" si="100"/>
        <v>0</v>
      </c>
      <c r="U173" s="23">
        <f t="shared" si="100"/>
        <v>0</v>
      </c>
      <c r="V173" s="23">
        <f t="shared" si="100"/>
        <v>0</v>
      </c>
      <c r="W173" s="23">
        <f t="shared" si="100"/>
        <v>0</v>
      </c>
      <c r="X173" s="23">
        <f t="shared" si="100"/>
        <v>0</v>
      </c>
      <c r="Y173" s="23">
        <f t="shared" si="100"/>
        <v>0</v>
      </c>
      <c r="Z173" s="23">
        <f t="shared" si="100"/>
        <v>0</v>
      </c>
      <c r="AA173" s="23">
        <f t="shared" si="100"/>
        <v>0</v>
      </c>
      <c r="AB173" s="23">
        <f>AB175+AB174</f>
        <v>0</v>
      </c>
      <c r="AC173" s="23">
        <f t="shared" si="100"/>
        <v>0</v>
      </c>
      <c r="AD173" s="23">
        <f t="shared" si="100"/>
        <v>0</v>
      </c>
      <c r="AE173" s="23">
        <f t="shared" si="100"/>
        <v>0</v>
      </c>
      <c r="AF173" s="18"/>
      <c r="AG173" s="9">
        <f t="shared" si="76"/>
        <v>3</v>
      </c>
      <c r="AH173" s="9">
        <f t="shared" si="77"/>
        <v>3</v>
      </c>
      <c r="AI173" s="9">
        <f t="shared" si="78"/>
        <v>3</v>
      </c>
      <c r="AJ173" s="9">
        <f t="shared" si="79"/>
        <v>0</v>
      </c>
    </row>
    <row r="174" spans="1:36" s="31" customFormat="1" ht="48.75" customHeight="1" x14ac:dyDescent="0.3">
      <c r="A174" s="15" t="s">
        <v>24</v>
      </c>
      <c r="B174" s="24">
        <f>H174+J174+L174+N174+P174+R174+T174+V174+X174+Z174+AB174+AD174</f>
        <v>0</v>
      </c>
      <c r="C174" s="24">
        <f>H174+J174+L174+N174+P174+R174+T174+V174+X174+Z174</f>
        <v>0</v>
      </c>
      <c r="D174" s="24">
        <f>E174</f>
        <v>0</v>
      </c>
      <c r="E174" s="24">
        <f>I174+K174+M174+O174+Q174+S174+U174+W174+Y174+AA174+AC174+AE174</f>
        <v>0</v>
      </c>
      <c r="F174" s="24">
        <f t="shared" si="98"/>
        <v>0</v>
      </c>
      <c r="G174" s="24">
        <f t="shared" si="99"/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5"/>
      <c r="AG174" s="9">
        <f t="shared" si="76"/>
        <v>0</v>
      </c>
      <c r="AH174" s="9">
        <f t="shared" si="77"/>
        <v>0</v>
      </c>
      <c r="AI174" s="9">
        <f t="shared" si="78"/>
        <v>0</v>
      </c>
      <c r="AJ174" s="9">
        <f t="shared" si="79"/>
        <v>0</v>
      </c>
    </row>
    <row r="175" spans="1:36" s="31" customFormat="1" x14ac:dyDescent="0.3">
      <c r="A175" s="20" t="s">
        <v>25</v>
      </c>
      <c r="B175" s="24">
        <f>H175+J175+L175+N175+P175+R175+T175+V175+X175+Z175+AB175+AD175</f>
        <v>3</v>
      </c>
      <c r="C175" s="24">
        <f t="shared" ref="C175:C178" si="101">H175+J175+L175+N175+P175+R175+T175+V175+X175+Z175</f>
        <v>3</v>
      </c>
      <c r="D175" s="24">
        <f>E175</f>
        <v>3</v>
      </c>
      <c r="E175" s="24">
        <f>I175+K175+M175+O175+Q175+S175+U175+W175+Y175+AA175+AC175+AE175</f>
        <v>3</v>
      </c>
      <c r="F175" s="24">
        <f t="shared" si="98"/>
        <v>100</v>
      </c>
      <c r="G175" s="24">
        <f t="shared" si="99"/>
        <v>100</v>
      </c>
      <c r="H175" s="21">
        <v>0</v>
      </c>
      <c r="I175" s="21">
        <v>0</v>
      </c>
      <c r="J175" s="21">
        <v>3</v>
      </c>
      <c r="K175" s="21">
        <v>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5"/>
      <c r="AG175" s="9">
        <f t="shared" si="76"/>
        <v>3</v>
      </c>
      <c r="AH175" s="9">
        <f t="shared" si="77"/>
        <v>3</v>
      </c>
      <c r="AI175" s="9">
        <f t="shared" si="78"/>
        <v>3</v>
      </c>
      <c r="AJ175" s="9">
        <f t="shared" si="79"/>
        <v>0</v>
      </c>
    </row>
    <row r="176" spans="1:36" s="31" customFormat="1" hidden="1" x14ac:dyDescent="0.3">
      <c r="A176" s="20" t="s">
        <v>23</v>
      </c>
      <c r="B176" s="24">
        <f>H176+J176+L176+N176+P176+R176+T176+V176+X176+Z176+AB176+AD176</f>
        <v>0</v>
      </c>
      <c r="C176" s="24">
        <f t="shared" si="101"/>
        <v>0</v>
      </c>
      <c r="D176" s="24">
        <f>E176</f>
        <v>0</v>
      </c>
      <c r="E176" s="24">
        <f>I176+K176+M176+O176+Q176+S176+U176+W176+Y176+AA176+AC176+AE176</f>
        <v>0</v>
      </c>
      <c r="F176" s="24">
        <f t="shared" si="98"/>
        <v>0</v>
      </c>
      <c r="G176" s="24">
        <f t="shared" si="99"/>
        <v>0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5"/>
      <c r="AG176" s="9">
        <f t="shared" si="76"/>
        <v>0</v>
      </c>
      <c r="AH176" s="9">
        <f t="shared" si="77"/>
        <v>0</v>
      </c>
      <c r="AI176" s="9">
        <f t="shared" si="78"/>
        <v>0</v>
      </c>
      <c r="AJ176" s="9">
        <f t="shared" si="79"/>
        <v>0</v>
      </c>
    </row>
    <row r="177" spans="1:36" s="31" customFormat="1" hidden="1" x14ac:dyDescent="0.3">
      <c r="A177" s="20" t="s">
        <v>27</v>
      </c>
      <c r="B177" s="24">
        <f>H177+J177+L177+N177+P177+R177+T177+V177+X177+Z177+AB177+AD177</f>
        <v>0</v>
      </c>
      <c r="C177" s="24">
        <f t="shared" si="101"/>
        <v>0</v>
      </c>
      <c r="D177" s="24">
        <f>E177</f>
        <v>0</v>
      </c>
      <c r="E177" s="24">
        <f>I177+K177+M177+O177+Q177+S177+U177+W177+Y177+AA177+AC177+AE177</f>
        <v>0</v>
      </c>
      <c r="F177" s="24">
        <f t="shared" si="98"/>
        <v>0</v>
      </c>
      <c r="G177" s="24">
        <f t="shared" si="99"/>
        <v>0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5"/>
      <c r="AG177" s="9">
        <f t="shared" si="76"/>
        <v>0</v>
      </c>
      <c r="AH177" s="9">
        <f t="shared" si="77"/>
        <v>0</v>
      </c>
      <c r="AI177" s="9">
        <f t="shared" si="78"/>
        <v>0</v>
      </c>
      <c r="AJ177" s="9">
        <f t="shared" si="79"/>
        <v>0</v>
      </c>
    </row>
    <row r="178" spans="1:36" s="31" customFormat="1" ht="37.5" x14ac:dyDescent="0.3">
      <c r="A178" s="47" t="s">
        <v>26</v>
      </c>
      <c r="B178" s="24">
        <f>H178+J178+L178+N178+P178+R178+T178+V178+X178+Z178+AB178+AD178</f>
        <v>0</v>
      </c>
      <c r="C178" s="24">
        <f t="shared" si="101"/>
        <v>0</v>
      </c>
      <c r="D178" s="24">
        <f>E178</f>
        <v>0</v>
      </c>
      <c r="E178" s="24">
        <f>I178+K178+M178+O178+Q178+S178+U178+W178+Y178+AA178+AC178+AE178</f>
        <v>0</v>
      </c>
      <c r="F178" s="24">
        <f t="shared" si="98"/>
        <v>0</v>
      </c>
      <c r="G178" s="24">
        <f t="shared" si="99"/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/>
      <c r="AG178" s="9">
        <f t="shared" si="76"/>
        <v>0</v>
      </c>
      <c r="AH178" s="9">
        <f t="shared" si="77"/>
        <v>0</v>
      </c>
      <c r="AI178" s="9">
        <f t="shared" si="78"/>
        <v>0</v>
      </c>
      <c r="AJ178" s="9">
        <f t="shared" si="79"/>
        <v>0</v>
      </c>
    </row>
    <row r="179" spans="1:36" s="10" customFormat="1" ht="42.75" customHeight="1" x14ac:dyDescent="0.3">
      <c r="A179" s="68" t="s">
        <v>54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70"/>
      <c r="AF179" s="13"/>
      <c r="AG179" s="9">
        <f t="shared" si="76"/>
        <v>0</v>
      </c>
      <c r="AH179" s="9">
        <f t="shared" si="77"/>
        <v>0</v>
      </c>
      <c r="AI179" s="9">
        <f t="shared" si="78"/>
        <v>0</v>
      </c>
      <c r="AJ179" s="9">
        <f t="shared" si="79"/>
        <v>0</v>
      </c>
    </row>
    <row r="180" spans="1:36" s="33" customFormat="1" x14ac:dyDescent="0.3">
      <c r="A180" s="19" t="s">
        <v>28</v>
      </c>
      <c r="B180" s="23">
        <f>B181+B182+B183</f>
        <v>3017.25</v>
      </c>
      <c r="C180" s="23">
        <f>C181+C182+C183</f>
        <v>2200</v>
      </c>
      <c r="D180" s="23">
        <f>D181+D182+D183+D185</f>
        <v>2200</v>
      </c>
      <c r="E180" s="23">
        <f>E181+E182+E183+E185</f>
        <v>2200</v>
      </c>
      <c r="F180" s="23">
        <f t="shared" ref="F180:F185" si="102">IFERROR(E180/B180*100,0)</f>
        <v>72.914077388350321</v>
      </c>
      <c r="G180" s="23">
        <f t="shared" ref="G180:G185" si="103">IFERROR(E180/C180*100,0)</f>
        <v>100</v>
      </c>
      <c r="H180" s="23">
        <f>H181+H182+H183</f>
        <v>0</v>
      </c>
      <c r="I180" s="23">
        <f>I181+I182+I183</f>
        <v>0</v>
      </c>
      <c r="J180" s="23">
        <f>J181+J182+J183</f>
        <v>0</v>
      </c>
      <c r="K180" s="23">
        <f t="shared" ref="K180:AE180" si="104">K181+K182+K183</f>
        <v>0</v>
      </c>
      <c r="L180" s="23">
        <f t="shared" si="104"/>
        <v>0</v>
      </c>
      <c r="M180" s="23">
        <f t="shared" si="104"/>
        <v>0</v>
      </c>
      <c r="N180" s="23">
        <f t="shared" si="104"/>
        <v>0</v>
      </c>
      <c r="O180" s="23">
        <f t="shared" si="104"/>
        <v>0</v>
      </c>
      <c r="P180" s="23">
        <f t="shared" si="104"/>
        <v>0</v>
      </c>
      <c r="Q180" s="23">
        <f t="shared" si="104"/>
        <v>0</v>
      </c>
      <c r="R180" s="23">
        <f t="shared" si="104"/>
        <v>0</v>
      </c>
      <c r="S180" s="23">
        <f t="shared" si="104"/>
        <v>0</v>
      </c>
      <c r="T180" s="23">
        <f t="shared" si="104"/>
        <v>0</v>
      </c>
      <c r="U180" s="23">
        <f t="shared" si="104"/>
        <v>0</v>
      </c>
      <c r="V180" s="23">
        <f t="shared" si="104"/>
        <v>2200</v>
      </c>
      <c r="W180" s="23">
        <f t="shared" si="104"/>
        <v>0</v>
      </c>
      <c r="X180" s="23">
        <f t="shared" si="104"/>
        <v>0</v>
      </c>
      <c r="Y180" s="23">
        <f t="shared" si="104"/>
        <v>1600</v>
      </c>
      <c r="Z180" s="23">
        <f t="shared" si="104"/>
        <v>0</v>
      </c>
      <c r="AA180" s="23">
        <f t="shared" si="104"/>
        <v>600</v>
      </c>
      <c r="AB180" s="23">
        <f t="shared" si="104"/>
        <v>817.25</v>
      </c>
      <c r="AC180" s="23">
        <f t="shared" si="104"/>
        <v>0</v>
      </c>
      <c r="AD180" s="23">
        <f t="shared" si="104"/>
        <v>0</v>
      </c>
      <c r="AE180" s="23">
        <f t="shared" si="104"/>
        <v>0</v>
      </c>
      <c r="AF180" s="23"/>
      <c r="AG180" s="9">
        <f t="shared" si="76"/>
        <v>3017.25</v>
      </c>
      <c r="AH180" s="9">
        <f t="shared" si="77"/>
        <v>2200</v>
      </c>
      <c r="AI180" s="9">
        <f t="shared" si="78"/>
        <v>2200</v>
      </c>
      <c r="AJ180" s="9">
        <f t="shared" si="79"/>
        <v>0</v>
      </c>
    </row>
    <row r="181" spans="1:36" x14ac:dyDescent="0.3">
      <c r="A181" s="20" t="s">
        <v>23</v>
      </c>
      <c r="B181" s="17">
        <v>0</v>
      </c>
      <c r="C181" s="17">
        <v>0</v>
      </c>
      <c r="D181" s="17">
        <f>E181</f>
        <v>0</v>
      </c>
      <c r="E181" s="17">
        <f>I181+K181+M181+O181+Q181+S181+U181+W181+Y181+AA181+AC181+AE181</f>
        <v>0</v>
      </c>
      <c r="F181" s="17">
        <f t="shared" si="102"/>
        <v>0</v>
      </c>
      <c r="G181" s="17">
        <f t="shared" si="103"/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/>
      <c r="AG181" s="9">
        <f t="shared" si="76"/>
        <v>0</v>
      </c>
      <c r="AH181" s="9">
        <f t="shared" si="77"/>
        <v>0</v>
      </c>
      <c r="AI181" s="9">
        <f t="shared" si="78"/>
        <v>0</v>
      </c>
      <c r="AJ181" s="9">
        <f t="shared" si="79"/>
        <v>0</v>
      </c>
    </row>
    <row r="182" spans="1:36" s="10" customFormat="1" ht="42.75" customHeight="1" x14ac:dyDescent="0.3">
      <c r="A182" s="15" t="s">
        <v>24</v>
      </c>
      <c r="B182" s="17">
        <f>B188+B193</f>
        <v>0</v>
      </c>
      <c r="C182" s="17">
        <f>C188+C193</f>
        <v>0</v>
      </c>
      <c r="D182" s="17">
        <f>D188+D193</f>
        <v>0</v>
      </c>
      <c r="E182" s="17">
        <f>E188+E193</f>
        <v>0</v>
      </c>
      <c r="F182" s="17">
        <f t="shared" si="102"/>
        <v>0</v>
      </c>
      <c r="G182" s="17">
        <f t="shared" si="103"/>
        <v>0</v>
      </c>
      <c r="H182" s="17">
        <f>H188+H193</f>
        <v>0</v>
      </c>
      <c r="I182" s="17">
        <f>I188+I193</f>
        <v>0</v>
      </c>
      <c r="J182" s="17">
        <f>J188+J193</f>
        <v>0</v>
      </c>
      <c r="K182" s="17">
        <f t="shared" ref="K182:AE182" si="105">K188+K193</f>
        <v>0</v>
      </c>
      <c r="L182" s="17">
        <f t="shared" si="105"/>
        <v>0</v>
      </c>
      <c r="M182" s="17">
        <f t="shared" si="105"/>
        <v>0</v>
      </c>
      <c r="N182" s="17">
        <f t="shared" si="105"/>
        <v>0</v>
      </c>
      <c r="O182" s="17">
        <f t="shared" si="105"/>
        <v>0</v>
      </c>
      <c r="P182" s="17">
        <f t="shared" si="105"/>
        <v>0</v>
      </c>
      <c r="Q182" s="17">
        <f t="shared" si="105"/>
        <v>0</v>
      </c>
      <c r="R182" s="17">
        <f t="shared" si="105"/>
        <v>0</v>
      </c>
      <c r="S182" s="17">
        <f t="shared" si="105"/>
        <v>0</v>
      </c>
      <c r="T182" s="17">
        <f t="shared" si="105"/>
        <v>0</v>
      </c>
      <c r="U182" s="17">
        <f t="shared" si="105"/>
        <v>0</v>
      </c>
      <c r="V182" s="17">
        <f t="shared" si="105"/>
        <v>0</v>
      </c>
      <c r="W182" s="17">
        <f t="shared" si="105"/>
        <v>0</v>
      </c>
      <c r="X182" s="17">
        <f t="shared" si="105"/>
        <v>0</v>
      </c>
      <c r="Y182" s="17">
        <f t="shared" si="105"/>
        <v>0</v>
      </c>
      <c r="Z182" s="17">
        <f t="shared" si="105"/>
        <v>0</v>
      </c>
      <c r="AA182" s="17">
        <f t="shared" si="105"/>
        <v>0</v>
      </c>
      <c r="AB182" s="17">
        <f t="shared" si="105"/>
        <v>0</v>
      </c>
      <c r="AC182" s="17">
        <f t="shared" si="105"/>
        <v>0</v>
      </c>
      <c r="AD182" s="17">
        <f t="shared" si="105"/>
        <v>0</v>
      </c>
      <c r="AE182" s="17">
        <f t="shared" si="105"/>
        <v>0</v>
      </c>
      <c r="AF182" s="17"/>
      <c r="AG182" s="9">
        <f t="shared" si="76"/>
        <v>0</v>
      </c>
      <c r="AH182" s="9">
        <f t="shared" si="77"/>
        <v>0</v>
      </c>
      <c r="AI182" s="9">
        <f t="shared" si="78"/>
        <v>0</v>
      </c>
      <c r="AJ182" s="9">
        <f t="shared" si="79"/>
        <v>0</v>
      </c>
    </row>
    <row r="183" spans="1:36" s="10" customFormat="1" x14ac:dyDescent="0.3">
      <c r="A183" s="20" t="s">
        <v>25</v>
      </c>
      <c r="B183" s="17">
        <f>B189+B194+B199+B204+B209</f>
        <v>3017.25</v>
      </c>
      <c r="C183" s="17">
        <f>C189+C194+C199+C204+C209</f>
        <v>2200</v>
      </c>
      <c r="D183" s="17">
        <f>D189+D194+D199+D204+D209</f>
        <v>2200</v>
      </c>
      <c r="E183" s="17">
        <f>E189+E194+E199+E204+E209</f>
        <v>2200</v>
      </c>
      <c r="F183" s="17">
        <f t="shared" si="102"/>
        <v>72.914077388350321</v>
      </c>
      <c r="G183" s="17">
        <f t="shared" si="103"/>
        <v>100</v>
      </c>
      <c r="H183" s="17">
        <f>H189+H194+H199+H204+H209</f>
        <v>0</v>
      </c>
      <c r="I183" s="17">
        <f t="shared" ref="I183:AE183" si="106">I189+I194+I199+I204+I209</f>
        <v>0</v>
      </c>
      <c r="J183" s="17">
        <f t="shared" si="106"/>
        <v>0</v>
      </c>
      <c r="K183" s="17">
        <f t="shared" si="106"/>
        <v>0</v>
      </c>
      <c r="L183" s="17">
        <f t="shared" si="106"/>
        <v>0</v>
      </c>
      <c r="M183" s="17">
        <f t="shared" si="106"/>
        <v>0</v>
      </c>
      <c r="N183" s="17">
        <f t="shared" si="106"/>
        <v>0</v>
      </c>
      <c r="O183" s="17">
        <f t="shared" si="106"/>
        <v>0</v>
      </c>
      <c r="P183" s="17">
        <f t="shared" si="106"/>
        <v>0</v>
      </c>
      <c r="Q183" s="17">
        <f t="shared" si="106"/>
        <v>0</v>
      </c>
      <c r="R183" s="17">
        <f t="shared" si="106"/>
        <v>0</v>
      </c>
      <c r="S183" s="17">
        <f t="shared" si="106"/>
        <v>0</v>
      </c>
      <c r="T183" s="17">
        <f t="shared" si="106"/>
        <v>0</v>
      </c>
      <c r="U183" s="17">
        <f t="shared" si="106"/>
        <v>0</v>
      </c>
      <c r="V183" s="17">
        <f t="shared" si="106"/>
        <v>2200</v>
      </c>
      <c r="W183" s="17">
        <f t="shared" si="106"/>
        <v>0</v>
      </c>
      <c r="X183" s="17">
        <f t="shared" si="106"/>
        <v>0</v>
      </c>
      <c r="Y183" s="17">
        <f t="shared" si="106"/>
        <v>1600</v>
      </c>
      <c r="Z183" s="17">
        <f t="shared" si="106"/>
        <v>0</v>
      </c>
      <c r="AA183" s="17">
        <f t="shared" si="106"/>
        <v>600</v>
      </c>
      <c r="AB183" s="17">
        <f t="shared" si="106"/>
        <v>817.25</v>
      </c>
      <c r="AC183" s="17">
        <f t="shared" si="106"/>
        <v>0</v>
      </c>
      <c r="AD183" s="17">
        <f t="shared" si="106"/>
        <v>0</v>
      </c>
      <c r="AE183" s="17">
        <f t="shared" si="106"/>
        <v>0</v>
      </c>
      <c r="AF183" s="17"/>
      <c r="AG183" s="9">
        <f t="shared" si="76"/>
        <v>3017.25</v>
      </c>
      <c r="AH183" s="9">
        <f t="shared" si="77"/>
        <v>2200</v>
      </c>
      <c r="AI183" s="9">
        <f t="shared" si="78"/>
        <v>2200</v>
      </c>
      <c r="AJ183" s="9">
        <f t="shared" si="79"/>
        <v>0</v>
      </c>
    </row>
    <row r="184" spans="1:36" s="10" customFormat="1" ht="37.5" x14ac:dyDescent="0.3">
      <c r="A184" s="47" t="s">
        <v>26</v>
      </c>
      <c r="B184" s="17">
        <v>0</v>
      </c>
      <c r="C184" s="17">
        <v>0</v>
      </c>
      <c r="D184" s="17">
        <v>0</v>
      </c>
      <c r="E184" s="17">
        <v>0</v>
      </c>
      <c r="F184" s="17">
        <f t="shared" si="102"/>
        <v>0</v>
      </c>
      <c r="G184" s="17">
        <f t="shared" si="103"/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/>
      <c r="AG184" s="9">
        <f t="shared" si="76"/>
        <v>0</v>
      </c>
      <c r="AH184" s="9">
        <f t="shared" si="77"/>
        <v>0</v>
      </c>
      <c r="AI184" s="9">
        <f t="shared" si="78"/>
        <v>0</v>
      </c>
      <c r="AJ184" s="9">
        <f t="shared" si="79"/>
        <v>0</v>
      </c>
    </row>
    <row r="185" spans="1:36" s="10" customFormat="1" x14ac:dyDescent="0.3">
      <c r="A185" s="20" t="s">
        <v>27</v>
      </c>
      <c r="B185" s="17">
        <v>0</v>
      </c>
      <c r="C185" s="17">
        <v>0</v>
      </c>
      <c r="D185" s="17">
        <f>E185</f>
        <v>0</v>
      </c>
      <c r="E185" s="17">
        <f>I185+K185+M185+O185+Q185+S185+U185+W185+Y185+AA185+AC185+AE185</f>
        <v>0</v>
      </c>
      <c r="F185" s="17">
        <f t="shared" si="102"/>
        <v>0</v>
      </c>
      <c r="G185" s="17">
        <f t="shared" si="103"/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/>
      <c r="AG185" s="9">
        <f t="shared" si="76"/>
        <v>0</v>
      </c>
      <c r="AH185" s="9">
        <f t="shared" si="77"/>
        <v>0</v>
      </c>
      <c r="AI185" s="9">
        <f t="shared" si="78"/>
        <v>0</v>
      </c>
      <c r="AJ185" s="9">
        <f t="shared" si="79"/>
        <v>0</v>
      </c>
    </row>
    <row r="186" spans="1:36" s="10" customFormat="1" ht="48" customHeight="1" x14ac:dyDescent="0.25">
      <c r="A186" s="71" t="s">
        <v>55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3"/>
      <c r="AF186" s="91" t="s">
        <v>88</v>
      </c>
      <c r="AG186" s="9">
        <f t="shared" si="76"/>
        <v>0</v>
      </c>
      <c r="AH186" s="9">
        <f t="shared" si="77"/>
        <v>0</v>
      </c>
      <c r="AI186" s="9">
        <f t="shared" si="78"/>
        <v>0</v>
      </c>
      <c r="AJ186" s="9">
        <f t="shared" si="79"/>
        <v>0</v>
      </c>
    </row>
    <row r="187" spans="1:36" ht="41.25" customHeight="1" x14ac:dyDescent="0.3">
      <c r="A187" s="19" t="s">
        <v>28</v>
      </c>
      <c r="B187" s="23">
        <f>B189</f>
        <v>1000</v>
      </c>
      <c r="C187" s="23">
        <f>C189</f>
        <v>1000</v>
      </c>
      <c r="D187" s="23">
        <f>D189</f>
        <v>1000</v>
      </c>
      <c r="E187" s="23">
        <f>E189</f>
        <v>1000</v>
      </c>
      <c r="F187" s="23">
        <f>IFERROR(E187/B187*100,0)</f>
        <v>100</v>
      </c>
      <c r="G187" s="23">
        <f>IFERROR(E187/C187*100,0)</f>
        <v>100</v>
      </c>
      <c r="H187" s="23">
        <f>H189</f>
        <v>0</v>
      </c>
      <c r="I187" s="23">
        <f t="shared" ref="I187:AE187" si="107">I189</f>
        <v>0</v>
      </c>
      <c r="J187" s="23">
        <f t="shared" si="107"/>
        <v>0</v>
      </c>
      <c r="K187" s="23">
        <f t="shared" si="107"/>
        <v>0</v>
      </c>
      <c r="L187" s="23">
        <f t="shared" si="107"/>
        <v>0</v>
      </c>
      <c r="M187" s="23">
        <f t="shared" si="107"/>
        <v>0</v>
      </c>
      <c r="N187" s="23">
        <f t="shared" si="107"/>
        <v>0</v>
      </c>
      <c r="O187" s="23">
        <f t="shared" si="107"/>
        <v>0</v>
      </c>
      <c r="P187" s="23">
        <f t="shared" si="107"/>
        <v>0</v>
      </c>
      <c r="Q187" s="23">
        <f t="shared" si="107"/>
        <v>0</v>
      </c>
      <c r="R187" s="23">
        <f t="shared" si="107"/>
        <v>0</v>
      </c>
      <c r="S187" s="23">
        <f t="shared" si="107"/>
        <v>0</v>
      </c>
      <c r="T187" s="23">
        <f t="shared" si="107"/>
        <v>0</v>
      </c>
      <c r="U187" s="23">
        <f t="shared" si="107"/>
        <v>0</v>
      </c>
      <c r="V187" s="23">
        <f t="shared" si="107"/>
        <v>1000</v>
      </c>
      <c r="W187" s="23">
        <f t="shared" si="107"/>
        <v>0</v>
      </c>
      <c r="X187" s="23">
        <f t="shared" si="107"/>
        <v>0</v>
      </c>
      <c r="Y187" s="23">
        <f>Y189</f>
        <v>1000</v>
      </c>
      <c r="Z187" s="23">
        <f t="shared" si="107"/>
        <v>0</v>
      </c>
      <c r="AA187" s="23">
        <f t="shared" si="107"/>
        <v>0</v>
      </c>
      <c r="AB187" s="23">
        <f t="shared" si="107"/>
        <v>0</v>
      </c>
      <c r="AC187" s="23">
        <f t="shared" si="107"/>
        <v>0</v>
      </c>
      <c r="AD187" s="23">
        <f t="shared" si="107"/>
        <v>0</v>
      </c>
      <c r="AE187" s="23">
        <f t="shared" si="107"/>
        <v>0</v>
      </c>
      <c r="AF187" s="92"/>
      <c r="AG187" s="9">
        <f t="shared" si="76"/>
        <v>1000</v>
      </c>
      <c r="AH187" s="9">
        <f t="shared" si="77"/>
        <v>1000</v>
      </c>
      <c r="AI187" s="9">
        <f t="shared" si="78"/>
        <v>1000</v>
      </c>
      <c r="AJ187" s="9">
        <f t="shared" si="79"/>
        <v>0</v>
      </c>
    </row>
    <row r="188" spans="1:36" s="10" customFormat="1" ht="2.25" hidden="1" customHeight="1" x14ac:dyDescent="0.3">
      <c r="A188" s="15" t="s">
        <v>24</v>
      </c>
      <c r="B188" s="24">
        <f>H188+J188+L188+N188+P188+R188+T188+V188+X188+Z188+AB188+AD188</f>
        <v>0</v>
      </c>
      <c r="C188" s="24">
        <f>H188+J188</f>
        <v>0</v>
      </c>
      <c r="D188" s="24">
        <f>E188</f>
        <v>0</v>
      </c>
      <c r="E188" s="24">
        <f>I188+K188+M188+O188+Q188+S188+U188+W188+Y188+AA188+AC188+AE188</f>
        <v>0</v>
      </c>
      <c r="F188" s="24">
        <f>IFERROR(E188/B188*100,0)</f>
        <v>0</v>
      </c>
      <c r="G188" s="24">
        <f>IFERROR(E188/C188*100,0)</f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92"/>
      <c r="AG188" s="9">
        <f t="shared" si="76"/>
        <v>0</v>
      </c>
      <c r="AH188" s="9">
        <f t="shared" si="77"/>
        <v>0</v>
      </c>
      <c r="AI188" s="9">
        <f t="shared" si="78"/>
        <v>0</v>
      </c>
      <c r="AJ188" s="9">
        <f t="shared" si="79"/>
        <v>0</v>
      </c>
    </row>
    <row r="189" spans="1:36" s="10" customFormat="1" ht="35.25" customHeight="1" x14ac:dyDescent="0.3">
      <c r="A189" s="20" t="s">
        <v>25</v>
      </c>
      <c r="B189" s="24">
        <f>H189+J189+L189+N189+P189+R189+T189+V189+X189+Z189+AB189+AD189</f>
        <v>1000</v>
      </c>
      <c r="C189" s="24">
        <f>H189+J189+L189+N189+P189+R189+T189+V189+X189+Z189</f>
        <v>1000</v>
      </c>
      <c r="D189" s="24">
        <f>E189</f>
        <v>1000</v>
      </c>
      <c r="E189" s="24">
        <f>I189+K189+M189+O189+Q189+S189+U189+W189+Y189+AA189+AC189+AE189</f>
        <v>1000</v>
      </c>
      <c r="F189" s="24">
        <f>IFERROR(E189/B189*100,0)</f>
        <v>100</v>
      </c>
      <c r="G189" s="24">
        <f>IFERROR(E189/C189*100,0)</f>
        <v>100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1000</v>
      </c>
      <c r="W189" s="21">
        <v>0</v>
      </c>
      <c r="X189" s="21">
        <v>0</v>
      </c>
      <c r="Y189" s="21">
        <v>1000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93"/>
      <c r="AG189" s="9">
        <f t="shared" si="76"/>
        <v>1000</v>
      </c>
      <c r="AH189" s="9">
        <f t="shared" si="77"/>
        <v>1000</v>
      </c>
      <c r="AI189" s="9">
        <f t="shared" si="78"/>
        <v>1000</v>
      </c>
      <c r="AJ189" s="9">
        <f t="shared" si="79"/>
        <v>0</v>
      </c>
    </row>
    <row r="190" spans="1:36" s="10" customFormat="1" hidden="1" x14ac:dyDescent="0.3">
      <c r="A190" s="20" t="s">
        <v>23</v>
      </c>
      <c r="B190" s="17"/>
      <c r="C190" s="17"/>
      <c r="D190" s="17"/>
      <c r="E190" s="24">
        <f>I190+K190+M190+O190+Q190+S190+U190+W190+Y190+AA190+AC190+AE190</f>
        <v>0</v>
      </c>
      <c r="F190" s="24">
        <f>IFERROR(E190/B190*100,0)</f>
        <v>0</v>
      </c>
      <c r="G190" s="24">
        <f>IFERROR(E190/C190*100,0)</f>
        <v>0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22"/>
      <c r="AF190" s="18"/>
      <c r="AG190" s="9">
        <f t="shared" si="76"/>
        <v>0</v>
      </c>
      <c r="AH190" s="9">
        <f t="shared" si="77"/>
        <v>0</v>
      </c>
      <c r="AI190" s="9">
        <f t="shared" si="78"/>
        <v>0</v>
      </c>
      <c r="AJ190" s="9">
        <f t="shared" si="79"/>
        <v>0</v>
      </c>
    </row>
    <row r="191" spans="1:36" s="10" customFormat="1" ht="36.75" customHeight="1" x14ac:dyDescent="0.25">
      <c r="A191" s="71" t="s">
        <v>56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3"/>
      <c r="AF191" s="91" t="s">
        <v>89</v>
      </c>
      <c r="AG191" s="9">
        <f t="shared" si="76"/>
        <v>0</v>
      </c>
      <c r="AH191" s="9">
        <f t="shared" si="77"/>
        <v>0</v>
      </c>
      <c r="AI191" s="9">
        <f t="shared" si="78"/>
        <v>0</v>
      </c>
      <c r="AJ191" s="9">
        <f t="shared" si="79"/>
        <v>0</v>
      </c>
    </row>
    <row r="192" spans="1:36" ht="39" customHeight="1" x14ac:dyDescent="0.3">
      <c r="A192" s="19" t="s">
        <v>28</v>
      </c>
      <c r="B192" s="23">
        <f>B194</f>
        <v>600</v>
      </c>
      <c r="C192" s="23">
        <f>C194</f>
        <v>600</v>
      </c>
      <c r="D192" s="23">
        <f>D194</f>
        <v>600</v>
      </c>
      <c r="E192" s="23">
        <f>E194</f>
        <v>600</v>
      </c>
      <c r="F192" s="23">
        <f>IFERROR(E192/B192*100,0)</f>
        <v>100</v>
      </c>
      <c r="G192" s="23">
        <f>IFERROR(E192/C192*100,0)</f>
        <v>100</v>
      </c>
      <c r="H192" s="23">
        <f>H194</f>
        <v>0</v>
      </c>
      <c r="I192" s="23">
        <f t="shared" ref="I192:AE192" si="108">I194</f>
        <v>0</v>
      </c>
      <c r="J192" s="23">
        <f t="shared" si="108"/>
        <v>0</v>
      </c>
      <c r="K192" s="23">
        <f t="shared" si="108"/>
        <v>0</v>
      </c>
      <c r="L192" s="23">
        <f t="shared" si="108"/>
        <v>0</v>
      </c>
      <c r="M192" s="23">
        <f t="shared" si="108"/>
        <v>0</v>
      </c>
      <c r="N192" s="23">
        <f t="shared" si="108"/>
        <v>0</v>
      </c>
      <c r="O192" s="23">
        <f t="shared" si="108"/>
        <v>0</v>
      </c>
      <c r="P192" s="23">
        <f t="shared" si="108"/>
        <v>0</v>
      </c>
      <c r="Q192" s="23">
        <f t="shared" si="108"/>
        <v>0</v>
      </c>
      <c r="R192" s="23">
        <f t="shared" si="108"/>
        <v>0</v>
      </c>
      <c r="S192" s="23">
        <f t="shared" si="108"/>
        <v>0</v>
      </c>
      <c r="T192" s="23">
        <f t="shared" si="108"/>
        <v>0</v>
      </c>
      <c r="U192" s="23">
        <f t="shared" si="108"/>
        <v>0</v>
      </c>
      <c r="V192" s="23">
        <f t="shared" si="108"/>
        <v>600</v>
      </c>
      <c r="W192" s="23">
        <f t="shared" si="108"/>
        <v>0</v>
      </c>
      <c r="X192" s="23">
        <f t="shared" si="108"/>
        <v>0</v>
      </c>
      <c r="Y192" s="23">
        <f t="shared" si="108"/>
        <v>0</v>
      </c>
      <c r="Z192" s="23">
        <f t="shared" si="108"/>
        <v>0</v>
      </c>
      <c r="AA192" s="23">
        <f t="shared" si="108"/>
        <v>600</v>
      </c>
      <c r="AB192" s="23">
        <f t="shared" si="108"/>
        <v>0</v>
      </c>
      <c r="AC192" s="23">
        <f t="shared" si="108"/>
        <v>0</v>
      </c>
      <c r="AD192" s="23">
        <f t="shared" si="108"/>
        <v>0</v>
      </c>
      <c r="AE192" s="23">
        <f t="shared" si="108"/>
        <v>0</v>
      </c>
      <c r="AF192" s="92"/>
      <c r="AG192" s="9">
        <f t="shared" si="76"/>
        <v>600</v>
      </c>
      <c r="AH192" s="9">
        <f t="shared" si="77"/>
        <v>600</v>
      </c>
      <c r="AI192" s="9">
        <f t="shared" si="78"/>
        <v>600</v>
      </c>
      <c r="AJ192" s="9">
        <f t="shared" si="79"/>
        <v>0</v>
      </c>
    </row>
    <row r="193" spans="1:36" s="10" customFormat="1" ht="43.5" hidden="1" customHeight="1" x14ac:dyDescent="0.3">
      <c r="A193" s="15" t="s">
        <v>24</v>
      </c>
      <c r="B193" s="24">
        <f>H193+J1107+L193+N193+P193+R193+T193+V193+X193+Z193+AB193+AD193</f>
        <v>0</v>
      </c>
      <c r="C193" s="24">
        <f>H193+J193+L193+N193</f>
        <v>0</v>
      </c>
      <c r="D193" s="24">
        <f>E193</f>
        <v>0</v>
      </c>
      <c r="E193" s="24">
        <f>I193+K193+M193+O193+Q193+S193+U193+W193+Y193+AA193+AC193+AE193</f>
        <v>0</v>
      </c>
      <c r="F193" s="24">
        <f>IFERROR(E193/B193*100,0)</f>
        <v>0</v>
      </c>
      <c r="G193" s="24">
        <f>IFERROR(E193/C193*100,0)</f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92"/>
      <c r="AG193" s="9">
        <f t="shared" si="76"/>
        <v>0</v>
      </c>
      <c r="AH193" s="9">
        <f t="shared" si="77"/>
        <v>0</v>
      </c>
      <c r="AI193" s="9">
        <f t="shared" si="78"/>
        <v>0</v>
      </c>
      <c r="AJ193" s="9">
        <f t="shared" si="79"/>
        <v>0</v>
      </c>
    </row>
    <row r="194" spans="1:36" s="10" customFormat="1" ht="37.5" customHeight="1" x14ac:dyDescent="0.3">
      <c r="A194" s="20" t="s">
        <v>25</v>
      </c>
      <c r="B194" s="24">
        <f>H194+J1108+L194+N194+P194+R194+T194+V194+X194+Z194+AB194+AD194+J194</f>
        <v>600</v>
      </c>
      <c r="C194" s="24">
        <f>H194+J194+L194+N194+P194+R194+T194+V194+X194+Z194</f>
        <v>600</v>
      </c>
      <c r="D194" s="24">
        <f>E194</f>
        <v>600</v>
      </c>
      <c r="E194" s="24">
        <f>I194+K194+M194+O194+Q194+S194+U194+W194+Y194+AA194+AC194+AE194</f>
        <v>600</v>
      </c>
      <c r="F194" s="24">
        <f>IFERROR(E194/B194*100,0)</f>
        <v>100</v>
      </c>
      <c r="G194" s="24">
        <f>IFERROR(E194/C194*100,0)</f>
        <v>100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600</v>
      </c>
      <c r="W194" s="21">
        <v>0</v>
      </c>
      <c r="X194" s="21">
        <v>0</v>
      </c>
      <c r="Y194" s="21">
        <v>0</v>
      </c>
      <c r="Z194" s="21">
        <v>0</v>
      </c>
      <c r="AA194" s="21">
        <v>600</v>
      </c>
      <c r="AB194" s="21">
        <v>0</v>
      </c>
      <c r="AC194" s="21">
        <v>0</v>
      </c>
      <c r="AD194" s="21">
        <v>0</v>
      </c>
      <c r="AE194" s="21">
        <v>0</v>
      </c>
      <c r="AF194" s="93"/>
      <c r="AG194" s="9">
        <f t="shared" si="76"/>
        <v>600</v>
      </c>
      <c r="AH194" s="9">
        <f t="shared" si="77"/>
        <v>600</v>
      </c>
      <c r="AI194" s="9">
        <f t="shared" si="78"/>
        <v>600</v>
      </c>
      <c r="AJ194" s="9">
        <f t="shared" si="79"/>
        <v>0</v>
      </c>
    </row>
    <row r="195" spans="1:36" s="30" customFormat="1" ht="40.5" hidden="1" customHeight="1" x14ac:dyDescent="0.3">
      <c r="A195" s="20" t="s">
        <v>26</v>
      </c>
      <c r="B195" s="24">
        <f>H195+J1109+L195+N195+P195+R195+T195+V195+X195+Z195+AB195+AD195</f>
        <v>35</v>
      </c>
      <c r="C195" s="24">
        <f>H195+J195+L195+N195</f>
        <v>0</v>
      </c>
      <c r="D195" s="24">
        <f>E195</f>
        <v>0</v>
      </c>
      <c r="E195" s="24">
        <f>I195+K195+M195+O195+Q195+S195+U195+W195+Y195+AA195+AC195+AE195</f>
        <v>0</v>
      </c>
      <c r="F195" s="28">
        <f>IFERROR(E195/B195*100,0)</f>
        <v>0</v>
      </c>
      <c r="G195" s="28">
        <f>IFERROR(E195/C195*100,0)</f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35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/>
      <c r="AG195" s="9">
        <f t="shared" si="76"/>
        <v>35</v>
      </c>
      <c r="AH195" s="9">
        <f t="shared" si="77"/>
        <v>0</v>
      </c>
      <c r="AI195" s="9">
        <f t="shared" si="78"/>
        <v>0</v>
      </c>
      <c r="AJ195" s="9">
        <f t="shared" si="79"/>
        <v>0</v>
      </c>
    </row>
    <row r="196" spans="1:36" s="10" customFormat="1" ht="38.25" customHeight="1" x14ac:dyDescent="0.25">
      <c r="A196" s="71" t="s">
        <v>57</v>
      </c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3"/>
      <c r="AF196" s="18"/>
      <c r="AG196" s="9">
        <f t="shared" si="76"/>
        <v>0</v>
      </c>
      <c r="AH196" s="9">
        <f t="shared" si="77"/>
        <v>0</v>
      </c>
      <c r="AI196" s="9">
        <f t="shared" si="78"/>
        <v>0</v>
      </c>
      <c r="AJ196" s="9">
        <f t="shared" si="79"/>
        <v>0</v>
      </c>
    </row>
    <row r="197" spans="1:36" x14ac:dyDescent="0.3">
      <c r="A197" s="19" t="s">
        <v>28</v>
      </c>
      <c r="B197" s="23">
        <f>B199</f>
        <v>600</v>
      </c>
      <c r="C197" s="23">
        <f>C199</f>
        <v>600</v>
      </c>
      <c r="D197" s="23">
        <f>D199</f>
        <v>600</v>
      </c>
      <c r="E197" s="23">
        <f>E199</f>
        <v>600</v>
      </c>
      <c r="F197" s="23">
        <f>F199</f>
        <v>100</v>
      </c>
      <c r="G197" s="23">
        <f>IFERROR(E197/C197*100,0)</f>
        <v>100</v>
      </c>
      <c r="H197" s="23">
        <f>H199</f>
        <v>0</v>
      </c>
      <c r="I197" s="23">
        <f t="shared" ref="I197:AE197" si="109">I199</f>
        <v>0</v>
      </c>
      <c r="J197" s="23">
        <f t="shared" si="109"/>
        <v>0</v>
      </c>
      <c r="K197" s="23">
        <f t="shared" si="109"/>
        <v>0</v>
      </c>
      <c r="L197" s="23">
        <f t="shared" si="109"/>
        <v>0</v>
      </c>
      <c r="M197" s="23">
        <f t="shared" si="109"/>
        <v>0</v>
      </c>
      <c r="N197" s="23">
        <f t="shared" si="109"/>
        <v>0</v>
      </c>
      <c r="O197" s="23">
        <f t="shared" si="109"/>
        <v>0</v>
      </c>
      <c r="P197" s="23">
        <f t="shared" si="109"/>
        <v>0</v>
      </c>
      <c r="Q197" s="23">
        <f t="shared" si="109"/>
        <v>0</v>
      </c>
      <c r="R197" s="23">
        <f t="shared" si="109"/>
        <v>0</v>
      </c>
      <c r="S197" s="23">
        <f t="shared" si="109"/>
        <v>0</v>
      </c>
      <c r="T197" s="23">
        <f t="shared" si="109"/>
        <v>0</v>
      </c>
      <c r="U197" s="23">
        <f t="shared" si="109"/>
        <v>0</v>
      </c>
      <c r="V197" s="23">
        <f t="shared" si="109"/>
        <v>600</v>
      </c>
      <c r="W197" s="23">
        <f t="shared" si="109"/>
        <v>0</v>
      </c>
      <c r="X197" s="23">
        <f t="shared" si="109"/>
        <v>0</v>
      </c>
      <c r="Y197" s="23">
        <f t="shared" si="109"/>
        <v>600</v>
      </c>
      <c r="Z197" s="23">
        <f t="shared" si="109"/>
        <v>0</v>
      </c>
      <c r="AA197" s="23">
        <f t="shared" si="109"/>
        <v>0</v>
      </c>
      <c r="AB197" s="23">
        <f t="shared" si="109"/>
        <v>0</v>
      </c>
      <c r="AC197" s="23">
        <f t="shared" si="109"/>
        <v>0</v>
      </c>
      <c r="AD197" s="23">
        <f t="shared" si="109"/>
        <v>0</v>
      </c>
      <c r="AE197" s="23">
        <f t="shared" si="109"/>
        <v>0</v>
      </c>
      <c r="AF197" s="25"/>
      <c r="AG197" s="9">
        <f t="shared" si="76"/>
        <v>600</v>
      </c>
      <c r="AH197" s="9">
        <f t="shared" si="77"/>
        <v>600</v>
      </c>
      <c r="AI197" s="9">
        <f t="shared" si="78"/>
        <v>600</v>
      </c>
      <c r="AJ197" s="9">
        <f t="shared" si="79"/>
        <v>0</v>
      </c>
    </row>
    <row r="198" spans="1:36" s="10" customFormat="1" ht="43.5" hidden="1" customHeight="1" x14ac:dyDescent="0.3">
      <c r="A198" s="15" t="s">
        <v>24</v>
      </c>
      <c r="B198" s="24">
        <f>H198+J1112+L198+N198+P198+R198+T198+V198+X198+Z198+AB198+AD198</f>
        <v>0</v>
      </c>
      <c r="C198" s="24">
        <f>H198+J198+L198+N198</f>
        <v>0</v>
      </c>
      <c r="D198" s="24">
        <f>E198</f>
        <v>0</v>
      </c>
      <c r="E198" s="24">
        <f>I198+K198+M198+O198+Q198+S198+U198+W198+Y198+AA198+AC198+AE198</f>
        <v>0</v>
      </c>
      <c r="F198" s="24">
        <f>IFERROR(E198/B198*100,0)</f>
        <v>0</v>
      </c>
      <c r="G198" s="24">
        <f>IFERROR(E198/C198*100,0)</f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18"/>
      <c r="AG198" s="9">
        <f t="shared" si="76"/>
        <v>0</v>
      </c>
      <c r="AH198" s="9">
        <f t="shared" si="77"/>
        <v>0</v>
      </c>
      <c r="AI198" s="9">
        <f t="shared" si="78"/>
        <v>0</v>
      </c>
      <c r="AJ198" s="9">
        <f t="shared" si="79"/>
        <v>0</v>
      </c>
    </row>
    <row r="199" spans="1:36" s="10" customFormat="1" ht="75" x14ac:dyDescent="0.3">
      <c r="A199" s="20" t="s">
        <v>25</v>
      </c>
      <c r="B199" s="24">
        <f>H199+J1113+L199+N199+P199+R199+T199+V199+X199+Z199+AB199+AD199+J199</f>
        <v>600</v>
      </c>
      <c r="C199" s="24">
        <f>H199+J199+L199+N199+P199+R199+T199+V199+X199+Z199</f>
        <v>600</v>
      </c>
      <c r="D199" s="24">
        <f>E199</f>
        <v>600</v>
      </c>
      <c r="E199" s="24">
        <f>I199+K199+M199+O199+Q199+S199+U199+W199+Y199+AA199+AC199+AE199</f>
        <v>600</v>
      </c>
      <c r="F199" s="24">
        <f>IFERROR(E199/B199*100,0)</f>
        <v>100</v>
      </c>
      <c r="G199" s="24">
        <f>IFERROR(E199/C199*100,0)</f>
        <v>100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600</v>
      </c>
      <c r="W199" s="21">
        <v>0</v>
      </c>
      <c r="X199" s="21">
        <v>0</v>
      </c>
      <c r="Y199" s="21">
        <v>600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5" t="s">
        <v>58</v>
      </c>
      <c r="AG199" s="9">
        <f t="shared" si="76"/>
        <v>600</v>
      </c>
      <c r="AH199" s="9">
        <f t="shared" si="77"/>
        <v>600</v>
      </c>
      <c r="AI199" s="9">
        <f t="shared" si="78"/>
        <v>600</v>
      </c>
      <c r="AJ199" s="9">
        <f t="shared" si="79"/>
        <v>0</v>
      </c>
    </row>
    <row r="200" spans="1:36" s="30" customFormat="1" ht="40.5" hidden="1" customHeight="1" x14ac:dyDescent="0.3">
      <c r="A200" s="20" t="s">
        <v>26</v>
      </c>
      <c r="B200" s="24">
        <f>H200+J1114+L200+N200+P200+R200+T200+V200+X200+Z200+AB200+AD200</f>
        <v>0</v>
      </c>
      <c r="C200" s="24">
        <f>H200+J200+L200+N200</f>
        <v>0</v>
      </c>
      <c r="D200" s="24">
        <f>E200</f>
        <v>0</v>
      </c>
      <c r="E200" s="24">
        <f>I200+K200+M200+O200+Q200+S200+U200+W200+Y200+AA200+AC200+AE200</f>
        <v>0</v>
      </c>
      <c r="F200" s="28">
        <f>IFERROR(E200/B200*100,0)</f>
        <v>0</v>
      </c>
      <c r="G200" s="28">
        <f>IFERROR(E200/C200*100,0)</f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/>
      <c r="AG200" s="9">
        <f t="shared" si="76"/>
        <v>0</v>
      </c>
      <c r="AH200" s="9">
        <f t="shared" si="77"/>
        <v>0</v>
      </c>
      <c r="AI200" s="9">
        <f t="shared" si="78"/>
        <v>0</v>
      </c>
      <c r="AJ200" s="9">
        <f t="shared" si="79"/>
        <v>0</v>
      </c>
    </row>
    <row r="201" spans="1:36" s="10" customFormat="1" ht="36.75" customHeight="1" x14ac:dyDescent="0.25">
      <c r="A201" s="71" t="s">
        <v>59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3"/>
      <c r="AF201" s="18"/>
      <c r="AG201" s="9">
        <f t="shared" ref="AG201:AG216" si="110">H201+J201+L201+N201+P201+R201+T201+V201+X201+Z201+AB201+AD201</f>
        <v>0</v>
      </c>
      <c r="AH201" s="9">
        <f t="shared" ref="AH201:AH216" si="111">H201+J201+L201+N201+P201+R201+T201+V201+X201</f>
        <v>0</v>
      </c>
      <c r="AI201" s="9">
        <f t="shared" ref="AI201:AI216" si="112">I201+K201+M201+O201+Q201+S201+U201+W201+Y201+AA201+AC201+AE201</f>
        <v>0</v>
      </c>
      <c r="AJ201" s="9">
        <f t="shared" ref="AJ201:AJ216" si="113">E201-C201</f>
        <v>0</v>
      </c>
    </row>
    <row r="202" spans="1:36" x14ac:dyDescent="0.3">
      <c r="A202" s="19" t="s">
        <v>28</v>
      </c>
      <c r="B202" s="23">
        <f>B204</f>
        <v>500</v>
      </c>
      <c r="C202" s="23">
        <f>C204</f>
        <v>0</v>
      </c>
      <c r="D202" s="23">
        <f>D204</f>
        <v>0</v>
      </c>
      <c r="E202" s="23">
        <f>E204</f>
        <v>0</v>
      </c>
      <c r="F202" s="23">
        <f>IFERROR(E202/B202*100,0)</f>
        <v>0</v>
      </c>
      <c r="G202" s="23">
        <f>IFERROR(E202/C202*100,0)</f>
        <v>0</v>
      </c>
      <c r="H202" s="23">
        <f>H204</f>
        <v>0</v>
      </c>
      <c r="I202" s="23">
        <f t="shared" ref="I202:AE202" si="114">I204</f>
        <v>0</v>
      </c>
      <c r="J202" s="23">
        <f t="shared" si="114"/>
        <v>0</v>
      </c>
      <c r="K202" s="23">
        <f t="shared" si="114"/>
        <v>0</v>
      </c>
      <c r="L202" s="23">
        <f t="shared" si="114"/>
        <v>0</v>
      </c>
      <c r="M202" s="23">
        <f t="shared" si="114"/>
        <v>0</v>
      </c>
      <c r="N202" s="23">
        <f t="shared" si="114"/>
        <v>0</v>
      </c>
      <c r="O202" s="23">
        <f t="shared" si="114"/>
        <v>0</v>
      </c>
      <c r="P202" s="23">
        <f t="shared" si="114"/>
        <v>0</v>
      </c>
      <c r="Q202" s="23">
        <f t="shared" si="114"/>
        <v>0</v>
      </c>
      <c r="R202" s="23">
        <f t="shared" si="114"/>
        <v>0</v>
      </c>
      <c r="S202" s="23">
        <f t="shared" si="114"/>
        <v>0</v>
      </c>
      <c r="T202" s="23">
        <f t="shared" si="114"/>
        <v>0</v>
      </c>
      <c r="U202" s="23">
        <f t="shared" si="114"/>
        <v>0</v>
      </c>
      <c r="V202" s="23">
        <f t="shared" si="114"/>
        <v>0</v>
      </c>
      <c r="W202" s="23">
        <f t="shared" si="114"/>
        <v>0</v>
      </c>
      <c r="X202" s="23">
        <f t="shared" si="114"/>
        <v>0</v>
      </c>
      <c r="Y202" s="23">
        <f t="shared" si="114"/>
        <v>0</v>
      </c>
      <c r="Z202" s="23">
        <f t="shared" si="114"/>
        <v>0</v>
      </c>
      <c r="AA202" s="23">
        <f t="shared" si="114"/>
        <v>0</v>
      </c>
      <c r="AB202" s="23">
        <f t="shared" si="114"/>
        <v>500</v>
      </c>
      <c r="AC202" s="23">
        <f t="shared" si="114"/>
        <v>0</v>
      </c>
      <c r="AD202" s="23">
        <f t="shared" si="114"/>
        <v>0</v>
      </c>
      <c r="AE202" s="23">
        <f t="shared" si="114"/>
        <v>0</v>
      </c>
      <c r="AF202" s="25"/>
      <c r="AG202" s="9">
        <f t="shared" si="110"/>
        <v>500</v>
      </c>
      <c r="AH202" s="9">
        <f t="shared" si="111"/>
        <v>0</v>
      </c>
      <c r="AI202" s="9">
        <f t="shared" si="112"/>
        <v>0</v>
      </c>
      <c r="AJ202" s="9">
        <f t="shared" si="113"/>
        <v>0</v>
      </c>
    </row>
    <row r="203" spans="1:36" s="10" customFormat="1" ht="43.5" hidden="1" customHeight="1" x14ac:dyDescent="0.3">
      <c r="A203" s="15" t="s">
        <v>24</v>
      </c>
      <c r="B203" s="24">
        <f>H203+J1117+L203+N203+P203+R203+T203+V203+X203+Z203+AB203+AD203</f>
        <v>0</v>
      </c>
      <c r="C203" s="24">
        <f>H203+J203+L203+N203</f>
        <v>0</v>
      </c>
      <c r="D203" s="24">
        <f>E203</f>
        <v>0</v>
      </c>
      <c r="E203" s="24">
        <f>I203+K203+M203+O203+Q203+S203+U203+W203+Y203+AA203+AC203+AE203</f>
        <v>0</v>
      </c>
      <c r="F203" s="24">
        <f>IFERROR(E203/B203*100,0)</f>
        <v>0</v>
      </c>
      <c r="G203" s="24">
        <f>IFERROR(E203/C203*100,0)</f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18"/>
      <c r="AG203" s="9">
        <f t="shared" si="110"/>
        <v>0</v>
      </c>
      <c r="AH203" s="9">
        <f t="shared" si="111"/>
        <v>0</v>
      </c>
      <c r="AI203" s="9">
        <f t="shared" si="112"/>
        <v>0</v>
      </c>
      <c r="AJ203" s="9">
        <f t="shared" si="113"/>
        <v>0</v>
      </c>
    </row>
    <row r="204" spans="1:36" s="10" customFormat="1" x14ac:dyDescent="0.3">
      <c r="A204" s="20" t="s">
        <v>25</v>
      </c>
      <c r="B204" s="24">
        <f>H204+J1118+L204+N204+P204+R204+T204+V204+X204+Z204+AB204+AD204+J204</f>
        <v>500</v>
      </c>
      <c r="C204" s="24">
        <f>H204+J204+L204+N204+P204+R204+T204+V204+X204+Z204</f>
        <v>0</v>
      </c>
      <c r="D204" s="24">
        <f>E204</f>
        <v>0</v>
      </c>
      <c r="E204" s="24">
        <f>I204+K204+M204+O204+Q204+S204+U204+W204+Y204+AA204+AC204+AE204</f>
        <v>0</v>
      </c>
      <c r="F204" s="24">
        <f>IFERROR(E204/B204*100,0)</f>
        <v>0</v>
      </c>
      <c r="G204" s="24">
        <f>IFERROR(E204/C204*100,0)</f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500</v>
      </c>
      <c r="AC204" s="21">
        <v>0</v>
      </c>
      <c r="AD204" s="21">
        <v>0</v>
      </c>
      <c r="AE204" s="21">
        <v>0</v>
      </c>
      <c r="AF204" s="18"/>
      <c r="AG204" s="9">
        <f t="shared" si="110"/>
        <v>500</v>
      </c>
      <c r="AH204" s="9">
        <f t="shared" si="111"/>
        <v>0</v>
      </c>
      <c r="AI204" s="9">
        <f t="shared" si="112"/>
        <v>0</v>
      </c>
      <c r="AJ204" s="9">
        <f t="shared" si="113"/>
        <v>0</v>
      </c>
    </row>
    <row r="205" spans="1:36" s="30" customFormat="1" ht="40.5" hidden="1" customHeight="1" x14ac:dyDescent="0.3">
      <c r="A205" s="20" t="s">
        <v>26</v>
      </c>
      <c r="B205" s="24">
        <f>H205+J1119+L205+N205+P205+R205+T205+V205+X205+Z205+AB205+AD205</f>
        <v>0</v>
      </c>
      <c r="C205" s="24">
        <f>H205+J205+L205+N205</f>
        <v>0</v>
      </c>
      <c r="D205" s="24">
        <f>E205</f>
        <v>0</v>
      </c>
      <c r="E205" s="24">
        <f>I205+K205+M205+O205+Q205+S205+U205+W205+Y205+AA205+AC205+AE205</f>
        <v>0</v>
      </c>
      <c r="F205" s="28">
        <f>IFERROR(E205/B205*100,0)</f>
        <v>0</v>
      </c>
      <c r="G205" s="28">
        <f>IFERROR(E205/C205*100,0)</f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/>
      <c r="AG205" s="9">
        <f t="shared" si="110"/>
        <v>0</v>
      </c>
      <c r="AH205" s="9">
        <f t="shared" si="111"/>
        <v>0</v>
      </c>
      <c r="AI205" s="9">
        <f t="shared" si="112"/>
        <v>0</v>
      </c>
      <c r="AJ205" s="9">
        <f t="shared" si="113"/>
        <v>0</v>
      </c>
    </row>
    <row r="206" spans="1:36" s="10" customFormat="1" ht="42.75" customHeight="1" x14ac:dyDescent="0.25">
      <c r="A206" s="71" t="s">
        <v>60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3"/>
      <c r="AF206" s="18"/>
      <c r="AG206" s="9">
        <f t="shared" si="110"/>
        <v>0</v>
      </c>
      <c r="AH206" s="9">
        <f t="shared" si="111"/>
        <v>0</v>
      </c>
      <c r="AI206" s="9">
        <f t="shared" si="112"/>
        <v>0</v>
      </c>
      <c r="AJ206" s="9">
        <f t="shared" si="113"/>
        <v>0</v>
      </c>
    </row>
    <row r="207" spans="1:36" x14ac:dyDescent="0.3">
      <c r="A207" s="19" t="s">
        <v>28</v>
      </c>
      <c r="B207" s="23">
        <f>B209</f>
        <v>317.25</v>
      </c>
      <c r="C207" s="23">
        <f>C209</f>
        <v>0</v>
      </c>
      <c r="D207" s="23">
        <f>D209</f>
        <v>0</v>
      </c>
      <c r="E207" s="23">
        <f>E209</f>
        <v>0</v>
      </c>
      <c r="F207" s="23">
        <f t="shared" ref="F207:F216" si="115">IFERROR(E207/B207*100,0)</f>
        <v>0</v>
      </c>
      <c r="G207" s="23">
        <f t="shared" ref="G207:G216" si="116">IFERROR(E207/C207*100,0)</f>
        <v>0</v>
      </c>
      <c r="H207" s="23">
        <f>H209</f>
        <v>0</v>
      </c>
      <c r="I207" s="23">
        <f t="shared" ref="I207:AE207" si="117">I209</f>
        <v>0</v>
      </c>
      <c r="J207" s="23">
        <f t="shared" si="117"/>
        <v>0</v>
      </c>
      <c r="K207" s="23">
        <f t="shared" si="117"/>
        <v>0</v>
      </c>
      <c r="L207" s="23">
        <f t="shared" si="117"/>
        <v>0</v>
      </c>
      <c r="M207" s="23">
        <f t="shared" si="117"/>
        <v>0</v>
      </c>
      <c r="N207" s="23">
        <f t="shared" si="117"/>
        <v>0</v>
      </c>
      <c r="O207" s="23">
        <f t="shared" si="117"/>
        <v>0</v>
      </c>
      <c r="P207" s="23">
        <f t="shared" si="117"/>
        <v>0</v>
      </c>
      <c r="Q207" s="23">
        <f t="shared" si="117"/>
        <v>0</v>
      </c>
      <c r="R207" s="23">
        <f t="shared" si="117"/>
        <v>0</v>
      </c>
      <c r="S207" s="23">
        <f t="shared" si="117"/>
        <v>0</v>
      </c>
      <c r="T207" s="23">
        <f t="shared" si="117"/>
        <v>0</v>
      </c>
      <c r="U207" s="23">
        <f t="shared" si="117"/>
        <v>0</v>
      </c>
      <c r="V207" s="23">
        <f t="shared" si="117"/>
        <v>0</v>
      </c>
      <c r="W207" s="23">
        <f t="shared" si="117"/>
        <v>0</v>
      </c>
      <c r="X207" s="23">
        <f t="shared" si="117"/>
        <v>0</v>
      </c>
      <c r="Y207" s="23">
        <f t="shared" si="117"/>
        <v>0</v>
      </c>
      <c r="Z207" s="23">
        <f t="shared" si="117"/>
        <v>0</v>
      </c>
      <c r="AA207" s="23">
        <f t="shared" si="117"/>
        <v>0</v>
      </c>
      <c r="AB207" s="23">
        <f t="shared" si="117"/>
        <v>317.25</v>
      </c>
      <c r="AC207" s="23">
        <f t="shared" si="117"/>
        <v>0</v>
      </c>
      <c r="AD207" s="23">
        <f t="shared" si="117"/>
        <v>0</v>
      </c>
      <c r="AE207" s="23">
        <f t="shared" si="117"/>
        <v>0</v>
      </c>
      <c r="AF207" s="25"/>
      <c r="AG207" s="9">
        <f t="shared" si="110"/>
        <v>317.25</v>
      </c>
      <c r="AH207" s="9">
        <f t="shared" si="111"/>
        <v>0</v>
      </c>
      <c r="AI207" s="9">
        <f t="shared" si="112"/>
        <v>0</v>
      </c>
      <c r="AJ207" s="9">
        <f t="shared" si="113"/>
        <v>0</v>
      </c>
    </row>
    <row r="208" spans="1:36" s="10" customFormat="1" ht="43.5" hidden="1" customHeight="1" x14ac:dyDescent="0.3">
      <c r="A208" s="15" t="s">
        <v>24</v>
      </c>
      <c r="B208" s="24">
        <f>H208+J1122+L208+N208+P208+R208+T208+V208+X208+Z208+AB208+AD208</f>
        <v>0</v>
      </c>
      <c r="C208" s="24">
        <f>H208+J208+L208+N208</f>
        <v>0</v>
      </c>
      <c r="D208" s="24">
        <f>E208</f>
        <v>0</v>
      </c>
      <c r="E208" s="24">
        <f>I208+K208+M208+O208+Q208+S208+U208+W208+Y208+AA208+AC208+AE208</f>
        <v>0</v>
      </c>
      <c r="F208" s="24">
        <f t="shared" si="115"/>
        <v>0</v>
      </c>
      <c r="G208" s="24">
        <f t="shared" si="116"/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18"/>
      <c r="AG208" s="9">
        <f t="shared" si="110"/>
        <v>0</v>
      </c>
      <c r="AH208" s="9">
        <f t="shared" si="111"/>
        <v>0</v>
      </c>
      <c r="AI208" s="9">
        <f t="shared" si="112"/>
        <v>0</v>
      </c>
      <c r="AJ208" s="9">
        <f t="shared" si="113"/>
        <v>0</v>
      </c>
    </row>
    <row r="209" spans="1:41" s="10" customFormat="1" x14ac:dyDescent="0.3">
      <c r="A209" s="20" t="s">
        <v>25</v>
      </c>
      <c r="B209" s="24">
        <f>H209+J1123+L209+N209+P209+R209+T209+V209+X209+Z209+AB209+AD209+J209</f>
        <v>317.25</v>
      </c>
      <c r="C209" s="24">
        <f>H209+J209+L209+N209+P209+R209+T209+V209+X209+Z209</f>
        <v>0</v>
      </c>
      <c r="D209" s="24">
        <f>E209</f>
        <v>0</v>
      </c>
      <c r="E209" s="24">
        <f>I209+K209+M209+O209+Q209+S209+U209+W209+Y209+AA209+AC209+AE209</f>
        <v>0</v>
      </c>
      <c r="F209" s="24">
        <f t="shared" si="115"/>
        <v>0</v>
      </c>
      <c r="G209" s="24">
        <f t="shared" si="116"/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317.25</v>
      </c>
      <c r="AC209" s="21">
        <v>0</v>
      </c>
      <c r="AD209" s="21">
        <v>0</v>
      </c>
      <c r="AE209" s="21">
        <v>0</v>
      </c>
      <c r="AF209" s="18"/>
      <c r="AG209" s="9">
        <f t="shared" si="110"/>
        <v>317.25</v>
      </c>
      <c r="AH209" s="9">
        <f t="shared" si="111"/>
        <v>0</v>
      </c>
      <c r="AI209" s="9">
        <f t="shared" si="112"/>
        <v>0</v>
      </c>
      <c r="AJ209" s="9">
        <f>E209-C209</f>
        <v>0</v>
      </c>
    </row>
    <row r="210" spans="1:41" s="30" customFormat="1" ht="40.5" hidden="1" customHeight="1" x14ac:dyDescent="0.3">
      <c r="A210" s="27" t="s">
        <v>26</v>
      </c>
      <c r="B210" s="28">
        <f>H210+J1124+L210+N210+P210+R210+T210+V210+X210+Z210+AB210+AD210</f>
        <v>0</v>
      </c>
      <c r="C210" s="28">
        <f>H210+J210+L210+N210</f>
        <v>0</v>
      </c>
      <c r="D210" s="28">
        <f>E210</f>
        <v>0</v>
      </c>
      <c r="E210" s="28">
        <f>I210+K210+M210+O210+Q210+S210+U210+W210+Y210+AA210+AC210+AE210</f>
        <v>0</v>
      </c>
      <c r="F210" s="28">
        <f t="shared" si="115"/>
        <v>0</v>
      </c>
      <c r="G210" s="28">
        <f t="shared" si="116"/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/>
      <c r="AG210" s="9">
        <f t="shared" si="110"/>
        <v>0</v>
      </c>
      <c r="AH210" s="9">
        <f t="shared" si="111"/>
        <v>0</v>
      </c>
      <c r="AI210" s="9">
        <f t="shared" si="112"/>
        <v>0</v>
      </c>
      <c r="AJ210" s="9">
        <f t="shared" si="113"/>
        <v>0</v>
      </c>
    </row>
    <row r="211" spans="1:41" s="51" customFormat="1" ht="42.75" customHeight="1" x14ac:dyDescent="0.3">
      <c r="A211" s="50" t="s">
        <v>64</v>
      </c>
      <c r="B211" s="58">
        <f>B9+B47+B72</f>
        <v>100958.49500000001</v>
      </c>
      <c r="C211" s="58">
        <f>C9+C47+C72</f>
        <v>84524.203000000009</v>
      </c>
      <c r="D211" s="58">
        <f>D9+D47+D72</f>
        <v>76791.370999999999</v>
      </c>
      <c r="E211" s="58">
        <f>E9+E47+E72</f>
        <v>76791.370999999999</v>
      </c>
      <c r="F211" s="58">
        <f t="shared" si="115"/>
        <v>76.062317489974461</v>
      </c>
      <c r="G211" s="58">
        <f t="shared" si="116"/>
        <v>90.851339941058058</v>
      </c>
      <c r="H211" s="58">
        <f t="shared" ref="H211:AE211" si="118">H9+H47+H72</f>
        <v>12029.181</v>
      </c>
      <c r="I211" s="58">
        <f t="shared" si="118"/>
        <v>9413.9830000000002</v>
      </c>
      <c r="J211" s="58">
        <f t="shared" si="118"/>
        <v>10659.314999999999</v>
      </c>
      <c r="K211" s="58">
        <f t="shared" si="118"/>
        <v>9919.0489999999991</v>
      </c>
      <c r="L211" s="58">
        <f t="shared" si="118"/>
        <v>6105.6549999999997</v>
      </c>
      <c r="M211" s="58">
        <f t="shared" si="118"/>
        <v>6036.0720000000001</v>
      </c>
      <c r="N211" s="58">
        <f t="shared" si="118"/>
        <v>7544.4520000000002</v>
      </c>
      <c r="O211" s="58">
        <f t="shared" si="118"/>
        <v>7868.5029999999997</v>
      </c>
      <c r="P211" s="58">
        <f t="shared" si="118"/>
        <v>7832.9659999999994</v>
      </c>
      <c r="Q211" s="58">
        <f t="shared" si="118"/>
        <v>7647.3230000000003</v>
      </c>
      <c r="R211" s="58">
        <f t="shared" si="118"/>
        <v>7753.1390000000001</v>
      </c>
      <c r="S211" s="58">
        <f t="shared" si="118"/>
        <v>7780.4469999999992</v>
      </c>
      <c r="T211" s="58">
        <f t="shared" si="118"/>
        <v>8161.268</v>
      </c>
      <c r="U211" s="58">
        <f t="shared" si="118"/>
        <v>8609.5580000000009</v>
      </c>
      <c r="V211" s="58">
        <f t="shared" si="118"/>
        <v>9013.8140000000003</v>
      </c>
      <c r="W211" s="58">
        <f t="shared" si="118"/>
        <v>6566.2269999999999</v>
      </c>
      <c r="X211" s="58">
        <f t="shared" si="118"/>
        <v>6406.2880000000005</v>
      </c>
      <c r="Y211" s="58">
        <f t="shared" si="118"/>
        <v>5944.0590000000002</v>
      </c>
      <c r="Z211" s="58">
        <f t="shared" si="118"/>
        <v>10379.569</v>
      </c>
      <c r="AA211" s="58">
        <f t="shared" si="118"/>
        <v>7006.1500000000005</v>
      </c>
      <c r="AB211" s="58">
        <f t="shared" si="118"/>
        <v>8759.24</v>
      </c>
      <c r="AC211" s="58">
        <f t="shared" si="118"/>
        <v>0</v>
      </c>
      <c r="AD211" s="58">
        <f t="shared" si="118"/>
        <v>6313.6080000000002</v>
      </c>
      <c r="AE211" s="58">
        <f t="shared" si="118"/>
        <v>0</v>
      </c>
      <c r="AF211" s="58"/>
      <c r="AG211" s="57">
        <f t="shared" si="110"/>
        <v>100958.495</v>
      </c>
      <c r="AH211" s="57">
        <f t="shared" si="111"/>
        <v>75506.077999999994</v>
      </c>
      <c r="AI211" s="57">
        <f t="shared" si="112"/>
        <v>76791.370999999985</v>
      </c>
      <c r="AJ211" s="57">
        <f t="shared" si="113"/>
        <v>-7732.8320000000094</v>
      </c>
    </row>
    <row r="212" spans="1:41" s="31" customFormat="1" x14ac:dyDescent="0.3">
      <c r="A212" s="20" t="s">
        <v>23</v>
      </c>
      <c r="B212" s="17">
        <v>0</v>
      </c>
      <c r="C212" s="17">
        <v>0</v>
      </c>
      <c r="D212" s="17">
        <v>0</v>
      </c>
      <c r="E212" s="17">
        <v>0</v>
      </c>
      <c r="F212" s="17">
        <f t="shared" si="115"/>
        <v>0</v>
      </c>
      <c r="G212" s="17">
        <f t="shared" si="116"/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/>
      <c r="AG212" s="32">
        <f t="shared" si="110"/>
        <v>0</v>
      </c>
      <c r="AH212" s="32">
        <f t="shared" si="111"/>
        <v>0</v>
      </c>
      <c r="AI212" s="32">
        <f t="shared" si="112"/>
        <v>0</v>
      </c>
      <c r="AJ212" s="32">
        <f t="shared" si="113"/>
        <v>0</v>
      </c>
    </row>
    <row r="213" spans="1:41" s="31" customFormat="1" ht="37.5" x14ac:dyDescent="0.3">
      <c r="A213" s="15" t="s">
        <v>24</v>
      </c>
      <c r="B213" s="17">
        <f t="shared" ref="B213:E215" si="119">B11+B48+B73</f>
        <v>39416.898000000008</v>
      </c>
      <c r="C213" s="17">
        <f t="shared" si="119"/>
        <v>30231.048000000003</v>
      </c>
      <c r="D213" s="17">
        <f t="shared" si="119"/>
        <v>26201.053</v>
      </c>
      <c r="E213" s="17">
        <f t="shared" si="119"/>
        <v>26201.053</v>
      </c>
      <c r="F213" s="17">
        <f t="shared" si="115"/>
        <v>66.471625950880238</v>
      </c>
      <c r="G213" s="17">
        <f t="shared" si="116"/>
        <v>86.669350662272777</v>
      </c>
      <c r="H213" s="17">
        <f t="shared" ref="H213:AE213" si="120">H11+H48+H73</f>
        <v>484.089</v>
      </c>
      <c r="I213" s="17">
        <f t="shared" si="120"/>
        <v>349.125</v>
      </c>
      <c r="J213" s="17">
        <f t="shared" si="120"/>
        <v>2919.2240000000002</v>
      </c>
      <c r="K213" s="17">
        <f t="shared" si="120"/>
        <v>2537.5700000000002</v>
      </c>
      <c r="L213" s="17">
        <f t="shared" si="120"/>
        <v>2332.9769999999999</v>
      </c>
      <c r="M213" s="17">
        <f t="shared" si="120"/>
        <v>2398.3339999999998</v>
      </c>
      <c r="N213" s="17">
        <f t="shared" si="120"/>
        <v>2246.1030000000001</v>
      </c>
      <c r="O213" s="17">
        <f t="shared" si="120"/>
        <v>2335.5210000000002</v>
      </c>
      <c r="P213" s="17">
        <f t="shared" si="120"/>
        <v>3553.7849999999999</v>
      </c>
      <c r="Q213" s="17">
        <f t="shared" si="120"/>
        <v>3418.0810000000001</v>
      </c>
      <c r="R213" s="17">
        <f t="shared" si="120"/>
        <v>3175.76</v>
      </c>
      <c r="S213" s="17">
        <f t="shared" si="120"/>
        <v>3240.9540000000002</v>
      </c>
      <c r="T213" s="17">
        <f t="shared" si="120"/>
        <v>2460.3710000000001</v>
      </c>
      <c r="U213" s="17">
        <f t="shared" si="120"/>
        <v>2555.835</v>
      </c>
      <c r="V213" s="17">
        <f t="shared" si="120"/>
        <v>3154.4549999999999</v>
      </c>
      <c r="W213" s="17">
        <f t="shared" si="120"/>
        <v>3181.0859999999998</v>
      </c>
      <c r="X213" s="17">
        <f t="shared" si="120"/>
        <v>3288.4279999999999</v>
      </c>
      <c r="Y213" s="17">
        <f t="shared" si="120"/>
        <v>3086.3670000000002</v>
      </c>
      <c r="Z213" s="17">
        <f t="shared" si="120"/>
        <v>6615.8559999999998</v>
      </c>
      <c r="AA213" s="17">
        <f t="shared" si="120"/>
        <v>3098.1800000000003</v>
      </c>
      <c r="AB213" s="17">
        <f t="shared" si="120"/>
        <v>5644.299</v>
      </c>
      <c r="AC213" s="17">
        <f t="shared" si="120"/>
        <v>0</v>
      </c>
      <c r="AD213" s="17">
        <f t="shared" si="120"/>
        <v>3541.5509999999999</v>
      </c>
      <c r="AE213" s="17">
        <f t="shared" si="120"/>
        <v>0</v>
      </c>
      <c r="AF213" s="17"/>
      <c r="AG213" s="32">
        <f t="shared" si="110"/>
        <v>39416.898000000001</v>
      </c>
      <c r="AH213" s="32">
        <f t="shared" si="111"/>
        <v>23615.192000000003</v>
      </c>
      <c r="AI213" s="32">
        <f t="shared" si="112"/>
        <v>26201.053</v>
      </c>
      <c r="AJ213" s="32">
        <f t="shared" si="113"/>
        <v>-4029.9950000000026</v>
      </c>
    </row>
    <row r="214" spans="1:41" s="31" customFormat="1" x14ac:dyDescent="0.3">
      <c r="A214" s="20" t="s">
        <v>25</v>
      </c>
      <c r="B214" s="17">
        <f t="shared" si="119"/>
        <v>61541.597000000002</v>
      </c>
      <c r="C214" s="17">
        <f t="shared" si="119"/>
        <v>54293.154999999999</v>
      </c>
      <c r="D214" s="17">
        <f t="shared" si="119"/>
        <v>50590.317999999992</v>
      </c>
      <c r="E214" s="17">
        <f t="shared" si="119"/>
        <v>50590.317999999992</v>
      </c>
      <c r="F214" s="17">
        <f t="shared" si="115"/>
        <v>82.205078298504333</v>
      </c>
      <c r="G214" s="17">
        <f t="shared" si="116"/>
        <v>93.179919273433256</v>
      </c>
      <c r="H214" s="17">
        <f t="shared" ref="H214:AE214" si="121">H12+H49+H74</f>
        <v>11545.092000000001</v>
      </c>
      <c r="I214" s="17">
        <f t="shared" si="121"/>
        <v>9064.8580000000002</v>
      </c>
      <c r="J214" s="17">
        <f t="shared" si="121"/>
        <v>7740.0910000000003</v>
      </c>
      <c r="K214" s="17">
        <f t="shared" si="121"/>
        <v>7381.4790000000003</v>
      </c>
      <c r="L214" s="17">
        <f t="shared" si="121"/>
        <v>3772.6779999999999</v>
      </c>
      <c r="M214" s="17">
        <f t="shared" si="121"/>
        <v>3637.7380000000003</v>
      </c>
      <c r="N214" s="17">
        <f t="shared" si="121"/>
        <v>5298.3490000000002</v>
      </c>
      <c r="O214" s="17">
        <f t="shared" si="121"/>
        <v>5532.982</v>
      </c>
      <c r="P214" s="17">
        <f t="shared" si="121"/>
        <v>4279.1809999999996</v>
      </c>
      <c r="Q214" s="17">
        <f t="shared" si="121"/>
        <v>4229.2420000000002</v>
      </c>
      <c r="R214" s="17">
        <f t="shared" si="121"/>
        <v>4577.3789999999999</v>
      </c>
      <c r="S214" s="17">
        <f t="shared" si="121"/>
        <v>4539.4929999999995</v>
      </c>
      <c r="T214" s="17">
        <f t="shared" si="121"/>
        <v>5700.8969999999999</v>
      </c>
      <c r="U214" s="17">
        <f t="shared" si="121"/>
        <v>6053.723</v>
      </c>
      <c r="V214" s="17">
        <f t="shared" si="121"/>
        <v>5859.3590000000004</v>
      </c>
      <c r="W214" s="17">
        <f t="shared" si="121"/>
        <v>3385.1410000000005</v>
      </c>
      <c r="X214" s="17">
        <f t="shared" si="121"/>
        <v>3117.8599999999997</v>
      </c>
      <c r="Y214" s="17">
        <f t="shared" si="121"/>
        <v>2857.692</v>
      </c>
      <c r="Z214" s="17">
        <f t="shared" si="121"/>
        <v>3763.7130000000002</v>
      </c>
      <c r="AA214" s="17">
        <f t="shared" si="121"/>
        <v>3907.9700000000003</v>
      </c>
      <c r="AB214" s="17">
        <f t="shared" si="121"/>
        <v>3114.9409999999998</v>
      </c>
      <c r="AC214" s="17">
        <f t="shared" si="121"/>
        <v>0</v>
      </c>
      <c r="AD214" s="17">
        <f t="shared" si="121"/>
        <v>2772.0570000000002</v>
      </c>
      <c r="AE214" s="17">
        <f t="shared" si="121"/>
        <v>0</v>
      </c>
      <c r="AF214" s="17"/>
      <c r="AG214" s="32">
        <f t="shared" si="110"/>
        <v>61541.597000000002</v>
      </c>
      <c r="AH214" s="32">
        <f t="shared" si="111"/>
        <v>51890.885999999999</v>
      </c>
      <c r="AI214" s="32">
        <f t="shared" si="112"/>
        <v>50590.318000000007</v>
      </c>
      <c r="AJ214" s="32">
        <f t="shared" si="113"/>
        <v>-3702.8370000000068</v>
      </c>
    </row>
    <row r="215" spans="1:41" s="31" customFormat="1" ht="37.5" x14ac:dyDescent="0.3">
      <c r="A215" s="47" t="s">
        <v>26</v>
      </c>
      <c r="B215" s="17">
        <f t="shared" si="119"/>
        <v>3008.299</v>
      </c>
      <c r="C215" s="17">
        <f t="shared" si="119"/>
        <v>2208.5990000000002</v>
      </c>
      <c r="D215" s="17">
        <f t="shared" si="119"/>
        <v>1832.194</v>
      </c>
      <c r="E215" s="17">
        <f t="shared" si="119"/>
        <v>1832.194</v>
      </c>
      <c r="F215" s="17">
        <f t="shared" si="115"/>
        <v>60.904650767759449</v>
      </c>
      <c r="G215" s="17">
        <f t="shared" si="116"/>
        <v>82.957295552519938</v>
      </c>
      <c r="H215" s="17">
        <f t="shared" ref="H215:AE215" si="122">H13+H50+H75</f>
        <v>1250.8140000000001</v>
      </c>
      <c r="I215" s="17">
        <f t="shared" si="122"/>
        <v>1250.8140000000001</v>
      </c>
      <c r="J215" s="17">
        <f t="shared" si="122"/>
        <v>472.78500000000003</v>
      </c>
      <c r="K215" s="17">
        <f t="shared" si="122"/>
        <v>472.79</v>
      </c>
      <c r="L215" s="17">
        <f t="shared" si="122"/>
        <v>0</v>
      </c>
      <c r="M215" s="17">
        <f t="shared" si="122"/>
        <v>0</v>
      </c>
      <c r="N215" s="17">
        <f t="shared" si="122"/>
        <v>0</v>
      </c>
      <c r="O215" s="17">
        <f t="shared" si="122"/>
        <v>0</v>
      </c>
      <c r="P215" s="17">
        <f t="shared" si="122"/>
        <v>0</v>
      </c>
      <c r="Q215" s="17">
        <f t="shared" si="122"/>
        <v>0</v>
      </c>
      <c r="R215" s="17">
        <f t="shared" si="122"/>
        <v>0</v>
      </c>
      <c r="S215" s="17">
        <f t="shared" si="122"/>
        <v>0</v>
      </c>
      <c r="T215" s="17">
        <f t="shared" si="122"/>
        <v>0</v>
      </c>
      <c r="U215" s="17">
        <f t="shared" si="122"/>
        <v>0</v>
      </c>
      <c r="V215" s="17">
        <f t="shared" si="122"/>
        <v>0</v>
      </c>
      <c r="W215" s="17">
        <f t="shared" si="122"/>
        <v>0</v>
      </c>
      <c r="X215" s="17">
        <f t="shared" si="122"/>
        <v>0</v>
      </c>
      <c r="Y215" s="17">
        <f t="shared" si="122"/>
        <v>0</v>
      </c>
      <c r="Z215" s="17">
        <f t="shared" si="122"/>
        <v>485</v>
      </c>
      <c r="AA215" s="17">
        <f t="shared" si="122"/>
        <v>108.59</v>
      </c>
      <c r="AB215" s="17">
        <f t="shared" si="122"/>
        <v>755.95</v>
      </c>
      <c r="AC215" s="17">
        <f t="shared" si="122"/>
        <v>0</v>
      </c>
      <c r="AD215" s="17">
        <f t="shared" si="122"/>
        <v>43.75</v>
      </c>
      <c r="AE215" s="17">
        <f t="shared" si="122"/>
        <v>0</v>
      </c>
      <c r="AF215" s="17"/>
      <c r="AG215" s="32">
        <f t="shared" si="110"/>
        <v>3008.299</v>
      </c>
      <c r="AH215" s="32">
        <f t="shared" si="111"/>
        <v>1723.5990000000002</v>
      </c>
      <c r="AI215" s="32">
        <f t="shared" si="112"/>
        <v>1832.194</v>
      </c>
      <c r="AJ215" s="32">
        <f t="shared" si="113"/>
        <v>-376.4050000000002</v>
      </c>
    </row>
    <row r="216" spans="1:41" s="31" customFormat="1" x14ac:dyDescent="0.3">
      <c r="A216" s="20" t="s">
        <v>27</v>
      </c>
      <c r="B216" s="17">
        <v>0</v>
      </c>
      <c r="C216" s="17">
        <v>0</v>
      </c>
      <c r="D216" s="17">
        <v>0</v>
      </c>
      <c r="E216" s="17">
        <v>0</v>
      </c>
      <c r="F216" s="17">
        <f t="shared" si="115"/>
        <v>0</v>
      </c>
      <c r="G216" s="17">
        <f t="shared" si="116"/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/>
      <c r="AG216" s="32">
        <f t="shared" si="110"/>
        <v>0</v>
      </c>
      <c r="AH216" s="32">
        <f t="shared" si="111"/>
        <v>0</v>
      </c>
      <c r="AI216" s="32">
        <f t="shared" si="112"/>
        <v>0</v>
      </c>
      <c r="AJ216" s="32">
        <f t="shared" si="113"/>
        <v>0</v>
      </c>
    </row>
    <row r="217" spans="1:41" s="10" customFormat="1" x14ac:dyDescent="0.3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7"/>
      <c r="W217" s="37"/>
      <c r="X217" s="36"/>
      <c r="Y217" s="36"/>
      <c r="Z217" s="36"/>
      <c r="AA217" s="36"/>
      <c r="AB217" s="36"/>
      <c r="AC217" s="36"/>
      <c r="AD217" s="36"/>
      <c r="AE217" s="38"/>
      <c r="AF217" s="39"/>
    </row>
    <row r="218" spans="1:41" ht="34.5" customHeight="1" x14ac:dyDescent="0.25">
      <c r="A218" s="66" t="s">
        <v>61</v>
      </c>
      <c r="B218" s="66"/>
      <c r="C218" s="66"/>
      <c r="D218" s="66"/>
      <c r="E218" s="66"/>
      <c r="F218" s="66"/>
      <c r="G218" s="66"/>
      <c r="H218" s="66"/>
      <c r="I218" s="40"/>
      <c r="J218" s="4"/>
      <c r="K218" s="4"/>
      <c r="L218" s="4"/>
      <c r="M218" s="4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3"/>
      <c r="AF218" s="42"/>
      <c r="AG218" s="3"/>
      <c r="AH218" s="3"/>
      <c r="AI218" s="3"/>
      <c r="AJ218" s="3"/>
      <c r="AK218" s="3"/>
      <c r="AL218" s="3"/>
      <c r="AM218" s="3"/>
      <c r="AN218" s="3"/>
      <c r="AO218" s="1"/>
    </row>
    <row r="219" spans="1:41" ht="24" customHeight="1" x14ac:dyDescent="0.25">
      <c r="B219" s="43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"/>
      <c r="AF219" s="42"/>
      <c r="AG219" s="3"/>
      <c r="AH219" s="3"/>
      <c r="AI219" s="3"/>
      <c r="AJ219" s="3"/>
      <c r="AK219" s="3"/>
      <c r="AL219" s="3"/>
      <c r="AM219" s="3"/>
      <c r="AN219" s="3"/>
      <c r="AO219" s="1"/>
    </row>
    <row r="220" spans="1:41" ht="74.25" customHeight="1" x14ac:dyDescent="0.3">
      <c r="A220" s="66" t="s">
        <v>62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40"/>
      <c r="P220" s="44"/>
      <c r="Q220" s="44"/>
      <c r="R220" s="3"/>
      <c r="S220" s="3"/>
      <c r="T220" s="2"/>
      <c r="U220" s="2"/>
      <c r="V220" s="2"/>
      <c r="W220" s="2"/>
      <c r="X220" s="2"/>
      <c r="Y220" s="2"/>
      <c r="Z220" s="41"/>
      <c r="AA220" s="41"/>
      <c r="AB220" s="2"/>
      <c r="AC220" s="2"/>
      <c r="AD220" s="2"/>
      <c r="AE220" s="3"/>
      <c r="AF220" s="42"/>
      <c r="AG220" s="3"/>
      <c r="AH220" s="3"/>
      <c r="AI220" s="3"/>
      <c r="AJ220" s="3"/>
      <c r="AK220" s="3"/>
      <c r="AL220" s="3"/>
      <c r="AM220" s="3"/>
      <c r="AN220" s="3"/>
      <c r="AO220" s="1"/>
    </row>
    <row r="221" spans="1:41" x14ac:dyDescent="0.25">
      <c r="A221" s="40"/>
      <c r="B221" s="2"/>
      <c r="C221" s="2"/>
      <c r="D221" s="2"/>
      <c r="E221" s="2"/>
      <c r="F221" s="2"/>
      <c r="G221" s="2"/>
    </row>
    <row r="222" spans="1:41" ht="48.75" customHeight="1" x14ac:dyDescent="0.25">
      <c r="A222" s="40"/>
    </row>
    <row r="223" spans="1:41" x14ac:dyDescent="0.25">
      <c r="B223" s="40"/>
      <c r="C223" s="40"/>
      <c r="D223" s="40"/>
      <c r="E223" s="40"/>
      <c r="F223" s="40"/>
      <c r="G223" s="40"/>
    </row>
  </sheetData>
  <customSheetViews>
    <customSheetView guid="{58B3BFDF-FE05-4E28-A2A8-74C57DEEAAEE}" scale="50" hiddenRows="1" topLeftCell="A4">
      <pane ySplit="3" topLeftCell="A7" activePane="bottomLeft" state="frozen"/>
      <selection pane="bottomLeft"/>
      <pageMargins left="0.7" right="0.7" top="0.75" bottom="0.75" header="0.3" footer="0.3"/>
      <pageSetup paperSize="9" orientation="portrait" horizontalDpi="4294967295" verticalDpi="4294967295" r:id="rId1"/>
    </customSheetView>
    <customSheetView guid="{25A59DA3-BCBB-4ECA-9FF5-35A61D466362}" scale="50" hiddenRows="1" topLeftCell="A4">
      <pane ySplit="3" topLeftCell="A7" activePane="bottomLeft" state="frozen"/>
      <selection pane="bottomLeft" activeCell="R48" sqref="R48"/>
      <pageMargins left="0.7" right="0.7" top="0.75" bottom="0.75" header="0.3" footer="0.3"/>
      <pageSetup paperSize="9" orientation="portrait" horizontalDpi="4294967295" verticalDpi="4294967295" r:id="rId2"/>
    </customSheetView>
  </customSheetViews>
  <mergeCells count="70">
    <mergeCell ref="AF186:AF189"/>
    <mergeCell ref="AF191:AF194"/>
    <mergeCell ref="AF118:AF122"/>
    <mergeCell ref="AF123:AF127"/>
    <mergeCell ref="AF142:AF148"/>
    <mergeCell ref="AF149:AF155"/>
    <mergeCell ref="AF165:AF171"/>
    <mergeCell ref="X4:Y5"/>
    <mergeCell ref="Z4:AA5"/>
    <mergeCell ref="AB4:AC5"/>
    <mergeCell ref="AD4:AE5"/>
    <mergeCell ref="AF108:AF112"/>
    <mergeCell ref="AF97:AF102"/>
    <mergeCell ref="A158:AE158"/>
    <mergeCell ref="A196:AE196"/>
    <mergeCell ref="A201:AE201"/>
    <mergeCell ref="A206:AE206"/>
    <mergeCell ref="A165:AE165"/>
    <mergeCell ref="A172:AE172"/>
    <mergeCell ref="A179:AE179"/>
    <mergeCell ref="A186:AE186"/>
    <mergeCell ref="A191:AE191"/>
    <mergeCell ref="A123:AE123"/>
    <mergeCell ref="A128:AE128"/>
    <mergeCell ref="A135:AE135"/>
    <mergeCell ref="A142:AE142"/>
    <mergeCell ref="A149:AE149"/>
    <mergeCell ref="A97:AE97"/>
    <mergeCell ref="A103:AE103"/>
    <mergeCell ref="A108:AE108"/>
    <mergeCell ref="A113:AE113"/>
    <mergeCell ref="A118:AE118"/>
    <mergeCell ref="A64:AE64"/>
    <mergeCell ref="A71:AE71"/>
    <mergeCell ref="A77:AE77"/>
    <mergeCell ref="A84:AE84"/>
    <mergeCell ref="A90:AE90"/>
    <mergeCell ref="A3:AA3"/>
    <mergeCell ref="A4:A6"/>
    <mergeCell ref="A8:AE8"/>
    <mergeCell ref="A15:AE15"/>
    <mergeCell ref="A22:AE22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AB1:AD1"/>
    <mergeCell ref="A2:AD2"/>
    <mergeCell ref="AB3:AF3"/>
    <mergeCell ref="B4:B5"/>
    <mergeCell ref="C4:C5"/>
    <mergeCell ref="D4:D5"/>
    <mergeCell ref="E4:E5"/>
    <mergeCell ref="AF4:AF5"/>
    <mergeCell ref="A220:N220"/>
    <mergeCell ref="AF32:AF35"/>
    <mergeCell ref="AF38:AF41"/>
    <mergeCell ref="A218:H218"/>
    <mergeCell ref="A26:AE26"/>
    <mergeCell ref="A32:AE32"/>
    <mergeCell ref="A38:AE38"/>
    <mergeCell ref="A42:AE42"/>
    <mergeCell ref="A46:AE46"/>
    <mergeCell ref="A52:AE52"/>
    <mergeCell ref="A59:AE59"/>
  </mergeCells>
  <pageMargins left="0.7" right="0.7" top="0.75" bottom="0.75" header="0.3" footer="0.3"/>
  <pageSetup paperSize="9" orientation="portrait" horizontalDpi="4294967295" verticalDpi="4294967295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</xm:sqref>
        </x14:dataValidation>
        <x14:dataValidation type="list" allowBlank="1" showInputMessage="1" showErrorMessage="1">
          <x14:formula1>
            <xm:f>#REF!</xm:f>
          </x14:formula1>
          <xm:sqref>C6 D6 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2919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Гуляева Наталья Алексеевна</cp:lastModifiedBy>
  <dcterms:created xsi:type="dcterms:W3CDTF">2006-09-16T00:00:00Z</dcterms:created>
  <dcterms:modified xsi:type="dcterms:W3CDTF">2019-12-17T11:57:08Z</dcterms:modified>
</cp:coreProperties>
</file>