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ratovaOS\Desktop\2021\"/>
    </mc:Choice>
  </mc:AlternateContent>
  <bookViews>
    <workbookView xWindow="0" yWindow="0" windowWidth="28230" windowHeight="6195"/>
  </bookViews>
  <sheets>
    <sheet name="МП СЭР" sheetId="3" r:id="rId1"/>
    <sheet name="Лист1" sheetId="1" r:id="rId2"/>
  </sheets>
  <definedNames>
    <definedName name="_xlnm._FilterDatabase" localSheetId="0" hidden="1">'МП СЭР'!$A$1:$AJ$172</definedName>
    <definedName name="Z_14AFD6C3_FC5A_47D1_B6D3_4DD498FDE7ED_.wvu.Cols" localSheetId="0" hidden="1">'МП СЭР'!$AG:$AL</definedName>
    <definedName name="Z_14AFD6C3_FC5A_47D1_B6D3_4DD498FDE7ED_.wvu.FilterData" localSheetId="0" hidden="1">'МП СЭР'!$A$1:$AJ$172</definedName>
    <definedName name="Z_14AFD6C3_FC5A_47D1_B6D3_4DD498FDE7ED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356BE809_9589_4A4C_A8C3_12B5A4A1A47A_.wvu.Cols" localSheetId="0" hidden="1">'МП СЭР'!$AG:$AL</definedName>
    <definedName name="Z_356BE809_9589_4A4C_A8C3_12B5A4A1A47A_.wvu.FilterData" localSheetId="0" hidden="1">'МП СЭР'!$A$1:$AJ$172</definedName>
    <definedName name="Z_356BE809_9589_4A4C_A8C3_12B5A4A1A47A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388A1E4B_B5AE_4D91_9FF1_5AD49EECDDED_.wvu.Cols" localSheetId="0" hidden="1">'МП СЭР'!$AG:$AL</definedName>
    <definedName name="Z_388A1E4B_B5AE_4D91_9FF1_5AD49EECDDED_.wvu.FilterData" localSheetId="0" hidden="1">'МП СЭР'!$A$1:$AJ$172</definedName>
    <definedName name="Z_388A1E4B_B5AE_4D91_9FF1_5AD49EECDDED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СЭР'!$136:$158,'МП СЭР'!$172:$172,'МП СЭР'!$186:$186</definedName>
    <definedName name="Z_3B746F1D_385E_47E1_9DD6_DF5EE791B92F_.wvu.Cols" localSheetId="0" hidden="1">'МП СЭР'!$AG:$AL</definedName>
    <definedName name="Z_3B746F1D_385E_47E1_9DD6_DF5EE791B92F_.wvu.FilterData" localSheetId="0" hidden="1">'МП СЭР'!$A$1:$AJ$172</definedName>
    <definedName name="Z_3B746F1D_385E_47E1_9DD6_DF5EE791B92F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79971965_4C3E_4F6D_82D4_06E9338FB302_.wvu.Cols" localSheetId="0" hidden="1">'МП СЭР'!$AG:$AL</definedName>
    <definedName name="Z_79971965_4C3E_4F6D_82D4_06E9338FB302_.wvu.FilterData" localSheetId="0" hidden="1">'МП СЭР'!$A$1:$AJ$172</definedName>
    <definedName name="Z_79971965_4C3E_4F6D_82D4_06E9338FB302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7D83ADC9_554F_49F5_9F3A_8020034AA83A_.wvu.Cols" localSheetId="0" hidden="1">'МП СЭР'!$AG:$AL</definedName>
    <definedName name="Z_7D83ADC9_554F_49F5_9F3A_8020034AA83A_.wvu.FilterData" localSheetId="0" hidden="1">'МП СЭР'!$A$1:$AJ$172</definedName>
    <definedName name="Z_7D83ADC9_554F_49F5_9F3A_8020034AA83A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7DE9713E_1F38_437C_8FB6_9C29DB24E5B8_.wvu.Cols" localSheetId="0" hidden="1">'МП СЭР'!$AG:$AL</definedName>
    <definedName name="Z_7DE9713E_1F38_437C_8FB6_9C29DB24E5B8_.wvu.FilterData" localSheetId="0" hidden="1">'МП СЭР'!$A$1:$AJ$172</definedName>
    <definedName name="Z_7DE9713E_1F38_437C_8FB6_9C29DB24E5B8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7E4D5209_3514_4B4B_9D2B_9C42A7BE704E_.wvu.Cols" localSheetId="0" hidden="1">'МП СЭР'!$AG:$AL</definedName>
    <definedName name="Z_7E4D5209_3514_4B4B_9D2B_9C42A7BE704E_.wvu.FilterData" localSheetId="0" hidden="1">'МП СЭР'!$A$1:$AJ$172</definedName>
    <definedName name="Z_7E4D5209_3514_4B4B_9D2B_9C42A7BE704E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8991206F_96BC_4E4A_9BEF_FB119480CFE1_.wvu.Cols" localSheetId="0" hidden="1">'МП СЭР'!$AG:$AL</definedName>
    <definedName name="Z_8991206F_96BC_4E4A_9BEF_FB119480CFE1_.wvu.FilterData" localSheetId="0" hidden="1">'МП СЭР'!$A$1:$AJ$172</definedName>
    <definedName name="Z_8991206F_96BC_4E4A_9BEF_FB119480CFE1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8FFB145C_1CB2_43A3_8A3A_27A8E60A8F1E_.wvu.FilterData" localSheetId="0" hidden="1">'МП СЭР'!$A$1:$AJ$172</definedName>
    <definedName name="Z_B6ED5A6A_E502_40ED_B1F2_2FE231B320B9_.wvu.Cols" localSheetId="0" hidden="1">'МП СЭР'!$AG:$AL</definedName>
    <definedName name="Z_B6ED5A6A_E502_40ED_B1F2_2FE231B320B9_.wvu.FilterData" localSheetId="0" hidden="1">'МП СЭР'!$A$1:$AJ$172</definedName>
    <definedName name="Z_B6ED5A6A_E502_40ED_B1F2_2FE231B320B9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B9F5A68E_7A21_490B_A9C1_858A34AED228_.wvu.Cols" localSheetId="0" hidden="1">'МП СЭР'!$AG:$AL</definedName>
    <definedName name="Z_B9F5A68E_7A21_490B_A9C1_858A34AED228_.wvu.FilterData" localSheetId="0" hidden="1">'МП СЭР'!$A$1:$AJ$172</definedName>
    <definedName name="Z_B9F5A68E_7A21_490B_A9C1_858A34AED228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C599058B_0D9F_45BB_A102_E92C28C88691_.wvu.Cols" localSheetId="0" hidden="1">'МП СЭР'!$AG:$AL</definedName>
    <definedName name="Z_C599058B_0D9F_45BB_A102_E92C28C88691_.wvu.FilterData" localSheetId="0" hidden="1">'МП СЭР'!$A$1:$AJ$172</definedName>
    <definedName name="Z_C599058B_0D9F_45BB_A102_E92C28C88691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C7EAD3F1_26A7_4DE4_A1DE_F77FB026865E_.wvu.Cols" localSheetId="0" hidden="1">'МП СЭР'!$AG:$AL</definedName>
    <definedName name="Z_C7EAD3F1_26A7_4DE4_A1DE_F77FB026865E_.wvu.FilterData" localSheetId="0" hidden="1">'МП СЭР'!$A$1:$AJ$172</definedName>
    <definedName name="Z_C7EAD3F1_26A7_4DE4_A1DE_F77FB026865E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CC99A19B_7C06_4842_B555_F1FC30BBAE15_.wvu.Cols" localSheetId="0" hidden="1">'МП СЭР'!$AG:$AL</definedName>
    <definedName name="Z_CC99A19B_7C06_4842_B555_F1FC30BBAE15_.wvu.FilterData" localSheetId="0" hidden="1">'МП СЭР'!$A$1:$AJ$172</definedName>
    <definedName name="Z_CC99A19B_7C06_4842_B555_F1FC30BBAE15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E36983B1_2930_4BC3_9F81_C76866BFC5EC_.wvu.Cols" localSheetId="0" hidden="1">'МП СЭР'!$AG:$AL</definedName>
    <definedName name="Z_E36983B1_2930_4BC3_9F81_C76866BFC5EC_.wvu.FilterData" localSheetId="0" hidden="1">'МП СЭР'!$A$1:$AJ$172</definedName>
    <definedName name="Z_E36983B1_2930_4BC3_9F81_C76866BFC5EC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E4404F29_03A4_4E65_B4A8_EB6C15EFBA41_.wvu.Cols" localSheetId="0" hidden="1">'МП СЭР'!$AG:$AL</definedName>
    <definedName name="Z_E4404F29_03A4_4E65_B4A8_EB6C15EFBA41_.wvu.FilterData" localSheetId="0" hidden="1">'МП СЭР'!$A$1:$AJ$172</definedName>
    <definedName name="Z_E4404F29_03A4_4E65_B4A8_EB6C15EFBA41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E6058B35_16EE_4520_97FC_BC8944DC361A_.wvu.Cols" localSheetId="0" hidden="1">'МП СЭР'!$AG:$AL</definedName>
    <definedName name="Z_E6058B35_16EE_4520_97FC_BC8944DC361A_.wvu.FilterData" localSheetId="0" hidden="1">'МП СЭР'!$A$1:$AJ$172</definedName>
    <definedName name="Z_E6058B35_16EE_4520_97FC_BC8944DC361A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EBBEF937_D19E_44FA_94D9_3672C89A5F21_.wvu.Cols" localSheetId="0" hidden="1">'МП СЭР'!$AG:$AL</definedName>
    <definedName name="Z_EBBEF937_D19E_44FA_94D9_3672C89A5F21_.wvu.FilterData" localSheetId="0" hidden="1">'МП СЭР'!$A$1:$AJ$172</definedName>
    <definedName name="Z_EBBEF937_D19E_44FA_94D9_3672C89A5F21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F10998C4_BD23_4123_9624_1436EC840983_.wvu.Cols" localSheetId="0" hidden="1">'МП СЭР'!$AG:$AL</definedName>
    <definedName name="Z_F10998C4_BD23_4123_9624_1436EC840983_.wvu.FilterData" localSheetId="0" hidden="1">'МП СЭР'!$A$1:$AJ$172</definedName>
    <definedName name="Z_F10998C4_BD23_4123_9624_1436EC840983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F6B45C19_5DEC_4311_9E14_1DFCA0D8A318_.wvu.Cols" localSheetId="0" hidden="1">'МП СЭР'!$AG:$AL</definedName>
    <definedName name="Z_F6B45C19_5DEC_4311_9E14_1DFCA0D8A318_.wvu.FilterData" localSheetId="0" hidden="1">'МП СЭР'!$A$1:$AJ$172</definedName>
    <definedName name="Z_F6B45C19_5DEC_4311_9E14_1DFCA0D8A318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  <definedName name="Z_FFEDA674_087A_4656_BF09_7E905D9B9A21_.wvu.Cols" localSheetId="0" hidden="1">'МП СЭР'!$AG:$AL</definedName>
    <definedName name="Z_FFEDA674_087A_4656_BF09_7E905D9B9A21_.wvu.FilterData" localSheetId="0" hidden="1">'МП СЭР'!$A$1:$AJ$172</definedName>
    <definedName name="Z_FFEDA674_087A_4656_BF09_7E905D9B9A21_.wvu.Rows" localSheetId="0" hidden="1">'МП СЭР'!$20:$21,'МП СЭР'!$25:$25,'МП СЭР'!$28:$28,'МП СЭР'!$30:$31,'МП СЭР'!$34:$34,'МП СЭР'!$36:$37,'МП СЭР'!$40:$40,'МП СЭР'!$44:$44,'МП СЭР'!$46:$48,'МП СЭР'!$59:$59,'МП СЭР'!$66:$66,'МП СЭР'!$68:$69,'МП СЭР'!$116:$116,'МП СЭР'!$118:$118,'МП СЭР'!$131:$131,'МП СЭР'!$140:$141,'МП СЭР'!$147:$148,'МП СЭР'!$154:$158,'МП СЭР'!$161:$161,'МП СЭР'!$172:$172,'МП СЭР'!$186:$186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3" i="3" l="1"/>
  <c r="X133" i="3"/>
  <c r="Q43" i="3"/>
  <c r="E45" i="3"/>
  <c r="AI172" i="3" l="1"/>
  <c r="AH172" i="3"/>
  <c r="AG172" i="3"/>
  <c r="C172" i="3"/>
  <c r="AJ172" i="3" s="1"/>
  <c r="B172" i="3"/>
  <c r="F172" i="3" s="1"/>
  <c r="AD168" i="3"/>
  <c r="D168" i="3"/>
  <c r="E166" i="3"/>
  <c r="C166" i="3"/>
  <c r="B166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C165" i="3"/>
  <c r="B165" i="3"/>
  <c r="AI162" i="3"/>
  <c r="AH162" i="3"/>
  <c r="AG162" i="3"/>
  <c r="E162" i="3"/>
  <c r="C162" i="3"/>
  <c r="B162" i="3"/>
  <c r="B160" i="3" s="1"/>
  <c r="AI161" i="3"/>
  <c r="AH161" i="3"/>
  <c r="AG161" i="3"/>
  <c r="E161" i="3"/>
  <c r="D161" i="3" s="1"/>
  <c r="C161" i="3"/>
  <c r="B161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AI160" i="3" s="1"/>
  <c r="H160" i="3"/>
  <c r="AG160" i="3" s="1"/>
  <c r="AJ159" i="3"/>
  <c r="AI159" i="3"/>
  <c r="AH159" i="3"/>
  <c r="AG159" i="3"/>
  <c r="AI158" i="3"/>
  <c r="AH158" i="3"/>
  <c r="AG158" i="3"/>
  <c r="F158" i="3"/>
  <c r="G158" i="3" s="1"/>
  <c r="C158" i="3"/>
  <c r="AJ158" i="3" s="1"/>
  <c r="AI157" i="3"/>
  <c r="AH157" i="3"/>
  <c r="AG157" i="3"/>
  <c r="F157" i="3"/>
  <c r="G157" i="3" s="1"/>
  <c r="C157" i="3"/>
  <c r="AJ157" i="3" s="1"/>
  <c r="AI156" i="3"/>
  <c r="AH156" i="3"/>
  <c r="AG156" i="3"/>
  <c r="E156" i="3"/>
  <c r="C156" i="3"/>
  <c r="B156" i="3"/>
  <c r="B134" i="3" s="1"/>
  <c r="AI155" i="3"/>
  <c r="AH155" i="3"/>
  <c r="AG155" i="3"/>
  <c r="E155" i="3"/>
  <c r="C155" i="3"/>
  <c r="B155" i="3"/>
  <c r="AI154" i="3"/>
  <c r="AH154" i="3"/>
  <c r="AG154" i="3"/>
  <c r="E154" i="3"/>
  <c r="C154" i="3"/>
  <c r="B154" i="3"/>
  <c r="AI153" i="3"/>
  <c r="AH153" i="3"/>
  <c r="AG153" i="3"/>
  <c r="E153" i="3"/>
  <c r="D153" i="3"/>
  <c r="C153" i="3"/>
  <c r="AJ153" i="3" s="1"/>
  <c r="B153" i="3"/>
  <c r="AI152" i="3"/>
  <c r="AH152" i="3"/>
  <c r="AG152" i="3"/>
  <c r="E152" i="3"/>
  <c r="C152" i="3"/>
  <c r="B152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AH151" i="3" s="1"/>
  <c r="AJ150" i="3"/>
  <c r="AI150" i="3"/>
  <c r="AH150" i="3"/>
  <c r="AG150" i="3"/>
  <c r="AI149" i="3"/>
  <c r="AH149" i="3"/>
  <c r="AG149" i="3"/>
  <c r="E149" i="3"/>
  <c r="C149" i="3"/>
  <c r="B149" i="3"/>
  <c r="AI148" i="3"/>
  <c r="AH148" i="3"/>
  <c r="AG148" i="3"/>
  <c r="E148" i="3"/>
  <c r="D148" i="3"/>
  <c r="C148" i="3"/>
  <c r="AJ148" i="3" s="1"/>
  <c r="B148" i="3"/>
  <c r="F148" i="3" s="1"/>
  <c r="AI147" i="3"/>
  <c r="AH147" i="3"/>
  <c r="AG147" i="3"/>
  <c r="E147" i="3"/>
  <c r="C147" i="3"/>
  <c r="B147" i="3"/>
  <c r="AI146" i="3"/>
  <c r="AH146" i="3"/>
  <c r="AG146" i="3"/>
  <c r="E146" i="3"/>
  <c r="C146" i="3"/>
  <c r="B146" i="3"/>
  <c r="AI145" i="3"/>
  <c r="AH145" i="3"/>
  <c r="AG145" i="3"/>
  <c r="E145" i="3"/>
  <c r="AJ145" i="3" s="1"/>
  <c r="C145" i="3"/>
  <c r="C144" i="3" s="1"/>
  <c r="B145" i="3"/>
  <c r="B132" i="3" s="1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AI144" i="3" s="1"/>
  <c r="H144" i="3"/>
  <c r="AG144" i="3" s="1"/>
  <c r="D144" i="3"/>
  <c r="AJ143" i="3"/>
  <c r="AI143" i="3"/>
  <c r="AH143" i="3"/>
  <c r="AG143" i="3"/>
  <c r="AI142" i="3"/>
  <c r="AH142" i="3"/>
  <c r="AG142" i="3"/>
  <c r="E142" i="3"/>
  <c r="C142" i="3"/>
  <c r="B142" i="3"/>
  <c r="AI141" i="3"/>
  <c r="AH141" i="3"/>
  <c r="AG141" i="3"/>
  <c r="E141" i="3"/>
  <c r="C141" i="3"/>
  <c r="B141" i="3"/>
  <c r="AI140" i="3"/>
  <c r="AH140" i="3"/>
  <c r="AG140" i="3"/>
  <c r="E140" i="3"/>
  <c r="D140" i="3"/>
  <c r="C140" i="3"/>
  <c r="AJ140" i="3" s="1"/>
  <c r="B140" i="3"/>
  <c r="F140" i="3" s="1"/>
  <c r="AI139" i="3"/>
  <c r="AH139" i="3"/>
  <c r="AG139" i="3"/>
  <c r="E139" i="3"/>
  <c r="C139" i="3"/>
  <c r="B139" i="3"/>
  <c r="AI138" i="3"/>
  <c r="AH138" i="3"/>
  <c r="AG138" i="3"/>
  <c r="E138" i="3"/>
  <c r="D138" i="3" s="1"/>
  <c r="C138" i="3"/>
  <c r="B138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AI137" i="3" s="1"/>
  <c r="H137" i="3"/>
  <c r="AG137" i="3" s="1"/>
  <c r="B137" i="3"/>
  <c r="AJ136" i="3"/>
  <c r="AI136" i="3"/>
  <c r="AH136" i="3"/>
  <c r="AG136" i="3"/>
  <c r="AJ135" i="3"/>
  <c r="AI135" i="3"/>
  <c r="AH135" i="3"/>
  <c r="AG135" i="3"/>
  <c r="G135" i="3"/>
  <c r="F135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AI134" i="3" s="1"/>
  <c r="H134" i="3"/>
  <c r="AG134" i="3" s="1"/>
  <c r="E134" i="3"/>
  <c r="AE133" i="3"/>
  <c r="AD133" i="3"/>
  <c r="AC133" i="3"/>
  <c r="AB133" i="3"/>
  <c r="AA133" i="3"/>
  <c r="Z133" i="3"/>
  <c r="Y133" i="3"/>
  <c r="W133" i="3"/>
  <c r="V133" i="3"/>
  <c r="U133" i="3"/>
  <c r="T133" i="3"/>
  <c r="S133" i="3"/>
  <c r="R133" i="3"/>
  <c r="Q133" i="3"/>
  <c r="O133" i="3"/>
  <c r="N133" i="3"/>
  <c r="M133" i="3"/>
  <c r="L133" i="3"/>
  <c r="K133" i="3"/>
  <c r="J133" i="3"/>
  <c r="I133" i="3"/>
  <c r="AI133" i="3" s="1"/>
  <c r="H133" i="3"/>
  <c r="AH133" i="3" s="1"/>
  <c r="C133" i="3"/>
  <c r="AE132" i="3"/>
  <c r="AD132" i="3"/>
  <c r="AC132" i="3"/>
  <c r="AC130" i="3" s="1"/>
  <c r="AB132" i="3"/>
  <c r="AA132" i="3"/>
  <c r="Z132" i="3"/>
  <c r="Y132" i="3"/>
  <c r="Y130" i="3" s="1"/>
  <c r="X132" i="3"/>
  <c r="W132" i="3"/>
  <c r="V132" i="3"/>
  <c r="U132" i="3"/>
  <c r="U130" i="3" s="1"/>
  <c r="T132" i="3"/>
  <c r="S132" i="3"/>
  <c r="S130" i="3" s="1"/>
  <c r="R132" i="3"/>
  <c r="Q132" i="3"/>
  <c r="Q130" i="3" s="1"/>
  <c r="P132" i="3"/>
  <c r="O132" i="3"/>
  <c r="O130" i="3" s="1"/>
  <c r="N132" i="3"/>
  <c r="M132" i="3"/>
  <c r="M130" i="3" s="1"/>
  <c r="L132" i="3"/>
  <c r="K132" i="3"/>
  <c r="J132" i="3"/>
  <c r="I132" i="3"/>
  <c r="H132" i="3"/>
  <c r="AG132" i="3" s="1"/>
  <c r="E132" i="3"/>
  <c r="AJ131" i="3"/>
  <c r="AI131" i="3"/>
  <c r="AH131" i="3"/>
  <c r="AG131" i="3"/>
  <c r="G131" i="3"/>
  <c r="F131" i="3"/>
  <c r="AD130" i="3"/>
  <c r="AB130" i="3"/>
  <c r="Z130" i="3"/>
  <c r="X130" i="3"/>
  <c r="V130" i="3"/>
  <c r="T130" i="3"/>
  <c r="R130" i="3"/>
  <c r="P130" i="3"/>
  <c r="N130" i="3"/>
  <c r="L130" i="3"/>
  <c r="K130" i="3"/>
  <c r="J130" i="3"/>
  <c r="H130" i="3"/>
  <c r="AJ129" i="3"/>
  <c r="AI129" i="3"/>
  <c r="AH129" i="3"/>
  <c r="AG129" i="3"/>
  <c r="E128" i="3"/>
  <c r="C128" i="3"/>
  <c r="B128" i="3"/>
  <c r="B127" i="3" s="1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C127" i="3"/>
  <c r="E125" i="3"/>
  <c r="D125" i="3" s="1"/>
  <c r="D124" i="3" s="1"/>
  <c r="C125" i="3"/>
  <c r="B125" i="3"/>
  <c r="B124" i="3" s="1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C124" i="3"/>
  <c r="AI122" i="3"/>
  <c r="AH122" i="3"/>
  <c r="AG122" i="3"/>
  <c r="E122" i="3"/>
  <c r="D122" i="3" s="1"/>
  <c r="D120" i="3" s="1"/>
  <c r="C122" i="3"/>
  <c r="C120" i="3" s="1"/>
  <c r="B122" i="3"/>
  <c r="F122" i="3" s="1"/>
  <c r="AI121" i="3"/>
  <c r="AH121" i="3"/>
  <c r="AG121" i="3"/>
  <c r="E121" i="3"/>
  <c r="D121" i="3"/>
  <c r="C121" i="3"/>
  <c r="AJ121" i="3" s="1"/>
  <c r="B121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AI120" i="3" s="1"/>
  <c r="H120" i="3"/>
  <c r="E120" i="3"/>
  <c r="B120" i="3"/>
  <c r="F120" i="3" s="1"/>
  <c r="AJ119" i="3"/>
  <c r="AI119" i="3"/>
  <c r="AH119" i="3"/>
  <c r="AG119" i="3"/>
  <c r="AI118" i="3"/>
  <c r="AH118" i="3"/>
  <c r="AG118" i="3"/>
  <c r="E118" i="3"/>
  <c r="D118" i="3"/>
  <c r="C118" i="3"/>
  <c r="AJ118" i="3" s="1"/>
  <c r="B118" i="3"/>
  <c r="AI117" i="3"/>
  <c r="AH117" i="3"/>
  <c r="AG117" i="3"/>
  <c r="E117" i="3"/>
  <c r="C117" i="3"/>
  <c r="B117" i="3"/>
  <c r="AI116" i="3"/>
  <c r="AH116" i="3"/>
  <c r="AG116" i="3"/>
  <c r="E116" i="3"/>
  <c r="D116" i="3" s="1"/>
  <c r="C116" i="3"/>
  <c r="AJ116" i="3" s="1"/>
  <c r="B116" i="3"/>
  <c r="AI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AG115" i="3" s="1"/>
  <c r="C115" i="3"/>
  <c r="AJ114" i="3"/>
  <c r="AI114" i="3"/>
  <c r="AH114" i="3"/>
  <c r="AG114" i="3"/>
  <c r="AI113" i="3"/>
  <c r="AH113" i="3"/>
  <c r="AG113" i="3"/>
  <c r="E113" i="3"/>
  <c r="D113" i="3"/>
  <c r="D112" i="3" s="1"/>
  <c r="C113" i="3"/>
  <c r="AJ113" i="3" s="1"/>
  <c r="B113" i="3"/>
  <c r="F113" i="3" s="1"/>
  <c r="F112" i="3" s="1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AI112" i="3" s="1"/>
  <c r="H112" i="3"/>
  <c r="AG112" i="3" s="1"/>
  <c r="E112" i="3"/>
  <c r="AJ111" i="3"/>
  <c r="AI111" i="3"/>
  <c r="AH111" i="3"/>
  <c r="AG111" i="3"/>
  <c r="AI110" i="3"/>
  <c r="AH110" i="3"/>
  <c r="AG110" i="3"/>
  <c r="E110" i="3"/>
  <c r="D110" i="3" s="1"/>
  <c r="D109" i="3" s="1"/>
  <c r="C110" i="3"/>
  <c r="AJ110" i="3" s="1"/>
  <c r="B110" i="3"/>
  <c r="B109" i="3" s="1"/>
  <c r="AI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E109" i="3"/>
  <c r="AJ108" i="3"/>
  <c r="AI108" i="3"/>
  <c r="AH108" i="3"/>
  <c r="AG108" i="3"/>
  <c r="E107" i="3"/>
  <c r="C107" i="3"/>
  <c r="G107" i="3" s="1"/>
  <c r="G106" i="3" s="1"/>
  <c r="B107" i="3"/>
  <c r="B106" i="3" s="1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AI104" i="3"/>
  <c r="AH104" i="3"/>
  <c r="AG104" i="3"/>
  <c r="E104" i="3"/>
  <c r="D104" i="3" s="1"/>
  <c r="C104" i="3"/>
  <c r="AJ104" i="3" s="1"/>
  <c r="B104" i="3"/>
  <c r="AI103" i="3"/>
  <c r="AH103" i="3"/>
  <c r="AG103" i="3"/>
  <c r="E103" i="3"/>
  <c r="C103" i="3"/>
  <c r="B103" i="3"/>
  <c r="AI102" i="3"/>
  <c r="AH102" i="3"/>
  <c r="AG102" i="3"/>
  <c r="E102" i="3"/>
  <c r="D102" i="3" s="1"/>
  <c r="C102" i="3"/>
  <c r="AJ102" i="3" s="1"/>
  <c r="B102" i="3"/>
  <c r="AI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AJ100" i="3"/>
  <c r="AI100" i="3"/>
  <c r="AH100" i="3"/>
  <c r="AG100" i="3"/>
  <c r="AI99" i="3"/>
  <c r="AH99" i="3"/>
  <c r="AG99" i="3"/>
  <c r="E99" i="3"/>
  <c r="D99" i="3"/>
  <c r="C99" i="3"/>
  <c r="AJ99" i="3" s="1"/>
  <c r="B99" i="3"/>
  <c r="F99" i="3" s="1"/>
  <c r="AI98" i="3"/>
  <c r="AH98" i="3"/>
  <c r="AG98" i="3"/>
  <c r="E98" i="3"/>
  <c r="C98" i="3"/>
  <c r="B98" i="3"/>
  <c r="F98" i="3" s="1"/>
  <c r="AI97" i="3"/>
  <c r="AH97" i="3"/>
  <c r="AG97" i="3"/>
  <c r="E97" i="3"/>
  <c r="D97" i="3" s="1"/>
  <c r="C97" i="3"/>
  <c r="AJ97" i="3" s="1"/>
  <c r="B97" i="3"/>
  <c r="AI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AG96" i="3" s="1"/>
  <c r="AJ95" i="3"/>
  <c r="AI95" i="3"/>
  <c r="AH95" i="3"/>
  <c r="AG95" i="3"/>
  <c r="AI94" i="3"/>
  <c r="AH94" i="3"/>
  <c r="AG94" i="3"/>
  <c r="E94" i="3"/>
  <c r="D94" i="3"/>
  <c r="C94" i="3"/>
  <c r="AJ94" i="3" s="1"/>
  <c r="B94" i="3"/>
  <c r="F94" i="3" s="1"/>
  <c r="AI93" i="3"/>
  <c r="AH93" i="3"/>
  <c r="AG93" i="3"/>
  <c r="E93" i="3"/>
  <c r="C93" i="3"/>
  <c r="B93" i="3"/>
  <c r="F93" i="3" s="1"/>
  <c r="AI92" i="3"/>
  <c r="AH92" i="3"/>
  <c r="AG92" i="3"/>
  <c r="E92" i="3"/>
  <c r="D92" i="3" s="1"/>
  <c r="C92" i="3"/>
  <c r="AJ92" i="3" s="1"/>
  <c r="B92" i="3"/>
  <c r="AI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AG91" i="3" s="1"/>
  <c r="B91" i="3"/>
  <c r="AJ90" i="3"/>
  <c r="AI90" i="3"/>
  <c r="AH90" i="3"/>
  <c r="AG90" i="3"/>
  <c r="AI89" i="3"/>
  <c r="AH89" i="3"/>
  <c r="AG89" i="3"/>
  <c r="E89" i="3"/>
  <c r="D89" i="3" s="1"/>
  <c r="C89" i="3"/>
  <c r="AJ89" i="3" s="1"/>
  <c r="B89" i="3"/>
  <c r="AI88" i="3"/>
  <c r="AH88" i="3"/>
  <c r="AG88" i="3"/>
  <c r="E88" i="3"/>
  <c r="C88" i="3"/>
  <c r="B88" i="3"/>
  <c r="AI87" i="3"/>
  <c r="AH87" i="3"/>
  <c r="AG87" i="3"/>
  <c r="E87" i="3"/>
  <c r="D87" i="3" s="1"/>
  <c r="C87" i="3"/>
  <c r="AJ87" i="3" s="1"/>
  <c r="B87" i="3"/>
  <c r="AI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B86" i="3"/>
  <c r="AJ85" i="3"/>
  <c r="AI85" i="3"/>
  <c r="AH85" i="3"/>
  <c r="AG85" i="3"/>
  <c r="AI84" i="3"/>
  <c r="AH84" i="3"/>
  <c r="AG84" i="3"/>
  <c r="E84" i="3"/>
  <c r="D84" i="3" s="1"/>
  <c r="C84" i="3"/>
  <c r="AJ84" i="3" s="1"/>
  <c r="B84" i="3"/>
  <c r="AI83" i="3"/>
  <c r="AH83" i="3"/>
  <c r="AG83" i="3"/>
  <c r="E83" i="3"/>
  <c r="D83" i="3"/>
  <c r="C83" i="3"/>
  <c r="B83" i="3"/>
  <c r="AI82" i="3"/>
  <c r="AH82" i="3"/>
  <c r="AG82" i="3"/>
  <c r="E82" i="3"/>
  <c r="C82" i="3"/>
  <c r="B82" i="3"/>
  <c r="AI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AH81" i="3" s="1"/>
  <c r="C81" i="3"/>
  <c r="AJ80" i="3"/>
  <c r="AI80" i="3"/>
  <c r="AH80" i="3"/>
  <c r="AG80" i="3"/>
  <c r="AI79" i="3"/>
  <c r="AH79" i="3"/>
  <c r="AG79" i="3"/>
  <c r="E79" i="3"/>
  <c r="D79" i="3"/>
  <c r="C79" i="3"/>
  <c r="B79" i="3"/>
  <c r="F79" i="3" s="1"/>
  <c r="AI78" i="3"/>
  <c r="AH78" i="3"/>
  <c r="AG78" i="3"/>
  <c r="E78" i="3"/>
  <c r="C78" i="3"/>
  <c r="B78" i="3"/>
  <c r="AI77" i="3"/>
  <c r="AH77" i="3"/>
  <c r="AG77" i="3"/>
  <c r="E77" i="3"/>
  <c r="D77" i="3"/>
  <c r="C77" i="3"/>
  <c r="B77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AI76" i="3" s="1"/>
  <c r="H76" i="3"/>
  <c r="C76" i="3"/>
  <c r="AJ75" i="3"/>
  <c r="AI75" i="3"/>
  <c r="AH75" i="3"/>
  <c r="AG75" i="3"/>
  <c r="AI74" i="3"/>
  <c r="AH74" i="3"/>
  <c r="AG74" i="3"/>
  <c r="E74" i="3"/>
  <c r="D74" i="3"/>
  <c r="D62" i="3" s="1"/>
  <c r="C74" i="3"/>
  <c r="B74" i="3"/>
  <c r="F74" i="3" s="1"/>
  <c r="AI73" i="3"/>
  <c r="AH73" i="3"/>
  <c r="AG73" i="3"/>
  <c r="E73" i="3"/>
  <c r="D73" i="3" s="1"/>
  <c r="C73" i="3"/>
  <c r="B73" i="3"/>
  <c r="B71" i="3" s="1"/>
  <c r="F71" i="3" s="1"/>
  <c r="AI72" i="3"/>
  <c r="AH72" i="3"/>
  <c r="AG72" i="3"/>
  <c r="E72" i="3"/>
  <c r="D72" i="3"/>
  <c r="D71" i="3" s="1"/>
  <c r="C72" i="3"/>
  <c r="B72" i="3"/>
  <c r="F72" i="3" s="1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AI71" i="3" s="1"/>
  <c r="H71" i="3"/>
  <c r="E71" i="3"/>
  <c r="AJ70" i="3"/>
  <c r="AI70" i="3"/>
  <c r="AH70" i="3"/>
  <c r="AG70" i="3"/>
  <c r="AJ69" i="3"/>
  <c r="AI69" i="3"/>
  <c r="AH69" i="3"/>
  <c r="AG69" i="3"/>
  <c r="AJ68" i="3"/>
  <c r="AI68" i="3"/>
  <c r="AH68" i="3"/>
  <c r="AG68" i="3"/>
  <c r="AI67" i="3"/>
  <c r="AH67" i="3"/>
  <c r="AG67" i="3"/>
  <c r="E67" i="3"/>
  <c r="C67" i="3"/>
  <c r="B67" i="3"/>
  <c r="AJ66" i="3"/>
  <c r="AI66" i="3"/>
  <c r="AH66" i="3"/>
  <c r="AG66" i="3"/>
  <c r="G66" i="3"/>
  <c r="F66" i="3"/>
  <c r="AI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AH65" i="3" s="1"/>
  <c r="C65" i="3"/>
  <c r="B65" i="3"/>
  <c r="AJ64" i="3"/>
  <c r="AI64" i="3"/>
  <c r="AH64" i="3"/>
  <c r="AG64" i="3"/>
  <c r="AJ63" i="3"/>
  <c r="AI63" i="3"/>
  <c r="AH63" i="3"/>
  <c r="AG63" i="3"/>
  <c r="G63" i="3"/>
  <c r="F63" i="3"/>
  <c r="AE62" i="3"/>
  <c r="AD62" i="3"/>
  <c r="AD56" i="3" s="1"/>
  <c r="AC62" i="3"/>
  <c r="AB62" i="3"/>
  <c r="AB56" i="3" s="1"/>
  <c r="AA62" i="3"/>
  <c r="Z62" i="3"/>
  <c r="Z56" i="3" s="1"/>
  <c r="Y62" i="3"/>
  <c r="X62" i="3"/>
  <c r="X56" i="3" s="1"/>
  <c r="W62" i="3"/>
  <c r="V62" i="3"/>
  <c r="V56" i="3" s="1"/>
  <c r="U62" i="3"/>
  <c r="T62" i="3"/>
  <c r="T56" i="3" s="1"/>
  <c r="S62" i="3"/>
  <c r="R62" i="3"/>
  <c r="R56" i="3" s="1"/>
  <c r="Q62" i="3"/>
  <c r="P62" i="3"/>
  <c r="P56" i="3" s="1"/>
  <c r="O62" i="3"/>
  <c r="N62" i="3"/>
  <c r="N56" i="3" s="1"/>
  <c r="M62" i="3"/>
  <c r="L62" i="3"/>
  <c r="L56" i="3" s="1"/>
  <c r="K62" i="3"/>
  <c r="J62" i="3"/>
  <c r="J56" i="3" s="1"/>
  <c r="I62" i="3"/>
  <c r="AI62" i="3" s="1"/>
  <c r="H62" i="3"/>
  <c r="AH62" i="3" s="1"/>
  <c r="E62" i="3"/>
  <c r="C62" i="3"/>
  <c r="AE61" i="3"/>
  <c r="AE58" i="3" s="1"/>
  <c r="AD61" i="3"/>
  <c r="AC61" i="3"/>
  <c r="AC55" i="3" s="1"/>
  <c r="AC53" i="3" s="1"/>
  <c r="AB61" i="3"/>
  <c r="AA61" i="3"/>
  <c r="AA58" i="3" s="1"/>
  <c r="Z61" i="3"/>
  <c r="Y61" i="3"/>
  <c r="Y58" i="3" s="1"/>
  <c r="X61" i="3"/>
  <c r="W61" i="3"/>
  <c r="W58" i="3" s="1"/>
  <c r="V61" i="3"/>
  <c r="U61" i="3"/>
  <c r="U55" i="3" s="1"/>
  <c r="U53" i="3" s="1"/>
  <c r="T61" i="3"/>
  <c r="S61" i="3"/>
  <c r="S58" i="3" s="1"/>
  <c r="R61" i="3"/>
  <c r="R55" i="3" s="1"/>
  <c r="Q61" i="3"/>
  <c r="Q58" i="3" s="1"/>
  <c r="P61" i="3"/>
  <c r="P55" i="3" s="1"/>
  <c r="O61" i="3"/>
  <c r="O58" i="3" s="1"/>
  <c r="N61" i="3"/>
  <c r="M61" i="3"/>
  <c r="M55" i="3" s="1"/>
  <c r="M53" i="3" s="1"/>
  <c r="L61" i="3"/>
  <c r="K61" i="3"/>
  <c r="K58" i="3" s="1"/>
  <c r="J61" i="3"/>
  <c r="I61" i="3"/>
  <c r="AI61" i="3" s="1"/>
  <c r="H61" i="3"/>
  <c r="E61" i="3"/>
  <c r="AI60" i="3"/>
  <c r="AE60" i="3"/>
  <c r="AD60" i="3"/>
  <c r="AD54" i="3" s="1"/>
  <c r="AC60" i="3"/>
  <c r="AB60" i="3"/>
  <c r="AB58" i="3" s="1"/>
  <c r="AA60" i="3"/>
  <c r="Z60" i="3"/>
  <c r="Z54" i="3" s="1"/>
  <c r="Y60" i="3"/>
  <c r="X60" i="3"/>
  <c r="X58" i="3" s="1"/>
  <c r="W60" i="3"/>
  <c r="V60" i="3"/>
  <c r="V54" i="3" s="1"/>
  <c r="U60" i="3"/>
  <c r="T60" i="3"/>
  <c r="T58" i="3" s="1"/>
  <c r="S60" i="3"/>
  <c r="R60" i="3"/>
  <c r="R54" i="3" s="1"/>
  <c r="Q60" i="3"/>
  <c r="P60" i="3"/>
  <c r="P58" i="3" s="1"/>
  <c r="O60" i="3"/>
  <c r="N60" i="3"/>
  <c r="N54" i="3" s="1"/>
  <c r="M60" i="3"/>
  <c r="L60" i="3"/>
  <c r="L58" i="3" s="1"/>
  <c r="K60" i="3"/>
  <c r="J60" i="3"/>
  <c r="J54" i="3" s="1"/>
  <c r="I60" i="3"/>
  <c r="H60" i="3"/>
  <c r="AH60" i="3" s="1"/>
  <c r="C60" i="3"/>
  <c r="AJ59" i="3"/>
  <c r="AI59" i="3"/>
  <c r="AH59" i="3"/>
  <c r="AG59" i="3"/>
  <c r="G59" i="3"/>
  <c r="F59" i="3"/>
  <c r="AC58" i="3"/>
  <c r="U58" i="3"/>
  <c r="M58" i="3"/>
  <c r="AJ57" i="3"/>
  <c r="AI57" i="3"/>
  <c r="AH57" i="3"/>
  <c r="AG57" i="3"/>
  <c r="AE56" i="3"/>
  <c r="AC56" i="3"/>
  <c r="AA56" i="3"/>
  <c r="Y56" i="3"/>
  <c r="W56" i="3"/>
  <c r="U56" i="3"/>
  <c r="S56" i="3"/>
  <c r="Q56" i="3"/>
  <c r="O56" i="3"/>
  <c r="M56" i="3"/>
  <c r="K56" i="3"/>
  <c r="I56" i="3"/>
  <c r="AI56" i="3" s="1"/>
  <c r="AD55" i="3"/>
  <c r="AB55" i="3"/>
  <c r="Z55" i="3"/>
  <c r="Z170" i="3" s="1"/>
  <c r="X55" i="3"/>
  <c r="V55" i="3"/>
  <c r="T55" i="3"/>
  <c r="N55" i="3"/>
  <c r="L55" i="3"/>
  <c r="J55" i="3"/>
  <c r="H55" i="3"/>
  <c r="AE54" i="3"/>
  <c r="AC54" i="3"/>
  <c r="AA54" i="3"/>
  <c r="Y54" i="3"/>
  <c r="W54" i="3"/>
  <c r="U54" i="3"/>
  <c r="S54" i="3"/>
  <c r="Q54" i="3"/>
  <c r="O54" i="3"/>
  <c r="M54" i="3"/>
  <c r="K54" i="3"/>
  <c r="I54" i="3"/>
  <c r="V53" i="3"/>
  <c r="E51" i="3"/>
  <c r="C51" i="3"/>
  <c r="G51" i="3" s="1"/>
  <c r="B51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E50" i="3"/>
  <c r="B50" i="3"/>
  <c r="E48" i="3"/>
  <c r="C48" i="3"/>
  <c r="B48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B47" i="3"/>
  <c r="AI45" i="3"/>
  <c r="AH45" i="3"/>
  <c r="AG45" i="3"/>
  <c r="D45" i="3"/>
  <c r="D43" i="3" s="1"/>
  <c r="C45" i="3"/>
  <c r="AJ45" i="3" s="1"/>
  <c r="B45" i="3"/>
  <c r="AJ44" i="3"/>
  <c r="AI44" i="3"/>
  <c r="AH44" i="3"/>
  <c r="AG44" i="3"/>
  <c r="G44" i="3"/>
  <c r="F44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P43" i="3"/>
  <c r="O43" i="3"/>
  <c r="N43" i="3"/>
  <c r="M43" i="3"/>
  <c r="L43" i="3"/>
  <c r="K43" i="3"/>
  <c r="J43" i="3"/>
  <c r="I43" i="3"/>
  <c r="H43" i="3"/>
  <c r="AH43" i="3" s="1"/>
  <c r="E43" i="3"/>
  <c r="C43" i="3"/>
  <c r="B43" i="3"/>
  <c r="AJ42" i="3"/>
  <c r="AI42" i="3"/>
  <c r="AH42" i="3"/>
  <c r="AG42" i="3"/>
  <c r="AI41" i="3"/>
  <c r="AH41" i="3"/>
  <c r="AG41" i="3"/>
  <c r="E41" i="3"/>
  <c r="D41" i="3" s="1"/>
  <c r="C41" i="3"/>
  <c r="C19" i="3" s="1"/>
  <c r="C12" i="3" s="1"/>
  <c r="B41" i="3"/>
  <c r="F41" i="3" s="1"/>
  <c r="AJ40" i="3"/>
  <c r="AI40" i="3"/>
  <c r="AH40" i="3"/>
  <c r="AG40" i="3"/>
  <c r="G40" i="3"/>
  <c r="F40" i="3"/>
  <c r="AI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AH39" i="3" s="1"/>
  <c r="E39" i="3"/>
  <c r="C39" i="3"/>
  <c r="B39" i="3"/>
  <c r="F39" i="3" s="1"/>
  <c r="AJ38" i="3"/>
  <c r="AI38" i="3"/>
  <c r="AH38" i="3"/>
  <c r="AG38" i="3"/>
  <c r="AJ37" i="3"/>
  <c r="AI37" i="3"/>
  <c r="AH37" i="3"/>
  <c r="AG37" i="3"/>
  <c r="G37" i="3"/>
  <c r="F37" i="3"/>
  <c r="AJ36" i="3"/>
  <c r="AI36" i="3"/>
  <c r="AH36" i="3"/>
  <c r="AG36" i="3"/>
  <c r="G36" i="3"/>
  <c r="F36" i="3"/>
  <c r="AI35" i="3"/>
  <c r="AH35" i="3"/>
  <c r="AG35" i="3"/>
  <c r="E35" i="3"/>
  <c r="D35" i="3"/>
  <c r="D33" i="3" s="1"/>
  <c r="C35" i="3"/>
  <c r="B35" i="3"/>
  <c r="AJ34" i="3"/>
  <c r="AI34" i="3"/>
  <c r="AH34" i="3"/>
  <c r="AG34" i="3"/>
  <c r="G34" i="3"/>
  <c r="F34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AI33" i="3" s="1"/>
  <c r="H33" i="3"/>
  <c r="AG33" i="3" s="1"/>
  <c r="E33" i="3"/>
  <c r="C33" i="3"/>
  <c r="AJ32" i="3"/>
  <c r="AI32" i="3"/>
  <c r="AH32" i="3"/>
  <c r="AG32" i="3"/>
  <c r="AJ31" i="3"/>
  <c r="AI31" i="3"/>
  <c r="AH31" i="3"/>
  <c r="AG31" i="3"/>
  <c r="F31" i="3"/>
  <c r="G31" i="3" s="1"/>
  <c r="AJ30" i="3"/>
  <c r="AI30" i="3"/>
  <c r="AH30" i="3"/>
  <c r="AG30" i="3"/>
  <c r="F30" i="3"/>
  <c r="G30" i="3" s="1"/>
  <c r="AI29" i="3"/>
  <c r="AH29" i="3"/>
  <c r="AG29" i="3"/>
  <c r="E29" i="3"/>
  <c r="D29" i="3"/>
  <c r="D27" i="3" s="1"/>
  <c r="C29" i="3"/>
  <c r="B29" i="3"/>
  <c r="AJ28" i="3"/>
  <c r="AI28" i="3"/>
  <c r="AH28" i="3"/>
  <c r="AG28" i="3"/>
  <c r="G28" i="3"/>
  <c r="F28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AI27" i="3" s="1"/>
  <c r="H27" i="3"/>
  <c r="AH27" i="3" s="1"/>
  <c r="E27" i="3"/>
  <c r="AJ27" i="3" s="1"/>
  <c r="C27" i="3"/>
  <c r="AJ25" i="3"/>
  <c r="AI25" i="3"/>
  <c r="AH25" i="3"/>
  <c r="AG25" i="3"/>
  <c r="G25" i="3"/>
  <c r="F25" i="3"/>
  <c r="AI24" i="3"/>
  <c r="AH24" i="3"/>
  <c r="AG24" i="3"/>
  <c r="E24" i="3"/>
  <c r="D24" i="3"/>
  <c r="D23" i="3" s="1"/>
  <c r="C24" i="3"/>
  <c r="B24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AI23" i="3" s="1"/>
  <c r="N23" i="3"/>
  <c r="L23" i="3"/>
  <c r="J23" i="3"/>
  <c r="H23" i="3"/>
  <c r="AH23" i="3" s="1"/>
  <c r="E23" i="3"/>
  <c r="C23" i="3"/>
  <c r="AJ22" i="3"/>
  <c r="AI22" i="3"/>
  <c r="AH22" i="3"/>
  <c r="AG22" i="3"/>
  <c r="AJ21" i="3"/>
  <c r="AI21" i="3"/>
  <c r="AH21" i="3"/>
  <c r="AG21" i="3"/>
  <c r="G21" i="3"/>
  <c r="F21" i="3"/>
  <c r="AI20" i="3"/>
  <c r="AH20" i="3"/>
  <c r="AG20" i="3"/>
  <c r="E20" i="3"/>
  <c r="E13" i="3" s="1"/>
  <c r="AE19" i="3"/>
  <c r="AD19" i="3"/>
  <c r="AC19" i="3"/>
  <c r="AB19" i="3"/>
  <c r="AB12" i="3" s="1"/>
  <c r="AB170" i="3" s="1"/>
  <c r="AA19" i="3"/>
  <c r="Z19" i="3"/>
  <c r="Z12" i="3" s="1"/>
  <c r="Z9" i="3" s="1"/>
  <c r="Y19" i="3"/>
  <c r="X19" i="3"/>
  <c r="X12" i="3" s="1"/>
  <c r="X170" i="3" s="1"/>
  <c r="W19" i="3"/>
  <c r="V19" i="3"/>
  <c r="U19" i="3"/>
  <c r="T19" i="3"/>
  <c r="T12" i="3" s="1"/>
  <c r="T170" i="3" s="1"/>
  <c r="S19" i="3"/>
  <c r="R19" i="3"/>
  <c r="R16" i="3" s="1"/>
  <c r="Q19" i="3"/>
  <c r="P19" i="3"/>
  <c r="P12" i="3" s="1"/>
  <c r="O19" i="3"/>
  <c r="N19" i="3"/>
  <c r="M19" i="3"/>
  <c r="L19" i="3"/>
  <c r="L12" i="3" s="1"/>
  <c r="L170" i="3" s="1"/>
  <c r="K19" i="3"/>
  <c r="J19" i="3"/>
  <c r="J12" i="3" s="1"/>
  <c r="I19" i="3"/>
  <c r="H19" i="3"/>
  <c r="E19" i="3"/>
  <c r="AJ18" i="3"/>
  <c r="AI18" i="3"/>
  <c r="AH18" i="3"/>
  <c r="AG18" i="3"/>
  <c r="G18" i="3"/>
  <c r="F18" i="3"/>
  <c r="AE17" i="3"/>
  <c r="AE16" i="3" s="1"/>
  <c r="AD17" i="3"/>
  <c r="AC17" i="3"/>
  <c r="AB17" i="3"/>
  <c r="AA17" i="3"/>
  <c r="AA16" i="3" s="1"/>
  <c r="Z17" i="3"/>
  <c r="Y17" i="3"/>
  <c r="Y16" i="3" s="1"/>
  <c r="X17" i="3"/>
  <c r="W17" i="3"/>
  <c r="V17" i="3"/>
  <c r="U17" i="3"/>
  <c r="U16" i="3" s="1"/>
  <c r="T17" i="3"/>
  <c r="S17" i="3"/>
  <c r="S16" i="3" s="1"/>
  <c r="R17" i="3"/>
  <c r="Q17" i="3"/>
  <c r="P17" i="3"/>
  <c r="O17" i="3"/>
  <c r="N17" i="3"/>
  <c r="M17" i="3"/>
  <c r="M16" i="3" s="1"/>
  <c r="L17" i="3"/>
  <c r="K17" i="3"/>
  <c r="K16" i="3" s="1"/>
  <c r="J17" i="3"/>
  <c r="I17" i="3"/>
  <c r="H17" i="3"/>
  <c r="E17" i="3"/>
  <c r="B17" i="3"/>
  <c r="AC16" i="3"/>
  <c r="Z16" i="3"/>
  <c r="W16" i="3"/>
  <c r="O16" i="3"/>
  <c r="J16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AI14" i="3" s="1"/>
  <c r="H14" i="3"/>
  <c r="AH14" i="3" s="1"/>
  <c r="E14" i="3"/>
  <c r="D14" i="3"/>
  <c r="C14" i="3"/>
  <c r="G14" i="3" s="1"/>
  <c r="B14" i="3"/>
  <c r="AI13" i="3"/>
  <c r="AE13" i="3"/>
  <c r="AD13" i="3"/>
  <c r="AD171" i="3" s="1"/>
  <c r="AC13" i="3"/>
  <c r="AB13" i="3"/>
  <c r="AA13" i="3"/>
  <c r="Z13" i="3"/>
  <c r="Z171" i="3" s="1"/>
  <c r="Y13" i="3"/>
  <c r="X13" i="3"/>
  <c r="X171" i="3" s="1"/>
  <c r="W13" i="3"/>
  <c r="V13" i="3"/>
  <c r="V171" i="3" s="1"/>
  <c r="U13" i="3"/>
  <c r="T13" i="3"/>
  <c r="S13" i="3"/>
  <c r="R13" i="3"/>
  <c r="R171" i="3" s="1"/>
  <c r="Q13" i="3"/>
  <c r="P13" i="3"/>
  <c r="O13" i="3"/>
  <c r="N13" i="3"/>
  <c r="N171" i="3" s="1"/>
  <c r="M13" i="3"/>
  <c r="L13" i="3"/>
  <c r="K13" i="3"/>
  <c r="J13" i="3"/>
  <c r="J171" i="3" s="1"/>
  <c r="I13" i="3"/>
  <c r="H13" i="3"/>
  <c r="AH13" i="3" s="1"/>
  <c r="D13" i="3"/>
  <c r="C13" i="3"/>
  <c r="B13" i="3"/>
  <c r="AE12" i="3"/>
  <c r="AC12" i="3"/>
  <c r="AA12" i="3"/>
  <c r="Y12" i="3"/>
  <c r="W12" i="3"/>
  <c r="U12" i="3"/>
  <c r="S12" i="3"/>
  <c r="O12" i="3"/>
  <c r="M12" i="3"/>
  <c r="K12" i="3"/>
  <c r="I12" i="3"/>
  <c r="AE11" i="3"/>
  <c r="AE169" i="3" s="1"/>
  <c r="AD11" i="3"/>
  <c r="AC11" i="3"/>
  <c r="AC169" i="3" s="1"/>
  <c r="AB11" i="3"/>
  <c r="AA11" i="3"/>
  <c r="AA169" i="3" s="1"/>
  <c r="Z11" i="3"/>
  <c r="Y11" i="3"/>
  <c r="Y169" i="3" s="1"/>
  <c r="X11" i="3"/>
  <c r="W11" i="3"/>
  <c r="W169" i="3" s="1"/>
  <c r="V11" i="3"/>
  <c r="U11" i="3"/>
  <c r="U169" i="3" s="1"/>
  <c r="T11" i="3"/>
  <c r="S11" i="3"/>
  <c r="S169" i="3" s="1"/>
  <c r="R11" i="3"/>
  <c r="Q11" i="3"/>
  <c r="Q169" i="3" s="1"/>
  <c r="P11" i="3"/>
  <c r="O11" i="3"/>
  <c r="O169" i="3" s="1"/>
  <c r="N11" i="3"/>
  <c r="M11" i="3"/>
  <c r="M169" i="3" s="1"/>
  <c r="L11" i="3"/>
  <c r="K11" i="3"/>
  <c r="K169" i="3" s="1"/>
  <c r="J11" i="3"/>
  <c r="I11" i="3"/>
  <c r="H11" i="3"/>
  <c r="E11" i="3"/>
  <c r="D11" i="3"/>
  <c r="C11" i="3"/>
  <c r="B11" i="3"/>
  <c r="AE10" i="3"/>
  <c r="AE168" i="3" s="1"/>
  <c r="AD10" i="3"/>
  <c r="AC10" i="3"/>
  <c r="AB10" i="3"/>
  <c r="AB168" i="3" s="1"/>
  <c r="AA10" i="3"/>
  <c r="AA168" i="3" s="1"/>
  <c r="Z10" i="3"/>
  <c r="Z168" i="3" s="1"/>
  <c r="Y10" i="3"/>
  <c r="Y168" i="3" s="1"/>
  <c r="X10" i="3"/>
  <c r="X168" i="3" s="1"/>
  <c r="W10" i="3"/>
  <c r="V10" i="3"/>
  <c r="V168" i="3" s="1"/>
  <c r="U10" i="3"/>
  <c r="T10" i="3"/>
  <c r="T168" i="3" s="1"/>
  <c r="S10" i="3"/>
  <c r="S168" i="3" s="1"/>
  <c r="R10" i="3"/>
  <c r="R168" i="3" s="1"/>
  <c r="Q10" i="3"/>
  <c r="Q168" i="3" s="1"/>
  <c r="P10" i="3"/>
  <c r="P168" i="3" s="1"/>
  <c r="O10" i="3"/>
  <c r="N10" i="3"/>
  <c r="N168" i="3" s="1"/>
  <c r="M10" i="3"/>
  <c r="L10" i="3"/>
  <c r="L168" i="3" s="1"/>
  <c r="K10" i="3"/>
  <c r="K168" i="3" s="1"/>
  <c r="J10" i="3"/>
  <c r="J168" i="3" s="1"/>
  <c r="I10" i="3"/>
  <c r="I168" i="3" s="1"/>
  <c r="H10" i="3"/>
  <c r="H168" i="3" s="1"/>
  <c r="E10" i="3"/>
  <c r="B10" i="3"/>
  <c r="AA9" i="3"/>
  <c r="I9" i="3"/>
  <c r="P170" i="3" l="1"/>
  <c r="F109" i="3"/>
  <c r="B101" i="3"/>
  <c r="B62" i="3"/>
  <c r="F62" i="3" s="1"/>
  <c r="M168" i="3"/>
  <c r="M9" i="3"/>
  <c r="O168" i="3"/>
  <c r="O9" i="3"/>
  <c r="U168" i="3"/>
  <c r="U9" i="3"/>
  <c r="W168" i="3"/>
  <c r="W9" i="3"/>
  <c r="AC168" i="3"/>
  <c r="AC9" i="3"/>
  <c r="AJ11" i="3"/>
  <c r="I169" i="3"/>
  <c r="AI169" i="3" s="1"/>
  <c r="AI11" i="3"/>
  <c r="AJ14" i="3"/>
  <c r="AI17" i="3"/>
  <c r="I16" i="3"/>
  <c r="F35" i="3"/>
  <c r="B33" i="3"/>
  <c r="F33" i="3" s="1"/>
  <c r="F48" i="3"/>
  <c r="D48" i="3"/>
  <c r="D47" i="3" s="1"/>
  <c r="K9" i="3"/>
  <c r="S9" i="3"/>
  <c r="Y9" i="3"/>
  <c r="AE9" i="3"/>
  <c r="C17" i="3"/>
  <c r="AG19" i="3"/>
  <c r="H12" i="3"/>
  <c r="H170" i="3" s="1"/>
  <c r="J170" i="3"/>
  <c r="J9" i="3"/>
  <c r="N16" i="3"/>
  <c r="N12" i="3"/>
  <c r="N9" i="3" s="1"/>
  <c r="V16" i="3"/>
  <c r="V12" i="3"/>
  <c r="V9" i="3" s="1"/>
  <c r="AD16" i="3"/>
  <c r="AD12" i="3"/>
  <c r="AD9" i="3" s="1"/>
  <c r="F29" i="3"/>
  <c r="B27" i="3"/>
  <c r="F27" i="3" s="1"/>
  <c r="AJ33" i="3"/>
  <c r="E47" i="3"/>
  <c r="G48" i="3"/>
  <c r="C47" i="3"/>
  <c r="F51" i="3"/>
  <c r="D51" i="3"/>
  <c r="AI54" i="3"/>
  <c r="J53" i="3"/>
  <c r="N53" i="3"/>
  <c r="R53" i="3"/>
  <c r="Z53" i="3"/>
  <c r="AD53" i="3"/>
  <c r="F65" i="3"/>
  <c r="AJ67" i="3"/>
  <c r="D67" i="3"/>
  <c r="D65" i="3" s="1"/>
  <c r="E65" i="3"/>
  <c r="AJ65" i="3" s="1"/>
  <c r="AJ73" i="3"/>
  <c r="C71" i="3"/>
  <c r="G71" i="3" s="1"/>
  <c r="F77" i="3"/>
  <c r="B76" i="3"/>
  <c r="D82" i="3"/>
  <c r="D81" i="3" s="1"/>
  <c r="E81" i="3"/>
  <c r="AJ81" i="3" s="1"/>
  <c r="F83" i="3"/>
  <c r="B81" i="3"/>
  <c r="F81" i="3" s="1"/>
  <c r="AH91" i="3"/>
  <c r="AH96" i="3"/>
  <c r="AH101" i="3"/>
  <c r="AH109" i="3"/>
  <c r="AH115" i="3"/>
  <c r="AH137" i="3"/>
  <c r="G142" i="3"/>
  <c r="D142" i="3"/>
  <c r="AJ146" i="3"/>
  <c r="G146" i="3"/>
  <c r="AJ155" i="3"/>
  <c r="G155" i="3"/>
  <c r="D155" i="3"/>
  <c r="E160" i="3"/>
  <c r="F10" i="3"/>
  <c r="F11" i="3"/>
  <c r="J169" i="3"/>
  <c r="N169" i="3"/>
  <c r="R169" i="3"/>
  <c r="V169" i="3"/>
  <c r="Z169" i="3"/>
  <c r="AB169" i="3"/>
  <c r="AB167" i="3" s="1"/>
  <c r="AD169" i="3"/>
  <c r="I171" i="3"/>
  <c r="E171" i="3" s="1"/>
  <c r="K171" i="3"/>
  <c r="M171" i="3"/>
  <c r="O171" i="3"/>
  <c r="Q171" i="3"/>
  <c r="S171" i="3"/>
  <c r="U171" i="3"/>
  <c r="W171" i="3"/>
  <c r="Y171" i="3"/>
  <c r="AA171" i="3"/>
  <c r="AC171" i="3"/>
  <c r="AE171" i="3"/>
  <c r="F14" i="3"/>
  <c r="F17" i="3"/>
  <c r="H16" i="3"/>
  <c r="L16" i="3"/>
  <c r="P16" i="3"/>
  <c r="T16" i="3"/>
  <c r="AB16" i="3"/>
  <c r="AJ19" i="3"/>
  <c r="AI19" i="3"/>
  <c r="AJ23" i="3"/>
  <c r="AG23" i="3"/>
  <c r="AJ24" i="3"/>
  <c r="AJ29" i="3"/>
  <c r="AJ35" i="3"/>
  <c r="AJ39" i="3"/>
  <c r="AJ43" i="3"/>
  <c r="AI43" i="3"/>
  <c r="F50" i="3"/>
  <c r="H54" i="3"/>
  <c r="H53" i="3" s="1"/>
  <c r="L54" i="3"/>
  <c r="L53" i="3" s="1"/>
  <c r="P54" i="3"/>
  <c r="P53" i="3" s="1"/>
  <c r="T54" i="3"/>
  <c r="T53" i="3" s="1"/>
  <c r="X54" i="3"/>
  <c r="X53" i="3" s="1"/>
  <c r="AB54" i="3"/>
  <c r="AB53" i="3" s="1"/>
  <c r="I55" i="3"/>
  <c r="K55" i="3"/>
  <c r="K53" i="3" s="1"/>
  <c r="O55" i="3"/>
  <c r="O53" i="3" s="1"/>
  <c r="Q55" i="3"/>
  <c r="Q53" i="3" s="1"/>
  <c r="S55" i="3"/>
  <c r="S170" i="3" s="1"/>
  <c r="S167" i="3" s="1"/>
  <c r="W55" i="3"/>
  <c r="W53" i="3" s="1"/>
  <c r="Y55" i="3"/>
  <c r="Y53" i="3" s="1"/>
  <c r="AA55" i="3"/>
  <c r="AA53" i="3" s="1"/>
  <c r="AE55" i="3"/>
  <c r="AE53" i="3" s="1"/>
  <c r="H56" i="3"/>
  <c r="AH56" i="3" s="1"/>
  <c r="I58" i="3"/>
  <c r="AI58" i="3" s="1"/>
  <c r="B60" i="3"/>
  <c r="B54" i="3" s="1"/>
  <c r="E60" i="3"/>
  <c r="C61" i="3"/>
  <c r="AJ62" i="3"/>
  <c r="AJ71" i="3"/>
  <c r="AJ78" i="3"/>
  <c r="D78" i="3"/>
  <c r="D76" i="3" s="1"/>
  <c r="E76" i="3"/>
  <c r="AJ82" i="3"/>
  <c r="F86" i="3"/>
  <c r="D88" i="3"/>
  <c r="D86" i="3" s="1"/>
  <c r="F88" i="3"/>
  <c r="E86" i="3"/>
  <c r="D93" i="3"/>
  <c r="E91" i="3"/>
  <c r="F91" i="3" s="1"/>
  <c r="D98" i="3"/>
  <c r="E96" i="3"/>
  <c r="D103" i="3"/>
  <c r="F103" i="3"/>
  <c r="E101" i="3"/>
  <c r="F101" i="3" s="1"/>
  <c r="D107" i="3"/>
  <c r="D106" i="3" s="1"/>
  <c r="E106" i="3"/>
  <c r="B112" i="3"/>
  <c r="F117" i="3"/>
  <c r="B115" i="3"/>
  <c r="D117" i="3"/>
  <c r="D115" i="3" s="1"/>
  <c r="E115" i="3"/>
  <c r="AJ115" i="3" s="1"/>
  <c r="D128" i="3"/>
  <c r="D127" i="3" s="1"/>
  <c r="F128" i="3"/>
  <c r="W130" i="3"/>
  <c r="AA130" i="3"/>
  <c r="AE130" i="3"/>
  <c r="E137" i="3"/>
  <c r="C134" i="3"/>
  <c r="C56" i="3" s="1"/>
  <c r="E144" i="3"/>
  <c r="F153" i="3"/>
  <c r="B151" i="3"/>
  <c r="AH160" i="3"/>
  <c r="F67" i="3"/>
  <c r="AJ72" i="3"/>
  <c r="F73" i="3"/>
  <c r="AJ74" i="3"/>
  <c r="AJ77" i="3"/>
  <c r="F78" i="3"/>
  <c r="AJ79" i="3"/>
  <c r="F82" i="3"/>
  <c r="AJ83" i="3"/>
  <c r="F84" i="3"/>
  <c r="F87" i="3"/>
  <c r="F89" i="3"/>
  <c r="F92" i="3"/>
  <c r="F97" i="3"/>
  <c r="F102" i="3"/>
  <c r="F104" i="3"/>
  <c r="F107" i="3"/>
  <c r="F106" i="3" s="1"/>
  <c r="F110" i="3"/>
  <c r="AH112" i="3"/>
  <c r="F116" i="3"/>
  <c r="F118" i="3"/>
  <c r="AJ120" i="3"/>
  <c r="AH120" i="3"/>
  <c r="F121" i="3"/>
  <c r="AH132" i="3"/>
  <c r="AH134" i="3"/>
  <c r="F138" i="3"/>
  <c r="F142" i="3"/>
  <c r="AH144" i="3"/>
  <c r="AI151" i="3"/>
  <c r="F155" i="3"/>
  <c r="F161" i="3"/>
  <c r="W167" i="3"/>
  <c r="K170" i="3"/>
  <c r="K167" i="3" s="1"/>
  <c r="M170" i="3"/>
  <c r="M167" i="3" s="1"/>
  <c r="O170" i="3"/>
  <c r="O167" i="3" s="1"/>
  <c r="U170" i="3"/>
  <c r="U167" i="3" s="1"/>
  <c r="W170" i="3"/>
  <c r="Y170" i="3"/>
  <c r="Y167" i="3" s="1"/>
  <c r="AA170" i="3"/>
  <c r="AA167" i="3" s="1"/>
  <c r="AC170" i="3"/>
  <c r="AC167" i="3" s="1"/>
  <c r="J58" i="3"/>
  <c r="N58" i="3"/>
  <c r="R58" i="3"/>
  <c r="V58" i="3"/>
  <c r="Z58" i="3"/>
  <c r="AD58" i="3"/>
  <c r="E12" i="3"/>
  <c r="AJ12" i="3" s="1"/>
  <c r="Q12" i="3"/>
  <c r="Q16" i="3"/>
  <c r="E9" i="3"/>
  <c r="G12" i="3"/>
  <c r="E16" i="3"/>
  <c r="G19" i="3"/>
  <c r="F43" i="3"/>
  <c r="X16" i="3"/>
  <c r="R12" i="3"/>
  <c r="R9" i="3" s="1"/>
  <c r="B19" i="3"/>
  <c r="F19" i="3" s="1"/>
  <c r="AG16" i="3"/>
  <c r="F13" i="3"/>
  <c r="AJ13" i="3"/>
  <c r="G13" i="3"/>
  <c r="D19" i="3"/>
  <c r="D12" i="3" s="1"/>
  <c r="D39" i="3"/>
  <c r="AG10" i="3"/>
  <c r="AG14" i="3"/>
  <c r="F24" i="3"/>
  <c r="AG43" i="3"/>
  <c r="AG56" i="3"/>
  <c r="AG60" i="3"/>
  <c r="AI168" i="3"/>
  <c r="AH10" i="3"/>
  <c r="G11" i="3"/>
  <c r="AH12" i="3"/>
  <c r="AH17" i="3"/>
  <c r="AH19" i="3"/>
  <c r="F20" i="3"/>
  <c r="B23" i="3"/>
  <c r="F23" i="3" s="1"/>
  <c r="G24" i="3"/>
  <c r="G27" i="3"/>
  <c r="G29" i="3"/>
  <c r="AH33" i="3"/>
  <c r="G39" i="3"/>
  <c r="G41" i="3"/>
  <c r="AJ41" i="3"/>
  <c r="C50" i="3"/>
  <c r="G50" i="3" s="1"/>
  <c r="D60" i="3"/>
  <c r="AH76" i="3"/>
  <c r="D91" i="3"/>
  <c r="B96" i="3"/>
  <c r="F96" i="3" s="1"/>
  <c r="AG101" i="3"/>
  <c r="AG109" i="3"/>
  <c r="G134" i="3"/>
  <c r="F134" i="3"/>
  <c r="E56" i="3"/>
  <c r="C137" i="3"/>
  <c r="C132" i="3"/>
  <c r="G132" i="3" s="1"/>
  <c r="AJ138" i="3"/>
  <c r="G138" i="3"/>
  <c r="D156" i="3"/>
  <c r="AJ156" i="3"/>
  <c r="G156" i="3"/>
  <c r="F156" i="3"/>
  <c r="C160" i="3"/>
  <c r="AJ160" i="3" s="1"/>
  <c r="AJ161" i="3"/>
  <c r="G161" i="3"/>
  <c r="H171" i="3"/>
  <c r="AH168" i="3"/>
  <c r="AG168" i="3"/>
  <c r="C168" i="3"/>
  <c r="B168" i="3"/>
  <c r="AG17" i="3"/>
  <c r="H9" i="3"/>
  <c r="L9" i="3"/>
  <c r="P9" i="3"/>
  <c r="T9" i="3"/>
  <c r="X9" i="3"/>
  <c r="AB9" i="3"/>
  <c r="J167" i="3"/>
  <c r="Z167" i="3"/>
  <c r="AI10" i="3"/>
  <c r="T169" i="3"/>
  <c r="T167" i="3" s="1"/>
  <c r="AG11" i="3"/>
  <c r="N170" i="3"/>
  <c r="N167" i="3" s="1"/>
  <c r="V170" i="3"/>
  <c r="V167" i="3" s="1"/>
  <c r="AI12" i="3"/>
  <c r="L171" i="3"/>
  <c r="P171" i="3"/>
  <c r="T171" i="3"/>
  <c r="AB171" i="3"/>
  <c r="AG13" i="3"/>
  <c r="G20" i="3"/>
  <c r="AJ20" i="3"/>
  <c r="G23" i="3"/>
  <c r="AG27" i="3"/>
  <c r="AG39" i="3"/>
  <c r="F45" i="3"/>
  <c r="AH55" i="3"/>
  <c r="AG55" i="3"/>
  <c r="B61" i="3"/>
  <c r="AH61" i="3"/>
  <c r="AH71" i="3"/>
  <c r="AH86" i="3"/>
  <c r="D96" i="3"/>
  <c r="AG120" i="3"/>
  <c r="F125" i="3"/>
  <c r="AH130" i="3"/>
  <c r="AG130" i="3"/>
  <c r="D149" i="3"/>
  <c r="D134" i="3" s="1"/>
  <c r="D56" i="3" s="1"/>
  <c r="AJ149" i="3"/>
  <c r="G149" i="3"/>
  <c r="F149" i="3"/>
  <c r="AG12" i="3"/>
  <c r="E169" i="3"/>
  <c r="AH11" i="3"/>
  <c r="AI171" i="3"/>
  <c r="G17" i="3"/>
  <c r="G33" i="3"/>
  <c r="G35" i="3"/>
  <c r="G43" i="3"/>
  <c r="G45" i="3"/>
  <c r="H58" i="3"/>
  <c r="AG62" i="3"/>
  <c r="AG65" i="3"/>
  <c r="D101" i="3"/>
  <c r="AI132" i="3"/>
  <c r="I130" i="3"/>
  <c r="AI130" i="3" s="1"/>
  <c r="G73" i="3"/>
  <c r="G78" i="3"/>
  <c r="G81" i="3"/>
  <c r="G83" i="3"/>
  <c r="C86" i="3"/>
  <c r="G86" i="3" s="1"/>
  <c r="G88" i="3"/>
  <c r="AJ88" i="3"/>
  <c r="C91" i="3"/>
  <c r="G91" i="3" s="1"/>
  <c r="G93" i="3"/>
  <c r="AJ93" i="3"/>
  <c r="C96" i="3"/>
  <c r="G98" i="3"/>
  <c r="AJ98" i="3"/>
  <c r="C101" i="3"/>
  <c r="G101" i="3" s="1"/>
  <c r="G103" i="3"/>
  <c r="AJ103" i="3"/>
  <c r="C106" i="3"/>
  <c r="C109" i="3"/>
  <c r="AJ109" i="3" s="1"/>
  <c r="C112" i="3"/>
  <c r="AJ112" i="3" s="1"/>
  <c r="G115" i="3"/>
  <c r="G117" i="3"/>
  <c r="AJ117" i="3"/>
  <c r="G120" i="3"/>
  <c r="G122" i="3"/>
  <c r="AJ122" i="3"/>
  <c r="E124" i="3"/>
  <c r="G125" i="3"/>
  <c r="E127" i="3"/>
  <c r="G128" i="3"/>
  <c r="AJ137" i="3"/>
  <c r="G137" i="3"/>
  <c r="F137" i="3"/>
  <c r="D141" i="3"/>
  <c r="AJ141" i="3"/>
  <c r="G141" i="3"/>
  <c r="F141" i="3"/>
  <c r="AJ142" i="3"/>
  <c r="D147" i="3"/>
  <c r="AJ147" i="3"/>
  <c r="G147" i="3"/>
  <c r="F147" i="3"/>
  <c r="G148" i="3"/>
  <c r="C151" i="3"/>
  <c r="D154" i="3"/>
  <c r="AJ154" i="3"/>
  <c r="G154" i="3"/>
  <c r="F154" i="3"/>
  <c r="G160" i="3"/>
  <c r="F160" i="3"/>
  <c r="AG61" i="3"/>
  <c r="AG71" i="3"/>
  <c r="AG76" i="3"/>
  <c r="AG81" i="3"/>
  <c r="AG86" i="3"/>
  <c r="F132" i="3"/>
  <c r="D139" i="3"/>
  <c r="AJ139" i="3"/>
  <c r="G139" i="3"/>
  <c r="E133" i="3"/>
  <c r="F139" i="3"/>
  <c r="G140" i="3"/>
  <c r="D152" i="3"/>
  <c r="AJ152" i="3"/>
  <c r="G152" i="3"/>
  <c r="E151" i="3"/>
  <c r="F152" i="3"/>
  <c r="G153" i="3"/>
  <c r="D162" i="3"/>
  <c r="D160" i="3" s="1"/>
  <c r="AJ162" i="3"/>
  <c r="G162" i="3"/>
  <c r="F162" i="3"/>
  <c r="G60" i="3"/>
  <c r="G62" i="3"/>
  <c r="G65" i="3"/>
  <c r="G67" i="3"/>
  <c r="G72" i="3"/>
  <c r="G74" i="3"/>
  <c r="G77" i="3"/>
  <c r="G79" i="3"/>
  <c r="G82" i="3"/>
  <c r="G84" i="3"/>
  <c r="G87" i="3"/>
  <c r="G89" i="3"/>
  <c r="G92" i="3"/>
  <c r="G94" i="3"/>
  <c r="G97" i="3"/>
  <c r="G99" i="3"/>
  <c r="G102" i="3"/>
  <c r="G104" i="3"/>
  <c r="G110" i="3"/>
  <c r="G113" i="3"/>
  <c r="G116" i="3"/>
  <c r="G118" i="3"/>
  <c r="G121" i="3"/>
  <c r="AJ144" i="3"/>
  <c r="G144" i="3"/>
  <c r="F146" i="3"/>
  <c r="B133" i="3"/>
  <c r="B130" i="3" s="1"/>
  <c r="B144" i="3"/>
  <c r="F144" i="3" s="1"/>
  <c r="D166" i="3"/>
  <c r="D165" i="3" s="1"/>
  <c r="G166" i="3"/>
  <c r="E165" i="3"/>
  <c r="F166" i="3"/>
  <c r="AG133" i="3"/>
  <c r="AG151" i="3"/>
  <c r="F145" i="3"/>
  <c r="G145" i="3"/>
  <c r="G172" i="3"/>
  <c r="C170" i="3" l="1"/>
  <c r="B56" i="3"/>
  <c r="F56" i="3" s="1"/>
  <c r="X169" i="3"/>
  <c r="X167" i="3" s="1"/>
  <c r="P169" i="3"/>
  <c r="P167" i="3" s="1"/>
  <c r="AG54" i="3"/>
  <c r="AG53" i="3"/>
  <c r="AH53" i="3"/>
  <c r="AJ76" i="3"/>
  <c r="F76" i="3"/>
  <c r="AJ60" i="3"/>
  <c r="E58" i="3"/>
  <c r="E54" i="3"/>
  <c r="AI55" i="3"/>
  <c r="G76" i="3"/>
  <c r="I53" i="3"/>
  <c r="AI53" i="3" s="1"/>
  <c r="D50" i="3"/>
  <c r="D17" i="3"/>
  <c r="D10" i="3" s="1"/>
  <c r="G47" i="3"/>
  <c r="AJ17" i="3"/>
  <c r="C16" i="3"/>
  <c r="AJ16" i="3" s="1"/>
  <c r="C10" i="3"/>
  <c r="S53" i="3"/>
  <c r="G112" i="3"/>
  <c r="G109" i="3"/>
  <c r="G96" i="3"/>
  <c r="AD170" i="3"/>
  <c r="AD167" i="3" s="1"/>
  <c r="R170" i="3"/>
  <c r="H169" i="3"/>
  <c r="H167" i="3" s="1"/>
  <c r="AJ134" i="3"/>
  <c r="D61" i="3"/>
  <c r="AH54" i="3"/>
  <c r="D9" i="3"/>
  <c r="AH16" i="3"/>
  <c r="AI16" i="3"/>
  <c r="F60" i="3"/>
  <c r="AE170" i="3"/>
  <c r="AE167" i="3" s="1"/>
  <c r="I170" i="3"/>
  <c r="I167" i="3" s="1"/>
  <c r="F115" i="3"/>
  <c r="G61" i="3"/>
  <c r="C55" i="3"/>
  <c r="L169" i="3"/>
  <c r="L167" i="3" s="1"/>
  <c r="AJ61" i="3"/>
  <c r="C58" i="3"/>
  <c r="F47" i="3"/>
  <c r="F54" i="3"/>
  <c r="Q170" i="3"/>
  <c r="Q9" i="3"/>
  <c r="AI9" i="3" s="1"/>
  <c r="G16" i="3"/>
  <c r="B12" i="3"/>
  <c r="B16" i="3"/>
  <c r="F16" i="3" s="1"/>
  <c r="AH167" i="3"/>
  <c r="F165" i="3"/>
  <c r="G165" i="3"/>
  <c r="D137" i="3"/>
  <c r="D133" i="3"/>
  <c r="D55" i="3" s="1"/>
  <c r="AH58" i="3"/>
  <c r="AG58" i="3"/>
  <c r="F133" i="3"/>
  <c r="AJ133" i="3"/>
  <c r="G133" i="3"/>
  <c r="E130" i="3"/>
  <c r="E55" i="3"/>
  <c r="G124" i="3"/>
  <c r="F124" i="3"/>
  <c r="AJ101" i="3"/>
  <c r="D169" i="3"/>
  <c r="D58" i="3"/>
  <c r="D132" i="3"/>
  <c r="D130" i="3" s="1"/>
  <c r="D151" i="3"/>
  <c r="G171" i="3"/>
  <c r="D171" i="3"/>
  <c r="B170" i="3"/>
  <c r="AJ96" i="3"/>
  <c r="F61" i="3"/>
  <c r="B55" i="3"/>
  <c r="B53" i="3" s="1"/>
  <c r="AH9" i="3"/>
  <c r="AG9" i="3"/>
  <c r="F168" i="3"/>
  <c r="C171" i="3"/>
  <c r="AJ171" i="3" s="1"/>
  <c r="B171" i="3"/>
  <c r="F171" i="3" s="1"/>
  <c r="AH171" i="3"/>
  <c r="AG171" i="3"/>
  <c r="AJ56" i="3"/>
  <c r="G56" i="3"/>
  <c r="AJ91" i="3"/>
  <c r="AJ86" i="3"/>
  <c r="C130" i="3"/>
  <c r="C54" i="3"/>
  <c r="F12" i="3"/>
  <c r="B9" i="3"/>
  <c r="F9" i="3" s="1"/>
  <c r="F151" i="3"/>
  <c r="AJ151" i="3"/>
  <c r="G151" i="3"/>
  <c r="AJ132" i="3"/>
  <c r="G127" i="3"/>
  <c r="F127" i="3"/>
  <c r="B58" i="3"/>
  <c r="C169" i="3"/>
  <c r="AJ169" i="3" s="1"/>
  <c r="B169" i="3"/>
  <c r="F169" i="3" s="1"/>
  <c r="AJ168" i="3"/>
  <c r="G168" i="3"/>
  <c r="AG169" i="3" l="1"/>
  <c r="AH169" i="3"/>
  <c r="R167" i="3"/>
  <c r="AG167" i="3" s="1"/>
  <c r="AG170" i="3"/>
  <c r="G10" i="3"/>
  <c r="C9" i="3"/>
  <c r="AJ10" i="3"/>
  <c r="AJ58" i="3"/>
  <c r="G58" i="3"/>
  <c r="F58" i="3"/>
  <c r="D16" i="3"/>
  <c r="D54" i="3"/>
  <c r="D53" i="3" s="1"/>
  <c r="AH170" i="3"/>
  <c r="Q167" i="3"/>
  <c r="AI167" i="3" s="1"/>
  <c r="E170" i="3"/>
  <c r="AI170" i="3"/>
  <c r="B167" i="3"/>
  <c r="C167" i="3"/>
  <c r="G54" i="3"/>
  <c r="C53" i="3"/>
  <c r="AJ54" i="3"/>
  <c r="G169" i="3"/>
  <c r="AJ130" i="3"/>
  <c r="G130" i="3"/>
  <c r="F130" i="3"/>
  <c r="AJ55" i="3"/>
  <c r="E53" i="3"/>
  <c r="F55" i="3"/>
  <c r="G55" i="3"/>
  <c r="G9" i="3" l="1"/>
  <c r="AJ9" i="3"/>
  <c r="E167" i="3"/>
  <c r="G167" i="3" s="1"/>
  <c r="AJ170" i="3"/>
  <c r="D170" i="3"/>
  <c r="D167" i="3" s="1"/>
  <c r="G170" i="3"/>
  <c r="F170" i="3"/>
  <c r="F53" i="3"/>
  <c r="AJ53" i="3"/>
  <c r="G53" i="3"/>
  <c r="AJ167" i="3" l="1"/>
  <c r="F167" i="3"/>
</calcChain>
</file>

<file path=xl/sharedStrings.xml><?xml version="1.0" encoding="utf-8"?>
<sst xmlns="http://schemas.openxmlformats.org/spreadsheetml/2006/main" count="231" uniqueCount="82">
  <si>
    <t>Отчет о ходе реализации муниципальной программы (сетевой график)</t>
  </si>
  <si>
    <t xml:space="preserve"> "Социально - экономическое развитие и инвестиции муниципального образования город Когалым" (постановление Администрации города Когалыма от 11.10.2013 №2919)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</si>
  <si>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</si>
  <si>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</si>
  <si>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</si>
  <si>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</si>
  <si>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</si>
  <si>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</si>
  <si>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</si>
  <si>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</si>
  <si>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</si>
  <si>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</si>
  <si>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</si>
  <si>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</si>
  <si>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</si>
  <si>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</si>
  <si>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</si>
  <si>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</si>
  <si>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</si>
  <si>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</si>
  <si>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</si>
  <si>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</si>
  <si>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</si>
  <si>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</si>
  <si>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</si>
  <si>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«Совершенствование системы муниципального стратегического управления, повышение инвестиционной привлекательности и развитие конкуренции»</t>
  </si>
  <si>
    <t>Всего по подпрограмме 1 «Совершенствование системы муниципального стратегического управления, повышение инвестиционной привлекательности и развитие конкуренции»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</si>
  <si>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</si>
  <si>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</si>
  <si>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</si>
  <si>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</si>
  <si>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</si>
  <si>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 xml:space="preserve">1.1. Основное мероприятие " Реализация механизмов стратегического управления социально-экономическим развитием города Когалыма" (показатели 1, 2, 3, 4, 5) </t>
  </si>
  <si>
    <t>Всего</t>
  </si>
  <si>
    <t>1.1.1. Мониторинг социально-экономического развития города Когалыма</t>
  </si>
  <si>
    <t>бюджет автономного округа</t>
  </si>
  <si>
    <t>1.1.2. Реализация и корректировка стратегии социально-экономического развития города Когалыма до 2030 года</t>
  </si>
  <si>
    <t>привлеченные средства</t>
  </si>
  <si>
    <t>1.1.3. Обеспечение деятельности управления экономики Администрации города Когалыма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</si>
  <si>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</si>
  <si>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Организация и проведение определения поставщика (подрядчика, исполнителя) для заказчиков города Когалыма</t>
  </si>
  <si>
    <t>1.1.6. Проведение Всероссийской переписи населения 2020 года</t>
  </si>
  <si>
    <t>Подпрограмма 2. «Развитие малого и среднего  предпринимательства»</t>
  </si>
  <si>
    <t>Всего по подпрограмме 2 «Развитие малого и среднего  предпринимательства»</t>
  </si>
  <si>
    <t>2.1. Основное мероприятие "Региональный проект "Расширение доступа субъектов малого и среднего предпринимательства к финансовой поддержке, в том числе к льготному финансированию" (показатели  6, 7, 8, 9)</t>
  </si>
  <si>
    <t>2.1.1. Предоставление субсидий на создание и (или) обеспечение деятельности центров молодежного инновационного творчества</t>
  </si>
  <si>
    <t>2.1.2. Возмещение части затрат на аренду нежилых помещений</t>
  </si>
  <si>
    <t>2.1.3. Возмещение части затрат по предоставленным консалтинговым услугам</t>
  </si>
  <si>
    <t>2.1.4. Возмещение части затрат, связанных с созданием и (или) развитием: центров (групп) времяпрепровождения детей, в том числе групп кратковременного пребывания детей и дошкольных образовательных центров</t>
  </si>
  <si>
    <t>2.1.5. Возмещение затрат на реализацию программ по энергосбережению, включая затраты на приобретение и внедрение инновационных технологий, оборудования и материалов, проведение на объектах энергетических обследований</t>
  </si>
  <si>
    <t>2.1.6. Возмещение части затрат по приобретению оборудования (основных средств) и лицензионных программных продуктов</t>
  </si>
  <si>
    <t>2.1.7. Возмещение части затрат, связанных с прохождением курсов повышения квалификации</t>
  </si>
  <si>
    <t xml:space="preserve">2.1.8. Финансовая поддержка начинающих предпринимателей, в виде возмещения части затрат, связанных с началом предпринимательской деятельности </t>
  </si>
  <si>
    <t>2.1.9. Грантовая поддержка на развитие предпринимательства (бюджет города Когалыма сверх доли софинансирования)</t>
  </si>
  <si>
    <t>2.1.10. Грантовая поддержка на развитие молодежного предпринимательства (бюджет города Когалыма сверх доли софинансирования)</t>
  </si>
  <si>
    <t>2.1.11. Грантовая поддержка социального предпринимательства (бюджет города Когалыма сверх доли софинансирования)</t>
  </si>
  <si>
    <t>2.1.12.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 (бюджет города Когалыма сверх доли софинансирования)</t>
  </si>
  <si>
    <t>2.1.13.Возмещение части затрат на аренду нежилых помещений за счет средств бюджета города Когалыма (бюджет города Когалыма сверх доли софинансирования)</t>
  </si>
  <si>
    <t>2.1.14 Предоставление субсидий на создание и (или) обеспечение деятельности центров молодежного инновационного творчества (сверх доли софинансирования)</t>
  </si>
  <si>
    <t>2.1.15 Возмещение части затрат по приобретению оборудования (основных средств)и лицензионных программных продуктов</t>
  </si>
  <si>
    <t xml:space="preserve">2.2. Основное мероприятие "Организация мероприятий по информационно-консультационной поддержки, популяризации и пропаганде предпринимательской деятельности" (показатели 6, 7, 8, 9) </t>
  </si>
  <si>
    <t>2.2.1.Организация мониторинга деятельности субъектов малого и среднего предпринимательства</t>
  </si>
  <si>
    <t>2.2.2.Организация мероприятий, направленных на вовлечение молодежи в предпринимательскую деятельность.</t>
  </si>
  <si>
    <t>2.2.3. Организация мероприятий по информационно-консультационной поддержке, популяризации и пропаганде предпринимательской деятельности</t>
  </si>
  <si>
    <t>2.2.1. Размещение информационных материалов о проводимых мероприятиях в сфере малого и среднего предпринимательства в  средствах массовой информации (бюджет города Когалыма сверх доли софинансирования)</t>
  </si>
  <si>
    <t>Подпрограмма 3. «Создание условий для оказания содействия предприятиям и организациям наиболее пострадавшим от распространения новой коронавирусной инфекции, вызванной COVID-19»</t>
  </si>
  <si>
    <t>3.1. Основное мероприятие  "Субсидирование организаций, в сферах деятельности, наиболее пострадавших в условиях ухудшения ситуации в связи с распространением новой коронавирусной инфекции</t>
  </si>
  <si>
    <t>Всего по муниципальной программе</t>
  </si>
  <si>
    <t xml:space="preserve">Начальник управления инвестиционной деятельности и развития предпринимательства </t>
  </si>
  <si>
    <t>Ответственный за составление сетевого графика (подпрограмма "Развитие малого и среднего предпринимательства")</t>
  </si>
  <si>
    <t>Ю.Л. Спиридонова</t>
  </si>
  <si>
    <t>М.В. Иванова тел. 93-757</t>
  </si>
  <si>
    <t>(подпись)</t>
  </si>
  <si>
    <t>И.о. начальника управления экономики</t>
  </si>
  <si>
    <t>Ответственный за составление сетевого графика</t>
  </si>
  <si>
    <t>Т.М. Абдуразакова</t>
  </si>
  <si>
    <t>Е.С. Митина
 тел. 93-831</t>
  </si>
  <si>
    <t>ОГЛАВЛЕНИЕ!A1</t>
  </si>
  <si>
    <t>план на отчетную дату</t>
  </si>
  <si>
    <t>касса</t>
  </si>
  <si>
    <t>отклонение</t>
  </si>
  <si>
    <t>Этим цветом выделены мероприятия, которые мы берем к ВКС, уделить особое внимание!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</si>
</sst>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#,##0_ ;[Red]\-#,##0\ "/>
    <numFmt numFmtId="167" formatCode="#,##0.00_ ;[Red]\-#,##0.00\ "/>
    <numFmt numFmtId="168" formatCode="#,##0.000_ ;[Red]\-#,##0.000\ "/>
    <numFmt numFmtId="169" formatCode="_-* #,##0.0\ _₽_-;\-* #,##0.0\ _₽_-;_-* &quot;-&quot;?\ _₽_-;_-@_-"/>
    <numFmt numFmtId="170" formatCode="_-* #,##0.00\ _₽_-;\-* #,##0.00\ _₽_-;_-* &quot;-&quot;?\ _₽_-;_-@_-"/>
    <numFmt numFmtId="171" formatCode="#,##0.00\ _₽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9">
    <xf numFmtId="0" fontId="0" fillId="0" borderId="0" xfId="0"/>
    <xf numFmtId="167" fontId="9" fillId="2" borderId="9" xfId="3" applyNumberFormat="1" applyFont="1" applyFill="1" applyBorder="1" applyAlignment="1">
      <alignment horizontal="center" vertical="center"/>
    </xf>
    <xf numFmtId="167" fontId="9" fillId="0" borderId="9" xfId="3" applyNumberFormat="1" applyFont="1" applyFill="1" applyBorder="1" applyAlignment="1">
      <alignment horizontal="center"/>
    </xf>
    <xf numFmtId="167" fontId="10" fillId="0" borderId="9" xfId="3" applyNumberFormat="1" applyFont="1" applyFill="1" applyBorder="1" applyAlignment="1">
      <alignment horizontal="center"/>
    </xf>
    <xf numFmtId="167" fontId="4" fillId="0" borderId="9" xfId="3" applyNumberFormat="1" applyFont="1" applyFill="1" applyBorder="1" applyAlignment="1">
      <alignment horizontal="center"/>
    </xf>
    <xf numFmtId="0" fontId="4" fillId="0" borderId="9" xfId="3" applyNumberFormat="1" applyFont="1" applyFill="1" applyBorder="1" applyAlignment="1">
      <alignment horizontal="center" vertical="center" wrapText="1"/>
    </xf>
    <xf numFmtId="167" fontId="10" fillId="5" borderId="9" xfId="3" applyNumberFormat="1" applyFont="1" applyFill="1" applyBorder="1" applyAlignment="1">
      <alignment horizontal="center"/>
    </xf>
    <xf numFmtId="0" fontId="10" fillId="0" borderId="9" xfId="3" applyNumberFormat="1" applyFont="1" applyFill="1" applyBorder="1" applyAlignment="1">
      <alignment horizontal="center" vertical="center" wrapText="1"/>
    </xf>
    <xf numFmtId="167" fontId="10" fillId="6" borderId="9" xfId="3" applyNumberFormat="1" applyFont="1" applyFill="1" applyBorder="1" applyAlignment="1">
      <alignment horizontal="center"/>
    </xf>
    <xf numFmtId="167" fontId="4" fillId="0" borderId="2" xfId="3" applyNumberFormat="1" applyFont="1" applyFill="1" applyBorder="1" applyAlignment="1">
      <alignment horizontal="center"/>
    </xf>
    <xf numFmtId="167" fontId="4" fillId="8" borderId="2" xfId="3" applyNumberFormat="1" applyFont="1" applyFill="1" applyBorder="1" applyAlignment="1">
      <alignment horizontal="center"/>
    </xf>
    <xf numFmtId="167" fontId="9" fillId="0" borderId="10" xfId="3" applyNumberFormat="1" applyFont="1" applyFill="1" applyBorder="1" applyAlignment="1">
      <alignment horizontal="center"/>
    </xf>
    <xf numFmtId="167" fontId="9" fillId="0" borderId="2" xfId="3" applyNumberFormat="1" applyFont="1" applyFill="1" applyBorder="1" applyAlignment="1">
      <alignment horizontal="center"/>
    </xf>
    <xf numFmtId="167" fontId="10" fillId="0" borderId="10" xfId="3" applyNumberFormat="1" applyFont="1" applyFill="1" applyBorder="1" applyAlignment="1">
      <alignment horizontal="center"/>
    </xf>
    <xf numFmtId="167" fontId="10" fillId="6" borderId="9" xfId="3" applyNumberFormat="1" applyFont="1" applyFill="1" applyBorder="1" applyAlignment="1">
      <alignment horizontal="right"/>
    </xf>
    <xf numFmtId="171" fontId="10" fillId="0" borderId="0" xfId="3" applyNumberFormat="1" applyFont="1" applyFill="1" applyBorder="1" applyAlignment="1" applyProtection="1">
      <alignment vertical="center" wrapText="1"/>
    </xf>
    <xf numFmtId="167" fontId="4" fillId="0" borderId="0" xfId="3" applyNumberFormat="1" applyFont="1" applyFill="1" applyBorder="1" applyAlignment="1">
      <alignment horizontal="center"/>
    </xf>
    <xf numFmtId="0" fontId="2" fillId="0" borderId="0" xfId="2" applyFont="1" applyFill="1" applyAlignment="1">
      <alignment horizontal="justify" vertical="center" wrapText="1"/>
    </xf>
    <xf numFmtId="0" fontId="2" fillId="0" borderId="0" xfId="2" applyFont="1" applyFill="1" applyAlignment="1">
      <alignment vertical="center" wrapText="1"/>
    </xf>
    <xf numFmtId="165" fontId="2" fillId="0" borderId="0" xfId="2" applyNumberFormat="1" applyFont="1" applyFill="1" applyAlignment="1">
      <alignment vertical="center" wrapText="1"/>
    </xf>
    <xf numFmtId="165" fontId="3" fillId="0" borderId="0" xfId="2" applyNumberFormat="1" applyFont="1" applyFill="1" applyAlignment="1">
      <alignment horizontal="left" vertical="center" wrapText="1"/>
    </xf>
    <xf numFmtId="0" fontId="4" fillId="0" borderId="0" xfId="2" applyFont="1" applyFill="1" applyAlignment="1">
      <alignment vertical="center" wrapText="1"/>
    </xf>
    <xf numFmtId="0" fontId="18" fillId="0" borderId="0" xfId="4" applyFont="1" applyFill="1" applyAlignment="1">
      <alignment vertical="center" wrapText="1"/>
    </xf>
    <xf numFmtId="165" fontId="7" fillId="0" borderId="0" xfId="2" applyNumberFormat="1" applyFont="1" applyFill="1" applyBorder="1" applyAlignment="1">
      <alignment vertical="center" wrapText="1"/>
    </xf>
    <xf numFmtId="165" fontId="7" fillId="0" borderId="1" xfId="2" applyNumberFormat="1" applyFont="1" applyFill="1" applyBorder="1" applyAlignment="1">
      <alignment vertical="center" wrapText="1"/>
    </xf>
    <xf numFmtId="165" fontId="8" fillId="0" borderId="1" xfId="2" applyNumberFormat="1" applyFont="1" applyFill="1" applyBorder="1" applyAlignment="1">
      <alignment horizontal="right" vertical="center" wrapText="1"/>
    </xf>
    <xf numFmtId="165" fontId="3" fillId="0" borderId="1" xfId="2" applyNumberFormat="1" applyFont="1" applyFill="1" applyBorder="1" applyAlignment="1">
      <alignment horizontal="right" vertical="center" wrapText="1"/>
    </xf>
    <xf numFmtId="0" fontId="12" fillId="0" borderId="0" xfId="2" applyFont="1" applyFill="1" applyAlignment="1">
      <alignment horizontal="center" vertical="center" wrapText="1"/>
    </xf>
    <xf numFmtId="0" fontId="13" fillId="0" borderId="0" xfId="2" applyFont="1" applyFill="1" applyAlignment="1">
      <alignment horizontal="center" vertical="center" wrapText="1"/>
    </xf>
    <xf numFmtId="0" fontId="9" fillId="0" borderId="9" xfId="2" applyNumberFormat="1" applyFont="1" applyFill="1" applyBorder="1" applyAlignment="1">
      <alignment horizontal="center" vertical="center" wrapText="1"/>
    </xf>
    <xf numFmtId="14" fontId="9" fillId="0" borderId="9" xfId="2" applyNumberFormat="1" applyFont="1" applyFill="1" applyBorder="1" applyAlignment="1">
      <alignment horizontal="center" vertical="center" wrapText="1"/>
    </xf>
    <xf numFmtId="14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2" applyNumberFormat="1" applyFont="1" applyFill="1" applyBorder="1" applyAlignment="1">
      <alignment horizontal="center" vertical="center" wrapText="1"/>
    </xf>
    <xf numFmtId="166" fontId="10" fillId="0" borderId="9" xfId="2" applyNumberFormat="1" applyFont="1" applyFill="1" applyBorder="1" applyAlignment="1">
      <alignment horizontal="center" vertical="center" wrapText="1"/>
    </xf>
    <xf numFmtId="166" fontId="16" fillId="0" borderId="0" xfId="2" applyNumberFormat="1" applyFont="1" applyFill="1" applyAlignment="1">
      <alignment vertical="center" wrapText="1"/>
    </xf>
    <xf numFmtId="166" fontId="4" fillId="0" borderId="9" xfId="2" applyNumberFormat="1" applyFont="1" applyFill="1" applyBorder="1" applyAlignment="1">
      <alignment horizontal="center" vertical="center" wrapText="1"/>
    </xf>
    <xf numFmtId="166" fontId="2" fillId="0" borderId="0" xfId="2" applyNumberFormat="1" applyFont="1" applyFill="1" applyAlignment="1">
      <alignment vertical="center" wrapText="1"/>
    </xf>
    <xf numFmtId="0" fontId="9" fillId="2" borderId="9" xfId="2" applyFont="1" applyFill="1" applyBorder="1" applyAlignment="1" applyProtection="1">
      <alignment vertical="center" wrapText="1"/>
    </xf>
    <xf numFmtId="167" fontId="9" fillId="2" borderId="9" xfId="2" applyNumberFormat="1" applyFont="1" applyFill="1" applyBorder="1" applyAlignment="1" applyProtection="1">
      <alignment horizontal="center" vertical="center"/>
    </xf>
    <xf numFmtId="0" fontId="9" fillId="0" borderId="9" xfId="2" applyFont="1" applyFill="1" applyBorder="1" applyAlignment="1">
      <alignment vertical="center" wrapText="1"/>
    </xf>
    <xf numFmtId="167" fontId="14" fillId="2" borderId="0" xfId="2" applyNumberFormat="1" applyFont="1" applyFill="1" applyBorder="1" applyAlignment="1">
      <alignment vertical="center" wrapText="1"/>
    </xf>
    <xf numFmtId="0" fontId="14" fillId="2" borderId="0" xfId="2" applyFont="1" applyFill="1" applyBorder="1" applyAlignment="1">
      <alignment vertical="center" wrapText="1"/>
    </xf>
    <xf numFmtId="0" fontId="14" fillId="0" borderId="0" xfId="2" applyFont="1" applyFill="1" applyBorder="1" applyAlignment="1">
      <alignment vertical="center" wrapText="1"/>
    </xf>
    <xf numFmtId="0" fontId="10" fillId="0" borderId="9" xfId="2" applyFont="1" applyFill="1" applyBorder="1" applyAlignment="1">
      <alignment horizontal="justify" wrapText="1"/>
    </xf>
    <xf numFmtId="167" fontId="9" fillId="0" borderId="9" xfId="2" applyNumberFormat="1" applyFont="1" applyFill="1" applyBorder="1" applyAlignment="1">
      <alignment horizontal="center"/>
    </xf>
    <xf numFmtId="167" fontId="14" fillId="0" borderId="0" xfId="2" applyNumberFormat="1" applyFont="1" applyFill="1" applyBorder="1" applyAlignment="1">
      <alignment vertical="center" wrapText="1"/>
    </xf>
    <xf numFmtId="0" fontId="10" fillId="0" borderId="9" xfId="2" applyFont="1" applyFill="1" applyBorder="1" applyAlignment="1">
      <alignment horizontal="left" wrapText="1"/>
    </xf>
    <xf numFmtId="0" fontId="10" fillId="0" borderId="9" xfId="2" applyFont="1" applyFill="1" applyBorder="1" applyAlignment="1">
      <alignment horizontal="right" wrapText="1"/>
    </xf>
    <xf numFmtId="0" fontId="9" fillId="0" borderId="9" xfId="2" applyFont="1" applyFill="1" applyBorder="1" applyAlignment="1">
      <alignment horizontal="justify" wrapText="1"/>
    </xf>
    <xf numFmtId="167" fontId="10" fillId="0" borderId="9" xfId="2" applyNumberFormat="1" applyFont="1" applyFill="1" applyBorder="1" applyAlignment="1">
      <alignment horizontal="center"/>
    </xf>
    <xf numFmtId="167" fontId="10" fillId="0" borderId="9" xfId="2" applyNumberFormat="1" applyFont="1" applyFill="1" applyBorder="1" applyAlignment="1" applyProtection="1">
      <alignment horizontal="center"/>
    </xf>
    <xf numFmtId="0" fontId="4" fillId="0" borderId="9" xfId="2" applyFont="1" applyFill="1" applyBorder="1" applyAlignment="1">
      <alignment vertical="center" wrapText="1"/>
    </xf>
    <xf numFmtId="167" fontId="13" fillId="0" borderId="0" xfId="2" applyNumberFormat="1" applyFont="1" applyFill="1" applyBorder="1" applyAlignment="1">
      <alignment vertical="center" wrapText="1"/>
    </xf>
    <xf numFmtId="0" fontId="13" fillId="0" borderId="0" xfId="2" applyFont="1" applyFill="1" applyBorder="1" applyAlignment="1">
      <alignment vertical="center" wrapText="1"/>
    </xf>
    <xf numFmtId="0" fontId="4" fillId="0" borderId="9" xfId="2" applyFont="1" applyFill="1" applyBorder="1" applyAlignment="1">
      <alignment horizontal="justify" wrapText="1"/>
    </xf>
    <xf numFmtId="167" fontId="4" fillId="0" borderId="9" xfId="2" applyNumberFormat="1" applyFont="1" applyFill="1" applyBorder="1" applyAlignment="1">
      <alignment horizontal="center"/>
    </xf>
    <xf numFmtId="167" fontId="12" fillId="0" borderId="9" xfId="2" applyNumberFormat="1" applyFont="1" applyFill="1" applyBorder="1" applyAlignment="1" applyProtection="1">
      <alignment horizontal="center"/>
    </xf>
    <xf numFmtId="167" fontId="13" fillId="0" borderId="9" xfId="2" applyNumberFormat="1" applyFont="1" applyFill="1" applyBorder="1" applyAlignment="1">
      <alignment wrapText="1"/>
    </xf>
    <xf numFmtId="0" fontId="12" fillId="0" borderId="9" xfId="2" applyFont="1" applyFill="1" applyBorder="1" applyAlignment="1">
      <alignment vertical="center" wrapText="1"/>
    </xf>
    <xf numFmtId="167" fontId="9" fillId="0" borderId="9" xfId="2" applyNumberFormat="1" applyFont="1" applyFill="1" applyBorder="1" applyAlignment="1" applyProtection="1">
      <alignment horizontal="center"/>
    </xf>
    <xf numFmtId="167" fontId="4" fillId="0" borderId="9" xfId="2" applyNumberFormat="1" applyFont="1" applyFill="1" applyBorder="1" applyAlignment="1" applyProtection="1">
      <alignment horizontal="center"/>
    </xf>
    <xf numFmtId="0" fontId="4" fillId="0" borderId="9" xfId="2" applyFont="1" applyFill="1" applyBorder="1" applyAlignment="1">
      <alignment horizontal="justify" vertical="center" wrapText="1"/>
    </xf>
    <xf numFmtId="0" fontId="10" fillId="0" borderId="9" xfId="2" applyFont="1" applyFill="1" applyBorder="1" applyAlignment="1">
      <alignment horizontal="justify" vertical="center" wrapText="1"/>
    </xf>
    <xf numFmtId="167" fontId="14" fillId="0" borderId="9" xfId="2" applyNumberFormat="1" applyFont="1" applyFill="1" applyBorder="1" applyAlignment="1">
      <alignment wrapText="1"/>
    </xf>
    <xf numFmtId="0" fontId="12" fillId="0" borderId="10" xfId="2" applyFont="1" applyFill="1" applyBorder="1" applyAlignment="1">
      <alignment horizontal="left" vertical="center" wrapText="1"/>
    </xf>
    <xf numFmtId="167" fontId="12" fillId="0" borderId="9" xfId="2" applyNumberFormat="1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left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left" vertical="center" wrapText="1"/>
    </xf>
    <xf numFmtId="167" fontId="9" fillId="0" borderId="9" xfId="2" applyNumberFormat="1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left" vertical="center" wrapText="1"/>
    </xf>
    <xf numFmtId="167" fontId="10" fillId="0" borderId="9" xfId="2" applyNumberFormat="1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vertical="center" wrapText="1"/>
    </xf>
    <xf numFmtId="167" fontId="16" fillId="0" borderId="0" xfId="2" applyNumberFormat="1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 wrapText="1"/>
    </xf>
    <xf numFmtId="0" fontId="10" fillId="6" borderId="9" xfId="2" applyFont="1" applyFill="1" applyBorder="1" applyAlignment="1">
      <alignment horizontal="right" wrapText="1"/>
    </xf>
    <xf numFmtId="0" fontId="10" fillId="0" borderId="9" xfId="2" applyFont="1" applyFill="1" applyBorder="1" applyAlignment="1">
      <alignment horizontal="justify" vertical="top" wrapText="1"/>
    </xf>
    <xf numFmtId="167" fontId="2" fillId="0" borderId="0" xfId="2" applyNumberFormat="1" applyFont="1" applyFill="1" applyBorder="1" applyAlignment="1">
      <alignment vertical="center" wrapText="1"/>
    </xf>
    <xf numFmtId="0" fontId="2" fillId="0" borderId="0" xfId="2" applyFont="1" applyFill="1" applyBorder="1" applyAlignment="1">
      <alignment vertical="center" wrapText="1"/>
    </xf>
    <xf numFmtId="0" fontId="16" fillId="0" borderId="0" xfId="2" applyFont="1" applyFill="1" applyAlignment="1">
      <alignment vertical="center" wrapText="1"/>
    </xf>
    <xf numFmtId="167" fontId="2" fillId="0" borderId="9" xfId="2" applyNumberFormat="1" applyFont="1" applyFill="1" applyBorder="1" applyAlignment="1">
      <alignment wrapText="1"/>
    </xf>
    <xf numFmtId="167" fontId="10" fillId="6" borderId="9" xfId="2" applyNumberFormat="1" applyFont="1" applyFill="1" applyBorder="1" applyAlignment="1">
      <alignment horizontal="center"/>
    </xf>
    <xf numFmtId="167" fontId="10" fillId="6" borderId="9" xfId="2" applyNumberFormat="1" applyFont="1" applyFill="1" applyBorder="1" applyAlignment="1" applyProtection="1">
      <alignment horizontal="center"/>
    </xf>
    <xf numFmtId="167" fontId="14" fillId="6" borderId="0" xfId="2" applyNumberFormat="1" applyFont="1" applyFill="1" applyBorder="1" applyAlignment="1">
      <alignment vertical="center" wrapText="1"/>
    </xf>
    <xf numFmtId="0" fontId="16" fillId="6" borderId="0" xfId="2" applyFont="1" applyFill="1" applyBorder="1" applyAlignment="1">
      <alignment vertical="center" wrapText="1"/>
    </xf>
    <xf numFmtId="0" fontId="14" fillId="6" borderId="0" xfId="2" applyFont="1" applyFill="1" applyBorder="1" applyAlignment="1">
      <alignment vertical="center" wrapText="1"/>
    </xf>
    <xf numFmtId="168" fontId="10" fillId="0" borderId="9" xfId="2" applyNumberFormat="1" applyFont="1" applyFill="1" applyBorder="1" applyAlignment="1" applyProtection="1">
      <alignment horizontal="center"/>
    </xf>
    <xf numFmtId="0" fontId="10" fillId="7" borderId="10" xfId="2" applyFont="1" applyFill="1" applyBorder="1" applyAlignment="1">
      <alignment horizontal="left" vertical="center"/>
    </xf>
    <xf numFmtId="0" fontId="4" fillId="7" borderId="11" xfId="2" applyFont="1" applyFill="1" applyBorder="1" applyAlignment="1">
      <alignment horizontal="left" vertical="center" wrapText="1"/>
    </xf>
    <xf numFmtId="0" fontId="4" fillId="7" borderId="12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justify" wrapText="1"/>
    </xf>
    <xf numFmtId="167" fontId="4" fillId="8" borderId="2" xfId="2" applyNumberFormat="1" applyFont="1" applyFill="1" applyBorder="1" applyAlignment="1" applyProtection="1">
      <alignment horizontal="center"/>
    </xf>
    <xf numFmtId="167" fontId="4" fillId="0" borderId="2" xfId="2" applyNumberFormat="1" applyFont="1" applyFill="1" applyBorder="1" applyAlignment="1" applyProtection="1">
      <alignment horizontal="center"/>
    </xf>
    <xf numFmtId="0" fontId="13" fillId="8" borderId="0" xfId="2" applyFont="1" applyFill="1" applyBorder="1" applyAlignment="1">
      <alignment vertical="center" wrapText="1"/>
    </xf>
    <xf numFmtId="0" fontId="10" fillId="7" borderId="0" xfId="2" applyFont="1" applyFill="1" applyBorder="1" applyAlignment="1">
      <alignment horizontal="left" vertical="center"/>
    </xf>
    <xf numFmtId="0" fontId="4" fillId="7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10" fillId="0" borderId="8" xfId="2" applyFont="1" applyFill="1" applyBorder="1" applyAlignment="1">
      <alignment vertical="center" wrapText="1"/>
    </xf>
    <xf numFmtId="0" fontId="5" fillId="7" borderId="0" xfId="2" applyNumberFormat="1" applyFill="1" applyAlignment="1">
      <alignment horizontal="left" vertical="center"/>
    </xf>
    <xf numFmtId="0" fontId="5" fillId="7" borderId="0" xfId="2" applyNumberFormat="1" applyFill="1" applyBorder="1" applyAlignment="1">
      <alignment horizontal="left" vertical="center"/>
    </xf>
    <xf numFmtId="0" fontId="10" fillId="7" borderId="0" xfId="2" applyNumberFormat="1" applyFont="1" applyFill="1" applyBorder="1" applyAlignment="1" applyProtection="1">
      <alignment horizontal="left" vertical="center"/>
    </xf>
    <xf numFmtId="0" fontId="9" fillId="0" borderId="2" xfId="2" applyFont="1" applyFill="1" applyBorder="1" applyAlignment="1">
      <alignment vertical="center" wrapText="1"/>
    </xf>
    <xf numFmtId="167" fontId="9" fillId="0" borderId="2" xfId="2" applyNumberFormat="1" applyFont="1" applyFill="1" applyBorder="1" applyAlignment="1" applyProtection="1">
      <alignment horizontal="center"/>
    </xf>
    <xf numFmtId="0" fontId="9" fillId="0" borderId="0" xfId="2" applyFont="1" applyFill="1" applyBorder="1" applyAlignment="1">
      <alignment vertical="center" wrapText="1"/>
    </xf>
    <xf numFmtId="0" fontId="7" fillId="0" borderId="0" xfId="2" applyNumberFormat="1" applyFont="1" applyFill="1" applyBorder="1" applyAlignment="1" applyProtection="1">
      <alignment horizontal="left" vertical="center" wrapText="1"/>
    </xf>
    <xf numFmtId="0" fontId="7" fillId="0" borderId="0" xfId="2" applyNumberFormat="1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9" fillId="0" borderId="8" xfId="2" applyFont="1" applyFill="1" applyBorder="1" applyAlignment="1">
      <alignment horizontal="justify" wrapText="1"/>
    </xf>
    <xf numFmtId="167" fontId="9" fillId="0" borderId="8" xfId="2" applyNumberFormat="1" applyFont="1" applyFill="1" applyBorder="1" applyAlignment="1">
      <alignment horizontal="center"/>
    </xf>
    <xf numFmtId="0" fontId="14" fillId="0" borderId="0" xfId="2" applyFont="1" applyFill="1" applyAlignment="1">
      <alignment vertical="center" wrapText="1"/>
    </xf>
    <xf numFmtId="167" fontId="9" fillId="6" borderId="9" xfId="2" applyNumberFormat="1" applyFont="1" applyFill="1" applyBorder="1" applyAlignment="1" applyProtection="1">
      <alignment horizontal="center"/>
    </xf>
    <xf numFmtId="167" fontId="10" fillId="6" borderId="9" xfId="2" applyNumberFormat="1" applyFont="1" applyFill="1" applyBorder="1" applyAlignment="1" applyProtection="1">
      <alignment horizontal="right"/>
    </xf>
    <xf numFmtId="167" fontId="10" fillId="0" borderId="9" xfId="2" applyNumberFormat="1" applyFont="1" applyFill="1" applyBorder="1" applyAlignment="1" applyProtection="1">
      <alignment horizontal="right"/>
    </xf>
    <xf numFmtId="167" fontId="14" fillId="6" borderId="0" xfId="2" applyNumberFormat="1" applyFont="1" applyFill="1" applyBorder="1" applyAlignment="1">
      <alignment horizontal="right" vertical="center" wrapText="1"/>
    </xf>
    <xf numFmtId="0" fontId="16" fillId="6" borderId="0" xfId="2" applyFont="1" applyFill="1" applyBorder="1" applyAlignment="1">
      <alignment horizontal="right" vertical="center" wrapText="1"/>
    </xf>
    <xf numFmtId="0" fontId="16" fillId="0" borderId="0" xfId="2" applyFont="1" applyFill="1" applyBorder="1" applyAlignment="1">
      <alignment horizontal="right" vertical="center" wrapText="1"/>
    </xf>
    <xf numFmtId="0" fontId="10" fillId="9" borderId="9" xfId="2" applyFont="1" applyFill="1" applyBorder="1" applyAlignment="1">
      <alignment horizontal="justify" wrapText="1"/>
    </xf>
    <xf numFmtId="0" fontId="10" fillId="7" borderId="11" xfId="2" applyFont="1" applyFill="1" applyBorder="1" applyAlignment="1">
      <alignment horizontal="left" vertical="center" wrapText="1"/>
    </xf>
    <xf numFmtId="0" fontId="10" fillId="7" borderId="12" xfId="2" applyFont="1" applyFill="1" applyBorder="1" applyAlignment="1">
      <alignment horizontal="left" vertical="center" wrapText="1"/>
    </xf>
    <xf numFmtId="0" fontId="9" fillId="2" borderId="9" xfId="2" applyFont="1" applyFill="1" applyBorder="1" applyAlignment="1">
      <alignment horizontal="justify" wrapText="1"/>
    </xf>
    <xf numFmtId="167" fontId="9" fillId="2" borderId="9" xfId="2" applyNumberFormat="1" applyFont="1" applyFill="1" applyBorder="1" applyAlignment="1">
      <alignment horizontal="center"/>
    </xf>
    <xf numFmtId="167" fontId="12" fillId="0" borderId="9" xfId="2" applyNumberFormat="1" applyFont="1" applyFill="1" applyBorder="1" applyAlignment="1">
      <alignment horizontal="center"/>
    </xf>
    <xf numFmtId="167" fontId="13" fillId="2" borderId="0" xfId="2" applyNumberFormat="1" applyFont="1" applyFill="1" applyBorder="1" applyAlignment="1">
      <alignment vertical="center" wrapText="1"/>
    </xf>
    <xf numFmtId="0" fontId="13" fillId="2" borderId="0" xfId="2" applyFont="1" applyFill="1" applyBorder="1" applyAlignment="1">
      <alignment vertical="center" wrapText="1"/>
    </xf>
    <xf numFmtId="0" fontId="15" fillId="0" borderId="9" xfId="2" applyFont="1" applyBorder="1" applyAlignment="1">
      <alignment horizontal="left" vertical="center" wrapText="1"/>
    </xf>
    <xf numFmtId="0" fontId="4" fillId="0" borderId="0" xfId="2" applyFont="1" applyFill="1" applyBorder="1" applyAlignment="1">
      <alignment horizontal="justify" wrapText="1"/>
    </xf>
    <xf numFmtId="169" fontId="4" fillId="0" borderId="0" xfId="2" applyNumberFormat="1" applyFont="1" applyFill="1" applyBorder="1" applyAlignment="1">
      <alignment horizontal="justify" wrapText="1"/>
    </xf>
    <xf numFmtId="170" fontId="4" fillId="0" borderId="0" xfId="2" applyNumberFormat="1" applyFont="1" applyFill="1" applyBorder="1" applyAlignment="1">
      <alignment horizontal="justify" wrapText="1"/>
    </xf>
    <xf numFmtId="167" fontId="13" fillId="0" borderId="0" xfId="2" applyNumberFormat="1" applyFont="1" applyFill="1" applyBorder="1" applyAlignment="1">
      <alignment wrapText="1"/>
    </xf>
    <xf numFmtId="0" fontId="12" fillId="0" borderId="0" xfId="2" applyFont="1" applyFill="1" applyBorder="1" applyAlignment="1">
      <alignment vertical="center" wrapText="1"/>
    </xf>
    <xf numFmtId="0" fontId="4" fillId="0" borderId="0" xfId="2" applyFont="1" applyFill="1" applyAlignment="1">
      <alignment horizontal="left" vertical="center" wrapText="1"/>
    </xf>
    <xf numFmtId="167" fontId="4" fillId="0" borderId="0" xfId="2" applyNumberFormat="1" applyFont="1" applyFill="1" applyAlignment="1">
      <alignment horizontal="left" vertical="center" wrapText="1"/>
    </xf>
    <xf numFmtId="167" fontId="4" fillId="0" borderId="0" xfId="2" applyNumberFormat="1" applyFont="1" applyFill="1" applyAlignment="1">
      <alignment vertical="center" wrapText="1"/>
    </xf>
    <xf numFmtId="43" fontId="2" fillId="0" borderId="0" xfId="2" applyNumberFormat="1" applyFont="1" applyFill="1" applyAlignment="1">
      <alignment vertical="center" wrapText="1"/>
    </xf>
    <xf numFmtId="165" fontId="4" fillId="0" borderId="0" xfId="2" applyNumberFormat="1" applyFont="1" applyFill="1" applyAlignment="1">
      <alignment vertical="center" wrapText="1"/>
    </xf>
    <xf numFmtId="0" fontId="2" fillId="0" borderId="0" xfId="2" applyNumberFormat="1" applyFont="1" applyFill="1" applyAlignment="1">
      <alignment vertical="center" wrapText="1"/>
    </xf>
    <xf numFmtId="167" fontId="2" fillId="0" borderId="0" xfId="2" applyNumberFormat="1" applyFont="1" applyFill="1" applyAlignment="1">
      <alignment vertical="center" wrapText="1"/>
    </xf>
    <xf numFmtId="0" fontId="10" fillId="0" borderId="0" xfId="2" applyFont="1" applyFill="1" applyBorder="1" applyAlignment="1" applyProtection="1">
      <alignment horizontal="left" wrapText="1"/>
    </xf>
    <xf numFmtId="0" fontId="16" fillId="0" borderId="0" xfId="2" applyFont="1" applyFill="1" applyAlignment="1">
      <alignment horizontal="justify" vertical="center" wrapText="1"/>
    </xf>
    <xf numFmtId="0" fontId="10" fillId="0" borderId="0" xfId="2" applyFont="1" applyFill="1" applyBorder="1" applyAlignment="1" applyProtection="1">
      <alignment wrapText="1"/>
    </xf>
    <xf numFmtId="167" fontId="10" fillId="0" borderId="0" xfId="2" applyNumberFormat="1" applyFont="1" applyFill="1" applyBorder="1" applyAlignment="1" applyProtection="1">
      <alignment wrapText="1"/>
    </xf>
    <xf numFmtId="0" fontId="10" fillId="0" borderId="0" xfId="2" applyFont="1" applyFill="1" applyBorder="1" applyAlignment="1" applyProtection="1"/>
    <xf numFmtId="165" fontId="4" fillId="0" borderId="0" xfId="2" applyNumberFormat="1" applyFont="1" applyFill="1" applyBorder="1" applyAlignment="1" applyProtection="1">
      <alignment vertical="center" wrapText="1"/>
    </xf>
    <xf numFmtId="165" fontId="12" fillId="0" borderId="0" xfId="2" applyNumberFormat="1" applyFont="1" applyFill="1" applyBorder="1" applyAlignment="1" applyProtection="1">
      <alignment vertical="center" wrapText="1"/>
    </xf>
    <xf numFmtId="165" fontId="4" fillId="0" borderId="0" xfId="2" applyNumberFormat="1" applyFont="1" applyFill="1" applyBorder="1" applyAlignment="1" applyProtection="1">
      <alignment horizontal="left" vertical="top" wrapText="1"/>
    </xf>
    <xf numFmtId="165" fontId="13" fillId="0" borderId="0" xfId="2" applyNumberFormat="1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vertical="center" wrapText="1"/>
    </xf>
    <xf numFmtId="0" fontId="10" fillId="0" borderId="1" xfId="2" applyFont="1" applyFill="1" applyBorder="1" applyAlignment="1" applyProtection="1">
      <alignment wrapText="1"/>
    </xf>
    <xf numFmtId="0" fontId="10" fillId="0" borderId="0" xfId="2" applyFont="1" applyFill="1" applyAlignment="1" applyProtection="1">
      <alignment vertical="center" wrapText="1"/>
    </xf>
    <xf numFmtId="0" fontId="10" fillId="0" borderId="1" xfId="2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center" wrapText="1"/>
    </xf>
    <xf numFmtId="0" fontId="4" fillId="0" borderId="0" xfId="2" applyFont="1" applyFill="1" applyAlignment="1" applyProtection="1">
      <alignment vertical="center" wrapText="1"/>
    </xf>
    <xf numFmtId="165" fontId="2" fillId="0" borderId="0" xfId="2" applyNumberFormat="1" applyFont="1" applyFill="1" applyAlignment="1" applyProtection="1">
      <alignment vertical="center" wrapText="1"/>
    </xf>
    <xf numFmtId="165" fontId="2" fillId="0" borderId="0" xfId="2" applyNumberFormat="1" applyFont="1" applyFill="1" applyAlignment="1" applyProtection="1">
      <alignment horizontal="left" vertical="top" wrapText="1"/>
    </xf>
    <xf numFmtId="0" fontId="2" fillId="0" borderId="0" xfId="2" applyFont="1" applyFill="1" applyAlignment="1" applyProtection="1">
      <alignment vertical="center" wrapText="1"/>
    </xf>
    <xf numFmtId="0" fontId="16" fillId="0" borderId="0" xfId="2" applyFont="1" applyFill="1" applyAlignment="1" applyProtection="1">
      <alignment horizontal="center" vertical="top" wrapText="1"/>
    </xf>
    <xf numFmtId="165" fontId="16" fillId="0" borderId="0" xfId="2" applyNumberFormat="1" applyFont="1" applyFill="1" applyAlignment="1" applyProtection="1">
      <alignment horizontal="center" vertical="center" wrapText="1"/>
    </xf>
    <xf numFmtId="165" fontId="16" fillId="0" borderId="0" xfId="2" applyNumberFormat="1" applyFont="1" applyFill="1" applyAlignment="1" applyProtection="1">
      <alignment vertical="center" wrapText="1"/>
    </xf>
    <xf numFmtId="165" fontId="16" fillId="0" borderId="13" xfId="2" applyNumberFormat="1" applyFont="1" applyFill="1" applyBorder="1" applyAlignment="1" applyProtection="1">
      <alignment horizontal="center" vertical="center" wrapText="1"/>
    </xf>
    <xf numFmtId="0" fontId="2" fillId="0" borderId="0" xfId="2" applyFont="1" applyFill="1" applyAlignment="1" applyProtection="1">
      <alignment horizontal="left" vertical="top" wrapText="1"/>
    </xf>
    <xf numFmtId="165" fontId="16" fillId="0" borderId="0" xfId="2" applyNumberFormat="1" applyFont="1" applyFill="1" applyBorder="1" applyAlignment="1" applyProtection="1">
      <alignment horizontal="center" vertical="center" wrapText="1"/>
    </xf>
    <xf numFmtId="14" fontId="10" fillId="0" borderId="0" xfId="2" applyNumberFormat="1" applyFont="1" applyFill="1" applyAlignment="1" applyProtection="1">
      <alignment horizontal="center" wrapText="1"/>
    </xf>
    <xf numFmtId="0" fontId="10" fillId="0" borderId="0" xfId="2" applyFont="1" applyFill="1" applyAlignment="1">
      <alignment horizontal="left" vertical="center" wrapText="1"/>
    </xf>
    <xf numFmtId="0" fontId="7" fillId="10" borderId="0" xfId="2" applyFont="1" applyFill="1" applyBorder="1" applyAlignment="1" applyProtection="1">
      <alignment horizontal="justify" wrapText="1"/>
    </xf>
    <xf numFmtId="0" fontId="10" fillId="0" borderId="0" xfId="2" applyFont="1" applyFill="1" applyBorder="1" applyAlignment="1" applyProtection="1">
      <alignment horizontal="left" wrapText="1"/>
    </xf>
    <xf numFmtId="0" fontId="6" fillId="3" borderId="0" xfId="2" applyFont="1" applyFill="1" applyBorder="1" applyAlignment="1">
      <alignment horizontal="left" vertical="center" wrapText="1"/>
    </xf>
    <xf numFmtId="0" fontId="10" fillId="7" borderId="10" xfId="2" applyFont="1" applyFill="1" applyBorder="1" applyAlignment="1">
      <alignment horizontal="left" vertical="center" wrapText="1"/>
    </xf>
    <xf numFmtId="0" fontId="10" fillId="7" borderId="11" xfId="2" applyFont="1" applyFill="1" applyBorder="1" applyAlignment="1">
      <alignment horizontal="left" vertical="center" wrapText="1"/>
    </xf>
    <xf numFmtId="0" fontId="10" fillId="7" borderId="12" xfId="2" applyFont="1" applyFill="1" applyBorder="1" applyAlignment="1">
      <alignment horizontal="left" vertical="center" wrapText="1"/>
    </xf>
    <xf numFmtId="0" fontId="11" fillId="0" borderId="10" xfId="2" applyFont="1" applyFill="1" applyBorder="1" applyAlignment="1">
      <alignment horizontal="left" vertical="center" wrapText="1"/>
    </xf>
    <xf numFmtId="0" fontId="11" fillId="0" borderId="11" xfId="2" applyFont="1" applyFill="1" applyBorder="1" applyAlignment="1">
      <alignment horizontal="left" vertical="center" wrapText="1"/>
    </xf>
    <xf numFmtId="0" fontId="11" fillId="0" borderId="12" xfId="2" applyFont="1" applyFill="1" applyBorder="1" applyAlignment="1">
      <alignment horizontal="left" vertical="center" wrapText="1"/>
    </xf>
    <xf numFmtId="0" fontId="6" fillId="3" borderId="11" xfId="2" applyFont="1" applyFill="1" applyBorder="1" applyAlignment="1">
      <alignment horizontal="left" vertical="center" wrapText="1"/>
    </xf>
    <xf numFmtId="0" fontId="6" fillId="3" borderId="12" xfId="2" applyFont="1" applyFill="1" applyBorder="1" applyAlignment="1">
      <alignment horizontal="left" vertical="center" wrapText="1"/>
    </xf>
    <xf numFmtId="0" fontId="4" fillId="4" borderId="10" xfId="2" applyFont="1" applyFill="1" applyBorder="1" applyAlignment="1">
      <alignment horizontal="left" vertical="center" wrapText="1"/>
    </xf>
    <xf numFmtId="0" fontId="4" fillId="4" borderId="11" xfId="2" applyFont="1" applyFill="1" applyBorder="1" applyAlignment="1">
      <alignment horizontal="left" vertical="center" wrapText="1"/>
    </xf>
    <xf numFmtId="0" fontId="4" fillId="4" borderId="12" xfId="2" applyFont="1" applyFill="1" applyBorder="1" applyAlignment="1">
      <alignment horizontal="left" vertical="center" wrapText="1"/>
    </xf>
    <xf numFmtId="0" fontId="10" fillId="4" borderId="10" xfId="2" applyFont="1" applyFill="1" applyBorder="1" applyAlignment="1">
      <alignment horizontal="left" vertical="center" wrapText="1"/>
    </xf>
    <xf numFmtId="0" fontId="10" fillId="4" borderId="11" xfId="2" applyFont="1" applyFill="1" applyBorder="1" applyAlignment="1">
      <alignment horizontal="left" vertical="center" wrapText="1"/>
    </xf>
    <xf numFmtId="0" fontId="10" fillId="4" borderId="12" xfId="2" applyFont="1" applyFill="1" applyBorder="1" applyAlignment="1">
      <alignment horizontal="left" vertical="center" wrapText="1"/>
    </xf>
    <xf numFmtId="0" fontId="6" fillId="3" borderId="10" xfId="2" applyFont="1" applyFill="1" applyBorder="1" applyAlignment="1">
      <alignment horizontal="left" vertical="center" wrapText="1"/>
    </xf>
    <xf numFmtId="165" fontId="9" fillId="0" borderId="3" xfId="2" applyNumberFormat="1" applyFont="1" applyFill="1" applyBorder="1" applyAlignment="1">
      <alignment horizontal="center" vertical="center" wrapText="1"/>
    </xf>
    <xf numFmtId="165" fontId="9" fillId="0" borderId="4" xfId="2" applyNumberFormat="1" applyFont="1" applyFill="1" applyBorder="1" applyAlignment="1">
      <alignment horizontal="center" vertical="center" wrapText="1"/>
    </xf>
    <xf numFmtId="165" fontId="9" fillId="0" borderId="6" xfId="2" applyNumberFormat="1" applyFont="1" applyFill="1" applyBorder="1" applyAlignment="1">
      <alignment horizontal="center" vertical="center" wrapText="1"/>
    </xf>
    <xf numFmtId="165" fontId="9" fillId="0" borderId="7" xfId="2" applyNumberFormat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11" fillId="0" borderId="10" xfId="2" applyFont="1" applyBorder="1" applyAlignment="1">
      <alignment horizontal="left" vertical="center" wrapText="1"/>
    </xf>
    <xf numFmtId="0" fontId="11" fillId="0" borderId="11" xfId="2" applyFont="1" applyBorder="1" applyAlignment="1">
      <alignment horizontal="left" vertical="center" wrapText="1"/>
    </xf>
    <xf numFmtId="0" fontId="11" fillId="0" borderId="12" xfId="2" applyFont="1" applyBorder="1" applyAlignment="1">
      <alignment horizontal="left" vertical="center" wrapText="1"/>
    </xf>
    <xf numFmtId="165" fontId="6" fillId="0" borderId="0" xfId="2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165" fontId="9" fillId="0" borderId="2" xfId="2" applyNumberFormat="1" applyFont="1" applyFill="1" applyBorder="1" applyAlignment="1">
      <alignment horizontal="center" vertical="center" wrapText="1"/>
    </xf>
    <xf numFmtId="165" fontId="9" fillId="0" borderId="5" xfId="2" applyNumberFormat="1" applyFont="1" applyFill="1" applyBorder="1" applyAlignment="1">
      <alignment horizontal="center" vertical="center" wrapText="1"/>
    </xf>
    <xf numFmtId="165" fontId="9" fillId="0" borderId="2" xfId="2" applyNumberFormat="1" applyFont="1" applyFill="1" applyBorder="1" applyAlignment="1" applyProtection="1">
      <alignment horizontal="center" vertical="center" wrapText="1"/>
      <protection locked="0"/>
    </xf>
    <xf numFmtId="165" fontId="9" fillId="0" borderId="5" xfId="2" applyNumberFormat="1" applyFont="1" applyFill="1" applyBorder="1" applyAlignment="1" applyProtection="1">
      <alignment horizontal="center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B187"/>
  <sheetViews>
    <sheetView tabSelected="1" view="pageBreakPreview" zoomScale="50" zoomScaleNormal="50" zoomScaleSheetLayoutView="5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R167" sqref="R167"/>
    </sheetView>
  </sheetViews>
  <sheetFormatPr defaultRowHeight="18.75" x14ac:dyDescent="0.25"/>
  <cols>
    <col min="1" max="1" width="56.28515625" style="17" customWidth="1"/>
    <col min="2" max="2" width="19.5703125" style="17" customWidth="1"/>
    <col min="3" max="3" width="27.140625" style="17" customWidth="1"/>
    <col min="4" max="4" width="27.28515625" style="17" customWidth="1"/>
    <col min="5" max="5" width="24.7109375" style="17" customWidth="1"/>
    <col min="6" max="7" width="18.7109375" style="17" customWidth="1"/>
    <col min="8" max="8" width="20" style="18" customWidth="1"/>
    <col min="9" max="9" width="21.42578125" style="18" customWidth="1"/>
    <col min="10" max="11" width="19.42578125" style="18" customWidth="1"/>
    <col min="12" max="18" width="18.5703125" style="18" customWidth="1"/>
    <col min="19" max="19" width="20.28515625" style="18" customWidth="1"/>
    <col min="20" max="21" width="18.5703125" style="19" customWidth="1"/>
    <col min="22" max="23" width="19" style="19" customWidth="1"/>
    <col min="24" max="25" width="18.42578125" style="19" customWidth="1"/>
    <col min="26" max="27" width="19.42578125" style="19" customWidth="1"/>
    <col min="28" max="29" width="17.5703125" style="19" customWidth="1"/>
    <col min="30" max="30" width="19.5703125" style="19" customWidth="1"/>
    <col min="31" max="31" width="18.5703125" style="18" customWidth="1"/>
    <col min="32" max="32" width="34.85546875" style="21" customWidth="1"/>
    <col min="33" max="33" width="5.7109375" style="18" hidden="1" customWidth="1"/>
    <col min="34" max="34" width="18.42578125" style="18" hidden="1" customWidth="1"/>
    <col min="35" max="35" width="13.5703125" style="18" hidden="1" customWidth="1"/>
    <col min="36" max="36" width="14.5703125" style="18" hidden="1" customWidth="1"/>
    <col min="37" max="37" width="9.28515625" style="18" hidden="1" customWidth="1"/>
    <col min="38" max="38" width="0.28515625" style="18" hidden="1" customWidth="1"/>
    <col min="39" max="256" width="9.140625" style="18"/>
    <col min="257" max="257" width="56.28515625" style="18" customWidth="1"/>
    <col min="258" max="263" width="18.7109375" style="18" customWidth="1"/>
    <col min="264" max="264" width="20" style="18" customWidth="1"/>
    <col min="265" max="265" width="21.42578125" style="18" customWidth="1"/>
    <col min="266" max="267" width="19.42578125" style="18" customWidth="1"/>
    <col min="268" max="277" width="18.5703125" style="18" customWidth="1"/>
    <col min="278" max="279" width="19" style="18" customWidth="1"/>
    <col min="280" max="281" width="18.42578125" style="18" customWidth="1"/>
    <col min="282" max="283" width="19.42578125" style="18" customWidth="1"/>
    <col min="284" max="285" width="17.5703125" style="18" customWidth="1"/>
    <col min="286" max="286" width="19.5703125" style="18" customWidth="1"/>
    <col min="287" max="287" width="18.5703125" style="18" customWidth="1"/>
    <col min="288" max="288" width="73.42578125" style="18" customWidth="1"/>
    <col min="289" max="289" width="15.28515625" style="18" customWidth="1"/>
    <col min="290" max="291" width="13.5703125" style="18" customWidth="1"/>
    <col min="292" max="292" width="14.5703125" style="18" customWidth="1"/>
    <col min="293" max="512" width="9.140625" style="18"/>
    <col min="513" max="513" width="56.28515625" style="18" customWidth="1"/>
    <col min="514" max="519" width="18.7109375" style="18" customWidth="1"/>
    <col min="520" max="520" width="20" style="18" customWidth="1"/>
    <col min="521" max="521" width="21.42578125" style="18" customWidth="1"/>
    <col min="522" max="523" width="19.42578125" style="18" customWidth="1"/>
    <col min="524" max="533" width="18.5703125" style="18" customWidth="1"/>
    <col min="534" max="535" width="19" style="18" customWidth="1"/>
    <col min="536" max="537" width="18.42578125" style="18" customWidth="1"/>
    <col min="538" max="539" width="19.42578125" style="18" customWidth="1"/>
    <col min="540" max="541" width="17.5703125" style="18" customWidth="1"/>
    <col min="542" max="542" width="19.5703125" style="18" customWidth="1"/>
    <col min="543" max="543" width="18.5703125" style="18" customWidth="1"/>
    <col min="544" max="544" width="73.42578125" style="18" customWidth="1"/>
    <col min="545" max="545" width="15.28515625" style="18" customWidth="1"/>
    <col min="546" max="547" width="13.5703125" style="18" customWidth="1"/>
    <col min="548" max="548" width="14.5703125" style="18" customWidth="1"/>
    <col min="549" max="768" width="9.140625" style="18"/>
    <col min="769" max="769" width="56.28515625" style="18" customWidth="1"/>
    <col min="770" max="775" width="18.7109375" style="18" customWidth="1"/>
    <col min="776" max="776" width="20" style="18" customWidth="1"/>
    <col min="777" max="777" width="21.42578125" style="18" customWidth="1"/>
    <col min="778" max="779" width="19.42578125" style="18" customWidth="1"/>
    <col min="780" max="789" width="18.5703125" style="18" customWidth="1"/>
    <col min="790" max="791" width="19" style="18" customWidth="1"/>
    <col min="792" max="793" width="18.42578125" style="18" customWidth="1"/>
    <col min="794" max="795" width="19.42578125" style="18" customWidth="1"/>
    <col min="796" max="797" width="17.5703125" style="18" customWidth="1"/>
    <col min="798" max="798" width="19.5703125" style="18" customWidth="1"/>
    <col min="799" max="799" width="18.5703125" style="18" customWidth="1"/>
    <col min="800" max="800" width="73.42578125" style="18" customWidth="1"/>
    <col min="801" max="801" width="15.28515625" style="18" customWidth="1"/>
    <col min="802" max="803" width="13.5703125" style="18" customWidth="1"/>
    <col min="804" max="804" width="14.5703125" style="18" customWidth="1"/>
    <col min="805" max="1024" width="9.140625" style="18"/>
    <col min="1025" max="1025" width="56.28515625" style="18" customWidth="1"/>
    <col min="1026" max="1031" width="18.7109375" style="18" customWidth="1"/>
    <col min="1032" max="1032" width="20" style="18" customWidth="1"/>
    <col min="1033" max="1033" width="21.42578125" style="18" customWidth="1"/>
    <col min="1034" max="1035" width="19.42578125" style="18" customWidth="1"/>
    <col min="1036" max="1045" width="18.5703125" style="18" customWidth="1"/>
    <col min="1046" max="1047" width="19" style="18" customWidth="1"/>
    <col min="1048" max="1049" width="18.42578125" style="18" customWidth="1"/>
    <col min="1050" max="1051" width="19.42578125" style="18" customWidth="1"/>
    <col min="1052" max="1053" width="17.5703125" style="18" customWidth="1"/>
    <col min="1054" max="1054" width="19.5703125" style="18" customWidth="1"/>
    <col min="1055" max="1055" width="18.5703125" style="18" customWidth="1"/>
    <col min="1056" max="1056" width="73.42578125" style="18" customWidth="1"/>
    <col min="1057" max="1057" width="15.28515625" style="18" customWidth="1"/>
    <col min="1058" max="1059" width="13.5703125" style="18" customWidth="1"/>
    <col min="1060" max="1060" width="14.5703125" style="18" customWidth="1"/>
    <col min="1061" max="1280" width="9.140625" style="18"/>
    <col min="1281" max="1281" width="56.28515625" style="18" customWidth="1"/>
    <col min="1282" max="1287" width="18.7109375" style="18" customWidth="1"/>
    <col min="1288" max="1288" width="20" style="18" customWidth="1"/>
    <col min="1289" max="1289" width="21.42578125" style="18" customWidth="1"/>
    <col min="1290" max="1291" width="19.42578125" style="18" customWidth="1"/>
    <col min="1292" max="1301" width="18.5703125" style="18" customWidth="1"/>
    <col min="1302" max="1303" width="19" style="18" customWidth="1"/>
    <col min="1304" max="1305" width="18.42578125" style="18" customWidth="1"/>
    <col min="1306" max="1307" width="19.42578125" style="18" customWidth="1"/>
    <col min="1308" max="1309" width="17.5703125" style="18" customWidth="1"/>
    <col min="1310" max="1310" width="19.5703125" style="18" customWidth="1"/>
    <col min="1311" max="1311" width="18.5703125" style="18" customWidth="1"/>
    <col min="1312" max="1312" width="73.42578125" style="18" customWidth="1"/>
    <col min="1313" max="1313" width="15.28515625" style="18" customWidth="1"/>
    <col min="1314" max="1315" width="13.5703125" style="18" customWidth="1"/>
    <col min="1316" max="1316" width="14.5703125" style="18" customWidth="1"/>
    <col min="1317" max="1536" width="9.140625" style="18"/>
    <col min="1537" max="1537" width="56.28515625" style="18" customWidth="1"/>
    <col min="1538" max="1543" width="18.7109375" style="18" customWidth="1"/>
    <col min="1544" max="1544" width="20" style="18" customWidth="1"/>
    <col min="1545" max="1545" width="21.42578125" style="18" customWidth="1"/>
    <col min="1546" max="1547" width="19.42578125" style="18" customWidth="1"/>
    <col min="1548" max="1557" width="18.5703125" style="18" customWidth="1"/>
    <col min="1558" max="1559" width="19" style="18" customWidth="1"/>
    <col min="1560" max="1561" width="18.42578125" style="18" customWidth="1"/>
    <col min="1562" max="1563" width="19.42578125" style="18" customWidth="1"/>
    <col min="1564" max="1565" width="17.5703125" style="18" customWidth="1"/>
    <col min="1566" max="1566" width="19.5703125" style="18" customWidth="1"/>
    <col min="1567" max="1567" width="18.5703125" style="18" customWidth="1"/>
    <col min="1568" max="1568" width="73.42578125" style="18" customWidth="1"/>
    <col min="1569" max="1569" width="15.28515625" style="18" customWidth="1"/>
    <col min="1570" max="1571" width="13.5703125" style="18" customWidth="1"/>
    <col min="1572" max="1572" width="14.5703125" style="18" customWidth="1"/>
    <col min="1573" max="1792" width="9.140625" style="18"/>
    <col min="1793" max="1793" width="56.28515625" style="18" customWidth="1"/>
    <col min="1794" max="1799" width="18.7109375" style="18" customWidth="1"/>
    <col min="1800" max="1800" width="20" style="18" customWidth="1"/>
    <col min="1801" max="1801" width="21.42578125" style="18" customWidth="1"/>
    <col min="1802" max="1803" width="19.42578125" style="18" customWidth="1"/>
    <col min="1804" max="1813" width="18.5703125" style="18" customWidth="1"/>
    <col min="1814" max="1815" width="19" style="18" customWidth="1"/>
    <col min="1816" max="1817" width="18.42578125" style="18" customWidth="1"/>
    <col min="1818" max="1819" width="19.42578125" style="18" customWidth="1"/>
    <col min="1820" max="1821" width="17.5703125" style="18" customWidth="1"/>
    <col min="1822" max="1822" width="19.5703125" style="18" customWidth="1"/>
    <col min="1823" max="1823" width="18.5703125" style="18" customWidth="1"/>
    <col min="1824" max="1824" width="73.42578125" style="18" customWidth="1"/>
    <col min="1825" max="1825" width="15.28515625" style="18" customWidth="1"/>
    <col min="1826" max="1827" width="13.5703125" style="18" customWidth="1"/>
    <col min="1828" max="1828" width="14.5703125" style="18" customWidth="1"/>
    <col min="1829" max="2048" width="9.140625" style="18"/>
    <col min="2049" max="2049" width="56.28515625" style="18" customWidth="1"/>
    <col min="2050" max="2055" width="18.7109375" style="18" customWidth="1"/>
    <col min="2056" max="2056" width="20" style="18" customWidth="1"/>
    <col min="2057" max="2057" width="21.42578125" style="18" customWidth="1"/>
    <col min="2058" max="2059" width="19.42578125" style="18" customWidth="1"/>
    <col min="2060" max="2069" width="18.5703125" style="18" customWidth="1"/>
    <col min="2070" max="2071" width="19" style="18" customWidth="1"/>
    <col min="2072" max="2073" width="18.42578125" style="18" customWidth="1"/>
    <col min="2074" max="2075" width="19.42578125" style="18" customWidth="1"/>
    <col min="2076" max="2077" width="17.5703125" style="18" customWidth="1"/>
    <col min="2078" max="2078" width="19.5703125" style="18" customWidth="1"/>
    <col min="2079" max="2079" width="18.5703125" style="18" customWidth="1"/>
    <col min="2080" max="2080" width="73.42578125" style="18" customWidth="1"/>
    <col min="2081" max="2081" width="15.28515625" style="18" customWidth="1"/>
    <col min="2082" max="2083" width="13.5703125" style="18" customWidth="1"/>
    <col min="2084" max="2084" width="14.5703125" style="18" customWidth="1"/>
    <col min="2085" max="2304" width="9.140625" style="18"/>
    <col min="2305" max="2305" width="56.28515625" style="18" customWidth="1"/>
    <col min="2306" max="2311" width="18.7109375" style="18" customWidth="1"/>
    <col min="2312" max="2312" width="20" style="18" customWidth="1"/>
    <col min="2313" max="2313" width="21.42578125" style="18" customWidth="1"/>
    <col min="2314" max="2315" width="19.42578125" style="18" customWidth="1"/>
    <col min="2316" max="2325" width="18.5703125" style="18" customWidth="1"/>
    <col min="2326" max="2327" width="19" style="18" customWidth="1"/>
    <col min="2328" max="2329" width="18.42578125" style="18" customWidth="1"/>
    <col min="2330" max="2331" width="19.42578125" style="18" customWidth="1"/>
    <col min="2332" max="2333" width="17.5703125" style="18" customWidth="1"/>
    <col min="2334" max="2334" width="19.5703125" style="18" customWidth="1"/>
    <col min="2335" max="2335" width="18.5703125" style="18" customWidth="1"/>
    <col min="2336" max="2336" width="73.42578125" style="18" customWidth="1"/>
    <col min="2337" max="2337" width="15.28515625" style="18" customWidth="1"/>
    <col min="2338" max="2339" width="13.5703125" style="18" customWidth="1"/>
    <col min="2340" max="2340" width="14.5703125" style="18" customWidth="1"/>
    <col min="2341" max="2560" width="9.140625" style="18"/>
    <col min="2561" max="2561" width="56.28515625" style="18" customWidth="1"/>
    <col min="2562" max="2567" width="18.7109375" style="18" customWidth="1"/>
    <col min="2568" max="2568" width="20" style="18" customWidth="1"/>
    <col min="2569" max="2569" width="21.42578125" style="18" customWidth="1"/>
    <col min="2570" max="2571" width="19.42578125" style="18" customWidth="1"/>
    <col min="2572" max="2581" width="18.5703125" style="18" customWidth="1"/>
    <col min="2582" max="2583" width="19" style="18" customWidth="1"/>
    <col min="2584" max="2585" width="18.42578125" style="18" customWidth="1"/>
    <col min="2586" max="2587" width="19.42578125" style="18" customWidth="1"/>
    <col min="2588" max="2589" width="17.5703125" style="18" customWidth="1"/>
    <col min="2590" max="2590" width="19.5703125" style="18" customWidth="1"/>
    <col min="2591" max="2591" width="18.5703125" style="18" customWidth="1"/>
    <col min="2592" max="2592" width="73.42578125" style="18" customWidth="1"/>
    <col min="2593" max="2593" width="15.28515625" style="18" customWidth="1"/>
    <col min="2594" max="2595" width="13.5703125" style="18" customWidth="1"/>
    <col min="2596" max="2596" width="14.5703125" style="18" customWidth="1"/>
    <col min="2597" max="2816" width="9.140625" style="18"/>
    <col min="2817" max="2817" width="56.28515625" style="18" customWidth="1"/>
    <col min="2818" max="2823" width="18.7109375" style="18" customWidth="1"/>
    <col min="2824" max="2824" width="20" style="18" customWidth="1"/>
    <col min="2825" max="2825" width="21.42578125" style="18" customWidth="1"/>
    <col min="2826" max="2827" width="19.42578125" style="18" customWidth="1"/>
    <col min="2828" max="2837" width="18.5703125" style="18" customWidth="1"/>
    <col min="2838" max="2839" width="19" style="18" customWidth="1"/>
    <col min="2840" max="2841" width="18.42578125" style="18" customWidth="1"/>
    <col min="2842" max="2843" width="19.42578125" style="18" customWidth="1"/>
    <col min="2844" max="2845" width="17.5703125" style="18" customWidth="1"/>
    <col min="2846" max="2846" width="19.5703125" style="18" customWidth="1"/>
    <col min="2847" max="2847" width="18.5703125" style="18" customWidth="1"/>
    <col min="2848" max="2848" width="73.42578125" style="18" customWidth="1"/>
    <col min="2849" max="2849" width="15.28515625" style="18" customWidth="1"/>
    <col min="2850" max="2851" width="13.5703125" style="18" customWidth="1"/>
    <col min="2852" max="2852" width="14.5703125" style="18" customWidth="1"/>
    <col min="2853" max="3072" width="9.140625" style="18"/>
    <col min="3073" max="3073" width="56.28515625" style="18" customWidth="1"/>
    <col min="3074" max="3079" width="18.7109375" style="18" customWidth="1"/>
    <col min="3080" max="3080" width="20" style="18" customWidth="1"/>
    <col min="3081" max="3081" width="21.42578125" style="18" customWidth="1"/>
    <col min="3082" max="3083" width="19.42578125" style="18" customWidth="1"/>
    <col min="3084" max="3093" width="18.5703125" style="18" customWidth="1"/>
    <col min="3094" max="3095" width="19" style="18" customWidth="1"/>
    <col min="3096" max="3097" width="18.42578125" style="18" customWidth="1"/>
    <col min="3098" max="3099" width="19.42578125" style="18" customWidth="1"/>
    <col min="3100" max="3101" width="17.5703125" style="18" customWidth="1"/>
    <col min="3102" max="3102" width="19.5703125" style="18" customWidth="1"/>
    <col min="3103" max="3103" width="18.5703125" style="18" customWidth="1"/>
    <col min="3104" max="3104" width="73.42578125" style="18" customWidth="1"/>
    <col min="3105" max="3105" width="15.28515625" style="18" customWidth="1"/>
    <col min="3106" max="3107" width="13.5703125" style="18" customWidth="1"/>
    <col min="3108" max="3108" width="14.5703125" style="18" customWidth="1"/>
    <col min="3109" max="3328" width="9.140625" style="18"/>
    <col min="3329" max="3329" width="56.28515625" style="18" customWidth="1"/>
    <col min="3330" max="3335" width="18.7109375" style="18" customWidth="1"/>
    <col min="3336" max="3336" width="20" style="18" customWidth="1"/>
    <col min="3337" max="3337" width="21.42578125" style="18" customWidth="1"/>
    <col min="3338" max="3339" width="19.42578125" style="18" customWidth="1"/>
    <col min="3340" max="3349" width="18.5703125" style="18" customWidth="1"/>
    <col min="3350" max="3351" width="19" style="18" customWidth="1"/>
    <col min="3352" max="3353" width="18.42578125" style="18" customWidth="1"/>
    <col min="3354" max="3355" width="19.42578125" style="18" customWidth="1"/>
    <col min="3356" max="3357" width="17.5703125" style="18" customWidth="1"/>
    <col min="3358" max="3358" width="19.5703125" style="18" customWidth="1"/>
    <col min="3359" max="3359" width="18.5703125" style="18" customWidth="1"/>
    <col min="3360" max="3360" width="73.42578125" style="18" customWidth="1"/>
    <col min="3361" max="3361" width="15.28515625" style="18" customWidth="1"/>
    <col min="3362" max="3363" width="13.5703125" style="18" customWidth="1"/>
    <col min="3364" max="3364" width="14.5703125" style="18" customWidth="1"/>
    <col min="3365" max="3584" width="9.140625" style="18"/>
    <col min="3585" max="3585" width="56.28515625" style="18" customWidth="1"/>
    <col min="3586" max="3591" width="18.7109375" style="18" customWidth="1"/>
    <col min="3592" max="3592" width="20" style="18" customWidth="1"/>
    <col min="3593" max="3593" width="21.42578125" style="18" customWidth="1"/>
    <col min="3594" max="3595" width="19.42578125" style="18" customWidth="1"/>
    <col min="3596" max="3605" width="18.5703125" style="18" customWidth="1"/>
    <col min="3606" max="3607" width="19" style="18" customWidth="1"/>
    <col min="3608" max="3609" width="18.42578125" style="18" customWidth="1"/>
    <col min="3610" max="3611" width="19.42578125" style="18" customWidth="1"/>
    <col min="3612" max="3613" width="17.5703125" style="18" customWidth="1"/>
    <col min="3614" max="3614" width="19.5703125" style="18" customWidth="1"/>
    <col min="3615" max="3615" width="18.5703125" style="18" customWidth="1"/>
    <col min="3616" max="3616" width="73.42578125" style="18" customWidth="1"/>
    <col min="3617" max="3617" width="15.28515625" style="18" customWidth="1"/>
    <col min="3618" max="3619" width="13.5703125" style="18" customWidth="1"/>
    <col min="3620" max="3620" width="14.5703125" style="18" customWidth="1"/>
    <col min="3621" max="3840" width="9.140625" style="18"/>
    <col min="3841" max="3841" width="56.28515625" style="18" customWidth="1"/>
    <col min="3842" max="3847" width="18.7109375" style="18" customWidth="1"/>
    <col min="3848" max="3848" width="20" style="18" customWidth="1"/>
    <col min="3849" max="3849" width="21.42578125" style="18" customWidth="1"/>
    <col min="3850" max="3851" width="19.42578125" style="18" customWidth="1"/>
    <col min="3852" max="3861" width="18.5703125" style="18" customWidth="1"/>
    <col min="3862" max="3863" width="19" style="18" customWidth="1"/>
    <col min="3864" max="3865" width="18.42578125" style="18" customWidth="1"/>
    <col min="3866" max="3867" width="19.42578125" style="18" customWidth="1"/>
    <col min="3868" max="3869" width="17.5703125" style="18" customWidth="1"/>
    <col min="3870" max="3870" width="19.5703125" style="18" customWidth="1"/>
    <col min="3871" max="3871" width="18.5703125" style="18" customWidth="1"/>
    <col min="3872" max="3872" width="73.42578125" style="18" customWidth="1"/>
    <col min="3873" max="3873" width="15.28515625" style="18" customWidth="1"/>
    <col min="3874" max="3875" width="13.5703125" style="18" customWidth="1"/>
    <col min="3876" max="3876" width="14.5703125" style="18" customWidth="1"/>
    <col min="3877" max="4096" width="9.140625" style="18"/>
    <col min="4097" max="4097" width="56.28515625" style="18" customWidth="1"/>
    <col min="4098" max="4103" width="18.7109375" style="18" customWidth="1"/>
    <col min="4104" max="4104" width="20" style="18" customWidth="1"/>
    <col min="4105" max="4105" width="21.42578125" style="18" customWidth="1"/>
    <col min="4106" max="4107" width="19.42578125" style="18" customWidth="1"/>
    <col min="4108" max="4117" width="18.5703125" style="18" customWidth="1"/>
    <col min="4118" max="4119" width="19" style="18" customWidth="1"/>
    <col min="4120" max="4121" width="18.42578125" style="18" customWidth="1"/>
    <col min="4122" max="4123" width="19.42578125" style="18" customWidth="1"/>
    <col min="4124" max="4125" width="17.5703125" style="18" customWidth="1"/>
    <col min="4126" max="4126" width="19.5703125" style="18" customWidth="1"/>
    <col min="4127" max="4127" width="18.5703125" style="18" customWidth="1"/>
    <col min="4128" max="4128" width="73.42578125" style="18" customWidth="1"/>
    <col min="4129" max="4129" width="15.28515625" style="18" customWidth="1"/>
    <col min="4130" max="4131" width="13.5703125" style="18" customWidth="1"/>
    <col min="4132" max="4132" width="14.5703125" style="18" customWidth="1"/>
    <col min="4133" max="4352" width="9.140625" style="18"/>
    <col min="4353" max="4353" width="56.28515625" style="18" customWidth="1"/>
    <col min="4354" max="4359" width="18.7109375" style="18" customWidth="1"/>
    <col min="4360" max="4360" width="20" style="18" customWidth="1"/>
    <col min="4361" max="4361" width="21.42578125" style="18" customWidth="1"/>
    <col min="4362" max="4363" width="19.42578125" style="18" customWidth="1"/>
    <col min="4364" max="4373" width="18.5703125" style="18" customWidth="1"/>
    <col min="4374" max="4375" width="19" style="18" customWidth="1"/>
    <col min="4376" max="4377" width="18.42578125" style="18" customWidth="1"/>
    <col min="4378" max="4379" width="19.42578125" style="18" customWidth="1"/>
    <col min="4380" max="4381" width="17.5703125" style="18" customWidth="1"/>
    <col min="4382" max="4382" width="19.5703125" style="18" customWidth="1"/>
    <col min="4383" max="4383" width="18.5703125" style="18" customWidth="1"/>
    <col min="4384" max="4384" width="73.42578125" style="18" customWidth="1"/>
    <col min="4385" max="4385" width="15.28515625" style="18" customWidth="1"/>
    <col min="4386" max="4387" width="13.5703125" style="18" customWidth="1"/>
    <col min="4388" max="4388" width="14.5703125" style="18" customWidth="1"/>
    <col min="4389" max="4608" width="9.140625" style="18"/>
    <col min="4609" max="4609" width="56.28515625" style="18" customWidth="1"/>
    <col min="4610" max="4615" width="18.7109375" style="18" customWidth="1"/>
    <col min="4616" max="4616" width="20" style="18" customWidth="1"/>
    <col min="4617" max="4617" width="21.42578125" style="18" customWidth="1"/>
    <col min="4618" max="4619" width="19.42578125" style="18" customWidth="1"/>
    <col min="4620" max="4629" width="18.5703125" style="18" customWidth="1"/>
    <col min="4630" max="4631" width="19" style="18" customWidth="1"/>
    <col min="4632" max="4633" width="18.42578125" style="18" customWidth="1"/>
    <col min="4634" max="4635" width="19.42578125" style="18" customWidth="1"/>
    <col min="4636" max="4637" width="17.5703125" style="18" customWidth="1"/>
    <col min="4638" max="4638" width="19.5703125" style="18" customWidth="1"/>
    <col min="4639" max="4639" width="18.5703125" style="18" customWidth="1"/>
    <col min="4640" max="4640" width="73.42578125" style="18" customWidth="1"/>
    <col min="4641" max="4641" width="15.28515625" style="18" customWidth="1"/>
    <col min="4642" max="4643" width="13.5703125" style="18" customWidth="1"/>
    <col min="4644" max="4644" width="14.5703125" style="18" customWidth="1"/>
    <col min="4645" max="4864" width="9.140625" style="18"/>
    <col min="4865" max="4865" width="56.28515625" style="18" customWidth="1"/>
    <col min="4866" max="4871" width="18.7109375" style="18" customWidth="1"/>
    <col min="4872" max="4872" width="20" style="18" customWidth="1"/>
    <col min="4873" max="4873" width="21.42578125" style="18" customWidth="1"/>
    <col min="4874" max="4875" width="19.42578125" style="18" customWidth="1"/>
    <col min="4876" max="4885" width="18.5703125" style="18" customWidth="1"/>
    <col min="4886" max="4887" width="19" style="18" customWidth="1"/>
    <col min="4888" max="4889" width="18.42578125" style="18" customWidth="1"/>
    <col min="4890" max="4891" width="19.42578125" style="18" customWidth="1"/>
    <col min="4892" max="4893" width="17.5703125" style="18" customWidth="1"/>
    <col min="4894" max="4894" width="19.5703125" style="18" customWidth="1"/>
    <col min="4895" max="4895" width="18.5703125" style="18" customWidth="1"/>
    <col min="4896" max="4896" width="73.42578125" style="18" customWidth="1"/>
    <col min="4897" max="4897" width="15.28515625" style="18" customWidth="1"/>
    <col min="4898" max="4899" width="13.5703125" style="18" customWidth="1"/>
    <col min="4900" max="4900" width="14.5703125" style="18" customWidth="1"/>
    <col min="4901" max="5120" width="9.140625" style="18"/>
    <col min="5121" max="5121" width="56.28515625" style="18" customWidth="1"/>
    <col min="5122" max="5127" width="18.7109375" style="18" customWidth="1"/>
    <col min="5128" max="5128" width="20" style="18" customWidth="1"/>
    <col min="5129" max="5129" width="21.42578125" style="18" customWidth="1"/>
    <col min="5130" max="5131" width="19.42578125" style="18" customWidth="1"/>
    <col min="5132" max="5141" width="18.5703125" style="18" customWidth="1"/>
    <col min="5142" max="5143" width="19" style="18" customWidth="1"/>
    <col min="5144" max="5145" width="18.42578125" style="18" customWidth="1"/>
    <col min="5146" max="5147" width="19.42578125" style="18" customWidth="1"/>
    <col min="5148" max="5149" width="17.5703125" style="18" customWidth="1"/>
    <col min="5150" max="5150" width="19.5703125" style="18" customWidth="1"/>
    <col min="5151" max="5151" width="18.5703125" style="18" customWidth="1"/>
    <col min="5152" max="5152" width="73.42578125" style="18" customWidth="1"/>
    <col min="5153" max="5153" width="15.28515625" style="18" customWidth="1"/>
    <col min="5154" max="5155" width="13.5703125" style="18" customWidth="1"/>
    <col min="5156" max="5156" width="14.5703125" style="18" customWidth="1"/>
    <col min="5157" max="5376" width="9.140625" style="18"/>
    <col min="5377" max="5377" width="56.28515625" style="18" customWidth="1"/>
    <col min="5378" max="5383" width="18.7109375" style="18" customWidth="1"/>
    <col min="5384" max="5384" width="20" style="18" customWidth="1"/>
    <col min="5385" max="5385" width="21.42578125" style="18" customWidth="1"/>
    <col min="5386" max="5387" width="19.42578125" style="18" customWidth="1"/>
    <col min="5388" max="5397" width="18.5703125" style="18" customWidth="1"/>
    <col min="5398" max="5399" width="19" style="18" customWidth="1"/>
    <col min="5400" max="5401" width="18.42578125" style="18" customWidth="1"/>
    <col min="5402" max="5403" width="19.42578125" style="18" customWidth="1"/>
    <col min="5404" max="5405" width="17.5703125" style="18" customWidth="1"/>
    <col min="5406" max="5406" width="19.5703125" style="18" customWidth="1"/>
    <col min="5407" max="5407" width="18.5703125" style="18" customWidth="1"/>
    <col min="5408" max="5408" width="73.42578125" style="18" customWidth="1"/>
    <col min="5409" max="5409" width="15.28515625" style="18" customWidth="1"/>
    <col min="5410" max="5411" width="13.5703125" style="18" customWidth="1"/>
    <col min="5412" max="5412" width="14.5703125" style="18" customWidth="1"/>
    <col min="5413" max="5632" width="9.140625" style="18"/>
    <col min="5633" max="5633" width="56.28515625" style="18" customWidth="1"/>
    <col min="5634" max="5639" width="18.7109375" style="18" customWidth="1"/>
    <col min="5640" max="5640" width="20" style="18" customWidth="1"/>
    <col min="5641" max="5641" width="21.42578125" style="18" customWidth="1"/>
    <col min="5642" max="5643" width="19.42578125" style="18" customWidth="1"/>
    <col min="5644" max="5653" width="18.5703125" style="18" customWidth="1"/>
    <col min="5654" max="5655" width="19" style="18" customWidth="1"/>
    <col min="5656" max="5657" width="18.42578125" style="18" customWidth="1"/>
    <col min="5658" max="5659" width="19.42578125" style="18" customWidth="1"/>
    <col min="5660" max="5661" width="17.5703125" style="18" customWidth="1"/>
    <col min="5662" max="5662" width="19.5703125" style="18" customWidth="1"/>
    <col min="5663" max="5663" width="18.5703125" style="18" customWidth="1"/>
    <col min="5664" max="5664" width="73.42578125" style="18" customWidth="1"/>
    <col min="5665" max="5665" width="15.28515625" style="18" customWidth="1"/>
    <col min="5666" max="5667" width="13.5703125" style="18" customWidth="1"/>
    <col min="5668" max="5668" width="14.5703125" style="18" customWidth="1"/>
    <col min="5669" max="5888" width="9.140625" style="18"/>
    <col min="5889" max="5889" width="56.28515625" style="18" customWidth="1"/>
    <col min="5890" max="5895" width="18.7109375" style="18" customWidth="1"/>
    <col min="5896" max="5896" width="20" style="18" customWidth="1"/>
    <col min="5897" max="5897" width="21.42578125" style="18" customWidth="1"/>
    <col min="5898" max="5899" width="19.42578125" style="18" customWidth="1"/>
    <col min="5900" max="5909" width="18.5703125" style="18" customWidth="1"/>
    <col min="5910" max="5911" width="19" style="18" customWidth="1"/>
    <col min="5912" max="5913" width="18.42578125" style="18" customWidth="1"/>
    <col min="5914" max="5915" width="19.42578125" style="18" customWidth="1"/>
    <col min="5916" max="5917" width="17.5703125" style="18" customWidth="1"/>
    <col min="5918" max="5918" width="19.5703125" style="18" customWidth="1"/>
    <col min="5919" max="5919" width="18.5703125" style="18" customWidth="1"/>
    <col min="5920" max="5920" width="73.42578125" style="18" customWidth="1"/>
    <col min="5921" max="5921" width="15.28515625" style="18" customWidth="1"/>
    <col min="5922" max="5923" width="13.5703125" style="18" customWidth="1"/>
    <col min="5924" max="5924" width="14.5703125" style="18" customWidth="1"/>
    <col min="5925" max="6144" width="9.140625" style="18"/>
    <col min="6145" max="6145" width="56.28515625" style="18" customWidth="1"/>
    <col min="6146" max="6151" width="18.7109375" style="18" customWidth="1"/>
    <col min="6152" max="6152" width="20" style="18" customWidth="1"/>
    <col min="6153" max="6153" width="21.42578125" style="18" customWidth="1"/>
    <col min="6154" max="6155" width="19.42578125" style="18" customWidth="1"/>
    <col min="6156" max="6165" width="18.5703125" style="18" customWidth="1"/>
    <col min="6166" max="6167" width="19" style="18" customWidth="1"/>
    <col min="6168" max="6169" width="18.42578125" style="18" customWidth="1"/>
    <col min="6170" max="6171" width="19.42578125" style="18" customWidth="1"/>
    <col min="6172" max="6173" width="17.5703125" style="18" customWidth="1"/>
    <col min="6174" max="6174" width="19.5703125" style="18" customWidth="1"/>
    <col min="6175" max="6175" width="18.5703125" style="18" customWidth="1"/>
    <col min="6176" max="6176" width="73.42578125" style="18" customWidth="1"/>
    <col min="6177" max="6177" width="15.28515625" style="18" customWidth="1"/>
    <col min="6178" max="6179" width="13.5703125" style="18" customWidth="1"/>
    <col min="6180" max="6180" width="14.5703125" style="18" customWidth="1"/>
    <col min="6181" max="6400" width="9.140625" style="18"/>
    <col min="6401" max="6401" width="56.28515625" style="18" customWidth="1"/>
    <col min="6402" max="6407" width="18.7109375" style="18" customWidth="1"/>
    <col min="6408" max="6408" width="20" style="18" customWidth="1"/>
    <col min="6409" max="6409" width="21.42578125" style="18" customWidth="1"/>
    <col min="6410" max="6411" width="19.42578125" style="18" customWidth="1"/>
    <col min="6412" max="6421" width="18.5703125" style="18" customWidth="1"/>
    <col min="6422" max="6423" width="19" style="18" customWidth="1"/>
    <col min="6424" max="6425" width="18.42578125" style="18" customWidth="1"/>
    <col min="6426" max="6427" width="19.42578125" style="18" customWidth="1"/>
    <col min="6428" max="6429" width="17.5703125" style="18" customWidth="1"/>
    <col min="6430" max="6430" width="19.5703125" style="18" customWidth="1"/>
    <col min="6431" max="6431" width="18.5703125" style="18" customWidth="1"/>
    <col min="6432" max="6432" width="73.42578125" style="18" customWidth="1"/>
    <col min="6433" max="6433" width="15.28515625" style="18" customWidth="1"/>
    <col min="6434" max="6435" width="13.5703125" style="18" customWidth="1"/>
    <col min="6436" max="6436" width="14.5703125" style="18" customWidth="1"/>
    <col min="6437" max="6656" width="9.140625" style="18"/>
    <col min="6657" max="6657" width="56.28515625" style="18" customWidth="1"/>
    <col min="6658" max="6663" width="18.7109375" style="18" customWidth="1"/>
    <col min="6664" max="6664" width="20" style="18" customWidth="1"/>
    <col min="6665" max="6665" width="21.42578125" style="18" customWidth="1"/>
    <col min="6666" max="6667" width="19.42578125" style="18" customWidth="1"/>
    <col min="6668" max="6677" width="18.5703125" style="18" customWidth="1"/>
    <col min="6678" max="6679" width="19" style="18" customWidth="1"/>
    <col min="6680" max="6681" width="18.42578125" style="18" customWidth="1"/>
    <col min="6682" max="6683" width="19.42578125" style="18" customWidth="1"/>
    <col min="6684" max="6685" width="17.5703125" style="18" customWidth="1"/>
    <col min="6686" max="6686" width="19.5703125" style="18" customWidth="1"/>
    <col min="6687" max="6687" width="18.5703125" style="18" customWidth="1"/>
    <col min="6688" max="6688" width="73.42578125" style="18" customWidth="1"/>
    <col min="6689" max="6689" width="15.28515625" style="18" customWidth="1"/>
    <col min="6690" max="6691" width="13.5703125" style="18" customWidth="1"/>
    <col min="6692" max="6692" width="14.5703125" style="18" customWidth="1"/>
    <col min="6693" max="6912" width="9.140625" style="18"/>
    <col min="6913" max="6913" width="56.28515625" style="18" customWidth="1"/>
    <col min="6914" max="6919" width="18.7109375" style="18" customWidth="1"/>
    <col min="6920" max="6920" width="20" style="18" customWidth="1"/>
    <col min="6921" max="6921" width="21.42578125" style="18" customWidth="1"/>
    <col min="6922" max="6923" width="19.42578125" style="18" customWidth="1"/>
    <col min="6924" max="6933" width="18.5703125" style="18" customWidth="1"/>
    <col min="6934" max="6935" width="19" style="18" customWidth="1"/>
    <col min="6936" max="6937" width="18.42578125" style="18" customWidth="1"/>
    <col min="6938" max="6939" width="19.42578125" style="18" customWidth="1"/>
    <col min="6940" max="6941" width="17.5703125" style="18" customWidth="1"/>
    <col min="6942" max="6942" width="19.5703125" style="18" customWidth="1"/>
    <col min="6943" max="6943" width="18.5703125" style="18" customWidth="1"/>
    <col min="6944" max="6944" width="73.42578125" style="18" customWidth="1"/>
    <col min="6945" max="6945" width="15.28515625" style="18" customWidth="1"/>
    <col min="6946" max="6947" width="13.5703125" style="18" customWidth="1"/>
    <col min="6948" max="6948" width="14.5703125" style="18" customWidth="1"/>
    <col min="6949" max="7168" width="9.140625" style="18"/>
    <col min="7169" max="7169" width="56.28515625" style="18" customWidth="1"/>
    <col min="7170" max="7175" width="18.7109375" style="18" customWidth="1"/>
    <col min="7176" max="7176" width="20" style="18" customWidth="1"/>
    <col min="7177" max="7177" width="21.42578125" style="18" customWidth="1"/>
    <col min="7178" max="7179" width="19.42578125" style="18" customWidth="1"/>
    <col min="7180" max="7189" width="18.5703125" style="18" customWidth="1"/>
    <col min="7190" max="7191" width="19" style="18" customWidth="1"/>
    <col min="7192" max="7193" width="18.42578125" style="18" customWidth="1"/>
    <col min="7194" max="7195" width="19.42578125" style="18" customWidth="1"/>
    <col min="7196" max="7197" width="17.5703125" style="18" customWidth="1"/>
    <col min="7198" max="7198" width="19.5703125" style="18" customWidth="1"/>
    <col min="7199" max="7199" width="18.5703125" style="18" customWidth="1"/>
    <col min="7200" max="7200" width="73.42578125" style="18" customWidth="1"/>
    <col min="7201" max="7201" width="15.28515625" style="18" customWidth="1"/>
    <col min="7202" max="7203" width="13.5703125" style="18" customWidth="1"/>
    <col min="7204" max="7204" width="14.5703125" style="18" customWidth="1"/>
    <col min="7205" max="7424" width="9.140625" style="18"/>
    <col min="7425" max="7425" width="56.28515625" style="18" customWidth="1"/>
    <col min="7426" max="7431" width="18.7109375" style="18" customWidth="1"/>
    <col min="7432" max="7432" width="20" style="18" customWidth="1"/>
    <col min="7433" max="7433" width="21.42578125" style="18" customWidth="1"/>
    <col min="7434" max="7435" width="19.42578125" style="18" customWidth="1"/>
    <col min="7436" max="7445" width="18.5703125" style="18" customWidth="1"/>
    <col min="7446" max="7447" width="19" style="18" customWidth="1"/>
    <col min="7448" max="7449" width="18.42578125" style="18" customWidth="1"/>
    <col min="7450" max="7451" width="19.42578125" style="18" customWidth="1"/>
    <col min="7452" max="7453" width="17.5703125" style="18" customWidth="1"/>
    <col min="7454" max="7454" width="19.5703125" style="18" customWidth="1"/>
    <col min="7455" max="7455" width="18.5703125" style="18" customWidth="1"/>
    <col min="7456" max="7456" width="73.42578125" style="18" customWidth="1"/>
    <col min="7457" max="7457" width="15.28515625" style="18" customWidth="1"/>
    <col min="7458" max="7459" width="13.5703125" style="18" customWidth="1"/>
    <col min="7460" max="7460" width="14.5703125" style="18" customWidth="1"/>
    <col min="7461" max="7680" width="9.140625" style="18"/>
    <col min="7681" max="7681" width="56.28515625" style="18" customWidth="1"/>
    <col min="7682" max="7687" width="18.7109375" style="18" customWidth="1"/>
    <col min="7688" max="7688" width="20" style="18" customWidth="1"/>
    <col min="7689" max="7689" width="21.42578125" style="18" customWidth="1"/>
    <col min="7690" max="7691" width="19.42578125" style="18" customWidth="1"/>
    <col min="7692" max="7701" width="18.5703125" style="18" customWidth="1"/>
    <col min="7702" max="7703" width="19" style="18" customWidth="1"/>
    <col min="7704" max="7705" width="18.42578125" style="18" customWidth="1"/>
    <col min="7706" max="7707" width="19.42578125" style="18" customWidth="1"/>
    <col min="7708" max="7709" width="17.5703125" style="18" customWidth="1"/>
    <col min="7710" max="7710" width="19.5703125" style="18" customWidth="1"/>
    <col min="7711" max="7711" width="18.5703125" style="18" customWidth="1"/>
    <col min="7712" max="7712" width="73.42578125" style="18" customWidth="1"/>
    <col min="7713" max="7713" width="15.28515625" style="18" customWidth="1"/>
    <col min="7714" max="7715" width="13.5703125" style="18" customWidth="1"/>
    <col min="7716" max="7716" width="14.5703125" style="18" customWidth="1"/>
    <col min="7717" max="7936" width="9.140625" style="18"/>
    <col min="7937" max="7937" width="56.28515625" style="18" customWidth="1"/>
    <col min="7938" max="7943" width="18.7109375" style="18" customWidth="1"/>
    <col min="7944" max="7944" width="20" style="18" customWidth="1"/>
    <col min="7945" max="7945" width="21.42578125" style="18" customWidth="1"/>
    <col min="7946" max="7947" width="19.42578125" style="18" customWidth="1"/>
    <col min="7948" max="7957" width="18.5703125" style="18" customWidth="1"/>
    <col min="7958" max="7959" width="19" style="18" customWidth="1"/>
    <col min="7960" max="7961" width="18.42578125" style="18" customWidth="1"/>
    <col min="7962" max="7963" width="19.42578125" style="18" customWidth="1"/>
    <col min="7964" max="7965" width="17.5703125" style="18" customWidth="1"/>
    <col min="7966" max="7966" width="19.5703125" style="18" customWidth="1"/>
    <col min="7967" max="7967" width="18.5703125" style="18" customWidth="1"/>
    <col min="7968" max="7968" width="73.42578125" style="18" customWidth="1"/>
    <col min="7969" max="7969" width="15.28515625" style="18" customWidth="1"/>
    <col min="7970" max="7971" width="13.5703125" style="18" customWidth="1"/>
    <col min="7972" max="7972" width="14.5703125" style="18" customWidth="1"/>
    <col min="7973" max="8192" width="9.140625" style="18"/>
    <col min="8193" max="8193" width="56.28515625" style="18" customWidth="1"/>
    <col min="8194" max="8199" width="18.7109375" style="18" customWidth="1"/>
    <col min="8200" max="8200" width="20" style="18" customWidth="1"/>
    <col min="8201" max="8201" width="21.42578125" style="18" customWidth="1"/>
    <col min="8202" max="8203" width="19.42578125" style="18" customWidth="1"/>
    <col min="8204" max="8213" width="18.5703125" style="18" customWidth="1"/>
    <col min="8214" max="8215" width="19" style="18" customWidth="1"/>
    <col min="8216" max="8217" width="18.42578125" style="18" customWidth="1"/>
    <col min="8218" max="8219" width="19.42578125" style="18" customWidth="1"/>
    <col min="8220" max="8221" width="17.5703125" style="18" customWidth="1"/>
    <col min="8222" max="8222" width="19.5703125" style="18" customWidth="1"/>
    <col min="8223" max="8223" width="18.5703125" style="18" customWidth="1"/>
    <col min="8224" max="8224" width="73.42578125" style="18" customWidth="1"/>
    <col min="8225" max="8225" width="15.28515625" style="18" customWidth="1"/>
    <col min="8226" max="8227" width="13.5703125" style="18" customWidth="1"/>
    <col min="8228" max="8228" width="14.5703125" style="18" customWidth="1"/>
    <col min="8229" max="8448" width="9.140625" style="18"/>
    <col min="8449" max="8449" width="56.28515625" style="18" customWidth="1"/>
    <col min="8450" max="8455" width="18.7109375" style="18" customWidth="1"/>
    <col min="8456" max="8456" width="20" style="18" customWidth="1"/>
    <col min="8457" max="8457" width="21.42578125" style="18" customWidth="1"/>
    <col min="8458" max="8459" width="19.42578125" style="18" customWidth="1"/>
    <col min="8460" max="8469" width="18.5703125" style="18" customWidth="1"/>
    <col min="8470" max="8471" width="19" style="18" customWidth="1"/>
    <col min="8472" max="8473" width="18.42578125" style="18" customWidth="1"/>
    <col min="8474" max="8475" width="19.42578125" style="18" customWidth="1"/>
    <col min="8476" max="8477" width="17.5703125" style="18" customWidth="1"/>
    <col min="8478" max="8478" width="19.5703125" style="18" customWidth="1"/>
    <col min="8479" max="8479" width="18.5703125" style="18" customWidth="1"/>
    <col min="8480" max="8480" width="73.42578125" style="18" customWidth="1"/>
    <col min="8481" max="8481" width="15.28515625" style="18" customWidth="1"/>
    <col min="8482" max="8483" width="13.5703125" style="18" customWidth="1"/>
    <col min="8484" max="8484" width="14.5703125" style="18" customWidth="1"/>
    <col min="8485" max="8704" width="9.140625" style="18"/>
    <col min="8705" max="8705" width="56.28515625" style="18" customWidth="1"/>
    <col min="8706" max="8711" width="18.7109375" style="18" customWidth="1"/>
    <col min="8712" max="8712" width="20" style="18" customWidth="1"/>
    <col min="8713" max="8713" width="21.42578125" style="18" customWidth="1"/>
    <col min="8714" max="8715" width="19.42578125" style="18" customWidth="1"/>
    <col min="8716" max="8725" width="18.5703125" style="18" customWidth="1"/>
    <col min="8726" max="8727" width="19" style="18" customWidth="1"/>
    <col min="8728" max="8729" width="18.42578125" style="18" customWidth="1"/>
    <col min="8730" max="8731" width="19.42578125" style="18" customWidth="1"/>
    <col min="8732" max="8733" width="17.5703125" style="18" customWidth="1"/>
    <col min="8734" max="8734" width="19.5703125" style="18" customWidth="1"/>
    <col min="8735" max="8735" width="18.5703125" style="18" customWidth="1"/>
    <col min="8736" max="8736" width="73.42578125" style="18" customWidth="1"/>
    <col min="8737" max="8737" width="15.28515625" style="18" customWidth="1"/>
    <col min="8738" max="8739" width="13.5703125" style="18" customWidth="1"/>
    <col min="8740" max="8740" width="14.5703125" style="18" customWidth="1"/>
    <col min="8741" max="8960" width="9.140625" style="18"/>
    <col min="8961" max="8961" width="56.28515625" style="18" customWidth="1"/>
    <col min="8962" max="8967" width="18.7109375" style="18" customWidth="1"/>
    <col min="8968" max="8968" width="20" style="18" customWidth="1"/>
    <col min="8969" max="8969" width="21.42578125" style="18" customWidth="1"/>
    <col min="8970" max="8971" width="19.42578125" style="18" customWidth="1"/>
    <col min="8972" max="8981" width="18.5703125" style="18" customWidth="1"/>
    <col min="8982" max="8983" width="19" style="18" customWidth="1"/>
    <col min="8984" max="8985" width="18.42578125" style="18" customWidth="1"/>
    <col min="8986" max="8987" width="19.42578125" style="18" customWidth="1"/>
    <col min="8988" max="8989" width="17.5703125" style="18" customWidth="1"/>
    <col min="8990" max="8990" width="19.5703125" style="18" customWidth="1"/>
    <col min="8991" max="8991" width="18.5703125" style="18" customWidth="1"/>
    <col min="8992" max="8992" width="73.42578125" style="18" customWidth="1"/>
    <col min="8993" max="8993" width="15.28515625" style="18" customWidth="1"/>
    <col min="8994" max="8995" width="13.5703125" style="18" customWidth="1"/>
    <col min="8996" max="8996" width="14.5703125" style="18" customWidth="1"/>
    <col min="8997" max="9216" width="9.140625" style="18"/>
    <col min="9217" max="9217" width="56.28515625" style="18" customWidth="1"/>
    <col min="9218" max="9223" width="18.7109375" style="18" customWidth="1"/>
    <col min="9224" max="9224" width="20" style="18" customWidth="1"/>
    <col min="9225" max="9225" width="21.42578125" style="18" customWidth="1"/>
    <col min="9226" max="9227" width="19.42578125" style="18" customWidth="1"/>
    <col min="9228" max="9237" width="18.5703125" style="18" customWidth="1"/>
    <col min="9238" max="9239" width="19" style="18" customWidth="1"/>
    <col min="9240" max="9241" width="18.42578125" style="18" customWidth="1"/>
    <col min="9242" max="9243" width="19.42578125" style="18" customWidth="1"/>
    <col min="9244" max="9245" width="17.5703125" style="18" customWidth="1"/>
    <col min="9246" max="9246" width="19.5703125" style="18" customWidth="1"/>
    <col min="9247" max="9247" width="18.5703125" style="18" customWidth="1"/>
    <col min="9248" max="9248" width="73.42578125" style="18" customWidth="1"/>
    <col min="9249" max="9249" width="15.28515625" style="18" customWidth="1"/>
    <col min="9250" max="9251" width="13.5703125" style="18" customWidth="1"/>
    <col min="9252" max="9252" width="14.5703125" style="18" customWidth="1"/>
    <col min="9253" max="9472" width="9.140625" style="18"/>
    <col min="9473" max="9473" width="56.28515625" style="18" customWidth="1"/>
    <col min="9474" max="9479" width="18.7109375" style="18" customWidth="1"/>
    <col min="9480" max="9480" width="20" style="18" customWidth="1"/>
    <col min="9481" max="9481" width="21.42578125" style="18" customWidth="1"/>
    <col min="9482" max="9483" width="19.42578125" style="18" customWidth="1"/>
    <col min="9484" max="9493" width="18.5703125" style="18" customWidth="1"/>
    <col min="9494" max="9495" width="19" style="18" customWidth="1"/>
    <col min="9496" max="9497" width="18.42578125" style="18" customWidth="1"/>
    <col min="9498" max="9499" width="19.42578125" style="18" customWidth="1"/>
    <col min="9500" max="9501" width="17.5703125" style="18" customWidth="1"/>
    <col min="9502" max="9502" width="19.5703125" style="18" customWidth="1"/>
    <col min="9503" max="9503" width="18.5703125" style="18" customWidth="1"/>
    <col min="9504" max="9504" width="73.42578125" style="18" customWidth="1"/>
    <col min="9505" max="9505" width="15.28515625" style="18" customWidth="1"/>
    <col min="9506" max="9507" width="13.5703125" style="18" customWidth="1"/>
    <col min="9508" max="9508" width="14.5703125" style="18" customWidth="1"/>
    <col min="9509" max="9728" width="9.140625" style="18"/>
    <col min="9729" max="9729" width="56.28515625" style="18" customWidth="1"/>
    <col min="9730" max="9735" width="18.7109375" style="18" customWidth="1"/>
    <col min="9736" max="9736" width="20" style="18" customWidth="1"/>
    <col min="9737" max="9737" width="21.42578125" style="18" customWidth="1"/>
    <col min="9738" max="9739" width="19.42578125" style="18" customWidth="1"/>
    <col min="9740" max="9749" width="18.5703125" style="18" customWidth="1"/>
    <col min="9750" max="9751" width="19" style="18" customWidth="1"/>
    <col min="9752" max="9753" width="18.42578125" style="18" customWidth="1"/>
    <col min="9754" max="9755" width="19.42578125" style="18" customWidth="1"/>
    <col min="9756" max="9757" width="17.5703125" style="18" customWidth="1"/>
    <col min="9758" max="9758" width="19.5703125" style="18" customWidth="1"/>
    <col min="9759" max="9759" width="18.5703125" style="18" customWidth="1"/>
    <col min="9760" max="9760" width="73.42578125" style="18" customWidth="1"/>
    <col min="9761" max="9761" width="15.28515625" style="18" customWidth="1"/>
    <col min="9762" max="9763" width="13.5703125" style="18" customWidth="1"/>
    <col min="9764" max="9764" width="14.5703125" style="18" customWidth="1"/>
    <col min="9765" max="9984" width="9.140625" style="18"/>
    <col min="9985" max="9985" width="56.28515625" style="18" customWidth="1"/>
    <col min="9986" max="9991" width="18.7109375" style="18" customWidth="1"/>
    <col min="9992" max="9992" width="20" style="18" customWidth="1"/>
    <col min="9993" max="9993" width="21.42578125" style="18" customWidth="1"/>
    <col min="9994" max="9995" width="19.42578125" style="18" customWidth="1"/>
    <col min="9996" max="10005" width="18.5703125" style="18" customWidth="1"/>
    <col min="10006" max="10007" width="19" style="18" customWidth="1"/>
    <col min="10008" max="10009" width="18.42578125" style="18" customWidth="1"/>
    <col min="10010" max="10011" width="19.42578125" style="18" customWidth="1"/>
    <col min="10012" max="10013" width="17.5703125" style="18" customWidth="1"/>
    <col min="10014" max="10014" width="19.5703125" style="18" customWidth="1"/>
    <col min="10015" max="10015" width="18.5703125" style="18" customWidth="1"/>
    <col min="10016" max="10016" width="73.42578125" style="18" customWidth="1"/>
    <col min="10017" max="10017" width="15.28515625" style="18" customWidth="1"/>
    <col min="10018" max="10019" width="13.5703125" style="18" customWidth="1"/>
    <col min="10020" max="10020" width="14.5703125" style="18" customWidth="1"/>
    <col min="10021" max="10240" width="9.140625" style="18"/>
    <col min="10241" max="10241" width="56.28515625" style="18" customWidth="1"/>
    <col min="10242" max="10247" width="18.7109375" style="18" customWidth="1"/>
    <col min="10248" max="10248" width="20" style="18" customWidth="1"/>
    <col min="10249" max="10249" width="21.42578125" style="18" customWidth="1"/>
    <col min="10250" max="10251" width="19.42578125" style="18" customWidth="1"/>
    <col min="10252" max="10261" width="18.5703125" style="18" customWidth="1"/>
    <col min="10262" max="10263" width="19" style="18" customWidth="1"/>
    <col min="10264" max="10265" width="18.42578125" style="18" customWidth="1"/>
    <col min="10266" max="10267" width="19.42578125" style="18" customWidth="1"/>
    <col min="10268" max="10269" width="17.5703125" style="18" customWidth="1"/>
    <col min="10270" max="10270" width="19.5703125" style="18" customWidth="1"/>
    <col min="10271" max="10271" width="18.5703125" style="18" customWidth="1"/>
    <col min="10272" max="10272" width="73.42578125" style="18" customWidth="1"/>
    <col min="10273" max="10273" width="15.28515625" style="18" customWidth="1"/>
    <col min="10274" max="10275" width="13.5703125" style="18" customWidth="1"/>
    <col min="10276" max="10276" width="14.5703125" style="18" customWidth="1"/>
    <col min="10277" max="10496" width="9.140625" style="18"/>
    <col min="10497" max="10497" width="56.28515625" style="18" customWidth="1"/>
    <col min="10498" max="10503" width="18.7109375" style="18" customWidth="1"/>
    <col min="10504" max="10504" width="20" style="18" customWidth="1"/>
    <col min="10505" max="10505" width="21.42578125" style="18" customWidth="1"/>
    <col min="10506" max="10507" width="19.42578125" style="18" customWidth="1"/>
    <col min="10508" max="10517" width="18.5703125" style="18" customWidth="1"/>
    <col min="10518" max="10519" width="19" style="18" customWidth="1"/>
    <col min="10520" max="10521" width="18.42578125" style="18" customWidth="1"/>
    <col min="10522" max="10523" width="19.42578125" style="18" customWidth="1"/>
    <col min="10524" max="10525" width="17.5703125" style="18" customWidth="1"/>
    <col min="10526" max="10526" width="19.5703125" style="18" customWidth="1"/>
    <col min="10527" max="10527" width="18.5703125" style="18" customWidth="1"/>
    <col min="10528" max="10528" width="73.42578125" style="18" customWidth="1"/>
    <col min="10529" max="10529" width="15.28515625" style="18" customWidth="1"/>
    <col min="10530" max="10531" width="13.5703125" style="18" customWidth="1"/>
    <col min="10532" max="10532" width="14.5703125" style="18" customWidth="1"/>
    <col min="10533" max="10752" width="9.140625" style="18"/>
    <col min="10753" max="10753" width="56.28515625" style="18" customWidth="1"/>
    <col min="10754" max="10759" width="18.7109375" style="18" customWidth="1"/>
    <col min="10760" max="10760" width="20" style="18" customWidth="1"/>
    <col min="10761" max="10761" width="21.42578125" style="18" customWidth="1"/>
    <col min="10762" max="10763" width="19.42578125" style="18" customWidth="1"/>
    <col min="10764" max="10773" width="18.5703125" style="18" customWidth="1"/>
    <col min="10774" max="10775" width="19" style="18" customWidth="1"/>
    <col min="10776" max="10777" width="18.42578125" style="18" customWidth="1"/>
    <col min="10778" max="10779" width="19.42578125" style="18" customWidth="1"/>
    <col min="10780" max="10781" width="17.5703125" style="18" customWidth="1"/>
    <col min="10782" max="10782" width="19.5703125" style="18" customWidth="1"/>
    <col min="10783" max="10783" width="18.5703125" style="18" customWidth="1"/>
    <col min="10784" max="10784" width="73.42578125" style="18" customWidth="1"/>
    <col min="10785" max="10785" width="15.28515625" style="18" customWidth="1"/>
    <col min="10786" max="10787" width="13.5703125" style="18" customWidth="1"/>
    <col min="10788" max="10788" width="14.5703125" style="18" customWidth="1"/>
    <col min="10789" max="11008" width="9.140625" style="18"/>
    <col min="11009" max="11009" width="56.28515625" style="18" customWidth="1"/>
    <col min="11010" max="11015" width="18.7109375" style="18" customWidth="1"/>
    <col min="11016" max="11016" width="20" style="18" customWidth="1"/>
    <col min="11017" max="11017" width="21.42578125" style="18" customWidth="1"/>
    <col min="11018" max="11019" width="19.42578125" style="18" customWidth="1"/>
    <col min="11020" max="11029" width="18.5703125" style="18" customWidth="1"/>
    <col min="11030" max="11031" width="19" style="18" customWidth="1"/>
    <col min="11032" max="11033" width="18.42578125" style="18" customWidth="1"/>
    <col min="11034" max="11035" width="19.42578125" style="18" customWidth="1"/>
    <col min="11036" max="11037" width="17.5703125" style="18" customWidth="1"/>
    <col min="11038" max="11038" width="19.5703125" style="18" customWidth="1"/>
    <col min="11039" max="11039" width="18.5703125" style="18" customWidth="1"/>
    <col min="11040" max="11040" width="73.42578125" style="18" customWidth="1"/>
    <col min="11041" max="11041" width="15.28515625" style="18" customWidth="1"/>
    <col min="11042" max="11043" width="13.5703125" style="18" customWidth="1"/>
    <col min="11044" max="11044" width="14.5703125" style="18" customWidth="1"/>
    <col min="11045" max="11264" width="9.140625" style="18"/>
    <col min="11265" max="11265" width="56.28515625" style="18" customWidth="1"/>
    <col min="11266" max="11271" width="18.7109375" style="18" customWidth="1"/>
    <col min="11272" max="11272" width="20" style="18" customWidth="1"/>
    <col min="11273" max="11273" width="21.42578125" style="18" customWidth="1"/>
    <col min="11274" max="11275" width="19.42578125" style="18" customWidth="1"/>
    <col min="11276" max="11285" width="18.5703125" style="18" customWidth="1"/>
    <col min="11286" max="11287" width="19" style="18" customWidth="1"/>
    <col min="11288" max="11289" width="18.42578125" style="18" customWidth="1"/>
    <col min="11290" max="11291" width="19.42578125" style="18" customWidth="1"/>
    <col min="11292" max="11293" width="17.5703125" style="18" customWidth="1"/>
    <col min="11294" max="11294" width="19.5703125" style="18" customWidth="1"/>
    <col min="11295" max="11295" width="18.5703125" style="18" customWidth="1"/>
    <col min="11296" max="11296" width="73.42578125" style="18" customWidth="1"/>
    <col min="11297" max="11297" width="15.28515625" style="18" customWidth="1"/>
    <col min="11298" max="11299" width="13.5703125" style="18" customWidth="1"/>
    <col min="11300" max="11300" width="14.5703125" style="18" customWidth="1"/>
    <col min="11301" max="11520" width="9.140625" style="18"/>
    <col min="11521" max="11521" width="56.28515625" style="18" customWidth="1"/>
    <col min="11522" max="11527" width="18.7109375" style="18" customWidth="1"/>
    <col min="11528" max="11528" width="20" style="18" customWidth="1"/>
    <col min="11529" max="11529" width="21.42578125" style="18" customWidth="1"/>
    <col min="11530" max="11531" width="19.42578125" style="18" customWidth="1"/>
    <col min="11532" max="11541" width="18.5703125" style="18" customWidth="1"/>
    <col min="11542" max="11543" width="19" style="18" customWidth="1"/>
    <col min="11544" max="11545" width="18.42578125" style="18" customWidth="1"/>
    <col min="11546" max="11547" width="19.42578125" style="18" customWidth="1"/>
    <col min="11548" max="11549" width="17.5703125" style="18" customWidth="1"/>
    <col min="11550" max="11550" width="19.5703125" style="18" customWidth="1"/>
    <col min="11551" max="11551" width="18.5703125" style="18" customWidth="1"/>
    <col min="11552" max="11552" width="73.42578125" style="18" customWidth="1"/>
    <col min="11553" max="11553" width="15.28515625" style="18" customWidth="1"/>
    <col min="11554" max="11555" width="13.5703125" style="18" customWidth="1"/>
    <col min="11556" max="11556" width="14.5703125" style="18" customWidth="1"/>
    <col min="11557" max="11776" width="9.140625" style="18"/>
    <col min="11777" max="11777" width="56.28515625" style="18" customWidth="1"/>
    <col min="11778" max="11783" width="18.7109375" style="18" customWidth="1"/>
    <col min="11784" max="11784" width="20" style="18" customWidth="1"/>
    <col min="11785" max="11785" width="21.42578125" style="18" customWidth="1"/>
    <col min="11786" max="11787" width="19.42578125" style="18" customWidth="1"/>
    <col min="11788" max="11797" width="18.5703125" style="18" customWidth="1"/>
    <col min="11798" max="11799" width="19" style="18" customWidth="1"/>
    <col min="11800" max="11801" width="18.42578125" style="18" customWidth="1"/>
    <col min="11802" max="11803" width="19.42578125" style="18" customWidth="1"/>
    <col min="11804" max="11805" width="17.5703125" style="18" customWidth="1"/>
    <col min="11806" max="11806" width="19.5703125" style="18" customWidth="1"/>
    <col min="11807" max="11807" width="18.5703125" style="18" customWidth="1"/>
    <col min="11808" max="11808" width="73.42578125" style="18" customWidth="1"/>
    <col min="11809" max="11809" width="15.28515625" style="18" customWidth="1"/>
    <col min="11810" max="11811" width="13.5703125" style="18" customWidth="1"/>
    <col min="11812" max="11812" width="14.5703125" style="18" customWidth="1"/>
    <col min="11813" max="12032" width="9.140625" style="18"/>
    <col min="12033" max="12033" width="56.28515625" style="18" customWidth="1"/>
    <col min="12034" max="12039" width="18.7109375" style="18" customWidth="1"/>
    <col min="12040" max="12040" width="20" style="18" customWidth="1"/>
    <col min="12041" max="12041" width="21.42578125" style="18" customWidth="1"/>
    <col min="12042" max="12043" width="19.42578125" style="18" customWidth="1"/>
    <col min="12044" max="12053" width="18.5703125" style="18" customWidth="1"/>
    <col min="12054" max="12055" width="19" style="18" customWidth="1"/>
    <col min="12056" max="12057" width="18.42578125" style="18" customWidth="1"/>
    <col min="12058" max="12059" width="19.42578125" style="18" customWidth="1"/>
    <col min="12060" max="12061" width="17.5703125" style="18" customWidth="1"/>
    <col min="12062" max="12062" width="19.5703125" style="18" customWidth="1"/>
    <col min="12063" max="12063" width="18.5703125" style="18" customWidth="1"/>
    <col min="12064" max="12064" width="73.42578125" style="18" customWidth="1"/>
    <col min="12065" max="12065" width="15.28515625" style="18" customWidth="1"/>
    <col min="12066" max="12067" width="13.5703125" style="18" customWidth="1"/>
    <col min="12068" max="12068" width="14.5703125" style="18" customWidth="1"/>
    <col min="12069" max="12288" width="9.140625" style="18"/>
    <col min="12289" max="12289" width="56.28515625" style="18" customWidth="1"/>
    <col min="12290" max="12295" width="18.7109375" style="18" customWidth="1"/>
    <col min="12296" max="12296" width="20" style="18" customWidth="1"/>
    <col min="12297" max="12297" width="21.42578125" style="18" customWidth="1"/>
    <col min="12298" max="12299" width="19.42578125" style="18" customWidth="1"/>
    <col min="12300" max="12309" width="18.5703125" style="18" customWidth="1"/>
    <col min="12310" max="12311" width="19" style="18" customWidth="1"/>
    <col min="12312" max="12313" width="18.42578125" style="18" customWidth="1"/>
    <col min="12314" max="12315" width="19.42578125" style="18" customWidth="1"/>
    <col min="12316" max="12317" width="17.5703125" style="18" customWidth="1"/>
    <col min="12318" max="12318" width="19.5703125" style="18" customWidth="1"/>
    <col min="12319" max="12319" width="18.5703125" style="18" customWidth="1"/>
    <col min="12320" max="12320" width="73.42578125" style="18" customWidth="1"/>
    <col min="12321" max="12321" width="15.28515625" style="18" customWidth="1"/>
    <col min="12322" max="12323" width="13.5703125" style="18" customWidth="1"/>
    <col min="12324" max="12324" width="14.5703125" style="18" customWidth="1"/>
    <col min="12325" max="12544" width="9.140625" style="18"/>
    <col min="12545" max="12545" width="56.28515625" style="18" customWidth="1"/>
    <col min="12546" max="12551" width="18.7109375" style="18" customWidth="1"/>
    <col min="12552" max="12552" width="20" style="18" customWidth="1"/>
    <col min="12553" max="12553" width="21.42578125" style="18" customWidth="1"/>
    <col min="12554" max="12555" width="19.42578125" style="18" customWidth="1"/>
    <col min="12556" max="12565" width="18.5703125" style="18" customWidth="1"/>
    <col min="12566" max="12567" width="19" style="18" customWidth="1"/>
    <col min="12568" max="12569" width="18.42578125" style="18" customWidth="1"/>
    <col min="12570" max="12571" width="19.42578125" style="18" customWidth="1"/>
    <col min="12572" max="12573" width="17.5703125" style="18" customWidth="1"/>
    <col min="12574" max="12574" width="19.5703125" style="18" customWidth="1"/>
    <col min="12575" max="12575" width="18.5703125" style="18" customWidth="1"/>
    <col min="12576" max="12576" width="73.42578125" style="18" customWidth="1"/>
    <col min="12577" max="12577" width="15.28515625" style="18" customWidth="1"/>
    <col min="12578" max="12579" width="13.5703125" style="18" customWidth="1"/>
    <col min="12580" max="12580" width="14.5703125" style="18" customWidth="1"/>
    <col min="12581" max="12800" width="9.140625" style="18"/>
    <col min="12801" max="12801" width="56.28515625" style="18" customWidth="1"/>
    <col min="12802" max="12807" width="18.7109375" style="18" customWidth="1"/>
    <col min="12808" max="12808" width="20" style="18" customWidth="1"/>
    <col min="12809" max="12809" width="21.42578125" style="18" customWidth="1"/>
    <col min="12810" max="12811" width="19.42578125" style="18" customWidth="1"/>
    <col min="12812" max="12821" width="18.5703125" style="18" customWidth="1"/>
    <col min="12822" max="12823" width="19" style="18" customWidth="1"/>
    <col min="12824" max="12825" width="18.42578125" style="18" customWidth="1"/>
    <col min="12826" max="12827" width="19.42578125" style="18" customWidth="1"/>
    <col min="12828" max="12829" width="17.5703125" style="18" customWidth="1"/>
    <col min="12830" max="12830" width="19.5703125" style="18" customWidth="1"/>
    <col min="12831" max="12831" width="18.5703125" style="18" customWidth="1"/>
    <col min="12832" max="12832" width="73.42578125" style="18" customWidth="1"/>
    <col min="12833" max="12833" width="15.28515625" style="18" customWidth="1"/>
    <col min="12834" max="12835" width="13.5703125" style="18" customWidth="1"/>
    <col min="12836" max="12836" width="14.5703125" style="18" customWidth="1"/>
    <col min="12837" max="13056" width="9.140625" style="18"/>
    <col min="13057" max="13057" width="56.28515625" style="18" customWidth="1"/>
    <col min="13058" max="13063" width="18.7109375" style="18" customWidth="1"/>
    <col min="13064" max="13064" width="20" style="18" customWidth="1"/>
    <col min="13065" max="13065" width="21.42578125" style="18" customWidth="1"/>
    <col min="13066" max="13067" width="19.42578125" style="18" customWidth="1"/>
    <col min="13068" max="13077" width="18.5703125" style="18" customWidth="1"/>
    <col min="13078" max="13079" width="19" style="18" customWidth="1"/>
    <col min="13080" max="13081" width="18.42578125" style="18" customWidth="1"/>
    <col min="13082" max="13083" width="19.42578125" style="18" customWidth="1"/>
    <col min="13084" max="13085" width="17.5703125" style="18" customWidth="1"/>
    <col min="13086" max="13086" width="19.5703125" style="18" customWidth="1"/>
    <col min="13087" max="13087" width="18.5703125" style="18" customWidth="1"/>
    <col min="13088" max="13088" width="73.42578125" style="18" customWidth="1"/>
    <col min="13089" max="13089" width="15.28515625" style="18" customWidth="1"/>
    <col min="13090" max="13091" width="13.5703125" style="18" customWidth="1"/>
    <col min="13092" max="13092" width="14.5703125" style="18" customWidth="1"/>
    <col min="13093" max="13312" width="9.140625" style="18"/>
    <col min="13313" max="13313" width="56.28515625" style="18" customWidth="1"/>
    <col min="13314" max="13319" width="18.7109375" style="18" customWidth="1"/>
    <col min="13320" max="13320" width="20" style="18" customWidth="1"/>
    <col min="13321" max="13321" width="21.42578125" style="18" customWidth="1"/>
    <col min="13322" max="13323" width="19.42578125" style="18" customWidth="1"/>
    <col min="13324" max="13333" width="18.5703125" style="18" customWidth="1"/>
    <col min="13334" max="13335" width="19" style="18" customWidth="1"/>
    <col min="13336" max="13337" width="18.42578125" style="18" customWidth="1"/>
    <col min="13338" max="13339" width="19.42578125" style="18" customWidth="1"/>
    <col min="13340" max="13341" width="17.5703125" style="18" customWidth="1"/>
    <col min="13342" max="13342" width="19.5703125" style="18" customWidth="1"/>
    <col min="13343" max="13343" width="18.5703125" style="18" customWidth="1"/>
    <col min="13344" max="13344" width="73.42578125" style="18" customWidth="1"/>
    <col min="13345" max="13345" width="15.28515625" style="18" customWidth="1"/>
    <col min="13346" max="13347" width="13.5703125" style="18" customWidth="1"/>
    <col min="13348" max="13348" width="14.5703125" style="18" customWidth="1"/>
    <col min="13349" max="13568" width="9.140625" style="18"/>
    <col min="13569" max="13569" width="56.28515625" style="18" customWidth="1"/>
    <col min="13570" max="13575" width="18.7109375" style="18" customWidth="1"/>
    <col min="13576" max="13576" width="20" style="18" customWidth="1"/>
    <col min="13577" max="13577" width="21.42578125" style="18" customWidth="1"/>
    <col min="13578" max="13579" width="19.42578125" style="18" customWidth="1"/>
    <col min="13580" max="13589" width="18.5703125" style="18" customWidth="1"/>
    <col min="13590" max="13591" width="19" style="18" customWidth="1"/>
    <col min="13592" max="13593" width="18.42578125" style="18" customWidth="1"/>
    <col min="13594" max="13595" width="19.42578125" style="18" customWidth="1"/>
    <col min="13596" max="13597" width="17.5703125" style="18" customWidth="1"/>
    <col min="13598" max="13598" width="19.5703125" style="18" customWidth="1"/>
    <col min="13599" max="13599" width="18.5703125" style="18" customWidth="1"/>
    <col min="13600" max="13600" width="73.42578125" style="18" customWidth="1"/>
    <col min="13601" max="13601" width="15.28515625" style="18" customWidth="1"/>
    <col min="13602" max="13603" width="13.5703125" style="18" customWidth="1"/>
    <col min="13604" max="13604" width="14.5703125" style="18" customWidth="1"/>
    <col min="13605" max="13824" width="9.140625" style="18"/>
    <col min="13825" max="13825" width="56.28515625" style="18" customWidth="1"/>
    <col min="13826" max="13831" width="18.7109375" style="18" customWidth="1"/>
    <col min="13832" max="13832" width="20" style="18" customWidth="1"/>
    <col min="13833" max="13833" width="21.42578125" style="18" customWidth="1"/>
    <col min="13834" max="13835" width="19.42578125" style="18" customWidth="1"/>
    <col min="13836" max="13845" width="18.5703125" style="18" customWidth="1"/>
    <col min="13846" max="13847" width="19" style="18" customWidth="1"/>
    <col min="13848" max="13849" width="18.42578125" style="18" customWidth="1"/>
    <col min="13850" max="13851" width="19.42578125" style="18" customWidth="1"/>
    <col min="13852" max="13853" width="17.5703125" style="18" customWidth="1"/>
    <col min="13854" max="13854" width="19.5703125" style="18" customWidth="1"/>
    <col min="13855" max="13855" width="18.5703125" style="18" customWidth="1"/>
    <col min="13856" max="13856" width="73.42578125" style="18" customWidth="1"/>
    <col min="13857" max="13857" width="15.28515625" style="18" customWidth="1"/>
    <col min="13858" max="13859" width="13.5703125" style="18" customWidth="1"/>
    <col min="13860" max="13860" width="14.5703125" style="18" customWidth="1"/>
    <col min="13861" max="14080" width="9.140625" style="18"/>
    <col min="14081" max="14081" width="56.28515625" style="18" customWidth="1"/>
    <col min="14082" max="14087" width="18.7109375" style="18" customWidth="1"/>
    <col min="14088" max="14088" width="20" style="18" customWidth="1"/>
    <col min="14089" max="14089" width="21.42578125" style="18" customWidth="1"/>
    <col min="14090" max="14091" width="19.42578125" style="18" customWidth="1"/>
    <col min="14092" max="14101" width="18.5703125" style="18" customWidth="1"/>
    <col min="14102" max="14103" width="19" style="18" customWidth="1"/>
    <col min="14104" max="14105" width="18.42578125" style="18" customWidth="1"/>
    <col min="14106" max="14107" width="19.42578125" style="18" customWidth="1"/>
    <col min="14108" max="14109" width="17.5703125" style="18" customWidth="1"/>
    <col min="14110" max="14110" width="19.5703125" style="18" customWidth="1"/>
    <col min="14111" max="14111" width="18.5703125" style="18" customWidth="1"/>
    <col min="14112" max="14112" width="73.42578125" style="18" customWidth="1"/>
    <col min="14113" max="14113" width="15.28515625" style="18" customWidth="1"/>
    <col min="14114" max="14115" width="13.5703125" style="18" customWidth="1"/>
    <col min="14116" max="14116" width="14.5703125" style="18" customWidth="1"/>
    <col min="14117" max="14336" width="9.140625" style="18"/>
    <col min="14337" max="14337" width="56.28515625" style="18" customWidth="1"/>
    <col min="14338" max="14343" width="18.7109375" style="18" customWidth="1"/>
    <col min="14344" max="14344" width="20" style="18" customWidth="1"/>
    <col min="14345" max="14345" width="21.42578125" style="18" customWidth="1"/>
    <col min="14346" max="14347" width="19.42578125" style="18" customWidth="1"/>
    <col min="14348" max="14357" width="18.5703125" style="18" customWidth="1"/>
    <col min="14358" max="14359" width="19" style="18" customWidth="1"/>
    <col min="14360" max="14361" width="18.42578125" style="18" customWidth="1"/>
    <col min="14362" max="14363" width="19.42578125" style="18" customWidth="1"/>
    <col min="14364" max="14365" width="17.5703125" style="18" customWidth="1"/>
    <col min="14366" max="14366" width="19.5703125" style="18" customWidth="1"/>
    <col min="14367" max="14367" width="18.5703125" style="18" customWidth="1"/>
    <col min="14368" max="14368" width="73.42578125" style="18" customWidth="1"/>
    <col min="14369" max="14369" width="15.28515625" style="18" customWidth="1"/>
    <col min="14370" max="14371" width="13.5703125" style="18" customWidth="1"/>
    <col min="14372" max="14372" width="14.5703125" style="18" customWidth="1"/>
    <col min="14373" max="14592" width="9.140625" style="18"/>
    <col min="14593" max="14593" width="56.28515625" style="18" customWidth="1"/>
    <col min="14594" max="14599" width="18.7109375" style="18" customWidth="1"/>
    <col min="14600" max="14600" width="20" style="18" customWidth="1"/>
    <col min="14601" max="14601" width="21.42578125" style="18" customWidth="1"/>
    <col min="14602" max="14603" width="19.42578125" style="18" customWidth="1"/>
    <col min="14604" max="14613" width="18.5703125" style="18" customWidth="1"/>
    <col min="14614" max="14615" width="19" style="18" customWidth="1"/>
    <col min="14616" max="14617" width="18.42578125" style="18" customWidth="1"/>
    <col min="14618" max="14619" width="19.42578125" style="18" customWidth="1"/>
    <col min="14620" max="14621" width="17.5703125" style="18" customWidth="1"/>
    <col min="14622" max="14622" width="19.5703125" style="18" customWidth="1"/>
    <col min="14623" max="14623" width="18.5703125" style="18" customWidth="1"/>
    <col min="14624" max="14624" width="73.42578125" style="18" customWidth="1"/>
    <col min="14625" max="14625" width="15.28515625" style="18" customWidth="1"/>
    <col min="14626" max="14627" width="13.5703125" style="18" customWidth="1"/>
    <col min="14628" max="14628" width="14.5703125" style="18" customWidth="1"/>
    <col min="14629" max="14848" width="9.140625" style="18"/>
    <col min="14849" max="14849" width="56.28515625" style="18" customWidth="1"/>
    <col min="14850" max="14855" width="18.7109375" style="18" customWidth="1"/>
    <col min="14856" max="14856" width="20" style="18" customWidth="1"/>
    <col min="14857" max="14857" width="21.42578125" style="18" customWidth="1"/>
    <col min="14858" max="14859" width="19.42578125" style="18" customWidth="1"/>
    <col min="14860" max="14869" width="18.5703125" style="18" customWidth="1"/>
    <col min="14870" max="14871" width="19" style="18" customWidth="1"/>
    <col min="14872" max="14873" width="18.42578125" style="18" customWidth="1"/>
    <col min="14874" max="14875" width="19.42578125" style="18" customWidth="1"/>
    <col min="14876" max="14877" width="17.5703125" style="18" customWidth="1"/>
    <col min="14878" max="14878" width="19.5703125" style="18" customWidth="1"/>
    <col min="14879" max="14879" width="18.5703125" style="18" customWidth="1"/>
    <col min="14880" max="14880" width="73.42578125" style="18" customWidth="1"/>
    <col min="14881" max="14881" width="15.28515625" style="18" customWidth="1"/>
    <col min="14882" max="14883" width="13.5703125" style="18" customWidth="1"/>
    <col min="14884" max="14884" width="14.5703125" style="18" customWidth="1"/>
    <col min="14885" max="15104" width="9.140625" style="18"/>
    <col min="15105" max="15105" width="56.28515625" style="18" customWidth="1"/>
    <col min="15106" max="15111" width="18.7109375" style="18" customWidth="1"/>
    <col min="15112" max="15112" width="20" style="18" customWidth="1"/>
    <col min="15113" max="15113" width="21.42578125" style="18" customWidth="1"/>
    <col min="15114" max="15115" width="19.42578125" style="18" customWidth="1"/>
    <col min="15116" max="15125" width="18.5703125" style="18" customWidth="1"/>
    <col min="15126" max="15127" width="19" style="18" customWidth="1"/>
    <col min="15128" max="15129" width="18.42578125" style="18" customWidth="1"/>
    <col min="15130" max="15131" width="19.42578125" style="18" customWidth="1"/>
    <col min="15132" max="15133" width="17.5703125" style="18" customWidth="1"/>
    <col min="15134" max="15134" width="19.5703125" style="18" customWidth="1"/>
    <col min="15135" max="15135" width="18.5703125" style="18" customWidth="1"/>
    <col min="15136" max="15136" width="73.42578125" style="18" customWidth="1"/>
    <col min="15137" max="15137" width="15.28515625" style="18" customWidth="1"/>
    <col min="15138" max="15139" width="13.5703125" style="18" customWidth="1"/>
    <col min="15140" max="15140" width="14.5703125" style="18" customWidth="1"/>
    <col min="15141" max="15360" width="9.140625" style="18"/>
    <col min="15361" max="15361" width="56.28515625" style="18" customWidth="1"/>
    <col min="15362" max="15367" width="18.7109375" style="18" customWidth="1"/>
    <col min="15368" max="15368" width="20" style="18" customWidth="1"/>
    <col min="15369" max="15369" width="21.42578125" style="18" customWidth="1"/>
    <col min="15370" max="15371" width="19.42578125" style="18" customWidth="1"/>
    <col min="15372" max="15381" width="18.5703125" style="18" customWidth="1"/>
    <col min="15382" max="15383" width="19" style="18" customWidth="1"/>
    <col min="15384" max="15385" width="18.42578125" style="18" customWidth="1"/>
    <col min="15386" max="15387" width="19.42578125" style="18" customWidth="1"/>
    <col min="15388" max="15389" width="17.5703125" style="18" customWidth="1"/>
    <col min="15390" max="15390" width="19.5703125" style="18" customWidth="1"/>
    <col min="15391" max="15391" width="18.5703125" style="18" customWidth="1"/>
    <col min="15392" max="15392" width="73.42578125" style="18" customWidth="1"/>
    <col min="15393" max="15393" width="15.28515625" style="18" customWidth="1"/>
    <col min="15394" max="15395" width="13.5703125" style="18" customWidth="1"/>
    <col min="15396" max="15396" width="14.5703125" style="18" customWidth="1"/>
    <col min="15397" max="15616" width="9.140625" style="18"/>
    <col min="15617" max="15617" width="56.28515625" style="18" customWidth="1"/>
    <col min="15618" max="15623" width="18.7109375" style="18" customWidth="1"/>
    <col min="15624" max="15624" width="20" style="18" customWidth="1"/>
    <col min="15625" max="15625" width="21.42578125" style="18" customWidth="1"/>
    <col min="15626" max="15627" width="19.42578125" style="18" customWidth="1"/>
    <col min="15628" max="15637" width="18.5703125" style="18" customWidth="1"/>
    <col min="15638" max="15639" width="19" style="18" customWidth="1"/>
    <col min="15640" max="15641" width="18.42578125" style="18" customWidth="1"/>
    <col min="15642" max="15643" width="19.42578125" style="18" customWidth="1"/>
    <col min="15644" max="15645" width="17.5703125" style="18" customWidth="1"/>
    <col min="15646" max="15646" width="19.5703125" style="18" customWidth="1"/>
    <col min="15647" max="15647" width="18.5703125" style="18" customWidth="1"/>
    <col min="15648" max="15648" width="73.42578125" style="18" customWidth="1"/>
    <col min="15649" max="15649" width="15.28515625" style="18" customWidth="1"/>
    <col min="15650" max="15651" width="13.5703125" style="18" customWidth="1"/>
    <col min="15652" max="15652" width="14.5703125" style="18" customWidth="1"/>
    <col min="15653" max="15872" width="9.140625" style="18"/>
    <col min="15873" max="15873" width="56.28515625" style="18" customWidth="1"/>
    <col min="15874" max="15879" width="18.7109375" style="18" customWidth="1"/>
    <col min="15880" max="15880" width="20" style="18" customWidth="1"/>
    <col min="15881" max="15881" width="21.42578125" style="18" customWidth="1"/>
    <col min="15882" max="15883" width="19.42578125" style="18" customWidth="1"/>
    <col min="15884" max="15893" width="18.5703125" style="18" customWidth="1"/>
    <col min="15894" max="15895" width="19" style="18" customWidth="1"/>
    <col min="15896" max="15897" width="18.42578125" style="18" customWidth="1"/>
    <col min="15898" max="15899" width="19.42578125" style="18" customWidth="1"/>
    <col min="15900" max="15901" width="17.5703125" style="18" customWidth="1"/>
    <col min="15902" max="15902" width="19.5703125" style="18" customWidth="1"/>
    <col min="15903" max="15903" width="18.5703125" style="18" customWidth="1"/>
    <col min="15904" max="15904" width="73.42578125" style="18" customWidth="1"/>
    <col min="15905" max="15905" width="15.28515625" style="18" customWidth="1"/>
    <col min="15906" max="15907" width="13.5703125" style="18" customWidth="1"/>
    <col min="15908" max="15908" width="14.5703125" style="18" customWidth="1"/>
    <col min="15909" max="16128" width="9.140625" style="18"/>
    <col min="16129" max="16129" width="56.28515625" style="18" customWidth="1"/>
    <col min="16130" max="16135" width="18.7109375" style="18" customWidth="1"/>
    <col min="16136" max="16136" width="20" style="18" customWidth="1"/>
    <col min="16137" max="16137" width="21.42578125" style="18" customWidth="1"/>
    <col min="16138" max="16139" width="19.42578125" style="18" customWidth="1"/>
    <col min="16140" max="16149" width="18.5703125" style="18" customWidth="1"/>
    <col min="16150" max="16151" width="19" style="18" customWidth="1"/>
    <col min="16152" max="16153" width="18.42578125" style="18" customWidth="1"/>
    <col min="16154" max="16155" width="19.42578125" style="18" customWidth="1"/>
    <col min="16156" max="16157" width="17.5703125" style="18" customWidth="1"/>
    <col min="16158" max="16158" width="19.5703125" style="18" customWidth="1"/>
    <col min="16159" max="16159" width="18.5703125" style="18" customWidth="1"/>
    <col min="16160" max="16160" width="73.42578125" style="18" customWidth="1"/>
    <col min="16161" max="16161" width="15.28515625" style="18" customWidth="1"/>
    <col min="16162" max="16163" width="13.5703125" style="18" customWidth="1"/>
    <col min="16164" max="16164" width="14.5703125" style="18" customWidth="1"/>
    <col min="16165" max="16384" width="9.140625" style="18"/>
  </cols>
  <sheetData>
    <row r="1" spans="1:366" ht="27" customHeight="1" x14ac:dyDescent="0.25">
      <c r="AB1" s="20"/>
      <c r="AC1" s="20"/>
      <c r="AD1" s="20"/>
      <c r="AG1" s="22" t="s">
        <v>77</v>
      </c>
    </row>
    <row r="2" spans="1:366" ht="27" customHeight="1" x14ac:dyDescent="0.25">
      <c r="A2" s="193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66" ht="27" customHeight="1" x14ac:dyDescent="0.25">
      <c r="A3" s="194" t="s">
        <v>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24"/>
      <c r="S3" s="24"/>
      <c r="T3" s="24"/>
      <c r="U3" s="24"/>
      <c r="V3" s="24"/>
      <c r="W3" s="24"/>
      <c r="X3" s="24"/>
      <c r="Y3" s="24"/>
      <c r="Z3" s="24"/>
      <c r="AA3" s="24"/>
      <c r="AB3" s="25" t="s">
        <v>2</v>
      </c>
      <c r="AC3" s="26"/>
      <c r="AD3" s="26"/>
      <c r="AE3" s="26"/>
      <c r="AF3" s="26"/>
    </row>
    <row r="4" spans="1:366" s="27" customFormat="1" ht="36.75" customHeight="1" x14ac:dyDescent="0.25">
      <c r="A4" s="187" t="s">
        <v>3</v>
      </c>
      <c r="B4" s="195" t="s">
        <v>4</v>
      </c>
      <c r="C4" s="195" t="s">
        <v>4</v>
      </c>
      <c r="D4" s="195" t="s">
        <v>5</v>
      </c>
      <c r="E4" s="197" t="s">
        <v>6</v>
      </c>
      <c r="F4" s="183" t="s">
        <v>7</v>
      </c>
      <c r="G4" s="184"/>
      <c r="H4" s="183" t="s">
        <v>8</v>
      </c>
      <c r="I4" s="184"/>
      <c r="J4" s="183" t="s">
        <v>9</v>
      </c>
      <c r="K4" s="184"/>
      <c r="L4" s="183" t="s">
        <v>10</v>
      </c>
      <c r="M4" s="184"/>
      <c r="N4" s="183" t="s">
        <v>11</v>
      </c>
      <c r="O4" s="184"/>
      <c r="P4" s="183" t="s">
        <v>12</v>
      </c>
      <c r="Q4" s="184"/>
      <c r="R4" s="183" t="s">
        <v>13</v>
      </c>
      <c r="S4" s="184"/>
      <c r="T4" s="183" t="s">
        <v>14</v>
      </c>
      <c r="U4" s="184"/>
      <c r="V4" s="183" t="s">
        <v>15</v>
      </c>
      <c r="W4" s="184"/>
      <c r="X4" s="183" t="s">
        <v>16</v>
      </c>
      <c r="Y4" s="184"/>
      <c r="Z4" s="183" t="s">
        <v>17</v>
      </c>
      <c r="AA4" s="184"/>
      <c r="AB4" s="183" t="s">
        <v>18</v>
      </c>
      <c r="AC4" s="184"/>
      <c r="AD4" s="183" t="s">
        <v>19</v>
      </c>
      <c r="AE4" s="184"/>
      <c r="AF4" s="187" t="s">
        <v>20</v>
      </c>
    </row>
    <row r="5" spans="1:366" s="28" customFormat="1" ht="17.25" customHeight="1" x14ac:dyDescent="0.25">
      <c r="A5" s="188"/>
      <c r="B5" s="196"/>
      <c r="C5" s="196"/>
      <c r="D5" s="196"/>
      <c r="E5" s="198"/>
      <c r="F5" s="185"/>
      <c r="G5" s="186"/>
      <c r="H5" s="185"/>
      <c r="I5" s="186"/>
      <c r="J5" s="185"/>
      <c r="K5" s="186"/>
      <c r="L5" s="185"/>
      <c r="M5" s="186"/>
      <c r="N5" s="185"/>
      <c r="O5" s="186"/>
      <c r="P5" s="185"/>
      <c r="Q5" s="186"/>
      <c r="R5" s="185"/>
      <c r="S5" s="186"/>
      <c r="T5" s="185"/>
      <c r="U5" s="186"/>
      <c r="V5" s="185"/>
      <c r="W5" s="186"/>
      <c r="X5" s="185"/>
      <c r="Y5" s="186"/>
      <c r="Z5" s="185"/>
      <c r="AA5" s="186"/>
      <c r="AB5" s="185"/>
      <c r="AC5" s="186"/>
      <c r="AD5" s="185"/>
      <c r="AE5" s="186"/>
      <c r="AF5" s="188"/>
      <c r="AG5" s="28" t="s">
        <v>23</v>
      </c>
      <c r="AH5" s="28" t="s">
        <v>78</v>
      </c>
      <c r="AI5" s="28" t="s">
        <v>79</v>
      </c>
      <c r="AJ5" s="28" t="s">
        <v>80</v>
      </c>
    </row>
    <row r="6" spans="1:366" s="28" customFormat="1" ht="42" customHeight="1" x14ac:dyDescent="0.25">
      <c r="A6" s="189"/>
      <c r="B6" s="29">
        <v>2021</v>
      </c>
      <c r="C6" s="30">
        <v>44348</v>
      </c>
      <c r="D6" s="30">
        <v>44348</v>
      </c>
      <c r="E6" s="31">
        <v>44348</v>
      </c>
      <c r="F6" s="32" t="s">
        <v>21</v>
      </c>
      <c r="G6" s="32" t="s">
        <v>22</v>
      </c>
      <c r="H6" s="32" t="s">
        <v>23</v>
      </c>
      <c r="I6" s="32" t="s">
        <v>24</v>
      </c>
      <c r="J6" s="32" t="s">
        <v>23</v>
      </c>
      <c r="K6" s="32" t="s">
        <v>24</v>
      </c>
      <c r="L6" s="32" t="s">
        <v>23</v>
      </c>
      <c r="M6" s="32" t="s">
        <v>24</v>
      </c>
      <c r="N6" s="32" t="s">
        <v>23</v>
      </c>
      <c r="O6" s="32" t="s">
        <v>24</v>
      </c>
      <c r="P6" s="32" t="s">
        <v>23</v>
      </c>
      <c r="Q6" s="32" t="s">
        <v>24</v>
      </c>
      <c r="R6" s="32" t="s">
        <v>23</v>
      </c>
      <c r="S6" s="32" t="s">
        <v>24</v>
      </c>
      <c r="T6" s="32" t="s">
        <v>23</v>
      </c>
      <c r="U6" s="32" t="s">
        <v>24</v>
      </c>
      <c r="V6" s="32" t="s">
        <v>23</v>
      </c>
      <c r="W6" s="32" t="s">
        <v>24</v>
      </c>
      <c r="X6" s="32" t="s">
        <v>23</v>
      </c>
      <c r="Y6" s="32" t="s">
        <v>24</v>
      </c>
      <c r="Z6" s="32" t="s">
        <v>23</v>
      </c>
      <c r="AA6" s="32" t="s">
        <v>24</v>
      </c>
      <c r="AB6" s="32" t="s">
        <v>23</v>
      </c>
      <c r="AC6" s="32" t="s">
        <v>24</v>
      </c>
      <c r="AD6" s="32" t="s">
        <v>23</v>
      </c>
      <c r="AE6" s="32" t="s">
        <v>24</v>
      </c>
      <c r="AF6" s="189"/>
    </row>
    <row r="7" spans="1:366" s="34" customFormat="1" ht="17.25" customHeight="1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33">
        <v>17</v>
      </c>
      <c r="R7" s="33">
        <v>18</v>
      </c>
      <c r="S7" s="33">
        <v>19</v>
      </c>
      <c r="T7" s="33">
        <v>20</v>
      </c>
      <c r="U7" s="33">
        <v>21</v>
      </c>
      <c r="V7" s="33">
        <v>22</v>
      </c>
      <c r="W7" s="33">
        <v>23</v>
      </c>
      <c r="X7" s="33">
        <v>24</v>
      </c>
      <c r="Y7" s="33">
        <v>25</v>
      </c>
      <c r="Z7" s="33">
        <v>26</v>
      </c>
      <c r="AA7" s="33">
        <v>27</v>
      </c>
      <c r="AB7" s="33">
        <v>28</v>
      </c>
      <c r="AC7" s="33">
        <v>29</v>
      </c>
      <c r="AD7" s="33">
        <v>30</v>
      </c>
      <c r="AE7" s="33">
        <v>31</v>
      </c>
      <c r="AF7" s="33">
        <v>32</v>
      </c>
    </row>
    <row r="8" spans="1:366" s="36" customFormat="1" ht="35.25" customHeight="1" x14ac:dyDescent="0.25">
      <c r="A8" s="190" t="s">
        <v>25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2"/>
      <c r="AF8" s="35"/>
    </row>
    <row r="9" spans="1:366" s="41" customFormat="1" ht="105" customHeight="1" x14ac:dyDescent="0.25">
      <c r="A9" s="37" t="s">
        <v>26</v>
      </c>
      <c r="B9" s="38">
        <f>B10+B11+B12+B14</f>
        <v>45039.904899999994</v>
      </c>
      <c r="C9" s="38">
        <f>C10+C11+C12+C14</f>
        <v>19352.015899999999</v>
      </c>
      <c r="D9" s="38">
        <f>D10+D11+D12+D14</f>
        <v>17809.878219999999</v>
      </c>
      <c r="E9" s="38">
        <f>E10+E11+E12+E14</f>
        <v>17809.878219999999</v>
      </c>
      <c r="F9" s="1">
        <f>IFERROR(E9/B9*100,0)</f>
        <v>39.542441884685239</v>
      </c>
      <c r="G9" s="1">
        <f>IFERROR(E9/C9*100,0)</f>
        <v>92.031126431639606</v>
      </c>
      <c r="H9" s="38">
        <f t="shared" ref="H9:AE9" si="0">H10+H11+H12+H14</f>
        <v>4432.0279</v>
      </c>
      <c r="I9" s="38">
        <f t="shared" si="0"/>
        <v>3756.5731999999998</v>
      </c>
      <c r="J9" s="38">
        <f t="shared" si="0"/>
        <v>4305.3</v>
      </c>
      <c r="K9" s="38">
        <f t="shared" si="0"/>
        <v>3275.8634999999999</v>
      </c>
      <c r="L9" s="38">
        <f t="shared" si="0"/>
        <v>2492.5059999999999</v>
      </c>
      <c r="M9" s="38">
        <f t="shared" si="0"/>
        <v>2104.8045199999997</v>
      </c>
      <c r="N9" s="38">
        <f t="shared" si="0"/>
        <v>5153</v>
      </c>
      <c r="O9" s="38">
        <f>O10+O11+O12+O14</f>
        <v>4915.1569999999992</v>
      </c>
      <c r="P9" s="38">
        <f t="shared" si="0"/>
        <v>2969.1819999999998</v>
      </c>
      <c r="Q9" s="38">
        <f t="shared" si="0"/>
        <v>3757.48</v>
      </c>
      <c r="R9" s="38">
        <f t="shared" si="0"/>
        <v>2013.8490000000002</v>
      </c>
      <c r="S9" s="38">
        <f t="shared" si="0"/>
        <v>0</v>
      </c>
      <c r="T9" s="38">
        <f t="shared" si="0"/>
        <v>5051.8940000000002</v>
      </c>
      <c r="U9" s="38">
        <f t="shared" si="0"/>
        <v>0</v>
      </c>
      <c r="V9" s="38">
        <f t="shared" si="0"/>
        <v>3973.54</v>
      </c>
      <c r="W9" s="38">
        <f t="shared" si="0"/>
        <v>0</v>
      </c>
      <c r="X9" s="38">
        <f t="shared" si="0"/>
        <v>2016.0230000000001</v>
      </c>
      <c r="Y9" s="38">
        <f t="shared" si="0"/>
        <v>0</v>
      </c>
      <c r="Z9" s="38">
        <f t="shared" si="0"/>
        <v>5109.9319999999998</v>
      </c>
      <c r="AA9" s="38">
        <f t="shared" si="0"/>
        <v>0</v>
      </c>
      <c r="AB9" s="38">
        <f t="shared" si="0"/>
        <v>2952.4</v>
      </c>
      <c r="AC9" s="38">
        <f t="shared" si="0"/>
        <v>0</v>
      </c>
      <c r="AD9" s="38">
        <f t="shared" si="0"/>
        <v>4570.2509999999993</v>
      </c>
      <c r="AE9" s="38">
        <f t="shared" si="0"/>
        <v>0</v>
      </c>
      <c r="AF9" s="39"/>
      <c r="AG9" s="40">
        <f>H9+J9+L9+N9+P9+R9+T9+V9+X9+Z9+AB9+AD9</f>
        <v>45039.904900000001</v>
      </c>
      <c r="AH9" s="40">
        <f>H9+J9+L9+N9+P9+R9+T9+V9+X9</f>
        <v>32407.321900000003</v>
      </c>
      <c r="AI9" s="40">
        <f>I9+K9+M9+O9+Q9+S9+U9+W9+Y9+AA9+AC9+AE9</f>
        <v>17809.878219999999</v>
      </c>
      <c r="AJ9" s="40">
        <f>E9-C9</f>
        <v>-1542.1376799999998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</row>
    <row r="10" spans="1:366" s="42" customFormat="1" ht="20.25" customHeight="1" x14ac:dyDescent="0.3">
      <c r="A10" s="43" t="s">
        <v>27</v>
      </c>
      <c r="B10" s="44">
        <f>B17</f>
        <v>1038</v>
      </c>
      <c r="C10" s="44">
        <f t="shared" ref="B10:E14" si="1">C17</f>
        <v>0</v>
      </c>
      <c r="D10" s="44">
        <f t="shared" si="1"/>
        <v>0</v>
      </c>
      <c r="E10" s="44">
        <f t="shared" si="1"/>
        <v>0</v>
      </c>
      <c r="F10" s="2">
        <f t="shared" ref="F10:F28" si="2">IFERROR(E10/B10*100,0)</f>
        <v>0</v>
      </c>
      <c r="G10" s="2">
        <f t="shared" ref="G10:G28" si="3">IFERROR(E10/C10*100,0)</f>
        <v>0</v>
      </c>
      <c r="H10" s="44">
        <f>H17+H48</f>
        <v>0</v>
      </c>
      <c r="I10" s="44">
        <f t="shared" ref="I10:AE10" si="4">I17+I48</f>
        <v>0</v>
      </c>
      <c r="J10" s="44">
        <f t="shared" si="4"/>
        <v>0</v>
      </c>
      <c r="K10" s="44">
        <f t="shared" si="4"/>
        <v>0</v>
      </c>
      <c r="L10" s="44">
        <f t="shared" si="4"/>
        <v>0</v>
      </c>
      <c r="M10" s="44">
        <f t="shared" si="4"/>
        <v>0</v>
      </c>
      <c r="N10" s="44">
        <f t="shared" si="4"/>
        <v>0</v>
      </c>
      <c r="O10" s="44">
        <f t="shared" si="4"/>
        <v>0</v>
      </c>
      <c r="P10" s="44">
        <f t="shared" si="4"/>
        <v>0</v>
      </c>
      <c r="Q10" s="44">
        <f t="shared" si="4"/>
        <v>0</v>
      </c>
      <c r="R10" s="44">
        <f t="shared" si="4"/>
        <v>0</v>
      </c>
      <c r="S10" s="44">
        <f t="shared" si="4"/>
        <v>0</v>
      </c>
      <c r="T10" s="44">
        <f t="shared" si="4"/>
        <v>0</v>
      </c>
      <c r="U10" s="44">
        <f t="shared" si="4"/>
        <v>0</v>
      </c>
      <c r="V10" s="44">
        <f t="shared" si="4"/>
        <v>1038</v>
      </c>
      <c r="W10" s="44">
        <f t="shared" si="4"/>
        <v>0</v>
      </c>
      <c r="X10" s="44">
        <f t="shared" si="4"/>
        <v>0</v>
      </c>
      <c r="Y10" s="44">
        <f t="shared" si="4"/>
        <v>0</v>
      </c>
      <c r="Z10" s="44">
        <f t="shared" si="4"/>
        <v>0</v>
      </c>
      <c r="AA10" s="44">
        <f t="shared" si="4"/>
        <v>0</v>
      </c>
      <c r="AB10" s="44">
        <f t="shared" si="4"/>
        <v>0</v>
      </c>
      <c r="AC10" s="44">
        <f t="shared" si="4"/>
        <v>0</v>
      </c>
      <c r="AD10" s="44">
        <f t="shared" si="4"/>
        <v>0</v>
      </c>
      <c r="AE10" s="44">
        <f t="shared" si="4"/>
        <v>0</v>
      </c>
      <c r="AF10" s="39"/>
      <c r="AG10" s="45">
        <f t="shared" ref="AG10:AG71" si="5">H10+J10+L10+N10+P10+R10+T10+V10+X10+Z10+AB10+AD10</f>
        <v>1038</v>
      </c>
      <c r="AH10" s="45">
        <f t="shared" ref="AH10:AH71" si="6">H10+J10+L10+N10+P10+R10+T10+V10+X10</f>
        <v>1038</v>
      </c>
      <c r="AI10" s="45">
        <f t="shared" ref="AI10:AI73" si="7">I10+K10+M10+O10+Q10+S10+U10+W10+Y10+AA10+AC10+AE10</f>
        <v>0</v>
      </c>
      <c r="AJ10" s="45">
        <f t="shared" ref="AJ10:AJ73" si="8">E10-C10</f>
        <v>0</v>
      </c>
    </row>
    <row r="11" spans="1:366" s="42" customFormat="1" ht="37.5" x14ac:dyDescent="0.3">
      <c r="A11" s="46" t="s">
        <v>28</v>
      </c>
      <c r="B11" s="2">
        <f>B18</f>
        <v>0</v>
      </c>
      <c r="C11" s="2">
        <f t="shared" si="1"/>
        <v>0</v>
      </c>
      <c r="D11" s="2">
        <f t="shared" si="1"/>
        <v>0</v>
      </c>
      <c r="E11" s="2">
        <f t="shared" si="1"/>
        <v>0</v>
      </c>
      <c r="F11" s="2">
        <f>IFERROR(E11/B11*100,0)</f>
        <v>0</v>
      </c>
      <c r="G11" s="2">
        <f>IFERROR(E11/C11*100,0)</f>
        <v>0</v>
      </c>
      <c r="H11" s="2">
        <f>H18</f>
        <v>0</v>
      </c>
      <c r="I11" s="2">
        <f t="shared" ref="H11:AE14" si="9">I18</f>
        <v>0</v>
      </c>
      <c r="J11" s="2">
        <f t="shared" si="9"/>
        <v>0</v>
      </c>
      <c r="K11" s="2">
        <f t="shared" si="9"/>
        <v>0</v>
      </c>
      <c r="L11" s="2">
        <f t="shared" si="9"/>
        <v>0</v>
      </c>
      <c r="M11" s="2">
        <f t="shared" si="9"/>
        <v>0</v>
      </c>
      <c r="N11" s="2">
        <f t="shared" si="9"/>
        <v>0</v>
      </c>
      <c r="O11" s="2">
        <f t="shared" si="9"/>
        <v>0</v>
      </c>
      <c r="P11" s="2">
        <f t="shared" si="9"/>
        <v>0</v>
      </c>
      <c r="Q11" s="2">
        <f t="shared" si="9"/>
        <v>0</v>
      </c>
      <c r="R11" s="2">
        <f t="shared" si="9"/>
        <v>0</v>
      </c>
      <c r="S11" s="2">
        <f t="shared" si="9"/>
        <v>0</v>
      </c>
      <c r="T11" s="2">
        <f t="shared" si="9"/>
        <v>0</v>
      </c>
      <c r="U11" s="2">
        <f t="shared" si="9"/>
        <v>0</v>
      </c>
      <c r="V11" s="2">
        <f t="shared" si="9"/>
        <v>0</v>
      </c>
      <c r="W11" s="2">
        <f t="shared" si="9"/>
        <v>0</v>
      </c>
      <c r="X11" s="2">
        <f t="shared" si="9"/>
        <v>0</v>
      </c>
      <c r="Y11" s="2">
        <f t="shared" si="9"/>
        <v>0</v>
      </c>
      <c r="Z11" s="2">
        <f t="shared" si="9"/>
        <v>0</v>
      </c>
      <c r="AA11" s="2">
        <f t="shared" si="9"/>
        <v>0</v>
      </c>
      <c r="AB11" s="2">
        <f t="shared" si="9"/>
        <v>0</v>
      </c>
      <c r="AC11" s="2">
        <f t="shared" si="9"/>
        <v>0</v>
      </c>
      <c r="AD11" s="2">
        <f t="shared" si="9"/>
        <v>0</v>
      </c>
      <c r="AE11" s="2">
        <f t="shared" si="9"/>
        <v>0</v>
      </c>
      <c r="AF11" s="39"/>
      <c r="AG11" s="45">
        <f t="shared" si="5"/>
        <v>0</v>
      </c>
      <c r="AH11" s="45">
        <f t="shared" si="6"/>
        <v>0</v>
      </c>
      <c r="AI11" s="45">
        <f t="shared" si="7"/>
        <v>0</v>
      </c>
      <c r="AJ11" s="45">
        <f t="shared" si="8"/>
        <v>0</v>
      </c>
    </row>
    <row r="12" spans="1:366" s="42" customFormat="1" x14ac:dyDescent="0.3">
      <c r="A12" s="43" t="s">
        <v>29</v>
      </c>
      <c r="B12" s="2">
        <f>B19</f>
        <v>44001.904899999994</v>
      </c>
      <c r="C12" s="2">
        <f>C19</f>
        <v>19352.015899999999</v>
      </c>
      <c r="D12" s="2">
        <f t="shared" si="1"/>
        <v>17809.878219999999</v>
      </c>
      <c r="E12" s="2">
        <f t="shared" si="1"/>
        <v>17809.878219999999</v>
      </c>
      <c r="F12" s="2">
        <f>IFERROR(E12/B12*100,0)</f>
        <v>40.475243652462879</v>
      </c>
      <c r="G12" s="2">
        <f>IFERROR(E12/C12*100,0)</f>
        <v>92.031126431639606</v>
      </c>
      <c r="H12" s="2">
        <f t="shared" si="9"/>
        <v>4432.0279</v>
      </c>
      <c r="I12" s="2">
        <f t="shared" si="9"/>
        <v>3756.5731999999998</v>
      </c>
      <c r="J12" s="2">
        <f t="shared" si="9"/>
        <v>4305.3</v>
      </c>
      <c r="K12" s="2">
        <f t="shared" si="9"/>
        <v>3275.8634999999999</v>
      </c>
      <c r="L12" s="2">
        <f t="shared" si="9"/>
        <v>2492.5059999999999</v>
      </c>
      <c r="M12" s="2">
        <f t="shared" si="9"/>
        <v>2104.8045199999997</v>
      </c>
      <c r="N12" s="2">
        <f t="shared" si="9"/>
        <v>5153</v>
      </c>
      <c r="O12" s="2">
        <f>O19</f>
        <v>4915.1569999999992</v>
      </c>
      <c r="P12" s="2">
        <f t="shared" si="9"/>
        <v>2969.1819999999998</v>
      </c>
      <c r="Q12" s="2">
        <f>Q19</f>
        <v>3757.48</v>
      </c>
      <c r="R12" s="2">
        <f t="shared" si="9"/>
        <v>2013.8490000000002</v>
      </c>
      <c r="S12" s="2">
        <f>S19</f>
        <v>0</v>
      </c>
      <c r="T12" s="2">
        <f t="shared" si="9"/>
        <v>5051.8940000000002</v>
      </c>
      <c r="U12" s="2">
        <f>U19</f>
        <v>0</v>
      </c>
      <c r="V12" s="2">
        <f t="shared" si="9"/>
        <v>2935.54</v>
      </c>
      <c r="W12" s="2">
        <f>W19</f>
        <v>0</v>
      </c>
      <c r="X12" s="2">
        <f t="shared" si="9"/>
        <v>2016.0230000000001</v>
      </c>
      <c r="Y12" s="2">
        <f>Y19</f>
        <v>0</v>
      </c>
      <c r="Z12" s="2">
        <f t="shared" si="9"/>
        <v>5109.9319999999998</v>
      </c>
      <c r="AA12" s="2">
        <f>AA19</f>
        <v>0</v>
      </c>
      <c r="AB12" s="2">
        <f t="shared" si="9"/>
        <v>2952.4</v>
      </c>
      <c r="AC12" s="2">
        <f>AC19</f>
        <v>0</v>
      </c>
      <c r="AD12" s="2">
        <f t="shared" si="9"/>
        <v>4570.2509999999993</v>
      </c>
      <c r="AE12" s="2">
        <f>AE19</f>
        <v>0</v>
      </c>
      <c r="AF12" s="39"/>
      <c r="AG12" s="45">
        <f t="shared" si="5"/>
        <v>44001.904900000001</v>
      </c>
      <c r="AH12" s="45">
        <f t="shared" si="6"/>
        <v>31369.321900000003</v>
      </c>
      <c r="AI12" s="45">
        <f t="shared" si="7"/>
        <v>17809.878219999999</v>
      </c>
      <c r="AJ12" s="45">
        <f t="shared" si="8"/>
        <v>-1542.1376799999998</v>
      </c>
    </row>
    <row r="13" spans="1:366" s="42" customFormat="1" ht="37.5" x14ac:dyDescent="0.3">
      <c r="A13" s="47" t="s">
        <v>30</v>
      </c>
      <c r="B13" s="2">
        <f t="shared" si="1"/>
        <v>0</v>
      </c>
      <c r="C13" s="2">
        <f>C20</f>
        <v>0</v>
      </c>
      <c r="D13" s="2">
        <f t="shared" si="1"/>
        <v>0</v>
      </c>
      <c r="E13" s="2">
        <f t="shared" si="1"/>
        <v>0</v>
      </c>
      <c r="F13" s="2">
        <f>IFERROR(E13/B13*100,0)</f>
        <v>0</v>
      </c>
      <c r="G13" s="2">
        <f>IFERROR(E13/C13*100,0)</f>
        <v>0</v>
      </c>
      <c r="H13" s="2">
        <f t="shared" si="9"/>
        <v>0</v>
      </c>
      <c r="I13" s="2">
        <f t="shared" si="9"/>
        <v>0</v>
      </c>
      <c r="J13" s="2">
        <f t="shared" si="9"/>
        <v>0</v>
      </c>
      <c r="K13" s="2">
        <f t="shared" si="9"/>
        <v>0</v>
      </c>
      <c r="L13" s="2">
        <f t="shared" si="9"/>
        <v>0</v>
      </c>
      <c r="M13" s="2">
        <f t="shared" si="9"/>
        <v>0</v>
      </c>
      <c r="N13" s="2">
        <f>N20</f>
        <v>0</v>
      </c>
      <c r="O13" s="2">
        <f>O20</f>
        <v>0</v>
      </c>
      <c r="P13" s="2">
        <f>P20</f>
        <v>0</v>
      </c>
      <c r="Q13" s="2">
        <f>Q20</f>
        <v>0</v>
      </c>
      <c r="R13" s="2">
        <f>R20</f>
        <v>0</v>
      </c>
      <c r="S13" s="2">
        <f>S20</f>
        <v>0</v>
      </c>
      <c r="T13" s="2">
        <f>T20</f>
        <v>0</v>
      </c>
      <c r="U13" s="2">
        <f>U20</f>
        <v>0</v>
      </c>
      <c r="V13" s="2">
        <f>V20</f>
        <v>0</v>
      </c>
      <c r="W13" s="2">
        <f>W20</f>
        <v>0</v>
      </c>
      <c r="X13" s="2">
        <f>X20</f>
        <v>0</v>
      </c>
      <c r="Y13" s="2">
        <f>Y20</f>
        <v>0</v>
      </c>
      <c r="Z13" s="2">
        <f>Z20</f>
        <v>0</v>
      </c>
      <c r="AA13" s="2">
        <f>AA20</f>
        <v>0</v>
      </c>
      <c r="AB13" s="2">
        <f>AB20</f>
        <v>0</v>
      </c>
      <c r="AC13" s="2">
        <f>AC20</f>
        <v>0</v>
      </c>
      <c r="AD13" s="2">
        <f>AD20</f>
        <v>0</v>
      </c>
      <c r="AE13" s="2">
        <f>AE20</f>
        <v>0</v>
      </c>
      <c r="AF13" s="39"/>
      <c r="AG13" s="45">
        <f t="shared" si="5"/>
        <v>0</v>
      </c>
      <c r="AH13" s="45">
        <f t="shared" si="6"/>
        <v>0</v>
      </c>
      <c r="AI13" s="45">
        <f t="shared" si="7"/>
        <v>0</v>
      </c>
      <c r="AJ13" s="45">
        <f t="shared" si="8"/>
        <v>0</v>
      </c>
    </row>
    <row r="14" spans="1:366" s="42" customFormat="1" x14ac:dyDescent="0.3">
      <c r="A14" s="43" t="s">
        <v>31</v>
      </c>
      <c r="B14" s="2">
        <f t="shared" si="1"/>
        <v>0</v>
      </c>
      <c r="C14" s="2">
        <f t="shared" si="1"/>
        <v>0</v>
      </c>
      <c r="D14" s="2">
        <f t="shared" si="1"/>
        <v>0</v>
      </c>
      <c r="E14" s="2">
        <f t="shared" si="1"/>
        <v>0</v>
      </c>
      <c r="F14" s="2">
        <f t="shared" si="2"/>
        <v>0</v>
      </c>
      <c r="G14" s="2">
        <f t="shared" si="3"/>
        <v>0</v>
      </c>
      <c r="H14" s="2">
        <f t="shared" si="9"/>
        <v>0</v>
      </c>
      <c r="I14" s="2">
        <f t="shared" si="9"/>
        <v>0</v>
      </c>
      <c r="J14" s="2">
        <f t="shared" si="9"/>
        <v>0</v>
      </c>
      <c r="K14" s="2">
        <f>K21</f>
        <v>0</v>
      </c>
      <c r="L14" s="2">
        <f t="shared" si="9"/>
        <v>0</v>
      </c>
      <c r="M14" s="2">
        <f>M21</f>
        <v>0</v>
      </c>
      <c r="N14" s="2">
        <f t="shared" si="9"/>
        <v>0</v>
      </c>
      <c r="O14" s="2">
        <f>O21</f>
        <v>0</v>
      </c>
      <c r="P14" s="2">
        <f t="shared" si="9"/>
        <v>0</v>
      </c>
      <c r="Q14" s="2">
        <f>Q21</f>
        <v>0</v>
      </c>
      <c r="R14" s="2">
        <f t="shared" si="9"/>
        <v>0</v>
      </c>
      <c r="S14" s="2">
        <f>S21</f>
        <v>0</v>
      </c>
      <c r="T14" s="2">
        <f t="shared" si="9"/>
        <v>0</v>
      </c>
      <c r="U14" s="2">
        <f>U21</f>
        <v>0</v>
      </c>
      <c r="V14" s="2">
        <f t="shared" si="9"/>
        <v>0</v>
      </c>
      <c r="W14" s="2">
        <f>W21</f>
        <v>0</v>
      </c>
      <c r="X14" s="2">
        <f t="shared" si="9"/>
        <v>0</v>
      </c>
      <c r="Y14" s="2">
        <f>Y21</f>
        <v>0</v>
      </c>
      <c r="Z14" s="2">
        <f t="shared" si="9"/>
        <v>0</v>
      </c>
      <c r="AA14" s="2">
        <f>AA21</f>
        <v>0</v>
      </c>
      <c r="AB14" s="2">
        <f t="shared" si="9"/>
        <v>0</v>
      </c>
      <c r="AC14" s="2">
        <f>AC21</f>
        <v>0</v>
      </c>
      <c r="AD14" s="2">
        <f t="shared" si="9"/>
        <v>0</v>
      </c>
      <c r="AE14" s="2">
        <f>AE21</f>
        <v>0</v>
      </c>
      <c r="AF14" s="39"/>
      <c r="AG14" s="45">
        <f t="shared" si="5"/>
        <v>0</v>
      </c>
      <c r="AH14" s="45">
        <f t="shared" si="6"/>
        <v>0</v>
      </c>
      <c r="AI14" s="45">
        <f t="shared" si="7"/>
        <v>0</v>
      </c>
      <c r="AJ14" s="45">
        <f t="shared" si="8"/>
        <v>0</v>
      </c>
    </row>
    <row r="15" spans="1:366" s="42" customFormat="1" ht="24.75" customHeight="1" x14ac:dyDescent="0.25">
      <c r="A15" s="182" t="s">
        <v>32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5"/>
      <c r="AF15" s="39"/>
      <c r="AG15" s="45"/>
      <c r="AH15" s="45"/>
      <c r="AI15" s="45"/>
      <c r="AJ15" s="45"/>
    </row>
    <row r="16" spans="1:366" s="42" customFormat="1" x14ac:dyDescent="0.3">
      <c r="A16" s="48" t="s">
        <v>33</v>
      </c>
      <c r="B16" s="44">
        <f>B17+B18+B19+B21</f>
        <v>45039.904899999994</v>
      </c>
      <c r="C16" s="44">
        <f>C17+C18+C19+C21</f>
        <v>19352.015899999999</v>
      </c>
      <c r="D16" s="44">
        <f>D17+D18+D19+D21</f>
        <v>17809.878219999999</v>
      </c>
      <c r="E16" s="44">
        <f>E17+E18+E19+E21</f>
        <v>17809.878219999999</v>
      </c>
      <c r="F16" s="44">
        <f>IFERROR(E16/B16*100,0)</f>
        <v>39.542441884685239</v>
      </c>
      <c r="G16" s="44">
        <f>IFERROR(E16/C16*100,0)</f>
        <v>92.031126431639606</v>
      </c>
      <c r="H16" s="44">
        <f>H17+H18+H19+H21</f>
        <v>4432.0279</v>
      </c>
      <c r="I16" s="44">
        <f>I17+I18+I19+I21</f>
        <v>3756.5731999999998</v>
      </c>
      <c r="J16" s="44">
        <f>J17+J18+J19+J21</f>
        <v>4305.3</v>
      </c>
      <c r="K16" s="44">
        <f>K17+K18+K19+K21</f>
        <v>3275.8634999999999</v>
      </c>
      <c r="L16" s="44">
        <f>L17+L18+L19+L21</f>
        <v>2492.5059999999999</v>
      </c>
      <c r="M16" s="44">
        <f t="shared" ref="M16:AE16" si="10">M17+M18+M19+M21</f>
        <v>2104.8045199999997</v>
      </c>
      <c r="N16" s="44">
        <f t="shared" si="10"/>
        <v>5153</v>
      </c>
      <c r="O16" s="44">
        <f t="shared" si="10"/>
        <v>4915.1569999999992</v>
      </c>
      <c r="P16" s="44">
        <f t="shared" si="10"/>
        <v>2969.1819999999998</v>
      </c>
      <c r="Q16" s="44">
        <f t="shared" si="10"/>
        <v>3757.48</v>
      </c>
      <c r="R16" s="44">
        <f t="shared" si="10"/>
        <v>2013.8490000000002</v>
      </c>
      <c r="S16" s="44">
        <f t="shared" si="10"/>
        <v>0</v>
      </c>
      <c r="T16" s="44">
        <f t="shared" si="10"/>
        <v>5051.8940000000002</v>
      </c>
      <c r="U16" s="44">
        <f t="shared" si="10"/>
        <v>0</v>
      </c>
      <c r="V16" s="44">
        <f t="shared" si="10"/>
        <v>3973.54</v>
      </c>
      <c r="W16" s="44">
        <f t="shared" si="10"/>
        <v>0</v>
      </c>
      <c r="X16" s="44">
        <f t="shared" si="10"/>
        <v>2016.0230000000001</v>
      </c>
      <c r="Y16" s="44">
        <f t="shared" si="10"/>
        <v>0</v>
      </c>
      <c r="Z16" s="44">
        <f t="shared" si="10"/>
        <v>5109.9319999999998</v>
      </c>
      <c r="AA16" s="44">
        <f>AA17+AA18+AA19+AA21</f>
        <v>0</v>
      </c>
      <c r="AB16" s="44">
        <f t="shared" si="10"/>
        <v>2952.4</v>
      </c>
      <c r="AC16" s="44">
        <f t="shared" si="10"/>
        <v>0</v>
      </c>
      <c r="AD16" s="44">
        <f t="shared" si="10"/>
        <v>4570.2509999999993</v>
      </c>
      <c r="AE16" s="44">
        <f t="shared" si="10"/>
        <v>0</v>
      </c>
      <c r="AF16" s="39"/>
      <c r="AG16" s="45">
        <f t="shared" si="5"/>
        <v>45039.904900000001</v>
      </c>
      <c r="AH16" s="45">
        <f t="shared" si="6"/>
        <v>32407.321900000003</v>
      </c>
      <c r="AI16" s="45">
        <f t="shared" si="7"/>
        <v>17809.878219999999</v>
      </c>
      <c r="AJ16" s="45">
        <f t="shared" si="8"/>
        <v>-1542.1376799999998</v>
      </c>
    </row>
    <row r="17" spans="1:36" s="42" customFormat="1" x14ac:dyDescent="0.3">
      <c r="A17" s="43" t="s">
        <v>27</v>
      </c>
      <c r="B17" s="49">
        <f>B51</f>
        <v>1038</v>
      </c>
      <c r="C17" s="49">
        <f t="shared" ref="C17:E17" si="11">C51</f>
        <v>0</v>
      </c>
      <c r="D17" s="49">
        <f t="shared" si="11"/>
        <v>0</v>
      </c>
      <c r="E17" s="49">
        <f t="shared" si="11"/>
        <v>0</v>
      </c>
      <c r="F17" s="49">
        <f t="shared" si="2"/>
        <v>0</v>
      </c>
      <c r="G17" s="49">
        <f t="shared" si="3"/>
        <v>0</v>
      </c>
      <c r="H17" s="49">
        <f>H51</f>
        <v>0</v>
      </c>
      <c r="I17" s="49">
        <f t="shared" ref="I17:AE17" si="12">I51</f>
        <v>0</v>
      </c>
      <c r="J17" s="49">
        <f t="shared" si="12"/>
        <v>0</v>
      </c>
      <c r="K17" s="49">
        <f t="shared" si="12"/>
        <v>0</v>
      </c>
      <c r="L17" s="49">
        <f t="shared" si="12"/>
        <v>0</v>
      </c>
      <c r="M17" s="49">
        <f t="shared" si="12"/>
        <v>0</v>
      </c>
      <c r="N17" s="49">
        <f t="shared" si="12"/>
        <v>0</v>
      </c>
      <c r="O17" s="49">
        <f t="shared" si="12"/>
        <v>0</v>
      </c>
      <c r="P17" s="49">
        <f t="shared" si="12"/>
        <v>0</v>
      </c>
      <c r="Q17" s="49">
        <f t="shared" si="12"/>
        <v>0</v>
      </c>
      <c r="R17" s="49">
        <f t="shared" si="12"/>
        <v>0</v>
      </c>
      <c r="S17" s="49">
        <f t="shared" si="12"/>
        <v>0</v>
      </c>
      <c r="T17" s="49">
        <f t="shared" si="12"/>
        <v>0</v>
      </c>
      <c r="U17" s="49">
        <f t="shared" si="12"/>
        <v>0</v>
      </c>
      <c r="V17" s="49">
        <f t="shared" si="12"/>
        <v>1038</v>
      </c>
      <c r="W17" s="49">
        <f t="shared" si="12"/>
        <v>0</v>
      </c>
      <c r="X17" s="49">
        <f t="shared" si="12"/>
        <v>0</v>
      </c>
      <c r="Y17" s="49">
        <f t="shared" si="12"/>
        <v>0</v>
      </c>
      <c r="Z17" s="49">
        <f t="shared" si="12"/>
        <v>0</v>
      </c>
      <c r="AA17" s="49">
        <f t="shared" si="12"/>
        <v>0</v>
      </c>
      <c r="AB17" s="49">
        <f t="shared" si="12"/>
        <v>0</v>
      </c>
      <c r="AC17" s="49">
        <f t="shared" si="12"/>
        <v>0</v>
      </c>
      <c r="AD17" s="49">
        <f t="shared" si="12"/>
        <v>0</v>
      </c>
      <c r="AE17" s="49">
        <f t="shared" si="12"/>
        <v>0</v>
      </c>
      <c r="AF17" s="39"/>
      <c r="AG17" s="45">
        <f t="shared" si="5"/>
        <v>1038</v>
      </c>
      <c r="AH17" s="45">
        <f t="shared" si="6"/>
        <v>1038</v>
      </c>
      <c r="AI17" s="45">
        <f t="shared" si="7"/>
        <v>0</v>
      </c>
      <c r="AJ17" s="45">
        <f t="shared" si="8"/>
        <v>0</v>
      </c>
    </row>
    <row r="18" spans="1:36" s="42" customFormat="1" ht="37.5" x14ac:dyDescent="0.3">
      <c r="A18" s="46" t="s">
        <v>28</v>
      </c>
      <c r="B18" s="49">
        <v>0</v>
      </c>
      <c r="C18" s="49">
        <v>0</v>
      </c>
      <c r="D18" s="49">
        <v>0</v>
      </c>
      <c r="E18" s="49">
        <v>0</v>
      </c>
      <c r="F18" s="49">
        <f t="shared" si="2"/>
        <v>0</v>
      </c>
      <c r="G18" s="49">
        <f t="shared" si="3"/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39"/>
      <c r="AG18" s="45">
        <f t="shared" si="5"/>
        <v>0</v>
      </c>
      <c r="AH18" s="45">
        <f t="shared" si="6"/>
        <v>0</v>
      </c>
      <c r="AI18" s="45">
        <f t="shared" si="7"/>
        <v>0</v>
      </c>
      <c r="AJ18" s="45">
        <f t="shared" si="8"/>
        <v>0</v>
      </c>
    </row>
    <row r="19" spans="1:36" s="42" customFormat="1" x14ac:dyDescent="0.3">
      <c r="A19" s="43" t="s">
        <v>29</v>
      </c>
      <c r="B19" s="50">
        <f>B24+B29+B35+B41+B45</f>
        <v>44001.904899999994</v>
      </c>
      <c r="C19" s="50">
        <f>C24+C29+C35+C41+C45</f>
        <v>19352.015899999999</v>
      </c>
      <c r="D19" s="50">
        <f>D24+D29+D35+D41+D45</f>
        <v>17809.878219999999</v>
      </c>
      <c r="E19" s="50">
        <f>E24+E29+E35+E41+E45</f>
        <v>17809.878219999999</v>
      </c>
      <c r="F19" s="49">
        <f t="shared" si="2"/>
        <v>40.475243652462879</v>
      </c>
      <c r="G19" s="49">
        <f t="shared" si="3"/>
        <v>92.031126431639606</v>
      </c>
      <c r="H19" s="50">
        <f>H24+H29+H35+H41+H45</f>
        <v>4432.0279</v>
      </c>
      <c r="I19" s="50">
        <f t="shared" ref="I19:AE19" si="13">I24+I29+I35+I41+I45</f>
        <v>3756.5731999999998</v>
      </c>
      <c r="J19" s="50">
        <f t="shared" si="13"/>
        <v>4305.3</v>
      </c>
      <c r="K19" s="50">
        <f t="shared" si="13"/>
        <v>3275.8634999999999</v>
      </c>
      <c r="L19" s="50">
        <f t="shared" si="13"/>
        <v>2492.5059999999999</v>
      </c>
      <c r="M19" s="50">
        <f t="shared" si="13"/>
        <v>2104.8045199999997</v>
      </c>
      <c r="N19" s="50">
        <f t="shared" si="13"/>
        <v>5153</v>
      </c>
      <c r="O19" s="50">
        <f t="shared" si="13"/>
        <v>4915.1569999999992</v>
      </c>
      <c r="P19" s="50">
        <f t="shared" si="13"/>
        <v>2969.1819999999998</v>
      </c>
      <c r="Q19" s="50">
        <f t="shared" si="13"/>
        <v>3757.48</v>
      </c>
      <c r="R19" s="50">
        <f t="shared" si="13"/>
        <v>2013.8490000000002</v>
      </c>
      <c r="S19" s="50">
        <f t="shared" si="13"/>
        <v>0</v>
      </c>
      <c r="T19" s="50">
        <f t="shared" si="13"/>
        <v>5051.8940000000002</v>
      </c>
      <c r="U19" s="50">
        <f t="shared" si="13"/>
        <v>0</v>
      </c>
      <c r="V19" s="50">
        <f t="shared" si="13"/>
        <v>2935.54</v>
      </c>
      <c r="W19" s="50">
        <f t="shared" si="13"/>
        <v>0</v>
      </c>
      <c r="X19" s="50">
        <f t="shared" si="13"/>
        <v>2016.0230000000001</v>
      </c>
      <c r="Y19" s="50">
        <f t="shared" si="13"/>
        <v>0</v>
      </c>
      <c r="Z19" s="50">
        <f t="shared" si="13"/>
        <v>5109.9319999999998</v>
      </c>
      <c r="AA19" s="50">
        <f t="shared" si="13"/>
        <v>0</v>
      </c>
      <c r="AB19" s="50">
        <f t="shared" si="13"/>
        <v>2952.4</v>
      </c>
      <c r="AC19" s="50">
        <f t="shared" si="13"/>
        <v>0</v>
      </c>
      <c r="AD19" s="50">
        <f t="shared" si="13"/>
        <v>4570.2509999999993</v>
      </c>
      <c r="AE19" s="50">
        <f t="shared" si="13"/>
        <v>0</v>
      </c>
      <c r="AF19" s="39"/>
      <c r="AG19" s="45">
        <f t="shared" si="5"/>
        <v>44001.904900000001</v>
      </c>
      <c r="AH19" s="45">
        <f t="shared" si="6"/>
        <v>31369.321900000003</v>
      </c>
      <c r="AI19" s="45">
        <f t="shared" si="7"/>
        <v>17809.878219999999</v>
      </c>
      <c r="AJ19" s="45">
        <f t="shared" si="8"/>
        <v>-1542.1376799999998</v>
      </c>
    </row>
    <row r="20" spans="1:36" s="42" customFormat="1" ht="37.5" hidden="1" x14ac:dyDescent="0.3">
      <c r="A20" s="47" t="s">
        <v>30</v>
      </c>
      <c r="B20" s="50">
        <v>0</v>
      </c>
      <c r="C20" s="50">
        <v>0</v>
      </c>
      <c r="D20" s="50">
        <v>0</v>
      </c>
      <c r="E20" s="50">
        <f>I20+K20+M20+O20+Q20+S20+U20+W20+Y20+AA20+AC20+AE20</f>
        <v>0</v>
      </c>
      <c r="F20" s="49">
        <f t="shared" si="2"/>
        <v>0</v>
      </c>
      <c r="G20" s="49">
        <f t="shared" si="3"/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39"/>
      <c r="AG20" s="45">
        <f t="shared" si="5"/>
        <v>0</v>
      </c>
      <c r="AH20" s="45">
        <f t="shared" si="6"/>
        <v>0</v>
      </c>
      <c r="AI20" s="45">
        <f t="shared" si="7"/>
        <v>0</v>
      </c>
      <c r="AJ20" s="45">
        <f t="shared" si="8"/>
        <v>0</v>
      </c>
    </row>
    <row r="21" spans="1:36" s="42" customFormat="1" hidden="1" x14ac:dyDescent="0.3">
      <c r="A21" s="43" t="s">
        <v>31</v>
      </c>
      <c r="B21" s="50">
        <v>0</v>
      </c>
      <c r="C21" s="50">
        <v>0</v>
      </c>
      <c r="D21" s="50">
        <v>0</v>
      </c>
      <c r="E21" s="50">
        <v>0</v>
      </c>
      <c r="F21" s="49">
        <f t="shared" si="2"/>
        <v>0</v>
      </c>
      <c r="G21" s="49">
        <f t="shared" si="3"/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39"/>
      <c r="AG21" s="45">
        <f t="shared" si="5"/>
        <v>0</v>
      </c>
      <c r="AH21" s="45">
        <f t="shared" si="6"/>
        <v>0</v>
      </c>
      <c r="AI21" s="45">
        <f t="shared" si="7"/>
        <v>0</v>
      </c>
      <c r="AJ21" s="45">
        <f t="shared" si="8"/>
        <v>0</v>
      </c>
    </row>
    <row r="22" spans="1:36" s="53" customFormat="1" ht="30" customHeight="1" x14ac:dyDescent="0.25">
      <c r="A22" s="179" t="s">
        <v>34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1"/>
      <c r="AF22" s="51"/>
      <c r="AG22" s="52">
        <f t="shared" si="5"/>
        <v>0</v>
      </c>
      <c r="AH22" s="52">
        <f t="shared" si="6"/>
        <v>0</v>
      </c>
      <c r="AI22" s="52">
        <f t="shared" si="7"/>
        <v>0</v>
      </c>
      <c r="AJ22" s="52">
        <f t="shared" si="8"/>
        <v>0</v>
      </c>
    </row>
    <row r="23" spans="1:36" s="42" customFormat="1" x14ac:dyDescent="0.3">
      <c r="A23" s="48" t="s">
        <v>33</v>
      </c>
      <c r="B23" s="49">
        <f>B24</f>
        <v>115</v>
      </c>
      <c r="C23" s="49">
        <f>C24</f>
        <v>40.122</v>
      </c>
      <c r="D23" s="49">
        <f>D24</f>
        <v>40.123000000000005</v>
      </c>
      <c r="E23" s="49">
        <f>E24</f>
        <v>40.123000000000005</v>
      </c>
      <c r="F23" s="49">
        <f t="shared" si="2"/>
        <v>34.889565217391308</v>
      </c>
      <c r="G23" s="49">
        <f t="shared" si="3"/>
        <v>100.00249239818555</v>
      </c>
      <c r="H23" s="49">
        <f>H24</f>
        <v>0</v>
      </c>
      <c r="I23" s="49">
        <v>0</v>
      </c>
      <c r="J23" s="49">
        <f>J24</f>
        <v>0</v>
      </c>
      <c r="K23" s="49">
        <v>0</v>
      </c>
      <c r="L23" s="49">
        <f>L24</f>
        <v>19.495000000000001</v>
      </c>
      <c r="M23" s="49">
        <v>0</v>
      </c>
      <c r="N23" s="49">
        <f t="shared" ref="N23:AE23" si="14">N24</f>
        <v>9.2780000000000005</v>
      </c>
      <c r="O23" s="49">
        <f t="shared" si="14"/>
        <v>9.2780000000000005</v>
      </c>
      <c r="P23" s="49">
        <f t="shared" si="14"/>
        <v>11.349</v>
      </c>
      <c r="Q23" s="49">
        <f t="shared" si="14"/>
        <v>11.35</v>
      </c>
      <c r="R23" s="49">
        <f t="shared" si="14"/>
        <v>9.8550000000000004</v>
      </c>
      <c r="S23" s="49">
        <f t="shared" si="14"/>
        <v>0</v>
      </c>
      <c r="T23" s="49">
        <f t="shared" si="14"/>
        <v>8.6720000000000006</v>
      </c>
      <c r="U23" s="49">
        <f t="shared" si="14"/>
        <v>0</v>
      </c>
      <c r="V23" s="49">
        <f t="shared" si="14"/>
        <v>13.712999999999999</v>
      </c>
      <c r="W23" s="49">
        <f t="shared" si="14"/>
        <v>0</v>
      </c>
      <c r="X23" s="49">
        <f t="shared" si="14"/>
        <v>12.031000000000001</v>
      </c>
      <c r="Y23" s="49">
        <f t="shared" si="14"/>
        <v>0</v>
      </c>
      <c r="Z23" s="49">
        <f t="shared" si="14"/>
        <v>6.81</v>
      </c>
      <c r="AA23" s="49">
        <f t="shared" si="14"/>
        <v>0</v>
      </c>
      <c r="AB23" s="49">
        <f t="shared" si="14"/>
        <v>12.561999999999999</v>
      </c>
      <c r="AC23" s="49">
        <f t="shared" si="14"/>
        <v>0</v>
      </c>
      <c r="AD23" s="49">
        <f t="shared" si="14"/>
        <v>11.234999999999999</v>
      </c>
      <c r="AE23" s="49">
        <f t="shared" si="14"/>
        <v>0</v>
      </c>
      <c r="AF23" s="39"/>
      <c r="AG23" s="45">
        <f t="shared" si="5"/>
        <v>115</v>
      </c>
      <c r="AH23" s="45">
        <f t="shared" si="6"/>
        <v>84.393000000000001</v>
      </c>
      <c r="AI23" s="45">
        <f t="shared" si="7"/>
        <v>20.628</v>
      </c>
      <c r="AJ23" s="45">
        <f t="shared" si="8"/>
        <v>1.0000000000047748E-3</v>
      </c>
    </row>
    <row r="24" spans="1:36" s="42" customFormat="1" x14ac:dyDescent="0.3">
      <c r="A24" s="43" t="s">
        <v>29</v>
      </c>
      <c r="B24" s="50">
        <f>H24+J24+L24+N24+P24+R24+T24+V24+X24+Z24+AB24+AD24</f>
        <v>115</v>
      </c>
      <c r="C24" s="50">
        <f>H24+J24+L24+N24+P24</f>
        <v>40.122</v>
      </c>
      <c r="D24" s="50">
        <f>E24</f>
        <v>40.123000000000005</v>
      </c>
      <c r="E24" s="50">
        <f>I24+K24+M24+O24+Q24+S24+U24+W24+Y24+AA24+AC24+AE24</f>
        <v>40.123000000000005</v>
      </c>
      <c r="F24" s="49">
        <f>IFERROR(E24/B24*100,0)</f>
        <v>34.889565217391308</v>
      </c>
      <c r="G24" s="49">
        <f t="shared" si="3"/>
        <v>100.00249239818555</v>
      </c>
      <c r="H24" s="50">
        <v>0</v>
      </c>
      <c r="I24" s="49"/>
      <c r="J24" s="50">
        <v>0</v>
      </c>
      <c r="K24" s="49"/>
      <c r="L24" s="50">
        <v>19.495000000000001</v>
      </c>
      <c r="M24" s="49">
        <v>19.495000000000001</v>
      </c>
      <c r="N24" s="50">
        <v>9.2780000000000005</v>
      </c>
      <c r="O24" s="49">
        <v>9.2780000000000005</v>
      </c>
      <c r="P24" s="50">
        <v>11.349</v>
      </c>
      <c r="Q24" s="49">
        <v>11.35</v>
      </c>
      <c r="R24" s="50">
        <v>9.8550000000000004</v>
      </c>
      <c r="S24" s="49">
        <v>0</v>
      </c>
      <c r="T24" s="50">
        <v>8.6720000000000006</v>
      </c>
      <c r="U24" s="49">
        <v>0</v>
      </c>
      <c r="V24" s="50">
        <v>13.712999999999999</v>
      </c>
      <c r="W24" s="49">
        <v>0</v>
      </c>
      <c r="X24" s="50">
        <v>12.031000000000001</v>
      </c>
      <c r="Y24" s="49">
        <v>0</v>
      </c>
      <c r="Z24" s="50">
        <v>6.81</v>
      </c>
      <c r="AA24" s="49">
        <v>0</v>
      </c>
      <c r="AB24" s="50">
        <v>12.561999999999999</v>
      </c>
      <c r="AC24" s="50">
        <v>0</v>
      </c>
      <c r="AD24" s="50">
        <v>11.234999999999999</v>
      </c>
      <c r="AE24" s="50"/>
      <c r="AF24" s="39"/>
      <c r="AG24" s="45">
        <f t="shared" si="5"/>
        <v>115</v>
      </c>
      <c r="AH24" s="45">
        <f>H24+J24+L24+N24+P24+R24+T24+V24+X24</f>
        <v>84.393000000000001</v>
      </c>
      <c r="AI24" s="45">
        <f t="shared" si="7"/>
        <v>40.123000000000005</v>
      </c>
      <c r="AJ24" s="45">
        <f>E24-C24</f>
        <v>1.0000000000047748E-3</v>
      </c>
    </row>
    <row r="25" spans="1:36" s="53" customFormat="1" hidden="1" x14ac:dyDescent="0.3">
      <c r="A25" s="54" t="s">
        <v>35</v>
      </c>
      <c r="B25" s="55"/>
      <c r="C25" s="55"/>
      <c r="D25" s="55"/>
      <c r="E25" s="55"/>
      <c r="F25" s="55">
        <f t="shared" si="2"/>
        <v>0</v>
      </c>
      <c r="G25" s="55">
        <f t="shared" si="3"/>
        <v>0</v>
      </c>
      <c r="H25" s="56"/>
      <c r="I25" s="56"/>
      <c r="J25" s="56"/>
      <c r="K25" s="55">
        <v>0</v>
      </c>
      <c r="L25" s="56"/>
      <c r="M25" s="56"/>
      <c r="N25" s="56"/>
      <c r="O25" s="55">
        <v>0</v>
      </c>
      <c r="P25" s="56"/>
      <c r="Q25" s="56"/>
      <c r="R25" s="56"/>
      <c r="S25" s="55">
        <v>0</v>
      </c>
      <c r="T25" s="56"/>
      <c r="U25" s="55">
        <v>0</v>
      </c>
      <c r="V25" s="56"/>
      <c r="W25" s="55">
        <v>0</v>
      </c>
      <c r="X25" s="56"/>
      <c r="Y25" s="55">
        <v>0</v>
      </c>
      <c r="Z25" s="56"/>
      <c r="AA25" s="55">
        <v>0</v>
      </c>
      <c r="AB25" s="56"/>
      <c r="AC25" s="56"/>
      <c r="AD25" s="56"/>
      <c r="AE25" s="57"/>
      <c r="AF25" s="58"/>
      <c r="AG25" s="52">
        <f t="shared" si="5"/>
        <v>0</v>
      </c>
      <c r="AH25" s="52">
        <f t="shared" si="6"/>
        <v>0</v>
      </c>
      <c r="AI25" s="52">
        <f t="shared" si="7"/>
        <v>0</v>
      </c>
      <c r="AJ25" s="52">
        <f t="shared" si="8"/>
        <v>0</v>
      </c>
    </row>
    <row r="26" spans="1:36" s="53" customFormat="1" ht="28.5" customHeight="1" x14ac:dyDescent="0.25">
      <c r="A26" s="179" t="s">
        <v>36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1"/>
      <c r="AF26" s="58"/>
      <c r="AG26" s="52"/>
      <c r="AH26" s="52"/>
      <c r="AI26" s="52"/>
      <c r="AJ26" s="52"/>
    </row>
    <row r="27" spans="1:36" s="42" customFormat="1" x14ac:dyDescent="0.3">
      <c r="A27" s="48" t="s">
        <v>33</v>
      </c>
      <c r="B27" s="49">
        <f>B29</f>
        <v>0</v>
      </c>
      <c r="C27" s="49">
        <f>C29</f>
        <v>0</v>
      </c>
      <c r="D27" s="49">
        <f>D29</f>
        <v>0</v>
      </c>
      <c r="E27" s="49">
        <f>E29</f>
        <v>0</v>
      </c>
      <c r="F27" s="49">
        <f t="shared" si="2"/>
        <v>0</v>
      </c>
      <c r="G27" s="49">
        <f t="shared" si="3"/>
        <v>0</v>
      </c>
      <c r="H27" s="49">
        <f t="shared" ref="H27:AE27" si="15">H29</f>
        <v>0</v>
      </c>
      <c r="I27" s="49">
        <f t="shared" si="15"/>
        <v>0</v>
      </c>
      <c r="J27" s="49">
        <f t="shared" si="15"/>
        <v>0</v>
      </c>
      <c r="K27" s="49">
        <f t="shared" si="15"/>
        <v>0</v>
      </c>
      <c r="L27" s="49">
        <f t="shared" si="15"/>
        <v>0</v>
      </c>
      <c r="M27" s="49">
        <f t="shared" si="15"/>
        <v>0</v>
      </c>
      <c r="N27" s="49">
        <f t="shared" si="15"/>
        <v>0</v>
      </c>
      <c r="O27" s="49">
        <f t="shared" si="15"/>
        <v>0</v>
      </c>
      <c r="P27" s="49">
        <f t="shared" si="15"/>
        <v>0</v>
      </c>
      <c r="Q27" s="49">
        <f t="shared" si="15"/>
        <v>0</v>
      </c>
      <c r="R27" s="49">
        <f t="shared" si="15"/>
        <v>0</v>
      </c>
      <c r="S27" s="49">
        <f t="shared" si="15"/>
        <v>0</v>
      </c>
      <c r="T27" s="49">
        <f t="shared" si="15"/>
        <v>0</v>
      </c>
      <c r="U27" s="49">
        <f t="shared" si="15"/>
        <v>0</v>
      </c>
      <c r="V27" s="49">
        <f t="shared" si="15"/>
        <v>0</v>
      </c>
      <c r="W27" s="49">
        <f t="shared" si="15"/>
        <v>0</v>
      </c>
      <c r="X27" s="49">
        <f t="shared" si="15"/>
        <v>0</v>
      </c>
      <c r="Y27" s="49">
        <f t="shared" si="15"/>
        <v>0</v>
      </c>
      <c r="Z27" s="49">
        <f t="shared" si="15"/>
        <v>0</v>
      </c>
      <c r="AA27" s="49">
        <f t="shared" si="15"/>
        <v>0</v>
      </c>
      <c r="AB27" s="49">
        <f t="shared" si="15"/>
        <v>0</v>
      </c>
      <c r="AC27" s="49">
        <f t="shared" si="15"/>
        <v>0</v>
      </c>
      <c r="AD27" s="49">
        <f t="shared" si="15"/>
        <v>0</v>
      </c>
      <c r="AE27" s="49">
        <f t="shared" si="15"/>
        <v>0</v>
      </c>
      <c r="AF27" s="39"/>
      <c r="AG27" s="45">
        <f t="shared" si="5"/>
        <v>0</v>
      </c>
      <c r="AH27" s="45">
        <f t="shared" si="6"/>
        <v>0</v>
      </c>
      <c r="AI27" s="45">
        <f t="shared" si="7"/>
        <v>0</v>
      </c>
      <c r="AJ27" s="45">
        <f t="shared" si="8"/>
        <v>0</v>
      </c>
    </row>
    <row r="28" spans="1:36" s="42" customFormat="1" hidden="1" x14ac:dyDescent="0.3">
      <c r="A28" s="43" t="s">
        <v>35</v>
      </c>
      <c r="B28" s="49"/>
      <c r="C28" s="49"/>
      <c r="D28" s="49"/>
      <c r="E28" s="49"/>
      <c r="F28" s="49">
        <f t="shared" si="2"/>
        <v>0</v>
      </c>
      <c r="G28" s="49">
        <f t="shared" si="3"/>
        <v>0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39"/>
      <c r="AG28" s="45">
        <f t="shared" si="5"/>
        <v>0</v>
      </c>
      <c r="AH28" s="45">
        <f t="shared" si="6"/>
        <v>0</v>
      </c>
      <c r="AI28" s="45">
        <f t="shared" si="7"/>
        <v>0</v>
      </c>
      <c r="AJ28" s="45">
        <f t="shared" si="8"/>
        <v>0</v>
      </c>
    </row>
    <row r="29" spans="1:36" s="42" customFormat="1" x14ac:dyDescent="0.3">
      <c r="A29" s="43" t="s">
        <v>29</v>
      </c>
      <c r="B29" s="50">
        <f>H29+J29+L29+N29+P29+R29+T29+V29+X29+Z29+AB29+AD29</f>
        <v>0</v>
      </c>
      <c r="C29" s="50">
        <f>H29</f>
        <v>0</v>
      </c>
      <c r="D29" s="50">
        <f>E29</f>
        <v>0</v>
      </c>
      <c r="E29" s="50">
        <f>I29+K29+M29+O29+Q29+S29+U29+W29+Y29+AA29+AC29+AE29</f>
        <v>0</v>
      </c>
      <c r="F29" s="49">
        <f>IFERROR(E29/B29*100,0)</f>
        <v>0</v>
      </c>
      <c r="G29" s="49">
        <f>IFERROR(E29/C29*100,0)</f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39"/>
      <c r="AG29" s="45">
        <f t="shared" si="5"/>
        <v>0</v>
      </c>
      <c r="AH29" s="45">
        <f t="shared" si="6"/>
        <v>0</v>
      </c>
      <c r="AI29" s="45">
        <f t="shared" si="7"/>
        <v>0</v>
      </c>
      <c r="AJ29" s="45">
        <f t="shared" si="8"/>
        <v>0</v>
      </c>
    </row>
    <row r="30" spans="1:36" s="53" customFormat="1" hidden="1" x14ac:dyDescent="0.3">
      <c r="A30" s="54" t="s">
        <v>27</v>
      </c>
      <c r="B30" s="55"/>
      <c r="C30" s="60">
        <v>0</v>
      </c>
      <c r="D30" s="55"/>
      <c r="E30" s="55"/>
      <c r="F30" s="55">
        <f>IFERROR(D30/B30*100,0)</f>
        <v>0</v>
      </c>
      <c r="G30" s="55">
        <f>IFERROR(F30/B30*100,0)</f>
        <v>0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7"/>
      <c r="AF30" s="58"/>
      <c r="AG30" s="52">
        <f t="shared" si="5"/>
        <v>0</v>
      </c>
      <c r="AH30" s="52">
        <f t="shared" si="6"/>
        <v>0</v>
      </c>
      <c r="AI30" s="52">
        <f t="shared" si="7"/>
        <v>0</v>
      </c>
      <c r="AJ30" s="52">
        <f t="shared" si="8"/>
        <v>0</v>
      </c>
    </row>
    <row r="31" spans="1:36" s="53" customFormat="1" hidden="1" x14ac:dyDescent="0.3">
      <c r="A31" s="54" t="s">
        <v>37</v>
      </c>
      <c r="B31" s="55"/>
      <c r="C31" s="60">
        <v>0</v>
      </c>
      <c r="D31" s="55"/>
      <c r="E31" s="55"/>
      <c r="F31" s="55">
        <f>IFERROR(D31/B31*100,0)</f>
        <v>0</v>
      </c>
      <c r="G31" s="55">
        <f>IFERROR(F31/B31*100,0)</f>
        <v>0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7"/>
      <c r="AF31" s="58"/>
      <c r="AG31" s="52">
        <f t="shared" si="5"/>
        <v>0</v>
      </c>
      <c r="AH31" s="52">
        <f t="shared" si="6"/>
        <v>0</v>
      </c>
      <c r="AI31" s="52">
        <f t="shared" si="7"/>
        <v>0</v>
      </c>
      <c r="AJ31" s="52">
        <f t="shared" si="8"/>
        <v>0</v>
      </c>
    </row>
    <row r="32" spans="1:36" s="53" customFormat="1" ht="53.25" customHeight="1" x14ac:dyDescent="0.25">
      <c r="A32" s="179" t="s">
        <v>38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1"/>
      <c r="AF32" s="61"/>
      <c r="AG32" s="52">
        <f t="shared" si="5"/>
        <v>0</v>
      </c>
      <c r="AH32" s="52">
        <f t="shared" si="6"/>
        <v>0</v>
      </c>
      <c r="AI32" s="52">
        <f t="shared" si="7"/>
        <v>0</v>
      </c>
      <c r="AJ32" s="52">
        <f t="shared" si="8"/>
        <v>0</v>
      </c>
    </row>
    <row r="33" spans="1:36" s="42" customFormat="1" x14ac:dyDescent="0.3">
      <c r="A33" s="48" t="s">
        <v>33</v>
      </c>
      <c r="B33" s="44">
        <f>B35</f>
        <v>21920.099999999995</v>
      </c>
      <c r="C33" s="44">
        <f>C35</f>
        <v>9529.5450000000001</v>
      </c>
      <c r="D33" s="44">
        <f>D35</f>
        <v>8640.7728999999999</v>
      </c>
      <c r="E33" s="44">
        <f>E35</f>
        <v>8640.7728999999999</v>
      </c>
      <c r="F33" s="44">
        <f>IFERROR(E33/B33*100,0)</f>
        <v>39.419404564760207</v>
      </c>
      <c r="G33" s="44">
        <f>IFERROR(E33/C33*100,0)</f>
        <v>90.67350959568374</v>
      </c>
      <c r="H33" s="59">
        <f t="shared" ref="H33:AE33" si="16">H35</f>
        <v>2104.7750000000001</v>
      </c>
      <c r="I33" s="59">
        <f t="shared" si="16"/>
        <v>1754.3539000000001</v>
      </c>
      <c r="J33" s="59">
        <f t="shared" si="16"/>
        <v>2171.3820000000001</v>
      </c>
      <c r="K33" s="59">
        <f t="shared" si="16"/>
        <v>1555.4755</v>
      </c>
      <c r="L33" s="59">
        <f t="shared" si="16"/>
        <v>1267.251</v>
      </c>
      <c r="M33" s="59">
        <f t="shared" si="16"/>
        <v>1050.5345</v>
      </c>
      <c r="N33" s="59">
        <f t="shared" si="16"/>
        <v>2531.5920000000001</v>
      </c>
      <c r="O33" s="59">
        <f t="shared" si="16"/>
        <v>2373.6390000000001</v>
      </c>
      <c r="P33" s="59">
        <f t="shared" si="16"/>
        <v>1454.5450000000001</v>
      </c>
      <c r="Q33" s="59">
        <f t="shared" si="16"/>
        <v>1906.77</v>
      </c>
      <c r="R33" s="59">
        <f t="shared" si="16"/>
        <v>988.54499999999996</v>
      </c>
      <c r="S33" s="59">
        <f t="shared" si="16"/>
        <v>0</v>
      </c>
      <c r="T33" s="59">
        <f t="shared" si="16"/>
        <v>2531.5920000000001</v>
      </c>
      <c r="U33" s="59">
        <f t="shared" si="16"/>
        <v>0</v>
      </c>
      <c r="V33" s="59">
        <f t="shared" si="16"/>
        <v>1454.5419999999999</v>
      </c>
      <c r="W33" s="59">
        <f t="shared" si="16"/>
        <v>0</v>
      </c>
      <c r="X33" s="59">
        <f t="shared" si="16"/>
        <v>988.54300000000001</v>
      </c>
      <c r="Y33" s="59">
        <f t="shared" si="16"/>
        <v>0</v>
      </c>
      <c r="Z33" s="59">
        <f t="shared" si="16"/>
        <v>2591.4920000000002</v>
      </c>
      <c r="AA33" s="59">
        <f t="shared" si="16"/>
        <v>0</v>
      </c>
      <c r="AB33" s="59">
        <f t="shared" si="16"/>
        <v>1472.5450000000001</v>
      </c>
      <c r="AC33" s="59">
        <f t="shared" si="16"/>
        <v>0</v>
      </c>
      <c r="AD33" s="59">
        <f t="shared" si="16"/>
        <v>2363.2959999999998</v>
      </c>
      <c r="AE33" s="59">
        <f t="shared" si="16"/>
        <v>0</v>
      </c>
      <c r="AF33" s="62"/>
      <c r="AG33" s="45">
        <f t="shared" si="5"/>
        <v>21920.099999999995</v>
      </c>
      <c r="AH33" s="45">
        <f t="shared" si="6"/>
        <v>15492.767</v>
      </c>
      <c r="AI33" s="45">
        <f t="shared" si="7"/>
        <v>8640.7728999999999</v>
      </c>
      <c r="AJ33" s="45">
        <f t="shared" si="8"/>
        <v>-888.77210000000014</v>
      </c>
    </row>
    <row r="34" spans="1:36" s="42" customFormat="1" ht="18.75" hidden="1" customHeight="1" x14ac:dyDescent="0.3">
      <c r="A34" s="43" t="s">
        <v>35</v>
      </c>
      <c r="B34" s="49"/>
      <c r="C34" s="49"/>
      <c r="D34" s="49"/>
      <c r="E34" s="49"/>
      <c r="F34" s="49">
        <f>IFERROR(E34/B34*100,0)</f>
        <v>0</v>
      </c>
      <c r="G34" s="49">
        <f>IFERROR(E34/C34*100,0)</f>
        <v>0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63"/>
      <c r="AF34" s="62"/>
      <c r="AG34" s="45">
        <f t="shared" si="5"/>
        <v>0</v>
      </c>
      <c r="AH34" s="45">
        <f t="shared" si="6"/>
        <v>0</v>
      </c>
      <c r="AI34" s="45">
        <f t="shared" si="7"/>
        <v>0</v>
      </c>
      <c r="AJ34" s="45">
        <f t="shared" si="8"/>
        <v>0</v>
      </c>
    </row>
    <row r="35" spans="1:36" s="42" customFormat="1" x14ac:dyDescent="0.3">
      <c r="A35" s="43" t="s">
        <v>29</v>
      </c>
      <c r="B35" s="3">
        <f>H35+J35+L35+N35+P35+R35+T35+V35+X35+Z35+AB35+AD35</f>
        <v>21920.099999999995</v>
      </c>
      <c r="C35" s="3">
        <f>H35+J35+L35+N35+P35</f>
        <v>9529.5450000000001</v>
      </c>
      <c r="D35" s="3">
        <f>E35</f>
        <v>8640.7728999999999</v>
      </c>
      <c r="E35" s="3">
        <f>I35+K35+M35+O35+Q35+S35+U35+W35+Y35+AA35+AC35+AE35</f>
        <v>8640.7728999999999</v>
      </c>
      <c r="F35" s="49">
        <f>IFERROR(E35/B35*100,0)</f>
        <v>39.419404564760207</v>
      </c>
      <c r="G35" s="49">
        <f>IFERROR(E35/C35*100,0)</f>
        <v>90.67350959568374</v>
      </c>
      <c r="H35" s="50">
        <v>2104.7750000000001</v>
      </c>
      <c r="I35" s="50">
        <v>1754.3539000000001</v>
      </c>
      <c r="J35" s="50">
        <v>2171.3820000000001</v>
      </c>
      <c r="K35" s="50">
        <v>1555.4755</v>
      </c>
      <c r="L35" s="50">
        <v>1267.251</v>
      </c>
      <c r="M35" s="50">
        <v>1050.5345</v>
      </c>
      <c r="N35" s="50">
        <v>2531.5920000000001</v>
      </c>
      <c r="O35" s="50">
        <v>2373.6390000000001</v>
      </c>
      <c r="P35" s="50">
        <v>1454.5450000000001</v>
      </c>
      <c r="Q35" s="50">
        <v>1906.77</v>
      </c>
      <c r="R35" s="50">
        <v>988.54499999999996</v>
      </c>
      <c r="S35" s="50">
        <v>0</v>
      </c>
      <c r="T35" s="50">
        <v>2531.5920000000001</v>
      </c>
      <c r="U35" s="50">
        <v>0</v>
      </c>
      <c r="V35" s="50">
        <v>1454.5419999999999</v>
      </c>
      <c r="W35" s="50">
        <v>0</v>
      </c>
      <c r="X35" s="50">
        <v>988.54300000000001</v>
      </c>
      <c r="Y35" s="50">
        <v>0</v>
      </c>
      <c r="Z35" s="50">
        <v>2591.4920000000002</v>
      </c>
      <c r="AA35" s="50">
        <v>0</v>
      </c>
      <c r="AB35" s="50">
        <v>1472.5450000000001</v>
      </c>
      <c r="AC35" s="50">
        <v>0</v>
      </c>
      <c r="AD35" s="50">
        <v>2363.2959999999998</v>
      </c>
      <c r="AE35" s="50">
        <v>0</v>
      </c>
      <c r="AF35" s="62"/>
      <c r="AG35" s="45">
        <f t="shared" si="5"/>
        <v>21920.099999999995</v>
      </c>
      <c r="AH35" s="45">
        <f>H35+J35+L35+N35+P35+R35+T35+V35+X35</f>
        <v>15492.767</v>
      </c>
      <c r="AI35" s="45">
        <f t="shared" si="7"/>
        <v>8640.7728999999999</v>
      </c>
      <c r="AJ35" s="45">
        <f t="shared" si="8"/>
        <v>-888.77210000000014</v>
      </c>
    </row>
    <row r="36" spans="1:36" s="53" customFormat="1" hidden="1" x14ac:dyDescent="0.3">
      <c r="A36" s="54" t="s">
        <v>27</v>
      </c>
      <c r="B36" s="55"/>
      <c r="C36" s="55"/>
      <c r="D36" s="55"/>
      <c r="E36" s="55"/>
      <c r="F36" s="55">
        <f t="shared" ref="F36:F44" si="17">IFERROR(E36/B36*100,0)</f>
        <v>0</v>
      </c>
      <c r="G36" s="55">
        <f t="shared" ref="G36:G44" si="18">IFERROR(E36/C36*100,0)</f>
        <v>0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7"/>
      <c r="AF36" s="58"/>
      <c r="AG36" s="52">
        <f t="shared" si="5"/>
        <v>0</v>
      </c>
      <c r="AH36" s="52">
        <f t="shared" si="6"/>
        <v>0</v>
      </c>
      <c r="AI36" s="52">
        <f t="shared" si="7"/>
        <v>0</v>
      </c>
      <c r="AJ36" s="52">
        <f t="shared" si="8"/>
        <v>0</v>
      </c>
    </row>
    <row r="37" spans="1:36" s="53" customFormat="1" hidden="1" x14ac:dyDescent="0.3">
      <c r="A37" s="54" t="s">
        <v>37</v>
      </c>
      <c r="B37" s="55"/>
      <c r="C37" s="55"/>
      <c r="D37" s="55"/>
      <c r="E37" s="55"/>
      <c r="F37" s="55">
        <f t="shared" si="17"/>
        <v>0</v>
      </c>
      <c r="G37" s="55">
        <f t="shared" si="18"/>
        <v>0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7"/>
      <c r="AF37" s="58"/>
      <c r="AG37" s="52">
        <f t="shared" si="5"/>
        <v>0</v>
      </c>
      <c r="AH37" s="52">
        <f t="shared" si="6"/>
        <v>0</v>
      </c>
      <c r="AI37" s="52">
        <f t="shared" si="7"/>
        <v>0</v>
      </c>
      <c r="AJ37" s="52">
        <f t="shared" si="8"/>
        <v>0</v>
      </c>
    </row>
    <row r="38" spans="1:36" s="53" customFormat="1" ht="41.25" customHeight="1" x14ac:dyDescent="0.25">
      <c r="A38" s="179" t="s">
        <v>39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1"/>
      <c r="AF38" s="61"/>
      <c r="AG38" s="52">
        <f t="shared" si="5"/>
        <v>0</v>
      </c>
      <c r="AH38" s="52">
        <f t="shared" si="6"/>
        <v>0</v>
      </c>
      <c r="AI38" s="52">
        <f t="shared" si="7"/>
        <v>0</v>
      </c>
      <c r="AJ38" s="52">
        <f t="shared" si="8"/>
        <v>0</v>
      </c>
    </row>
    <row r="39" spans="1:36" s="42" customFormat="1" x14ac:dyDescent="0.3">
      <c r="A39" s="48" t="s">
        <v>33</v>
      </c>
      <c r="B39" s="44">
        <f>B41</f>
        <v>15500.300900000002</v>
      </c>
      <c r="C39" s="44">
        <f>C41</f>
        <v>6918.9759000000004</v>
      </c>
      <c r="D39" s="44">
        <f>D41</f>
        <v>6288.7038999999995</v>
      </c>
      <c r="E39" s="44">
        <f>E41</f>
        <v>6288.7038999999995</v>
      </c>
      <c r="F39" s="44">
        <f t="shared" si="17"/>
        <v>40.571495615288342</v>
      </c>
      <c r="G39" s="44">
        <f t="shared" si="18"/>
        <v>90.890675020272866</v>
      </c>
      <c r="H39" s="59">
        <f>H41</f>
        <v>1656.7989</v>
      </c>
      <c r="I39" s="59">
        <f>I41</f>
        <v>1435.9197999999999</v>
      </c>
      <c r="J39" s="59">
        <f t="shared" ref="J39:AE39" si="19">J41</f>
        <v>1553.721</v>
      </c>
      <c r="K39" s="59">
        <f t="shared" si="19"/>
        <v>1168.5450000000001</v>
      </c>
      <c r="L39" s="59">
        <f t="shared" si="19"/>
        <v>858.64800000000002</v>
      </c>
      <c r="M39" s="59">
        <f t="shared" si="19"/>
        <v>701.53710000000001</v>
      </c>
      <c r="N39" s="59">
        <f t="shared" si="19"/>
        <v>1815.41</v>
      </c>
      <c r="O39" s="59">
        <f t="shared" si="19"/>
        <v>1614.5319999999999</v>
      </c>
      <c r="P39" s="59">
        <f t="shared" si="19"/>
        <v>1034.3979999999999</v>
      </c>
      <c r="Q39" s="59">
        <f t="shared" si="19"/>
        <v>1368.17</v>
      </c>
      <c r="R39" s="59">
        <f t="shared" si="19"/>
        <v>710.71900000000005</v>
      </c>
      <c r="S39" s="59">
        <f t="shared" si="19"/>
        <v>0</v>
      </c>
      <c r="T39" s="59">
        <f t="shared" si="19"/>
        <v>1782.51</v>
      </c>
      <c r="U39" s="59">
        <f t="shared" si="19"/>
        <v>0</v>
      </c>
      <c r="V39" s="59">
        <f t="shared" si="19"/>
        <v>1034.3969999999999</v>
      </c>
      <c r="W39" s="59">
        <f t="shared" si="19"/>
        <v>0</v>
      </c>
      <c r="X39" s="59">
        <f t="shared" si="19"/>
        <v>710.71900000000005</v>
      </c>
      <c r="Y39" s="59">
        <f t="shared" si="19"/>
        <v>0</v>
      </c>
      <c r="Z39" s="59">
        <f t="shared" si="19"/>
        <v>1782.51</v>
      </c>
      <c r="AA39" s="59">
        <f t="shared" si="19"/>
        <v>0</v>
      </c>
      <c r="AB39" s="59">
        <f t="shared" si="19"/>
        <v>1034.4000000000001</v>
      </c>
      <c r="AC39" s="59">
        <f t="shared" si="19"/>
        <v>0</v>
      </c>
      <c r="AD39" s="59">
        <f t="shared" si="19"/>
        <v>1526.07</v>
      </c>
      <c r="AE39" s="59">
        <f t="shared" si="19"/>
        <v>0</v>
      </c>
      <c r="AF39" s="62"/>
      <c r="AG39" s="45">
        <f t="shared" si="5"/>
        <v>15500.300900000002</v>
      </c>
      <c r="AH39" s="45">
        <f t="shared" si="6"/>
        <v>11157.320900000002</v>
      </c>
      <c r="AI39" s="45">
        <f t="shared" si="7"/>
        <v>6288.7038999999995</v>
      </c>
      <c r="AJ39" s="45">
        <f t="shared" si="8"/>
        <v>-630.27200000000084</v>
      </c>
    </row>
    <row r="40" spans="1:36" s="42" customFormat="1" hidden="1" x14ac:dyDescent="0.3">
      <c r="A40" s="43" t="s">
        <v>35</v>
      </c>
      <c r="B40" s="49"/>
      <c r="C40" s="49"/>
      <c r="D40" s="49"/>
      <c r="E40" s="49"/>
      <c r="F40" s="49">
        <f t="shared" si="17"/>
        <v>0</v>
      </c>
      <c r="G40" s="49">
        <f t="shared" si="18"/>
        <v>0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63"/>
      <c r="AF40" s="62"/>
      <c r="AG40" s="45">
        <f t="shared" si="5"/>
        <v>0</v>
      </c>
      <c r="AH40" s="45">
        <f t="shared" si="6"/>
        <v>0</v>
      </c>
      <c r="AI40" s="45">
        <f t="shared" si="7"/>
        <v>0</v>
      </c>
      <c r="AJ40" s="45">
        <f t="shared" si="8"/>
        <v>0</v>
      </c>
    </row>
    <row r="41" spans="1:36" s="42" customFormat="1" x14ac:dyDescent="0.3">
      <c r="A41" s="43" t="s">
        <v>29</v>
      </c>
      <c r="B41" s="3">
        <f>H41+J41+L41+N41+P41+R41+T41+V41+X41+Z41+AB41+AD41</f>
        <v>15500.300900000002</v>
      </c>
      <c r="C41" s="3">
        <f>H41+J41+L41+N41+P41</f>
        <v>6918.9759000000004</v>
      </c>
      <c r="D41" s="3">
        <f>E41</f>
        <v>6288.7038999999995</v>
      </c>
      <c r="E41" s="3">
        <f>I41+K41+M41+O41+Q41+S41+U41+W41+Y41+AA41+AC41+AE41</f>
        <v>6288.7038999999995</v>
      </c>
      <c r="F41" s="49">
        <f t="shared" si="17"/>
        <v>40.571495615288342</v>
      </c>
      <c r="G41" s="49">
        <f t="shared" si="18"/>
        <v>90.890675020272866</v>
      </c>
      <c r="H41" s="50">
        <v>1656.7989</v>
      </c>
      <c r="I41" s="50">
        <v>1435.9197999999999</v>
      </c>
      <c r="J41" s="50">
        <v>1553.721</v>
      </c>
      <c r="K41" s="50">
        <v>1168.5450000000001</v>
      </c>
      <c r="L41" s="50">
        <v>858.64800000000002</v>
      </c>
      <c r="M41" s="50">
        <v>701.53710000000001</v>
      </c>
      <c r="N41" s="50">
        <v>1815.41</v>
      </c>
      <c r="O41" s="50">
        <v>1614.5319999999999</v>
      </c>
      <c r="P41" s="50">
        <v>1034.3979999999999</v>
      </c>
      <c r="Q41" s="50">
        <v>1368.17</v>
      </c>
      <c r="R41" s="50">
        <v>710.71900000000005</v>
      </c>
      <c r="S41" s="50">
        <v>0</v>
      </c>
      <c r="T41" s="50">
        <v>1782.51</v>
      </c>
      <c r="U41" s="50">
        <v>0</v>
      </c>
      <c r="V41" s="50">
        <v>1034.3969999999999</v>
      </c>
      <c r="W41" s="50">
        <v>0</v>
      </c>
      <c r="X41" s="50">
        <v>710.71900000000005</v>
      </c>
      <c r="Y41" s="50">
        <v>0</v>
      </c>
      <c r="Z41" s="50">
        <v>1782.51</v>
      </c>
      <c r="AA41" s="50">
        <v>0</v>
      </c>
      <c r="AB41" s="50">
        <v>1034.4000000000001</v>
      </c>
      <c r="AC41" s="50">
        <v>0</v>
      </c>
      <c r="AD41" s="50">
        <v>1526.07</v>
      </c>
      <c r="AE41" s="50"/>
      <c r="AF41" s="62"/>
      <c r="AG41" s="45">
        <f t="shared" si="5"/>
        <v>15500.300900000002</v>
      </c>
      <c r="AH41" s="45">
        <f t="shared" si="6"/>
        <v>11157.320900000002</v>
      </c>
      <c r="AI41" s="45">
        <f>I41+K41+M41+O41+Q41+S41+U41+W41+Y41+AA41+AC41+AE41</f>
        <v>6288.7038999999995</v>
      </c>
      <c r="AJ41" s="45">
        <f t="shared" si="8"/>
        <v>-630.27200000000084</v>
      </c>
    </row>
    <row r="42" spans="1:36" s="42" customFormat="1" ht="24.75" customHeight="1" x14ac:dyDescent="0.25">
      <c r="A42" s="179" t="s">
        <v>40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1"/>
      <c r="AF42" s="74"/>
      <c r="AG42" s="45">
        <f t="shared" si="5"/>
        <v>0</v>
      </c>
      <c r="AH42" s="45">
        <f t="shared" si="6"/>
        <v>0</v>
      </c>
      <c r="AI42" s="45">
        <f t="shared" si="7"/>
        <v>0</v>
      </c>
      <c r="AJ42" s="45">
        <f t="shared" si="8"/>
        <v>0</v>
      </c>
    </row>
    <row r="43" spans="1:36" s="42" customFormat="1" x14ac:dyDescent="0.3">
      <c r="A43" s="48" t="s">
        <v>33</v>
      </c>
      <c r="B43" s="44">
        <f>B45</f>
        <v>6466.5039999999999</v>
      </c>
      <c r="C43" s="44">
        <f>C45</f>
        <v>2863.373</v>
      </c>
      <c r="D43" s="44">
        <f>D45</f>
        <v>2840.2784200000001</v>
      </c>
      <c r="E43" s="44">
        <f>E45</f>
        <v>2840.2784200000001</v>
      </c>
      <c r="F43" s="49">
        <f t="shared" si="17"/>
        <v>43.922936102722588</v>
      </c>
      <c r="G43" s="49">
        <f t="shared" si="18"/>
        <v>99.193448426034621</v>
      </c>
      <c r="H43" s="59">
        <f>H45</f>
        <v>670.45399999999995</v>
      </c>
      <c r="I43" s="59">
        <f>I45</f>
        <v>566.29949999999997</v>
      </c>
      <c r="J43" s="59">
        <f t="shared" ref="J43:O43" si="20">J45</f>
        <v>580.197</v>
      </c>
      <c r="K43" s="59">
        <f t="shared" si="20"/>
        <v>551.84299999999996</v>
      </c>
      <c r="L43" s="59">
        <f t="shared" si="20"/>
        <v>347.11200000000002</v>
      </c>
      <c r="M43" s="59">
        <f t="shared" si="20"/>
        <v>333.23791999999997</v>
      </c>
      <c r="N43" s="59">
        <f t="shared" si="20"/>
        <v>796.72</v>
      </c>
      <c r="O43" s="59">
        <f t="shared" si="20"/>
        <v>917.70799999999997</v>
      </c>
      <c r="P43" s="59">
        <f>P45</f>
        <v>468.89</v>
      </c>
      <c r="Q43" s="59">
        <f>Q45</f>
        <v>471.19</v>
      </c>
      <c r="R43" s="59">
        <f t="shared" ref="R43:W43" si="21">R45</f>
        <v>304.73</v>
      </c>
      <c r="S43" s="59">
        <f t="shared" si="21"/>
        <v>0</v>
      </c>
      <c r="T43" s="59">
        <f t="shared" si="21"/>
        <v>729.12</v>
      </c>
      <c r="U43" s="59">
        <f t="shared" si="21"/>
        <v>0</v>
      </c>
      <c r="V43" s="59">
        <f t="shared" si="21"/>
        <v>432.88799999999998</v>
      </c>
      <c r="W43" s="59">
        <f t="shared" si="21"/>
        <v>0</v>
      </c>
      <c r="X43" s="59">
        <f>X45</f>
        <v>304.73</v>
      </c>
      <c r="Y43" s="59">
        <f t="shared" ref="Y43:AE43" si="22">Y45</f>
        <v>0</v>
      </c>
      <c r="Z43" s="59">
        <f t="shared" si="22"/>
        <v>729.12</v>
      </c>
      <c r="AA43" s="59">
        <f t="shared" si="22"/>
        <v>0</v>
      </c>
      <c r="AB43" s="59">
        <f t="shared" si="22"/>
        <v>432.89299999999997</v>
      </c>
      <c r="AC43" s="59">
        <f t="shared" si="22"/>
        <v>0</v>
      </c>
      <c r="AD43" s="59">
        <f t="shared" si="22"/>
        <v>669.65</v>
      </c>
      <c r="AE43" s="59">
        <f t="shared" si="22"/>
        <v>0</v>
      </c>
      <c r="AF43" s="39"/>
      <c r="AG43" s="45">
        <f t="shared" si="5"/>
        <v>6466.5039999999999</v>
      </c>
      <c r="AH43" s="45">
        <f t="shared" si="6"/>
        <v>4634.8410000000003</v>
      </c>
      <c r="AI43" s="45">
        <f t="shared" si="7"/>
        <v>2840.2784200000001</v>
      </c>
      <c r="AJ43" s="45">
        <f t="shared" si="8"/>
        <v>-23.094579999999951</v>
      </c>
    </row>
    <row r="44" spans="1:36" s="42" customFormat="1" hidden="1" x14ac:dyDescent="0.3">
      <c r="A44" s="43" t="s">
        <v>35</v>
      </c>
      <c r="B44" s="49"/>
      <c r="C44" s="49"/>
      <c r="D44" s="49"/>
      <c r="E44" s="49"/>
      <c r="F44" s="49">
        <f t="shared" si="17"/>
        <v>0</v>
      </c>
      <c r="G44" s="49">
        <f t="shared" si="18"/>
        <v>0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63"/>
      <c r="AF44" s="39"/>
      <c r="AG44" s="45">
        <f t="shared" si="5"/>
        <v>0</v>
      </c>
      <c r="AH44" s="45">
        <f t="shared" si="6"/>
        <v>0</v>
      </c>
      <c r="AI44" s="45">
        <f t="shared" si="7"/>
        <v>0</v>
      </c>
      <c r="AJ44" s="45">
        <f t="shared" si="8"/>
        <v>0</v>
      </c>
    </row>
    <row r="45" spans="1:36" s="42" customFormat="1" x14ac:dyDescent="0.3">
      <c r="A45" s="43" t="s">
        <v>29</v>
      </c>
      <c r="B45" s="3">
        <f>H45+J45+L45+N45+P45+R45+T45+V45+X45+Z45+AB45+AD45</f>
        <v>6466.5039999999999</v>
      </c>
      <c r="C45" s="3">
        <f>H45+J45+L45+N45+P45</f>
        <v>2863.373</v>
      </c>
      <c r="D45" s="3">
        <f>E45</f>
        <v>2840.2784200000001</v>
      </c>
      <c r="E45" s="3">
        <f>I45+K45+M45+O45+Q45+S45+U45+W45+Y45+AA45+AC45+AE45</f>
        <v>2840.2784200000001</v>
      </c>
      <c r="F45" s="49">
        <f>IFERROR(E45/B45*100,0)</f>
        <v>43.922936102722588</v>
      </c>
      <c r="G45" s="49">
        <f>IFERROR(E45/C45*100,0)</f>
        <v>99.193448426034621</v>
      </c>
      <c r="H45" s="50">
        <v>670.45399999999995</v>
      </c>
      <c r="I45" s="50">
        <v>566.29949999999997</v>
      </c>
      <c r="J45" s="50">
        <v>580.197</v>
      </c>
      <c r="K45" s="50">
        <v>551.84299999999996</v>
      </c>
      <c r="L45" s="50">
        <v>347.11200000000002</v>
      </c>
      <c r="M45" s="50">
        <v>333.23791999999997</v>
      </c>
      <c r="N45" s="50">
        <v>796.72</v>
      </c>
      <c r="O45" s="50">
        <v>917.70799999999997</v>
      </c>
      <c r="P45" s="50">
        <v>468.89</v>
      </c>
      <c r="Q45" s="50">
        <v>471.19</v>
      </c>
      <c r="R45" s="50">
        <v>304.73</v>
      </c>
      <c r="S45" s="50"/>
      <c r="T45" s="50">
        <v>729.12</v>
      </c>
      <c r="U45" s="50"/>
      <c r="V45" s="50">
        <v>432.88799999999998</v>
      </c>
      <c r="W45" s="50"/>
      <c r="X45" s="50">
        <v>304.73</v>
      </c>
      <c r="Y45" s="50"/>
      <c r="Z45" s="50">
        <v>729.12</v>
      </c>
      <c r="AA45" s="50"/>
      <c r="AB45" s="50">
        <v>432.89299999999997</v>
      </c>
      <c r="AC45" s="50"/>
      <c r="AD45" s="50">
        <v>669.65</v>
      </c>
      <c r="AE45" s="50"/>
      <c r="AF45" s="39"/>
      <c r="AG45" s="45">
        <f t="shared" si="5"/>
        <v>6466.5039999999999</v>
      </c>
      <c r="AH45" s="45">
        <f t="shared" si="6"/>
        <v>4634.8410000000003</v>
      </c>
      <c r="AI45" s="45">
        <f t="shared" si="7"/>
        <v>2840.2784200000001</v>
      </c>
      <c r="AJ45" s="45">
        <f t="shared" si="8"/>
        <v>-23.094579999999951</v>
      </c>
    </row>
    <row r="46" spans="1:36" s="53" customFormat="1" ht="24.75" hidden="1" customHeight="1" x14ac:dyDescent="0.25">
      <c r="A46" s="176" t="s">
        <v>41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8"/>
      <c r="AF46" s="58"/>
      <c r="AG46" s="52"/>
      <c r="AH46" s="52"/>
      <c r="AI46" s="52"/>
      <c r="AJ46" s="52"/>
    </row>
    <row r="47" spans="1:36" s="53" customFormat="1" hidden="1" x14ac:dyDescent="0.25">
      <c r="A47" s="64" t="s">
        <v>33</v>
      </c>
      <c r="B47" s="65">
        <f>B48</f>
        <v>0</v>
      </c>
      <c r="C47" s="65">
        <f t="shared" ref="C47:E47" si="23">C48</f>
        <v>0</v>
      </c>
      <c r="D47" s="65">
        <f t="shared" si="23"/>
        <v>0</v>
      </c>
      <c r="E47" s="65">
        <f t="shared" si="23"/>
        <v>0</v>
      </c>
      <c r="F47" s="66">
        <f>IFERROR(E47/B47*100,0)</f>
        <v>0</v>
      </c>
      <c r="G47" s="66">
        <f>IFERROR(E47/C47*100,)</f>
        <v>0</v>
      </c>
      <c r="H47" s="65">
        <f>H48</f>
        <v>0</v>
      </c>
      <c r="I47" s="65">
        <f t="shared" ref="I47:AE47" si="24">I48</f>
        <v>0</v>
      </c>
      <c r="J47" s="65">
        <f t="shared" si="24"/>
        <v>0</v>
      </c>
      <c r="K47" s="65">
        <f t="shared" si="24"/>
        <v>0</v>
      </c>
      <c r="L47" s="65">
        <f t="shared" si="24"/>
        <v>0</v>
      </c>
      <c r="M47" s="65">
        <f t="shared" si="24"/>
        <v>0</v>
      </c>
      <c r="N47" s="65">
        <f t="shared" si="24"/>
        <v>0</v>
      </c>
      <c r="O47" s="65">
        <f t="shared" si="24"/>
        <v>0</v>
      </c>
      <c r="P47" s="65">
        <f t="shared" si="24"/>
        <v>0</v>
      </c>
      <c r="Q47" s="65">
        <f t="shared" si="24"/>
        <v>0</v>
      </c>
      <c r="R47" s="65">
        <f t="shared" si="24"/>
        <v>0</v>
      </c>
      <c r="S47" s="65">
        <f t="shared" si="24"/>
        <v>0</v>
      </c>
      <c r="T47" s="65">
        <f t="shared" si="24"/>
        <v>0</v>
      </c>
      <c r="U47" s="65">
        <f t="shared" si="24"/>
        <v>0</v>
      </c>
      <c r="V47" s="65">
        <f t="shared" si="24"/>
        <v>0</v>
      </c>
      <c r="W47" s="65">
        <f t="shared" si="24"/>
        <v>0</v>
      </c>
      <c r="X47" s="65">
        <f t="shared" si="24"/>
        <v>0</v>
      </c>
      <c r="Y47" s="65">
        <f t="shared" si="24"/>
        <v>0</v>
      </c>
      <c r="Z47" s="65">
        <f t="shared" si="24"/>
        <v>0</v>
      </c>
      <c r="AA47" s="65">
        <f t="shared" si="24"/>
        <v>0</v>
      </c>
      <c r="AB47" s="65">
        <f t="shared" si="24"/>
        <v>0</v>
      </c>
      <c r="AC47" s="65">
        <f t="shared" si="24"/>
        <v>0</v>
      </c>
      <c r="AD47" s="65">
        <f t="shared" si="24"/>
        <v>0</v>
      </c>
      <c r="AE47" s="65">
        <f t="shared" si="24"/>
        <v>0</v>
      </c>
      <c r="AF47" s="65"/>
      <c r="AG47" s="52"/>
      <c r="AH47" s="52"/>
      <c r="AI47" s="52"/>
      <c r="AJ47" s="52"/>
    </row>
    <row r="48" spans="1:36" s="53" customFormat="1" hidden="1" x14ac:dyDescent="0.3">
      <c r="A48" s="67" t="s">
        <v>27</v>
      </c>
      <c r="B48" s="4">
        <f>H48+J48+L48+N48+P48+R48+T48+V48+X48+Z48+AB48+AD48</f>
        <v>0</v>
      </c>
      <c r="C48" s="4">
        <f>H48+J48+L48+N48+P48+R48+T48+V48+X48+Z48</f>
        <v>0</v>
      </c>
      <c r="D48" s="4">
        <f>E48</f>
        <v>0</v>
      </c>
      <c r="E48" s="4">
        <f>I48+K48+M48+O48+Q48+S48+U48+W48+Y48+AA48+AC48+AE48</f>
        <v>0</v>
      </c>
      <c r="F48" s="68">
        <f>IFERROR(E48/B48*100,0)</f>
        <v>0</v>
      </c>
      <c r="G48" s="5">
        <f>IFERROR(E48/C48*100,)</f>
        <v>0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>
        <v>0</v>
      </c>
      <c r="AA48" s="4"/>
      <c r="AB48" s="4">
        <v>0</v>
      </c>
      <c r="AC48" s="4"/>
      <c r="AD48" s="4">
        <v>0</v>
      </c>
      <c r="AE48" s="4"/>
      <c r="AF48" s="58"/>
      <c r="AG48" s="52"/>
      <c r="AH48" s="52"/>
      <c r="AI48" s="52"/>
      <c r="AJ48" s="52"/>
    </row>
    <row r="49" spans="1:36" s="53" customFormat="1" ht="27.75" customHeight="1" x14ac:dyDescent="0.25">
      <c r="A49" s="179" t="s">
        <v>41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1"/>
      <c r="AF49" s="58"/>
      <c r="AG49" s="52"/>
      <c r="AH49" s="52"/>
      <c r="AI49" s="52"/>
      <c r="AJ49" s="52"/>
    </row>
    <row r="50" spans="1:36" s="42" customFormat="1" x14ac:dyDescent="0.25">
      <c r="A50" s="69" t="s">
        <v>33</v>
      </c>
      <c r="B50" s="70">
        <f>B51</f>
        <v>1038</v>
      </c>
      <c r="C50" s="70">
        <f t="shared" ref="C50:E50" si="25">C51</f>
        <v>0</v>
      </c>
      <c r="D50" s="70">
        <f t="shared" si="25"/>
        <v>0</v>
      </c>
      <c r="E50" s="70">
        <f t="shared" si="25"/>
        <v>0</v>
      </c>
      <c r="F50" s="71">
        <f>E50/B50*100</f>
        <v>0</v>
      </c>
      <c r="G50" s="71">
        <f>IFERROR(E50/C50*100,)</f>
        <v>0</v>
      </c>
      <c r="H50" s="70">
        <f>H51</f>
        <v>0</v>
      </c>
      <c r="I50" s="70">
        <f t="shared" ref="I50:AE50" si="26">I51</f>
        <v>0</v>
      </c>
      <c r="J50" s="70">
        <f t="shared" si="26"/>
        <v>0</v>
      </c>
      <c r="K50" s="70">
        <f t="shared" si="26"/>
        <v>0</v>
      </c>
      <c r="L50" s="70">
        <f t="shared" si="26"/>
        <v>0</v>
      </c>
      <c r="M50" s="70">
        <f t="shared" si="26"/>
        <v>0</v>
      </c>
      <c r="N50" s="70">
        <f t="shared" si="26"/>
        <v>0</v>
      </c>
      <c r="O50" s="70">
        <f t="shared" si="26"/>
        <v>0</v>
      </c>
      <c r="P50" s="70">
        <f t="shared" si="26"/>
        <v>0</v>
      </c>
      <c r="Q50" s="70">
        <f t="shared" si="26"/>
        <v>0</v>
      </c>
      <c r="R50" s="70">
        <f t="shared" si="26"/>
        <v>0</v>
      </c>
      <c r="S50" s="70">
        <f t="shared" si="26"/>
        <v>0</v>
      </c>
      <c r="T50" s="70">
        <f t="shared" si="26"/>
        <v>0</v>
      </c>
      <c r="U50" s="70">
        <f t="shared" si="26"/>
        <v>0</v>
      </c>
      <c r="V50" s="70">
        <f t="shared" si="26"/>
        <v>1038</v>
      </c>
      <c r="W50" s="70">
        <f t="shared" si="26"/>
        <v>0</v>
      </c>
      <c r="X50" s="70">
        <f t="shared" si="26"/>
        <v>0</v>
      </c>
      <c r="Y50" s="70">
        <f t="shared" si="26"/>
        <v>0</v>
      </c>
      <c r="Z50" s="70">
        <f t="shared" si="26"/>
        <v>0</v>
      </c>
      <c r="AA50" s="70">
        <f t="shared" si="26"/>
        <v>0</v>
      </c>
      <c r="AB50" s="70">
        <f t="shared" si="26"/>
        <v>0</v>
      </c>
      <c r="AC50" s="70">
        <f t="shared" si="26"/>
        <v>0</v>
      </c>
      <c r="AD50" s="70">
        <f t="shared" si="26"/>
        <v>0</v>
      </c>
      <c r="AE50" s="70">
        <f t="shared" si="26"/>
        <v>0</v>
      </c>
      <c r="AF50" s="70"/>
      <c r="AG50" s="45"/>
      <c r="AH50" s="45"/>
      <c r="AI50" s="45"/>
      <c r="AJ50" s="45"/>
    </row>
    <row r="51" spans="1:36" s="42" customFormat="1" x14ac:dyDescent="0.3">
      <c r="A51" s="72" t="s">
        <v>27</v>
      </c>
      <c r="B51" s="3">
        <f>H51+J51+L51+N51+P51+R51+T51+V51+X51+Z51+AB51+AD51</f>
        <v>1038</v>
      </c>
      <c r="C51" s="6">
        <f>H51+J51+L51+N51+P51</f>
        <v>0</v>
      </c>
      <c r="D51" s="3">
        <f>E51</f>
        <v>0</v>
      </c>
      <c r="E51" s="3">
        <f>I51+K51+M51+O51+Q51+S51+U51+W51+Y51+AA51+AC51+AE51</f>
        <v>0</v>
      </c>
      <c r="F51" s="3">
        <f>E51/B51*100</f>
        <v>0</v>
      </c>
      <c r="G51" s="7">
        <f>IFERROR(E51/C51*100,)</f>
        <v>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>
        <v>1038</v>
      </c>
      <c r="W51" s="3"/>
      <c r="X51" s="3"/>
      <c r="Y51" s="3"/>
      <c r="Z51" s="3"/>
      <c r="AA51" s="3"/>
      <c r="AB51" s="3"/>
      <c r="AC51" s="3"/>
      <c r="AD51" s="3"/>
      <c r="AE51" s="3"/>
      <c r="AF51" s="39"/>
      <c r="AG51" s="45"/>
      <c r="AH51" s="45"/>
      <c r="AI51" s="45"/>
      <c r="AJ51" s="45"/>
    </row>
    <row r="52" spans="1:36" s="53" customFormat="1" ht="27.75" customHeight="1" x14ac:dyDescent="0.3">
      <c r="A52" s="171" t="s">
        <v>42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3"/>
      <c r="AF52" s="55"/>
      <c r="AG52" s="52"/>
      <c r="AH52" s="52"/>
      <c r="AI52" s="52"/>
      <c r="AJ52" s="52"/>
    </row>
    <row r="53" spans="1:36" s="42" customFormat="1" ht="56.25" x14ac:dyDescent="0.25">
      <c r="A53" s="37" t="s">
        <v>43</v>
      </c>
      <c r="B53" s="38">
        <f>B54+B55</f>
        <v>7501.1999999999989</v>
      </c>
      <c r="C53" s="38">
        <f t="shared" ref="C53:E53" si="27">C54+C55</f>
        <v>30</v>
      </c>
      <c r="D53" s="38">
        <f t="shared" si="27"/>
        <v>0</v>
      </c>
      <c r="E53" s="38">
        <f t="shared" si="27"/>
        <v>0</v>
      </c>
      <c r="F53" s="38">
        <f>IFERROR(E53/B53*100,0)</f>
        <v>0</v>
      </c>
      <c r="G53" s="38">
        <f>IFERROR(E53/C53*100,0)</f>
        <v>0</v>
      </c>
      <c r="H53" s="38">
        <f>H54+H55</f>
        <v>0</v>
      </c>
      <c r="I53" s="38">
        <f t="shared" ref="I53:AE53" si="28">I54+I55</f>
        <v>0</v>
      </c>
      <c r="J53" s="38">
        <f t="shared" si="28"/>
        <v>0</v>
      </c>
      <c r="K53" s="38">
        <f t="shared" si="28"/>
        <v>0</v>
      </c>
      <c r="L53" s="38">
        <f t="shared" si="28"/>
        <v>0</v>
      </c>
      <c r="M53" s="38">
        <f t="shared" si="28"/>
        <v>0</v>
      </c>
      <c r="N53" s="38">
        <f t="shared" si="28"/>
        <v>30</v>
      </c>
      <c r="O53" s="38">
        <f t="shared" si="28"/>
        <v>0</v>
      </c>
      <c r="P53" s="38">
        <f>P54+P55</f>
        <v>4732</v>
      </c>
      <c r="Q53" s="38">
        <f t="shared" si="28"/>
        <v>0</v>
      </c>
      <c r="R53" s="38">
        <f t="shared" si="28"/>
        <v>2200</v>
      </c>
      <c r="S53" s="38">
        <f t="shared" si="28"/>
        <v>0</v>
      </c>
      <c r="T53" s="38">
        <f t="shared" si="28"/>
        <v>0</v>
      </c>
      <c r="U53" s="38">
        <f t="shared" si="28"/>
        <v>0</v>
      </c>
      <c r="V53" s="38">
        <f t="shared" si="28"/>
        <v>0</v>
      </c>
      <c r="W53" s="38">
        <f t="shared" si="28"/>
        <v>0</v>
      </c>
      <c r="X53" s="38">
        <f t="shared" si="28"/>
        <v>20</v>
      </c>
      <c r="Y53" s="38">
        <f t="shared" si="28"/>
        <v>0</v>
      </c>
      <c r="Z53" s="38">
        <f t="shared" si="28"/>
        <v>500</v>
      </c>
      <c r="AA53" s="38">
        <f t="shared" si="28"/>
        <v>0</v>
      </c>
      <c r="AB53" s="38">
        <f t="shared" si="28"/>
        <v>0</v>
      </c>
      <c r="AC53" s="38">
        <f t="shared" si="28"/>
        <v>0</v>
      </c>
      <c r="AD53" s="38">
        <f t="shared" si="28"/>
        <v>19.2</v>
      </c>
      <c r="AE53" s="38">
        <f t="shared" si="28"/>
        <v>0</v>
      </c>
      <c r="AF53" s="73"/>
      <c r="AG53" s="45">
        <f t="shared" si="5"/>
        <v>7501.2</v>
      </c>
      <c r="AH53" s="45">
        <f t="shared" si="6"/>
        <v>6982</v>
      </c>
      <c r="AI53" s="45">
        <f t="shared" si="7"/>
        <v>0</v>
      </c>
      <c r="AJ53" s="45">
        <f t="shared" si="8"/>
        <v>-30</v>
      </c>
    </row>
    <row r="54" spans="1:36" s="76" customFormat="1" ht="37.5" x14ac:dyDescent="0.3">
      <c r="A54" s="46" t="s">
        <v>28</v>
      </c>
      <c r="B54" s="3">
        <f>B60+B132</f>
        <v>2800.7999999999997</v>
      </c>
      <c r="C54" s="3">
        <f t="shared" ref="B54:E56" si="29">C60+C132</f>
        <v>0</v>
      </c>
      <c r="D54" s="3">
        <f t="shared" si="29"/>
        <v>0</v>
      </c>
      <c r="E54" s="3">
        <f t="shared" si="29"/>
        <v>0</v>
      </c>
      <c r="F54" s="3">
        <f>IFERROR(E54/B54*100,0)</f>
        <v>0</v>
      </c>
      <c r="G54" s="3">
        <f>IFERROR(E54/C54*100,0)</f>
        <v>0</v>
      </c>
      <c r="H54" s="3">
        <f t="shared" ref="H54:AE56" si="30">H60+H132</f>
        <v>0</v>
      </c>
      <c r="I54" s="3">
        <f t="shared" si="30"/>
        <v>0</v>
      </c>
      <c r="J54" s="3">
        <f t="shared" si="30"/>
        <v>0</v>
      </c>
      <c r="K54" s="3">
        <f t="shared" si="30"/>
        <v>0</v>
      </c>
      <c r="L54" s="3">
        <f t="shared" si="30"/>
        <v>0</v>
      </c>
      <c r="M54" s="3">
        <f t="shared" si="30"/>
        <v>0</v>
      </c>
      <c r="N54" s="3">
        <f t="shared" si="30"/>
        <v>0</v>
      </c>
      <c r="O54" s="3">
        <f t="shared" si="30"/>
        <v>0</v>
      </c>
      <c r="P54" s="3">
        <f t="shared" si="30"/>
        <v>2800.7999999999997</v>
      </c>
      <c r="Q54" s="3">
        <f t="shared" si="30"/>
        <v>0</v>
      </c>
      <c r="R54" s="3">
        <f t="shared" si="30"/>
        <v>0</v>
      </c>
      <c r="S54" s="3">
        <f t="shared" si="30"/>
        <v>0</v>
      </c>
      <c r="T54" s="3">
        <f t="shared" si="30"/>
        <v>0</v>
      </c>
      <c r="U54" s="3">
        <f t="shared" si="30"/>
        <v>0</v>
      </c>
      <c r="V54" s="3">
        <f t="shared" si="30"/>
        <v>0</v>
      </c>
      <c r="W54" s="3">
        <f t="shared" si="30"/>
        <v>0</v>
      </c>
      <c r="X54" s="3">
        <f t="shared" si="30"/>
        <v>0</v>
      </c>
      <c r="Y54" s="3">
        <f t="shared" si="30"/>
        <v>0</v>
      </c>
      <c r="Z54" s="3">
        <f t="shared" si="30"/>
        <v>0</v>
      </c>
      <c r="AA54" s="3">
        <f t="shared" si="30"/>
        <v>0</v>
      </c>
      <c r="AB54" s="3">
        <f t="shared" si="30"/>
        <v>0</v>
      </c>
      <c r="AC54" s="3">
        <f t="shared" si="30"/>
        <v>0</v>
      </c>
      <c r="AD54" s="3">
        <f t="shared" si="30"/>
        <v>0</v>
      </c>
      <c r="AE54" s="3">
        <f t="shared" si="30"/>
        <v>0</v>
      </c>
      <c r="AF54" s="74"/>
      <c r="AG54" s="75">
        <f t="shared" si="5"/>
        <v>2800.7999999999997</v>
      </c>
      <c r="AH54" s="75">
        <f t="shared" si="6"/>
        <v>2800.7999999999997</v>
      </c>
      <c r="AI54" s="75">
        <f t="shared" si="7"/>
        <v>0</v>
      </c>
      <c r="AJ54" s="75">
        <f t="shared" si="8"/>
        <v>0</v>
      </c>
    </row>
    <row r="55" spans="1:36" s="76" customFormat="1" x14ac:dyDescent="0.3">
      <c r="A55" s="43" t="s">
        <v>29</v>
      </c>
      <c r="B55" s="3">
        <f t="shared" si="29"/>
        <v>4700.3999999999996</v>
      </c>
      <c r="C55" s="3">
        <f t="shared" si="29"/>
        <v>30</v>
      </c>
      <c r="D55" s="3">
        <f t="shared" si="29"/>
        <v>0</v>
      </c>
      <c r="E55" s="3">
        <f t="shared" si="29"/>
        <v>0</v>
      </c>
      <c r="F55" s="3">
        <f>IFERROR(E55/B55*100,0)</f>
        <v>0</v>
      </c>
      <c r="G55" s="3">
        <f>IFERROR(E55/C55*100,0)</f>
        <v>0</v>
      </c>
      <c r="H55" s="3">
        <f t="shared" si="30"/>
        <v>0</v>
      </c>
      <c r="I55" s="3">
        <f t="shared" si="30"/>
        <v>0</v>
      </c>
      <c r="J55" s="3">
        <f t="shared" si="30"/>
        <v>0</v>
      </c>
      <c r="K55" s="3">
        <f t="shared" si="30"/>
        <v>0</v>
      </c>
      <c r="L55" s="3">
        <f t="shared" si="30"/>
        <v>0</v>
      </c>
      <c r="M55" s="3">
        <f t="shared" si="30"/>
        <v>0</v>
      </c>
      <c r="N55" s="3">
        <f t="shared" si="30"/>
        <v>30</v>
      </c>
      <c r="O55" s="3">
        <f t="shared" si="30"/>
        <v>0</v>
      </c>
      <c r="P55" s="3">
        <f t="shared" si="30"/>
        <v>1931.2</v>
      </c>
      <c r="Q55" s="3">
        <f t="shared" si="30"/>
        <v>0</v>
      </c>
      <c r="R55" s="3">
        <f t="shared" si="30"/>
        <v>2200</v>
      </c>
      <c r="S55" s="3">
        <f t="shared" si="30"/>
        <v>0</v>
      </c>
      <c r="T55" s="3">
        <f t="shared" si="30"/>
        <v>0</v>
      </c>
      <c r="U55" s="3">
        <f t="shared" si="30"/>
        <v>0</v>
      </c>
      <c r="V55" s="3">
        <f t="shared" si="30"/>
        <v>0</v>
      </c>
      <c r="W55" s="3">
        <f t="shared" si="30"/>
        <v>0</v>
      </c>
      <c r="X55" s="3">
        <f t="shared" si="30"/>
        <v>20</v>
      </c>
      <c r="Y55" s="3">
        <f t="shared" si="30"/>
        <v>0</v>
      </c>
      <c r="Z55" s="3">
        <f t="shared" si="30"/>
        <v>500</v>
      </c>
      <c r="AA55" s="3">
        <f t="shared" si="30"/>
        <v>0</v>
      </c>
      <c r="AB55" s="3">
        <f t="shared" si="30"/>
        <v>0</v>
      </c>
      <c r="AC55" s="3">
        <f t="shared" si="30"/>
        <v>0</v>
      </c>
      <c r="AD55" s="3">
        <f t="shared" si="30"/>
        <v>19.2</v>
      </c>
      <c r="AE55" s="3">
        <f t="shared" si="30"/>
        <v>0</v>
      </c>
      <c r="AF55" s="74"/>
      <c r="AG55" s="75">
        <f t="shared" si="5"/>
        <v>4700.3999999999996</v>
      </c>
      <c r="AH55" s="75">
        <f t="shared" si="6"/>
        <v>4181.2</v>
      </c>
      <c r="AI55" s="75">
        <f t="shared" si="7"/>
        <v>0</v>
      </c>
      <c r="AJ55" s="75">
        <f t="shared" si="8"/>
        <v>-30</v>
      </c>
    </row>
    <row r="56" spans="1:36" s="76" customFormat="1" ht="37.5" x14ac:dyDescent="0.3">
      <c r="A56" s="77" t="s">
        <v>30</v>
      </c>
      <c r="B56" s="8">
        <f t="shared" si="29"/>
        <v>311.20000000000005</v>
      </c>
      <c r="C56" s="8">
        <f t="shared" si="29"/>
        <v>0</v>
      </c>
      <c r="D56" s="8">
        <f t="shared" si="29"/>
        <v>0</v>
      </c>
      <c r="E56" s="8">
        <f t="shared" si="29"/>
        <v>0</v>
      </c>
      <c r="F56" s="8">
        <f>IFERROR(E56/B56*100,0)</f>
        <v>0</v>
      </c>
      <c r="G56" s="8">
        <f>IFERROR(E56/C56*100,0)</f>
        <v>0</v>
      </c>
      <c r="H56" s="8">
        <f>H62</f>
        <v>0</v>
      </c>
      <c r="I56" s="8">
        <f t="shared" si="30"/>
        <v>0</v>
      </c>
      <c r="J56" s="8">
        <f t="shared" si="30"/>
        <v>0</v>
      </c>
      <c r="K56" s="8">
        <f t="shared" si="30"/>
        <v>0</v>
      </c>
      <c r="L56" s="8">
        <f t="shared" si="30"/>
        <v>0</v>
      </c>
      <c r="M56" s="8">
        <f t="shared" si="30"/>
        <v>0</v>
      </c>
      <c r="N56" s="8">
        <f t="shared" si="30"/>
        <v>0</v>
      </c>
      <c r="O56" s="8">
        <f t="shared" si="30"/>
        <v>0</v>
      </c>
      <c r="P56" s="8">
        <f t="shared" si="30"/>
        <v>311.20000000000005</v>
      </c>
      <c r="Q56" s="8">
        <f t="shared" si="30"/>
        <v>0</v>
      </c>
      <c r="R56" s="8">
        <f t="shared" si="30"/>
        <v>0</v>
      </c>
      <c r="S56" s="8">
        <f t="shared" si="30"/>
        <v>0</v>
      </c>
      <c r="T56" s="8">
        <f t="shared" si="30"/>
        <v>0</v>
      </c>
      <c r="U56" s="8">
        <f t="shared" si="30"/>
        <v>0</v>
      </c>
      <c r="V56" s="8">
        <f t="shared" si="30"/>
        <v>0</v>
      </c>
      <c r="W56" s="8">
        <f t="shared" si="30"/>
        <v>0</v>
      </c>
      <c r="X56" s="8">
        <f t="shared" si="30"/>
        <v>0</v>
      </c>
      <c r="Y56" s="8">
        <f t="shared" si="30"/>
        <v>0</v>
      </c>
      <c r="Z56" s="8">
        <f t="shared" si="30"/>
        <v>0</v>
      </c>
      <c r="AA56" s="8">
        <f t="shared" si="30"/>
        <v>0</v>
      </c>
      <c r="AB56" s="8">
        <f t="shared" si="30"/>
        <v>0</v>
      </c>
      <c r="AC56" s="8">
        <f t="shared" si="30"/>
        <v>0</v>
      </c>
      <c r="AD56" s="8">
        <f t="shared" si="30"/>
        <v>0</v>
      </c>
      <c r="AE56" s="8">
        <f t="shared" si="30"/>
        <v>0</v>
      </c>
      <c r="AF56" s="74"/>
      <c r="AG56" s="75">
        <f t="shared" si="5"/>
        <v>311.20000000000005</v>
      </c>
      <c r="AH56" s="75">
        <f t="shared" si="6"/>
        <v>311.20000000000005</v>
      </c>
      <c r="AI56" s="75">
        <f t="shared" si="7"/>
        <v>0</v>
      </c>
      <c r="AJ56" s="75">
        <f t="shared" si="8"/>
        <v>0</v>
      </c>
    </row>
    <row r="57" spans="1:36" s="53" customFormat="1" ht="29.25" customHeight="1" x14ac:dyDescent="0.25">
      <c r="A57" s="182" t="s">
        <v>44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5"/>
      <c r="AF57" s="51"/>
      <c r="AG57" s="52">
        <f t="shared" si="5"/>
        <v>0</v>
      </c>
      <c r="AH57" s="52">
        <f t="shared" si="6"/>
        <v>0</v>
      </c>
      <c r="AI57" s="52">
        <f t="shared" si="7"/>
        <v>0</v>
      </c>
      <c r="AJ57" s="52">
        <f t="shared" si="8"/>
        <v>0</v>
      </c>
    </row>
    <row r="58" spans="1:36" s="42" customFormat="1" ht="32.25" customHeight="1" x14ac:dyDescent="0.3">
      <c r="A58" s="48" t="s">
        <v>33</v>
      </c>
      <c r="B58" s="44">
        <f>B59+B60+B61+B63</f>
        <v>7402</v>
      </c>
      <c r="C58" s="44">
        <f>C59+C60+C61+C63</f>
        <v>0</v>
      </c>
      <c r="D58" s="44">
        <f>D59+D60+D61+D63</f>
        <v>0</v>
      </c>
      <c r="E58" s="44">
        <f>E59+E60+E61+E63</f>
        <v>0</v>
      </c>
      <c r="F58" s="44">
        <f t="shared" ref="F58:F63" si="31">IFERROR(E58/B58*100,0)</f>
        <v>0</v>
      </c>
      <c r="G58" s="44">
        <f t="shared" ref="G58:G63" si="32">IFERROR(E58/C58*100,0)</f>
        <v>0</v>
      </c>
      <c r="H58" s="44">
        <f>H59+H60+H61+H63</f>
        <v>0</v>
      </c>
      <c r="I58" s="44">
        <f>I59+I60+I61+I63</f>
        <v>0</v>
      </c>
      <c r="J58" s="44">
        <f>J59+J60+J61+J63</f>
        <v>0</v>
      </c>
      <c r="K58" s="44">
        <f>K59+K60+K61+K63</f>
        <v>0</v>
      </c>
      <c r="L58" s="44">
        <f t="shared" ref="L58:AE58" si="33">L59+L60+L61+L63</f>
        <v>0</v>
      </c>
      <c r="M58" s="44">
        <f t="shared" si="33"/>
        <v>0</v>
      </c>
      <c r="N58" s="44">
        <f t="shared" si="33"/>
        <v>0</v>
      </c>
      <c r="O58" s="44">
        <f t="shared" si="33"/>
        <v>0</v>
      </c>
      <c r="P58" s="44">
        <f t="shared" si="33"/>
        <v>4702</v>
      </c>
      <c r="Q58" s="44">
        <f t="shared" si="33"/>
        <v>0</v>
      </c>
      <c r="R58" s="44">
        <f t="shared" si="33"/>
        <v>2200</v>
      </c>
      <c r="S58" s="44">
        <f t="shared" si="33"/>
        <v>0</v>
      </c>
      <c r="T58" s="44">
        <f t="shared" si="33"/>
        <v>0</v>
      </c>
      <c r="U58" s="44">
        <f t="shared" si="33"/>
        <v>0</v>
      </c>
      <c r="V58" s="44">
        <f t="shared" si="33"/>
        <v>0</v>
      </c>
      <c r="W58" s="44">
        <f t="shared" si="33"/>
        <v>0</v>
      </c>
      <c r="X58" s="44">
        <f t="shared" si="33"/>
        <v>0</v>
      </c>
      <c r="Y58" s="44">
        <f t="shared" si="33"/>
        <v>0</v>
      </c>
      <c r="Z58" s="44">
        <f t="shared" si="33"/>
        <v>500</v>
      </c>
      <c r="AA58" s="44">
        <f t="shared" si="33"/>
        <v>0</v>
      </c>
      <c r="AB58" s="44">
        <f>AB59+AB60+AB61+AB63</f>
        <v>0</v>
      </c>
      <c r="AC58" s="44">
        <f t="shared" si="33"/>
        <v>0</v>
      </c>
      <c r="AD58" s="44">
        <f t="shared" si="33"/>
        <v>0</v>
      </c>
      <c r="AE58" s="44">
        <f t="shared" si="33"/>
        <v>0</v>
      </c>
      <c r="AF58" s="78"/>
      <c r="AG58" s="45">
        <f t="shared" si="5"/>
        <v>7402</v>
      </c>
      <c r="AH58" s="45">
        <f t="shared" si="6"/>
        <v>6902</v>
      </c>
      <c r="AI58" s="45">
        <f t="shared" si="7"/>
        <v>0</v>
      </c>
      <c r="AJ58" s="45">
        <f t="shared" si="8"/>
        <v>0</v>
      </c>
    </row>
    <row r="59" spans="1:36" s="76" customFormat="1" ht="20.25" hidden="1" customHeight="1" x14ac:dyDescent="0.3">
      <c r="A59" s="43" t="s">
        <v>27</v>
      </c>
      <c r="B59" s="49">
        <v>0</v>
      </c>
      <c r="C59" s="49">
        <v>0</v>
      </c>
      <c r="D59" s="49">
        <v>0</v>
      </c>
      <c r="E59" s="49">
        <v>0</v>
      </c>
      <c r="F59" s="49">
        <f t="shared" si="31"/>
        <v>0</v>
      </c>
      <c r="G59" s="49">
        <f t="shared" si="32"/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0</v>
      </c>
      <c r="AD59" s="49">
        <v>0</v>
      </c>
      <c r="AE59" s="49">
        <v>0</v>
      </c>
      <c r="AF59" s="74"/>
      <c r="AG59" s="75">
        <f t="shared" si="5"/>
        <v>0</v>
      </c>
      <c r="AH59" s="75">
        <f t="shared" si="6"/>
        <v>0</v>
      </c>
      <c r="AI59" s="75">
        <f t="shared" si="7"/>
        <v>0</v>
      </c>
      <c r="AJ59" s="75">
        <f t="shared" si="8"/>
        <v>0</v>
      </c>
    </row>
    <row r="60" spans="1:36" s="76" customFormat="1" ht="37.5" x14ac:dyDescent="0.3">
      <c r="A60" s="46" t="s">
        <v>28</v>
      </c>
      <c r="B60" s="3">
        <f>B72+B77+B82+B87+B92+B97+B102</f>
        <v>2800.7999999999997</v>
      </c>
      <c r="C60" s="3">
        <f>C72+C77+C82+C87+C92+C97+C102</f>
        <v>0</v>
      </c>
      <c r="D60" s="3">
        <f>D72+D77+D82+D87+D92+D97+D102</f>
        <v>0</v>
      </c>
      <c r="E60" s="3">
        <f>E72+E77+E82+E87+E92+E97+E102</f>
        <v>0</v>
      </c>
      <c r="F60" s="3">
        <f t="shared" si="31"/>
        <v>0</v>
      </c>
      <c r="G60" s="3">
        <f t="shared" si="32"/>
        <v>0</v>
      </c>
      <c r="H60" s="3">
        <f t="shared" ref="H60:AE60" si="34">H72+H77+H82+H87+H92+H97+H102</f>
        <v>0</v>
      </c>
      <c r="I60" s="3">
        <f t="shared" si="34"/>
        <v>0</v>
      </c>
      <c r="J60" s="3">
        <f t="shared" si="34"/>
        <v>0</v>
      </c>
      <c r="K60" s="3">
        <f t="shared" si="34"/>
        <v>0</v>
      </c>
      <c r="L60" s="3">
        <f t="shared" si="34"/>
        <v>0</v>
      </c>
      <c r="M60" s="3">
        <f t="shared" si="34"/>
        <v>0</v>
      </c>
      <c r="N60" s="3">
        <f t="shared" si="34"/>
        <v>0</v>
      </c>
      <c r="O60" s="3">
        <f t="shared" si="34"/>
        <v>0</v>
      </c>
      <c r="P60" s="3">
        <f>P72+P77+P82+P87+P92+P97+P102</f>
        <v>2800.7999999999997</v>
      </c>
      <c r="Q60" s="3">
        <f t="shared" si="34"/>
        <v>0</v>
      </c>
      <c r="R60" s="3">
        <f t="shared" si="34"/>
        <v>0</v>
      </c>
      <c r="S60" s="3">
        <f t="shared" si="34"/>
        <v>0</v>
      </c>
      <c r="T60" s="3">
        <f t="shared" si="34"/>
        <v>0</v>
      </c>
      <c r="U60" s="3">
        <f t="shared" si="34"/>
        <v>0</v>
      </c>
      <c r="V60" s="3">
        <f t="shared" si="34"/>
        <v>0</v>
      </c>
      <c r="W60" s="3">
        <f t="shared" si="34"/>
        <v>0</v>
      </c>
      <c r="X60" s="3">
        <f>X72+X77+X82+X87+X92+X97+X102</f>
        <v>0</v>
      </c>
      <c r="Y60" s="3">
        <f t="shared" si="34"/>
        <v>0</v>
      </c>
      <c r="Z60" s="3">
        <f t="shared" si="34"/>
        <v>0</v>
      </c>
      <c r="AA60" s="3">
        <f t="shared" si="34"/>
        <v>0</v>
      </c>
      <c r="AB60" s="3">
        <f t="shared" si="34"/>
        <v>0</v>
      </c>
      <c r="AC60" s="3">
        <f t="shared" si="34"/>
        <v>0</v>
      </c>
      <c r="AD60" s="3">
        <f t="shared" si="34"/>
        <v>0</v>
      </c>
      <c r="AE60" s="3">
        <f t="shared" si="34"/>
        <v>0</v>
      </c>
      <c r="AF60" s="74"/>
      <c r="AG60" s="75">
        <f t="shared" si="5"/>
        <v>2800.7999999999997</v>
      </c>
      <c r="AH60" s="75">
        <f t="shared" si="6"/>
        <v>2800.7999999999997</v>
      </c>
      <c r="AI60" s="75">
        <f t="shared" si="7"/>
        <v>0</v>
      </c>
      <c r="AJ60" s="75">
        <f t="shared" si="8"/>
        <v>0</v>
      </c>
    </row>
    <row r="61" spans="1:36" s="76" customFormat="1" x14ac:dyDescent="0.3">
      <c r="A61" s="43" t="s">
        <v>29</v>
      </c>
      <c r="B61" s="3">
        <f>B67+B73+B78+B83+B88+B93+B98+B103+B107+B110+B113+B117+B122+B125+B128</f>
        <v>4601.2</v>
      </c>
      <c r="C61" s="3">
        <f>C67+C73+C78+C83+C88+C93+C98+C103+C107+C110+C113+C117+C122+C125+C128</f>
        <v>0</v>
      </c>
      <c r="D61" s="3">
        <f>D67+D73+D78+D83+D88+D93+D98+D103+D107+D110+D113+D117+D122+D125+D128</f>
        <v>0</v>
      </c>
      <c r="E61" s="3">
        <f>E67+E73+E78+E83+E88+E93+E98+E103+E107+E110+E113+E117+E122+E125+E128</f>
        <v>0</v>
      </c>
      <c r="F61" s="3">
        <f t="shared" si="31"/>
        <v>0</v>
      </c>
      <c r="G61" s="3">
        <f t="shared" si="32"/>
        <v>0</v>
      </c>
      <c r="H61" s="3">
        <f t="shared" ref="H61:AE61" si="35">H67+H73+H78+H83+H88+H93+H98+H103+H107+H110+H113+H117+H122+H125+H128</f>
        <v>0</v>
      </c>
      <c r="I61" s="3">
        <f t="shared" si="35"/>
        <v>0</v>
      </c>
      <c r="J61" s="3">
        <f t="shared" si="35"/>
        <v>0</v>
      </c>
      <c r="K61" s="3">
        <f t="shared" si="35"/>
        <v>0</v>
      </c>
      <c r="L61" s="3">
        <f t="shared" si="35"/>
        <v>0</v>
      </c>
      <c r="M61" s="3">
        <f t="shared" si="35"/>
        <v>0</v>
      </c>
      <c r="N61" s="3">
        <f t="shared" si="35"/>
        <v>0</v>
      </c>
      <c r="O61" s="3">
        <f t="shared" si="35"/>
        <v>0</v>
      </c>
      <c r="P61" s="3">
        <f>P67+P73+P78+P83+P88+P93+P98+P103+P107+P110+P113+P117+P122+P125+P128</f>
        <v>1901.2</v>
      </c>
      <c r="Q61" s="3">
        <f t="shared" si="35"/>
        <v>0</v>
      </c>
      <c r="R61" s="3">
        <f t="shared" si="35"/>
        <v>2200</v>
      </c>
      <c r="S61" s="3">
        <f t="shared" si="35"/>
        <v>0</v>
      </c>
      <c r="T61" s="3">
        <f t="shared" si="35"/>
        <v>0</v>
      </c>
      <c r="U61" s="3">
        <f t="shared" si="35"/>
        <v>0</v>
      </c>
      <c r="V61" s="3">
        <f t="shared" si="35"/>
        <v>0</v>
      </c>
      <c r="W61" s="3">
        <f t="shared" si="35"/>
        <v>0</v>
      </c>
      <c r="X61" s="3">
        <f>X67+X73+X78+X83+X88+X93+X98+X103+X107+X110+X113+X117+X122+X125+X128</f>
        <v>0</v>
      </c>
      <c r="Y61" s="3">
        <f t="shared" si="35"/>
        <v>0</v>
      </c>
      <c r="Z61" s="3">
        <f t="shared" si="35"/>
        <v>500</v>
      </c>
      <c r="AA61" s="3">
        <f t="shared" si="35"/>
        <v>0</v>
      </c>
      <c r="AB61" s="3">
        <f t="shared" si="35"/>
        <v>0</v>
      </c>
      <c r="AC61" s="3">
        <f t="shared" si="35"/>
        <v>0</v>
      </c>
      <c r="AD61" s="3">
        <f t="shared" si="35"/>
        <v>0</v>
      </c>
      <c r="AE61" s="3">
        <f t="shared" si="35"/>
        <v>0</v>
      </c>
      <c r="AF61" s="74"/>
      <c r="AG61" s="75">
        <f t="shared" si="5"/>
        <v>4601.2</v>
      </c>
      <c r="AH61" s="75">
        <f t="shared" si="6"/>
        <v>4101.2</v>
      </c>
      <c r="AI61" s="75">
        <f t="shared" si="7"/>
        <v>0</v>
      </c>
      <c r="AJ61" s="75">
        <f t="shared" si="8"/>
        <v>0</v>
      </c>
    </row>
    <row r="62" spans="1:36" s="76" customFormat="1" ht="37.5" x14ac:dyDescent="0.3">
      <c r="A62" s="77" t="s">
        <v>30</v>
      </c>
      <c r="B62" s="8">
        <f>B74+B79+B84+B89+B94+B99+B104</f>
        <v>311.20000000000005</v>
      </c>
      <c r="C62" s="8">
        <f t="shared" ref="C62:E62" si="36">C74+C79+C84+C89+C94+C99+C104</f>
        <v>0</v>
      </c>
      <c r="D62" s="8">
        <f t="shared" si="36"/>
        <v>0</v>
      </c>
      <c r="E62" s="8">
        <f t="shared" si="36"/>
        <v>0</v>
      </c>
      <c r="F62" s="8">
        <f t="shared" si="31"/>
        <v>0</v>
      </c>
      <c r="G62" s="8">
        <f t="shared" si="32"/>
        <v>0</v>
      </c>
      <c r="H62" s="8">
        <f>H74</f>
        <v>0</v>
      </c>
      <c r="I62" s="8">
        <f t="shared" ref="I62:AE62" si="37">I74</f>
        <v>0</v>
      </c>
      <c r="J62" s="8">
        <f t="shared" si="37"/>
        <v>0</v>
      </c>
      <c r="K62" s="8">
        <f t="shared" si="37"/>
        <v>0</v>
      </c>
      <c r="L62" s="8">
        <f t="shared" si="37"/>
        <v>0</v>
      </c>
      <c r="M62" s="8">
        <f t="shared" si="37"/>
        <v>0</v>
      </c>
      <c r="N62" s="8">
        <f t="shared" si="37"/>
        <v>0</v>
      </c>
      <c r="O62" s="8">
        <f t="shared" si="37"/>
        <v>0</v>
      </c>
      <c r="P62" s="8">
        <f>P74+P79+P84+P89+P94+P99+P104</f>
        <v>311.20000000000005</v>
      </c>
      <c r="Q62" s="8">
        <f t="shared" si="37"/>
        <v>0</v>
      </c>
      <c r="R62" s="8">
        <f t="shared" si="37"/>
        <v>0</v>
      </c>
      <c r="S62" s="8">
        <f t="shared" si="37"/>
        <v>0</v>
      </c>
      <c r="T62" s="8">
        <f t="shared" si="37"/>
        <v>0</v>
      </c>
      <c r="U62" s="8">
        <f t="shared" si="37"/>
        <v>0</v>
      </c>
      <c r="V62" s="8">
        <f t="shared" si="37"/>
        <v>0</v>
      </c>
      <c r="W62" s="8">
        <f t="shared" si="37"/>
        <v>0</v>
      </c>
      <c r="X62" s="8">
        <f>X74</f>
        <v>0</v>
      </c>
      <c r="Y62" s="8">
        <f t="shared" si="37"/>
        <v>0</v>
      </c>
      <c r="Z62" s="8">
        <f t="shared" si="37"/>
        <v>0</v>
      </c>
      <c r="AA62" s="8">
        <f t="shared" si="37"/>
        <v>0</v>
      </c>
      <c r="AB62" s="8">
        <f t="shared" si="37"/>
        <v>0</v>
      </c>
      <c r="AC62" s="8">
        <f t="shared" si="37"/>
        <v>0</v>
      </c>
      <c r="AD62" s="8">
        <f t="shared" si="37"/>
        <v>0</v>
      </c>
      <c r="AE62" s="8">
        <f t="shared" si="37"/>
        <v>0</v>
      </c>
      <c r="AF62" s="74"/>
      <c r="AG62" s="75">
        <f t="shared" si="5"/>
        <v>311.20000000000005</v>
      </c>
      <c r="AH62" s="75">
        <f t="shared" si="6"/>
        <v>311.20000000000005</v>
      </c>
      <c r="AI62" s="75">
        <f t="shared" si="7"/>
        <v>0</v>
      </c>
      <c r="AJ62" s="75">
        <f t="shared" si="8"/>
        <v>0</v>
      </c>
    </row>
    <row r="63" spans="1:36" s="76" customFormat="1" x14ac:dyDescent="0.3">
      <c r="A63" s="43" t="s">
        <v>31</v>
      </c>
      <c r="B63" s="3">
        <v>0</v>
      </c>
      <c r="C63" s="3">
        <v>0</v>
      </c>
      <c r="D63" s="3">
        <v>0</v>
      </c>
      <c r="E63" s="3">
        <v>0</v>
      </c>
      <c r="F63" s="3">
        <f t="shared" si="31"/>
        <v>0</v>
      </c>
      <c r="G63" s="3">
        <f t="shared" si="32"/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74"/>
      <c r="AG63" s="75">
        <f t="shared" si="5"/>
        <v>0</v>
      </c>
      <c r="AH63" s="75">
        <f t="shared" si="6"/>
        <v>0</v>
      </c>
      <c r="AI63" s="75">
        <f t="shared" si="7"/>
        <v>0</v>
      </c>
      <c r="AJ63" s="75">
        <f t="shared" si="8"/>
        <v>0</v>
      </c>
    </row>
    <row r="64" spans="1:36" s="80" customFormat="1" ht="24" customHeight="1" x14ac:dyDescent="0.25">
      <c r="A64" s="168" t="s">
        <v>45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70"/>
      <c r="AF64" s="51"/>
      <c r="AG64" s="79">
        <f t="shared" si="5"/>
        <v>0</v>
      </c>
      <c r="AH64" s="79">
        <f t="shared" si="6"/>
        <v>0</v>
      </c>
      <c r="AI64" s="79">
        <f t="shared" si="7"/>
        <v>0</v>
      </c>
      <c r="AJ64" s="79">
        <f t="shared" si="8"/>
        <v>0</v>
      </c>
    </row>
    <row r="65" spans="1:366" s="81" customFormat="1" x14ac:dyDescent="0.3">
      <c r="A65" s="43" t="s">
        <v>33</v>
      </c>
      <c r="B65" s="49">
        <f>B67</f>
        <v>0</v>
      </c>
      <c r="C65" s="49">
        <f>C67</f>
        <v>0</v>
      </c>
      <c r="D65" s="49">
        <f>D67</f>
        <v>0</v>
      </c>
      <c r="E65" s="49">
        <f>E67</f>
        <v>0</v>
      </c>
      <c r="F65" s="49">
        <f>IFERROR(E65/B65*100,0)</f>
        <v>0</v>
      </c>
      <c r="G65" s="49">
        <f>IFERROR(E65/C65*100,0)</f>
        <v>0</v>
      </c>
      <c r="H65" s="49">
        <f>H67</f>
        <v>0</v>
      </c>
      <c r="I65" s="49">
        <f>I67</f>
        <v>0</v>
      </c>
      <c r="J65" s="49">
        <f t="shared" ref="J65:AE65" si="38">J67</f>
        <v>0</v>
      </c>
      <c r="K65" s="49">
        <f t="shared" si="38"/>
        <v>0</v>
      </c>
      <c r="L65" s="49">
        <f t="shared" si="38"/>
        <v>0</v>
      </c>
      <c r="M65" s="49">
        <f t="shared" si="38"/>
        <v>0</v>
      </c>
      <c r="N65" s="49">
        <f t="shared" si="38"/>
        <v>0</v>
      </c>
      <c r="O65" s="49">
        <f t="shared" si="38"/>
        <v>0</v>
      </c>
      <c r="P65" s="49">
        <f t="shared" si="38"/>
        <v>0</v>
      </c>
      <c r="Q65" s="49">
        <f t="shared" si="38"/>
        <v>0</v>
      </c>
      <c r="R65" s="49">
        <f t="shared" si="38"/>
        <v>0</v>
      </c>
      <c r="S65" s="49">
        <f t="shared" si="38"/>
        <v>0</v>
      </c>
      <c r="T65" s="49">
        <f t="shared" si="38"/>
        <v>0</v>
      </c>
      <c r="U65" s="49">
        <f t="shared" si="38"/>
        <v>0</v>
      </c>
      <c r="V65" s="49">
        <f t="shared" si="38"/>
        <v>0</v>
      </c>
      <c r="W65" s="49">
        <f t="shared" si="38"/>
        <v>0</v>
      </c>
      <c r="X65" s="49">
        <f t="shared" si="38"/>
        <v>0</v>
      </c>
      <c r="Y65" s="49">
        <f t="shared" si="38"/>
        <v>0</v>
      </c>
      <c r="Z65" s="49">
        <f t="shared" si="38"/>
        <v>0</v>
      </c>
      <c r="AA65" s="49">
        <f t="shared" si="38"/>
        <v>0</v>
      </c>
      <c r="AB65" s="49">
        <f t="shared" si="38"/>
        <v>0</v>
      </c>
      <c r="AC65" s="49">
        <f t="shared" si="38"/>
        <v>0</v>
      </c>
      <c r="AD65" s="49">
        <f t="shared" si="38"/>
        <v>0</v>
      </c>
      <c r="AE65" s="49">
        <f t="shared" si="38"/>
        <v>0</v>
      </c>
      <c r="AF65" s="74"/>
      <c r="AG65" s="75">
        <f t="shared" si="5"/>
        <v>0</v>
      </c>
      <c r="AH65" s="75">
        <f t="shared" si="6"/>
        <v>0</v>
      </c>
      <c r="AI65" s="75">
        <f t="shared" si="7"/>
        <v>0</v>
      </c>
      <c r="AJ65" s="75">
        <f t="shared" si="8"/>
        <v>0</v>
      </c>
    </row>
    <row r="66" spans="1:366" s="76" customFormat="1" hidden="1" x14ac:dyDescent="0.3">
      <c r="A66" s="43" t="s">
        <v>35</v>
      </c>
      <c r="B66" s="49"/>
      <c r="C66" s="49"/>
      <c r="D66" s="49"/>
      <c r="E66" s="49"/>
      <c r="F66" s="49">
        <f>IFERROR(E66/B66*100,0)</f>
        <v>0</v>
      </c>
      <c r="G66" s="49">
        <f>IFERROR(E66/C66*100,0)</f>
        <v>0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74"/>
      <c r="AG66" s="75">
        <f t="shared" si="5"/>
        <v>0</v>
      </c>
      <c r="AH66" s="75">
        <f t="shared" si="6"/>
        <v>0</v>
      </c>
      <c r="AI66" s="75">
        <f t="shared" si="7"/>
        <v>0</v>
      </c>
      <c r="AJ66" s="75">
        <f t="shared" si="8"/>
        <v>0</v>
      </c>
    </row>
    <row r="67" spans="1:366" s="76" customFormat="1" x14ac:dyDescent="0.3">
      <c r="A67" s="43" t="s">
        <v>29</v>
      </c>
      <c r="B67" s="3">
        <f>H67+J67+L67+N67+P67+R67+T67+V67+X67+Z67+AB67+AD67</f>
        <v>0</v>
      </c>
      <c r="C67" s="3">
        <f>H67</f>
        <v>0</v>
      </c>
      <c r="D67" s="3">
        <f>E67</f>
        <v>0</v>
      </c>
      <c r="E67" s="3">
        <f>I67</f>
        <v>0</v>
      </c>
      <c r="F67" s="3">
        <f>IFERROR(E67/B67*100,0)</f>
        <v>0</v>
      </c>
      <c r="G67" s="3">
        <f>IFERROR(E67/C67*100,0)</f>
        <v>0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74"/>
      <c r="AG67" s="75">
        <f t="shared" si="5"/>
        <v>0</v>
      </c>
      <c r="AH67" s="75">
        <f t="shared" si="6"/>
        <v>0</v>
      </c>
      <c r="AI67" s="75">
        <f t="shared" si="7"/>
        <v>0</v>
      </c>
      <c r="AJ67" s="75">
        <f t="shared" si="8"/>
        <v>0</v>
      </c>
    </row>
    <row r="68" spans="1:366" s="80" customFormat="1" hidden="1" x14ac:dyDescent="0.3">
      <c r="A68" s="54" t="s">
        <v>27</v>
      </c>
      <c r="B68" s="55"/>
      <c r="C68" s="55"/>
      <c r="D68" s="55"/>
      <c r="E68" s="55"/>
      <c r="F68" s="55"/>
      <c r="G68" s="55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82"/>
      <c r="AF68" s="51"/>
      <c r="AG68" s="79">
        <f t="shared" si="5"/>
        <v>0</v>
      </c>
      <c r="AH68" s="79">
        <f t="shared" si="6"/>
        <v>0</v>
      </c>
      <c r="AI68" s="79">
        <f t="shared" si="7"/>
        <v>0</v>
      </c>
      <c r="AJ68" s="79">
        <f t="shared" si="8"/>
        <v>0</v>
      </c>
    </row>
    <row r="69" spans="1:366" s="80" customFormat="1" hidden="1" x14ac:dyDescent="0.3">
      <c r="A69" s="54" t="s">
        <v>37</v>
      </c>
      <c r="B69" s="55"/>
      <c r="C69" s="55"/>
      <c r="D69" s="55"/>
      <c r="E69" s="55"/>
      <c r="F69" s="55"/>
      <c r="G69" s="55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82"/>
      <c r="AF69" s="51"/>
      <c r="AG69" s="79">
        <f t="shared" si="5"/>
        <v>0</v>
      </c>
      <c r="AH69" s="79">
        <f t="shared" si="6"/>
        <v>0</v>
      </c>
      <c r="AI69" s="79">
        <f t="shared" si="7"/>
        <v>0</v>
      </c>
      <c r="AJ69" s="79">
        <f t="shared" si="8"/>
        <v>0</v>
      </c>
    </row>
    <row r="70" spans="1:366" s="80" customFormat="1" ht="26.25" customHeight="1" x14ac:dyDescent="0.25">
      <c r="A70" s="168" t="s">
        <v>46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70"/>
      <c r="AF70" s="51"/>
      <c r="AG70" s="79">
        <f t="shared" si="5"/>
        <v>0</v>
      </c>
      <c r="AH70" s="79">
        <f t="shared" si="6"/>
        <v>0</v>
      </c>
      <c r="AI70" s="79">
        <f t="shared" si="7"/>
        <v>0</v>
      </c>
      <c r="AJ70" s="79">
        <f t="shared" si="8"/>
        <v>0</v>
      </c>
    </row>
    <row r="71" spans="1:366" s="81" customFormat="1" x14ac:dyDescent="0.3">
      <c r="A71" s="48" t="s">
        <v>33</v>
      </c>
      <c r="B71" s="44">
        <f>B73+B72</f>
        <v>811.6</v>
      </c>
      <c r="C71" s="44">
        <f>C73+C72</f>
        <v>0</v>
      </c>
      <c r="D71" s="44">
        <f>D73+D72</f>
        <v>0</v>
      </c>
      <c r="E71" s="44">
        <f>E73+E72</f>
        <v>0</v>
      </c>
      <c r="F71" s="44">
        <f t="shared" ref="F71:F74" si="39">IFERROR(E71/B71*100,0)</f>
        <v>0</v>
      </c>
      <c r="G71" s="44">
        <f t="shared" ref="G71:G74" si="40">IFERROR(E71/C71*100,0)</f>
        <v>0</v>
      </c>
      <c r="H71" s="44">
        <f>H73+H72</f>
        <v>0</v>
      </c>
      <c r="I71" s="44">
        <f t="shared" ref="I71:AE71" si="41">I73+I72</f>
        <v>0</v>
      </c>
      <c r="J71" s="44">
        <f t="shared" si="41"/>
        <v>0</v>
      </c>
      <c r="K71" s="44">
        <f t="shared" si="41"/>
        <v>0</v>
      </c>
      <c r="L71" s="44">
        <f t="shared" si="41"/>
        <v>0</v>
      </c>
      <c r="M71" s="44">
        <f t="shared" si="41"/>
        <v>0</v>
      </c>
      <c r="N71" s="44">
        <f t="shared" si="41"/>
        <v>0</v>
      </c>
      <c r="O71" s="44">
        <f t="shared" si="41"/>
        <v>0</v>
      </c>
      <c r="P71" s="44">
        <f>P73+P72</f>
        <v>811.6</v>
      </c>
      <c r="Q71" s="44">
        <f t="shared" si="41"/>
        <v>0</v>
      </c>
      <c r="R71" s="44">
        <f t="shared" si="41"/>
        <v>0</v>
      </c>
      <c r="S71" s="44">
        <f t="shared" si="41"/>
        <v>0</v>
      </c>
      <c r="T71" s="44">
        <f t="shared" si="41"/>
        <v>0</v>
      </c>
      <c r="U71" s="44">
        <f t="shared" si="41"/>
        <v>0</v>
      </c>
      <c r="V71" s="44">
        <f t="shared" si="41"/>
        <v>0</v>
      </c>
      <c r="W71" s="44">
        <f t="shared" si="41"/>
        <v>0</v>
      </c>
      <c r="X71" s="44">
        <f>X73+X72</f>
        <v>0</v>
      </c>
      <c r="Y71" s="44">
        <f t="shared" si="41"/>
        <v>0</v>
      </c>
      <c r="Z71" s="44">
        <f t="shared" si="41"/>
        <v>0</v>
      </c>
      <c r="AA71" s="44">
        <f>AA73+AA72</f>
        <v>0</v>
      </c>
      <c r="AB71" s="44">
        <f>AB73+AB72</f>
        <v>0</v>
      </c>
      <c r="AC71" s="44">
        <f>AC73+AC72</f>
        <v>0</v>
      </c>
      <c r="AD71" s="44">
        <f t="shared" si="41"/>
        <v>0</v>
      </c>
      <c r="AE71" s="44">
        <f t="shared" si="41"/>
        <v>0</v>
      </c>
      <c r="AF71" s="74"/>
      <c r="AG71" s="45">
        <f t="shared" si="5"/>
        <v>811.6</v>
      </c>
      <c r="AH71" s="45">
        <f t="shared" si="6"/>
        <v>811.6</v>
      </c>
      <c r="AI71" s="45">
        <f t="shared" si="7"/>
        <v>0</v>
      </c>
      <c r="AJ71" s="45">
        <f t="shared" si="8"/>
        <v>0</v>
      </c>
    </row>
    <row r="72" spans="1:366" s="42" customFormat="1" ht="36.75" customHeight="1" x14ac:dyDescent="0.3">
      <c r="A72" s="46" t="s">
        <v>28</v>
      </c>
      <c r="B72" s="49">
        <f>H72+J72+L72+N72+P72+R72+T72+V72+X72+Z72+AB72+AD72</f>
        <v>730.44</v>
      </c>
      <c r="C72" s="49">
        <f>H72</f>
        <v>0</v>
      </c>
      <c r="D72" s="49">
        <f>E72</f>
        <v>0</v>
      </c>
      <c r="E72" s="49">
        <f>I72</f>
        <v>0</v>
      </c>
      <c r="F72" s="49">
        <f t="shared" si="39"/>
        <v>0</v>
      </c>
      <c r="G72" s="49">
        <f t="shared" si="40"/>
        <v>0</v>
      </c>
      <c r="H72" s="50"/>
      <c r="I72" s="50"/>
      <c r="J72" s="50"/>
      <c r="K72" s="50"/>
      <c r="L72" s="50"/>
      <c r="M72" s="50"/>
      <c r="N72" s="50"/>
      <c r="O72" s="50"/>
      <c r="P72" s="50">
        <v>730.44</v>
      </c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9"/>
      <c r="AB72" s="59"/>
      <c r="AC72" s="59"/>
      <c r="AD72" s="59"/>
      <c r="AE72" s="59"/>
      <c r="AF72" s="39"/>
      <c r="AG72" s="45">
        <f>H72+J72+L72+N72+P72+R72+T72+V72+X72+Z72+AB72+AD72</f>
        <v>730.44</v>
      </c>
      <c r="AH72" s="45">
        <f>H72+J72+L72+N72+P72+R72+T72+V72+X72</f>
        <v>730.44</v>
      </c>
      <c r="AI72" s="45">
        <f t="shared" si="7"/>
        <v>0</v>
      </c>
      <c r="AJ72" s="45">
        <f t="shared" si="8"/>
        <v>0</v>
      </c>
    </row>
    <row r="73" spans="1:366" s="42" customFormat="1" x14ac:dyDescent="0.3">
      <c r="A73" s="43" t="s">
        <v>29</v>
      </c>
      <c r="B73" s="3">
        <f>H73+J73+L73+N73+P73+R73+T73+V73+X73+Z73+AB73+AD73</f>
        <v>81.16</v>
      </c>
      <c r="C73" s="49">
        <f>H73</f>
        <v>0</v>
      </c>
      <c r="D73" s="49">
        <f>E73</f>
        <v>0</v>
      </c>
      <c r="E73" s="49">
        <f>I73</f>
        <v>0</v>
      </c>
      <c r="F73" s="49">
        <f t="shared" si="39"/>
        <v>0</v>
      </c>
      <c r="G73" s="49">
        <f t="shared" si="40"/>
        <v>0</v>
      </c>
      <c r="H73" s="50"/>
      <c r="I73" s="50"/>
      <c r="J73" s="50"/>
      <c r="K73" s="50"/>
      <c r="L73" s="50"/>
      <c r="M73" s="50"/>
      <c r="N73" s="50"/>
      <c r="O73" s="50"/>
      <c r="P73" s="50">
        <v>81.16</v>
      </c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39"/>
      <c r="AG73" s="45">
        <f>H73+J73+L73+N73+P73+R73+T73+V73+X73+Z73+AB73+AD73</f>
        <v>81.16</v>
      </c>
      <c r="AH73" s="45">
        <f>H73+J73+L73+N73+P73+R73+T73+V73+X73</f>
        <v>81.16</v>
      </c>
      <c r="AI73" s="45">
        <f t="shared" si="7"/>
        <v>0</v>
      </c>
      <c r="AJ73" s="45">
        <f t="shared" si="8"/>
        <v>0</v>
      </c>
    </row>
    <row r="74" spans="1:366" s="86" customFormat="1" ht="32.25" customHeight="1" x14ac:dyDescent="0.3">
      <c r="A74" s="77" t="s">
        <v>30</v>
      </c>
      <c r="B74" s="8">
        <f>H74+J74+L74+N74+P74+R74+T74+V74+X74+Z74+AB74+AD74</f>
        <v>81.16</v>
      </c>
      <c r="C74" s="83">
        <f>H74</f>
        <v>0</v>
      </c>
      <c r="D74" s="8">
        <f>E74</f>
        <v>0</v>
      </c>
      <c r="E74" s="8">
        <f>I74+K74+M74+O74+Q74+S74+U74+W74+Y74+AA74+AC74+AE74</f>
        <v>0</v>
      </c>
      <c r="F74" s="8">
        <f t="shared" si="39"/>
        <v>0</v>
      </c>
      <c r="G74" s="8">
        <f t="shared" si="40"/>
        <v>0</v>
      </c>
      <c r="H74" s="84"/>
      <c r="I74" s="84"/>
      <c r="J74" s="84"/>
      <c r="K74" s="84"/>
      <c r="L74" s="84"/>
      <c r="M74" s="84"/>
      <c r="N74" s="84"/>
      <c r="O74" s="84"/>
      <c r="P74" s="84">
        <v>81.16</v>
      </c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74"/>
      <c r="AG74" s="85">
        <f>H74+J74+L74+N74+P74+R74+T74+V74+X74+Z74+AB74+AD74</f>
        <v>81.16</v>
      </c>
      <c r="AH74" s="85">
        <f>H74+J74+L74+N74+P74+R74+T74+V74+X74</f>
        <v>81.16</v>
      </c>
      <c r="AI74" s="85">
        <f t="shared" ref="AI74:AI157" si="42">I74+K74+M74+O74+Q74+S74+U74+W74+Y74+AA74+AC74+AE74</f>
        <v>0</v>
      </c>
      <c r="AJ74" s="85">
        <f t="shared" ref="AJ74:AJ157" si="43">E74-C74</f>
        <v>0</v>
      </c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B74" s="76"/>
      <c r="HC74" s="76"/>
      <c r="HD74" s="76"/>
      <c r="HE74" s="76"/>
      <c r="HF74" s="76"/>
      <c r="HG74" s="76"/>
      <c r="HH74" s="76"/>
      <c r="HI74" s="76"/>
      <c r="HJ74" s="76"/>
      <c r="HK74" s="76"/>
      <c r="HL74" s="76"/>
      <c r="HM74" s="76"/>
      <c r="HN74" s="76"/>
      <c r="HO74" s="76"/>
      <c r="HP74" s="76"/>
      <c r="HQ74" s="76"/>
      <c r="HR74" s="76"/>
      <c r="HS74" s="76"/>
      <c r="HT74" s="76"/>
      <c r="HU74" s="76"/>
      <c r="HV74" s="76"/>
      <c r="HW74" s="76"/>
      <c r="HX74" s="76"/>
      <c r="HY74" s="76"/>
      <c r="HZ74" s="76"/>
      <c r="IA74" s="76"/>
      <c r="IB74" s="76"/>
      <c r="IC74" s="76"/>
      <c r="ID74" s="76"/>
      <c r="IE74" s="76"/>
      <c r="IF74" s="76"/>
      <c r="IG74" s="76"/>
      <c r="IH74" s="76"/>
      <c r="II74" s="76"/>
      <c r="IJ74" s="76"/>
      <c r="IK74" s="76"/>
      <c r="IL74" s="76"/>
      <c r="IM74" s="76"/>
      <c r="IN74" s="76"/>
      <c r="IO74" s="76"/>
      <c r="IP74" s="76"/>
      <c r="IQ74" s="76"/>
      <c r="IR74" s="76"/>
      <c r="IS74" s="76"/>
      <c r="IT74" s="76"/>
      <c r="IU74" s="76"/>
      <c r="IV74" s="76"/>
      <c r="IW74" s="76"/>
      <c r="IX74" s="76"/>
      <c r="IY74" s="76"/>
      <c r="IZ74" s="76"/>
      <c r="JA74" s="76"/>
      <c r="JB74" s="76"/>
      <c r="JC74" s="76"/>
      <c r="JD74" s="76"/>
      <c r="JE74" s="76"/>
      <c r="JF74" s="76"/>
      <c r="JG74" s="76"/>
      <c r="JH74" s="76"/>
      <c r="JI74" s="76"/>
      <c r="JJ74" s="76"/>
      <c r="JK74" s="76"/>
      <c r="JL74" s="76"/>
      <c r="JM74" s="76"/>
      <c r="JN74" s="76"/>
      <c r="JO74" s="76"/>
      <c r="JP74" s="76"/>
      <c r="JQ74" s="76"/>
      <c r="JR74" s="76"/>
      <c r="JS74" s="76"/>
      <c r="JT74" s="76"/>
      <c r="JU74" s="76"/>
      <c r="JV74" s="76"/>
      <c r="JW74" s="76"/>
      <c r="JX74" s="76"/>
      <c r="JY74" s="76"/>
      <c r="JZ74" s="76"/>
      <c r="KA74" s="76"/>
      <c r="KB74" s="76"/>
      <c r="KC74" s="76"/>
      <c r="KD74" s="76"/>
      <c r="KE74" s="76"/>
      <c r="KF74" s="76"/>
      <c r="KG74" s="76"/>
      <c r="KH74" s="76"/>
      <c r="KI74" s="76"/>
      <c r="KJ74" s="76"/>
      <c r="KK74" s="76"/>
      <c r="KL74" s="76"/>
      <c r="KM74" s="76"/>
      <c r="KN74" s="76"/>
      <c r="KO74" s="76"/>
      <c r="KP74" s="76"/>
      <c r="KQ74" s="76"/>
      <c r="KR74" s="76"/>
      <c r="KS74" s="76"/>
      <c r="KT74" s="76"/>
      <c r="KU74" s="76"/>
      <c r="KV74" s="76"/>
      <c r="KW74" s="76"/>
      <c r="KX74" s="76"/>
      <c r="KY74" s="76"/>
      <c r="KZ74" s="76"/>
      <c r="LA74" s="76"/>
      <c r="LB74" s="76"/>
      <c r="LC74" s="76"/>
      <c r="LD74" s="76"/>
      <c r="LE74" s="76"/>
      <c r="LF74" s="76"/>
      <c r="LG74" s="76"/>
      <c r="LH74" s="76"/>
      <c r="LI74" s="76"/>
      <c r="LJ74" s="76"/>
      <c r="LK74" s="76"/>
      <c r="LL74" s="76"/>
      <c r="LM74" s="76"/>
      <c r="LN74" s="76"/>
      <c r="LO74" s="76"/>
      <c r="LP74" s="76"/>
      <c r="LQ74" s="76"/>
      <c r="LR74" s="76"/>
      <c r="LS74" s="76"/>
      <c r="LT74" s="76"/>
      <c r="LU74" s="76"/>
      <c r="LV74" s="76"/>
      <c r="LW74" s="76"/>
      <c r="LX74" s="76"/>
      <c r="LY74" s="76"/>
      <c r="LZ74" s="76"/>
      <c r="MA74" s="76"/>
      <c r="MB74" s="76"/>
      <c r="MC74" s="76"/>
      <c r="MD74" s="76"/>
      <c r="ME74" s="76"/>
      <c r="MF74" s="76"/>
      <c r="MG74" s="76"/>
      <c r="MH74" s="76"/>
      <c r="MI74" s="76"/>
      <c r="MJ74" s="76"/>
      <c r="MK74" s="76"/>
      <c r="ML74" s="76"/>
      <c r="MM74" s="76"/>
      <c r="MN74" s="76"/>
      <c r="MO74" s="76"/>
      <c r="MP74" s="76"/>
      <c r="MQ74" s="76"/>
      <c r="MR74" s="76"/>
      <c r="MS74" s="76"/>
      <c r="MT74" s="76"/>
      <c r="MU74" s="76"/>
      <c r="MV74" s="76"/>
      <c r="MW74" s="76"/>
      <c r="MX74" s="76"/>
      <c r="MY74" s="76"/>
      <c r="MZ74" s="76"/>
      <c r="NA74" s="76"/>
      <c r="NB74" s="76"/>
    </row>
    <row r="75" spans="1:366" s="53" customFormat="1" ht="32.25" customHeight="1" x14ac:dyDescent="0.25">
      <c r="A75" s="168" t="s">
        <v>47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70"/>
      <c r="AF75" s="51"/>
      <c r="AG75" s="52">
        <f t="shared" ref="AG75:AG157" si="44">H75+J75+L75+N75+P75+R75+T75+V75+X75+Z75+AB75+AD75</f>
        <v>0</v>
      </c>
      <c r="AH75" s="52">
        <f t="shared" ref="AH75:AH157" si="45">H75+J75+L75+N75+P75+R75+T75+V75+X75</f>
        <v>0</v>
      </c>
      <c r="AI75" s="52">
        <f t="shared" si="42"/>
        <v>0</v>
      </c>
      <c r="AJ75" s="52">
        <f t="shared" si="43"/>
        <v>0</v>
      </c>
    </row>
    <row r="76" spans="1:366" s="81" customFormat="1" x14ac:dyDescent="0.3">
      <c r="A76" s="48" t="s">
        <v>33</v>
      </c>
      <c r="B76" s="44">
        <f>B78+B77</f>
        <v>300</v>
      </c>
      <c r="C76" s="44">
        <f>C78+C77</f>
        <v>0</v>
      </c>
      <c r="D76" s="44">
        <f>D78+D77</f>
        <v>0</v>
      </c>
      <c r="E76" s="44">
        <f>E78+E77</f>
        <v>0</v>
      </c>
      <c r="F76" s="44">
        <f>IFERROR(E76/B76*100,0)</f>
        <v>0</v>
      </c>
      <c r="G76" s="44">
        <f>IFERROR(E76/C76*100,0)</f>
        <v>0</v>
      </c>
      <c r="H76" s="44">
        <f>H78+H77</f>
        <v>0</v>
      </c>
      <c r="I76" s="44">
        <f t="shared" ref="I76:AE76" si="46">I78+I77</f>
        <v>0</v>
      </c>
      <c r="J76" s="44">
        <f t="shared" si="46"/>
        <v>0</v>
      </c>
      <c r="K76" s="44">
        <f t="shared" si="46"/>
        <v>0</v>
      </c>
      <c r="L76" s="44">
        <f t="shared" si="46"/>
        <v>0</v>
      </c>
      <c r="M76" s="44">
        <f t="shared" si="46"/>
        <v>0</v>
      </c>
      <c r="N76" s="44">
        <f t="shared" si="46"/>
        <v>0</v>
      </c>
      <c r="O76" s="44">
        <f t="shared" si="46"/>
        <v>0</v>
      </c>
      <c r="P76" s="44">
        <f t="shared" si="46"/>
        <v>300</v>
      </c>
      <c r="Q76" s="44">
        <f t="shared" si="46"/>
        <v>0</v>
      </c>
      <c r="R76" s="44">
        <f t="shared" si="46"/>
        <v>0</v>
      </c>
      <c r="S76" s="44">
        <f t="shared" si="46"/>
        <v>0</v>
      </c>
      <c r="T76" s="44">
        <f t="shared" si="46"/>
        <v>0</v>
      </c>
      <c r="U76" s="44">
        <f t="shared" si="46"/>
        <v>0</v>
      </c>
      <c r="V76" s="44">
        <f t="shared" si="46"/>
        <v>0</v>
      </c>
      <c r="W76" s="44">
        <f t="shared" si="46"/>
        <v>0</v>
      </c>
      <c r="X76" s="44">
        <f t="shared" si="46"/>
        <v>0</v>
      </c>
      <c r="Y76" s="44">
        <f t="shared" si="46"/>
        <v>0</v>
      </c>
      <c r="Z76" s="44">
        <f t="shared" si="46"/>
        <v>0</v>
      </c>
      <c r="AA76" s="44">
        <f t="shared" si="46"/>
        <v>0</v>
      </c>
      <c r="AB76" s="44">
        <f t="shared" si="46"/>
        <v>0</v>
      </c>
      <c r="AC76" s="44">
        <f t="shared" si="46"/>
        <v>0</v>
      </c>
      <c r="AD76" s="44">
        <f t="shared" si="46"/>
        <v>0</v>
      </c>
      <c r="AE76" s="44">
        <f t="shared" si="46"/>
        <v>0</v>
      </c>
      <c r="AF76" s="74"/>
      <c r="AG76" s="45">
        <f t="shared" si="44"/>
        <v>300</v>
      </c>
      <c r="AH76" s="45">
        <f t="shared" si="45"/>
        <v>300</v>
      </c>
      <c r="AI76" s="45">
        <f t="shared" si="42"/>
        <v>0</v>
      </c>
      <c r="AJ76" s="45">
        <f t="shared" si="43"/>
        <v>0</v>
      </c>
    </row>
    <row r="77" spans="1:366" s="76" customFormat="1" ht="40.5" customHeight="1" x14ac:dyDescent="0.3">
      <c r="A77" s="46" t="s">
        <v>28</v>
      </c>
      <c r="B77" s="3">
        <f>H77+J77+L77+N77+P77+R77+T77+V77+X77+Z77+AB77+AD77</f>
        <v>270</v>
      </c>
      <c r="C77" s="3">
        <f>H77</f>
        <v>0</v>
      </c>
      <c r="D77" s="3">
        <f>E77</f>
        <v>0</v>
      </c>
      <c r="E77" s="3">
        <f>I77+K77+M77+O77+Q77+S77+U77+W77+Y77+AA77+AC77+AE77</f>
        <v>0</v>
      </c>
      <c r="F77" s="49">
        <f>IFERROR(E77/B77*100,0)</f>
        <v>0</v>
      </c>
      <c r="G77" s="49">
        <f>IFERROR(E77/C77*100,0)</f>
        <v>0</v>
      </c>
      <c r="H77" s="50"/>
      <c r="I77" s="50"/>
      <c r="J77" s="50"/>
      <c r="K77" s="50"/>
      <c r="L77" s="50"/>
      <c r="M77" s="50"/>
      <c r="N77" s="50"/>
      <c r="O77" s="50"/>
      <c r="P77" s="50">
        <v>270</v>
      </c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74"/>
      <c r="AG77" s="45">
        <f t="shared" si="44"/>
        <v>270</v>
      </c>
      <c r="AH77" s="45">
        <f t="shared" si="45"/>
        <v>270</v>
      </c>
      <c r="AI77" s="45">
        <f t="shared" si="42"/>
        <v>0</v>
      </c>
      <c r="AJ77" s="45">
        <f t="shared" si="43"/>
        <v>0</v>
      </c>
    </row>
    <row r="78" spans="1:366" s="42" customFormat="1" ht="24.75" customHeight="1" x14ac:dyDescent="0.3">
      <c r="A78" s="43" t="s">
        <v>29</v>
      </c>
      <c r="B78" s="3">
        <f>H78+J78+L78+N78+P78+R78+T78+V78+X78+Z78+AB78+AD78</f>
        <v>30</v>
      </c>
      <c r="C78" s="3">
        <f>H78</f>
        <v>0</v>
      </c>
      <c r="D78" s="3">
        <f>E78</f>
        <v>0</v>
      </c>
      <c r="E78" s="3">
        <f>I78+K78+M78+O78+Q78+S78+U78+W78+Y78+AA78+AC78+AE78</f>
        <v>0</v>
      </c>
      <c r="F78" s="3">
        <f>IFERROR(E78/B78*100,0)</f>
        <v>0</v>
      </c>
      <c r="G78" s="3">
        <f>IFERROR(E78/C78*100,0)</f>
        <v>0</v>
      </c>
      <c r="H78" s="50"/>
      <c r="I78" s="50"/>
      <c r="J78" s="50"/>
      <c r="K78" s="50"/>
      <c r="L78" s="50"/>
      <c r="M78" s="50"/>
      <c r="N78" s="50"/>
      <c r="O78" s="50"/>
      <c r="P78" s="50">
        <v>30</v>
      </c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39"/>
      <c r="AG78" s="45">
        <f t="shared" si="44"/>
        <v>30</v>
      </c>
      <c r="AH78" s="45">
        <f t="shared" si="45"/>
        <v>30</v>
      </c>
      <c r="AI78" s="45">
        <f t="shared" si="42"/>
        <v>0</v>
      </c>
      <c r="AJ78" s="45">
        <f t="shared" si="43"/>
        <v>0</v>
      </c>
    </row>
    <row r="79" spans="1:366" s="87" customFormat="1" ht="40.5" customHeight="1" x14ac:dyDescent="0.3">
      <c r="A79" s="77" t="s">
        <v>30</v>
      </c>
      <c r="B79" s="8">
        <f>H79+J79+L79+N79+P79+R79+T79+V79+X79+Z79+AB79+AD79</f>
        <v>30</v>
      </c>
      <c r="C79" s="8">
        <f>H79</f>
        <v>0</v>
      </c>
      <c r="D79" s="8">
        <f>E79</f>
        <v>0</v>
      </c>
      <c r="E79" s="8">
        <f>I79+K79+M79+O79+Q79+S79+U79+W79+Y79+AA79+AC79+AE79</f>
        <v>0</v>
      </c>
      <c r="F79" s="8">
        <f>IFERROR(E79/B79*100,0)</f>
        <v>0</v>
      </c>
      <c r="G79" s="8">
        <f>IFERROR(E79/C79*100,0)</f>
        <v>0</v>
      </c>
      <c r="H79" s="84"/>
      <c r="I79" s="84"/>
      <c r="J79" s="84"/>
      <c r="K79" s="84"/>
      <c r="L79" s="84"/>
      <c r="M79" s="84"/>
      <c r="N79" s="84"/>
      <c r="O79" s="84"/>
      <c r="P79" s="84">
        <v>30</v>
      </c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39"/>
      <c r="AG79" s="85">
        <f t="shared" si="44"/>
        <v>30</v>
      </c>
      <c r="AH79" s="85">
        <f t="shared" si="45"/>
        <v>30</v>
      </c>
      <c r="AI79" s="85">
        <f t="shared" si="42"/>
        <v>0</v>
      </c>
      <c r="AJ79" s="85">
        <f t="shared" si="43"/>
        <v>0</v>
      </c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  <c r="IV79" s="42"/>
      <c r="IW79" s="42"/>
      <c r="IX79" s="42"/>
      <c r="IY79" s="42"/>
      <c r="IZ79" s="42"/>
      <c r="JA79" s="42"/>
      <c r="JB79" s="42"/>
      <c r="JC79" s="42"/>
      <c r="JD79" s="42"/>
      <c r="JE79" s="42"/>
      <c r="JF79" s="42"/>
      <c r="JG79" s="42"/>
      <c r="JH79" s="42"/>
      <c r="JI79" s="42"/>
      <c r="JJ79" s="42"/>
      <c r="JK79" s="42"/>
      <c r="JL79" s="42"/>
      <c r="JM79" s="42"/>
      <c r="JN79" s="42"/>
      <c r="JO79" s="42"/>
      <c r="JP79" s="42"/>
      <c r="JQ79" s="42"/>
      <c r="JR79" s="42"/>
      <c r="JS79" s="42"/>
      <c r="JT79" s="42"/>
      <c r="JU79" s="42"/>
      <c r="JV79" s="42"/>
      <c r="JW79" s="42"/>
      <c r="JX79" s="42"/>
      <c r="JY79" s="42"/>
      <c r="JZ79" s="42"/>
      <c r="KA79" s="42"/>
      <c r="KB79" s="42"/>
      <c r="KC79" s="42"/>
      <c r="KD79" s="42"/>
      <c r="KE79" s="42"/>
      <c r="KF79" s="42"/>
      <c r="KG79" s="42"/>
      <c r="KH79" s="42"/>
      <c r="KI79" s="42"/>
      <c r="KJ79" s="42"/>
      <c r="KK79" s="42"/>
      <c r="KL79" s="42"/>
      <c r="KM79" s="42"/>
      <c r="KN79" s="42"/>
      <c r="KO79" s="42"/>
      <c r="KP79" s="42"/>
      <c r="KQ79" s="42"/>
      <c r="KR79" s="42"/>
      <c r="KS79" s="42"/>
      <c r="KT79" s="42"/>
      <c r="KU79" s="42"/>
      <c r="KV79" s="42"/>
      <c r="KW79" s="42"/>
      <c r="KX79" s="42"/>
      <c r="KY79" s="42"/>
      <c r="KZ79" s="42"/>
      <c r="LA79" s="42"/>
      <c r="LB79" s="42"/>
      <c r="LC79" s="42"/>
      <c r="LD79" s="42"/>
      <c r="LE79" s="42"/>
      <c r="LF79" s="42"/>
      <c r="LG79" s="42"/>
      <c r="LH79" s="42"/>
      <c r="LI79" s="42"/>
      <c r="LJ79" s="42"/>
      <c r="LK79" s="42"/>
      <c r="LL79" s="42"/>
      <c r="LM79" s="42"/>
      <c r="LN79" s="42"/>
      <c r="LO79" s="42"/>
      <c r="LP79" s="42"/>
      <c r="LQ79" s="42"/>
      <c r="LR79" s="42"/>
      <c r="LS79" s="42"/>
      <c r="LT79" s="42"/>
      <c r="LU79" s="42"/>
      <c r="LV79" s="42"/>
      <c r="LW79" s="42"/>
      <c r="LX79" s="42"/>
      <c r="LY79" s="42"/>
      <c r="LZ79" s="42"/>
      <c r="MA79" s="42"/>
      <c r="MB79" s="42"/>
      <c r="MC79" s="42"/>
      <c r="MD79" s="42"/>
      <c r="ME79" s="42"/>
      <c r="MF79" s="42"/>
      <c r="MG79" s="42"/>
      <c r="MH79" s="42"/>
      <c r="MI79" s="42"/>
      <c r="MJ79" s="42"/>
      <c r="MK79" s="42"/>
      <c r="ML79" s="42"/>
      <c r="MM79" s="42"/>
      <c r="MN79" s="42"/>
      <c r="MO79" s="42"/>
      <c r="MP79" s="42"/>
      <c r="MQ79" s="42"/>
      <c r="MR79" s="42"/>
      <c r="MS79" s="42"/>
      <c r="MT79" s="42"/>
      <c r="MU79" s="42"/>
      <c r="MV79" s="42"/>
      <c r="MW79" s="42"/>
      <c r="MX79" s="42"/>
      <c r="MY79" s="42"/>
      <c r="MZ79" s="42"/>
      <c r="NA79" s="42"/>
      <c r="NB79" s="42"/>
    </row>
    <row r="80" spans="1:366" s="53" customFormat="1" ht="21" customHeight="1" x14ac:dyDescent="0.25">
      <c r="A80" s="168" t="s">
        <v>48</v>
      </c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70"/>
      <c r="AF80" s="51"/>
      <c r="AG80" s="52">
        <f t="shared" si="44"/>
        <v>0</v>
      </c>
      <c r="AH80" s="52">
        <f t="shared" si="45"/>
        <v>0</v>
      </c>
      <c r="AI80" s="52">
        <f t="shared" si="42"/>
        <v>0</v>
      </c>
      <c r="AJ80" s="52">
        <f t="shared" si="43"/>
        <v>0</v>
      </c>
    </row>
    <row r="81" spans="1:366" s="81" customFormat="1" x14ac:dyDescent="0.3">
      <c r="A81" s="48" t="s">
        <v>33</v>
      </c>
      <c r="B81" s="44">
        <f>B83+B82</f>
        <v>600</v>
      </c>
      <c r="C81" s="44">
        <f>C83+C82</f>
        <v>0</v>
      </c>
      <c r="D81" s="44">
        <f>D83+D82</f>
        <v>0</v>
      </c>
      <c r="E81" s="44">
        <f>E83+E82</f>
        <v>0</v>
      </c>
      <c r="F81" s="44">
        <f>IFERROR(E81/B81*100,0)</f>
        <v>0</v>
      </c>
      <c r="G81" s="44">
        <f>IFERROR(E81/C81*100,0)</f>
        <v>0</v>
      </c>
      <c r="H81" s="44">
        <f>H83+H82</f>
        <v>0</v>
      </c>
      <c r="I81" s="44">
        <f t="shared" ref="I81:AE81" si="47">I83+I82</f>
        <v>0</v>
      </c>
      <c r="J81" s="44">
        <f t="shared" si="47"/>
        <v>0</v>
      </c>
      <c r="K81" s="44">
        <f t="shared" si="47"/>
        <v>0</v>
      </c>
      <c r="L81" s="44">
        <f t="shared" si="47"/>
        <v>0</v>
      </c>
      <c r="M81" s="44">
        <f t="shared" si="47"/>
        <v>0</v>
      </c>
      <c r="N81" s="44">
        <f t="shared" si="47"/>
        <v>0</v>
      </c>
      <c r="O81" s="44">
        <f t="shared" si="47"/>
        <v>0</v>
      </c>
      <c r="P81" s="44">
        <f t="shared" si="47"/>
        <v>600</v>
      </c>
      <c r="Q81" s="44">
        <f t="shared" si="47"/>
        <v>0</v>
      </c>
      <c r="R81" s="44">
        <f t="shared" si="47"/>
        <v>0</v>
      </c>
      <c r="S81" s="44">
        <f t="shared" si="47"/>
        <v>0</v>
      </c>
      <c r="T81" s="44">
        <f t="shared" si="47"/>
        <v>0</v>
      </c>
      <c r="U81" s="44">
        <f t="shared" si="47"/>
        <v>0</v>
      </c>
      <c r="V81" s="44">
        <f t="shared" si="47"/>
        <v>0</v>
      </c>
      <c r="W81" s="44">
        <f t="shared" si="47"/>
        <v>0</v>
      </c>
      <c r="X81" s="44">
        <f t="shared" si="47"/>
        <v>0</v>
      </c>
      <c r="Y81" s="44">
        <f t="shared" si="47"/>
        <v>0</v>
      </c>
      <c r="Z81" s="44">
        <f t="shared" si="47"/>
        <v>0</v>
      </c>
      <c r="AA81" s="44">
        <f t="shared" si="47"/>
        <v>0</v>
      </c>
      <c r="AB81" s="44">
        <f t="shared" si="47"/>
        <v>0</v>
      </c>
      <c r="AC81" s="44">
        <f t="shared" si="47"/>
        <v>0</v>
      </c>
      <c r="AD81" s="44">
        <f t="shared" si="47"/>
        <v>0</v>
      </c>
      <c r="AE81" s="44">
        <f t="shared" si="47"/>
        <v>0</v>
      </c>
      <c r="AF81" s="74"/>
      <c r="AG81" s="45">
        <f t="shared" si="44"/>
        <v>600</v>
      </c>
      <c r="AH81" s="45">
        <f t="shared" si="45"/>
        <v>600</v>
      </c>
      <c r="AI81" s="45">
        <f t="shared" si="42"/>
        <v>0</v>
      </c>
      <c r="AJ81" s="45">
        <f t="shared" si="43"/>
        <v>0</v>
      </c>
    </row>
    <row r="82" spans="1:366" s="42" customFormat="1" ht="36" customHeight="1" x14ac:dyDescent="0.3">
      <c r="A82" s="46" t="s">
        <v>28</v>
      </c>
      <c r="B82" s="3">
        <f>H82+J82+L82+N82+P82+R82+T82+V82+X82+Z82+AB82+AD82</f>
        <v>540</v>
      </c>
      <c r="C82" s="3">
        <f>H82</f>
        <v>0</v>
      </c>
      <c r="D82" s="3">
        <f>E82</f>
        <v>0</v>
      </c>
      <c r="E82" s="3">
        <f>I82+K82+M82+O82+Q82+S82+U82+W82+Y82+AA82+AC82+AE82</f>
        <v>0</v>
      </c>
      <c r="F82" s="49">
        <f>IFERROR(E82/B82*100,0)</f>
        <v>0</v>
      </c>
      <c r="G82" s="49">
        <f>IFERROR(E82/C82*100,0)</f>
        <v>0</v>
      </c>
      <c r="H82" s="50"/>
      <c r="I82" s="50"/>
      <c r="J82" s="50"/>
      <c r="K82" s="50"/>
      <c r="L82" s="50"/>
      <c r="M82" s="50"/>
      <c r="N82" s="50"/>
      <c r="O82" s="50"/>
      <c r="P82" s="50">
        <v>540</v>
      </c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39"/>
      <c r="AG82" s="45">
        <f t="shared" si="44"/>
        <v>540</v>
      </c>
      <c r="AH82" s="45">
        <f t="shared" si="45"/>
        <v>540</v>
      </c>
      <c r="AI82" s="45">
        <f t="shared" si="42"/>
        <v>0</v>
      </c>
      <c r="AJ82" s="45">
        <f t="shared" si="43"/>
        <v>0</v>
      </c>
    </row>
    <row r="83" spans="1:366" s="42" customFormat="1" ht="31.5" customHeight="1" x14ac:dyDescent="0.3">
      <c r="A83" s="43" t="s">
        <v>29</v>
      </c>
      <c r="B83" s="3">
        <f>H83+J83+L83+N83+P83+R83+T83+V83+X83+Z83+AB83+AD83</f>
        <v>60</v>
      </c>
      <c r="C83" s="3">
        <f>H83</f>
        <v>0</v>
      </c>
      <c r="D83" s="3">
        <f>E83</f>
        <v>0</v>
      </c>
      <c r="E83" s="3">
        <f>I83+K83+M83+O83+Q83+S83+U83+W83+Y83+AA83+AC83+AE83</f>
        <v>0</v>
      </c>
      <c r="F83" s="3">
        <f>IFERROR(E83/B83*100,0)</f>
        <v>0</v>
      </c>
      <c r="G83" s="3">
        <f>IFERROR(E83/C83*100,0)</f>
        <v>0</v>
      </c>
      <c r="H83" s="50"/>
      <c r="I83" s="50"/>
      <c r="J83" s="50"/>
      <c r="K83" s="50"/>
      <c r="L83" s="50"/>
      <c r="M83" s="50"/>
      <c r="N83" s="50"/>
      <c r="O83" s="50"/>
      <c r="P83" s="50">
        <v>60</v>
      </c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39"/>
      <c r="AG83" s="45">
        <f t="shared" si="44"/>
        <v>60</v>
      </c>
      <c r="AH83" s="45">
        <f t="shared" si="45"/>
        <v>60</v>
      </c>
      <c r="AI83" s="45">
        <f t="shared" si="42"/>
        <v>0</v>
      </c>
      <c r="AJ83" s="45">
        <f t="shared" si="43"/>
        <v>0</v>
      </c>
    </row>
    <row r="84" spans="1:366" s="87" customFormat="1" ht="31.5" customHeight="1" x14ac:dyDescent="0.3">
      <c r="A84" s="77" t="s">
        <v>30</v>
      </c>
      <c r="B84" s="8">
        <f>H84+J84+L84+N84+P84+R84+T84+V84+X84+Z84+AB84+AD84</f>
        <v>60</v>
      </c>
      <c r="C84" s="8">
        <f>H84</f>
        <v>0</v>
      </c>
      <c r="D84" s="8">
        <f>E84</f>
        <v>0</v>
      </c>
      <c r="E84" s="8">
        <f>I84+K84+M84+O84+Q84+S84+U84+W84+Y84+AA84+AC84+AE84</f>
        <v>0</v>
      </c>
      <c r="F84" s="8">
        <f>IFERROR(E84/B84*100,0)</f>
        <v>0</v>
      </c>
      <c r="G84" s="8">
        <f>IFERROR(E84/C84*100,0)</f>
        <v>0</v>
      </c>
      <c r="H84" s="84"/>
      <c r="I84" s="84"/>
      <c r="J84" s="84"/>
      <c r="K84" s="84"/>
      <c r="L84" s="84"/>
      <c r="M84" s="84"/>
      <c r="N84" s="84"/>
      <c r="O84" s="84"/>
      <c r="P84" s="84">
        <v>60</v>
      </c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39"/>
      <c r="AG84" s="85">
        <f t="shared" si="44"/>
        <v>60</v>
      </c>
      <c r="AH84" s="85">
        <f t="shared" si="45"/>
        <v>60</v>
      </c>
      <c r="AI84" s="85">
        <f t="shared" si="42"/>
        <v>0</v>
      </c>
      <c r="AJ84" s="85">
        <f t="shared" si="43"/>
        <v>0</v>
      </c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  <c r="IU84" s="42"/>
      <c r="IV84" s="42"/>
      <c r="IW84" s="42"/>
      <c r="IX84" s="42"/>
      <c r="IY84" s="42"/>
      <c r="IZ84" s="42"/>
      <c r="JA84" s="42"/>
      <c r="JB84" s="42"/>
      <c r="JC84" s="42"/>
      <c r="JD84" s="42"/>
      <c r="JE84" s="42"/>
      <c r="JF84" s="42"/>
      <c r="JG84" s="42"/>
      <c r="JH84" s="42"/>
      <c r="JI84" s="42"/>
      <c r="JJ84" s="42"/>
      <c r="JK84" s="42"/>
      <c r="JL84" s="42"/>
      <c r="JM84" s="42"/>
      <c r="JN84" s="42"/>
      <c r="JO84" s="42"/>
      <c r="JP84" s="42"/>
      <c r="JQ84" s="42"/>
      <c r="JR84" s="42"/>
      <c r="JS84" s="42"/>
      <c r="JT84" s="42"/>
      <c r="JU84" s="42"/>
      <c r="JV84" s="42"/>
      <c r="JW84" s="42"/>
      <c r="JX84" s="42"/>
      <c r="JY84" s="42"/>
      <c r="JZ84" s="42"/>
      <c r="KA84" s="42"/>
      <c r="KB84" s="42"/>
      <c r="KC84" s="42"/>
      <c r="KD84" s="42"/>
      <c r="KE84" s="42"/>
      <c r="KF84" s="42"/>
      <c r="KG84" s="42"/>
      <c r="KH84" s="42"/>
      <c r="KI84" s="42"/>
      <c r="KJ84" s="42"/>
      <c r="KK84" s="42"/>
      <c r="KL84" s="42"/>
      <c r="KM84" s="42"/>
      <c r="KN84" s="42"/>
      <c r="KO84" s="42"/>
      <c r="KP84" s="42"/>
      <c r="KQ84" s="42"/>
      <c r="KR84" s="42"/>
      <c r="KS84" s="42"/>
      <c r="KT84" s="42"/>
      <c r="KU84" s="42"/>
      <c r="KV84" s="42"/>
      <c r="KW84" s="42"/>
      <c r="KX84" s="42"/>
      <c r="KY84" s="42"/>
      <c r="KZ84" s="42"/>
      <c r="LA84" s="42"/>
      <c r="LB84" s="42"/>
      <c r="LC84" s="42"/>
      <c r="LD84" s="42"/>
      <c r="LE84" s="42"/>
      <c r="LF84" s="42"/>
      <c r="LG84" s="42"/>
      <c r="LH84" s="42"/>
      <c r="LI84" s="42"/>
      <c r="LJ84" s="42"/>
      <c r="LK84" s="42"/>
      <c r="LL84" s="42"/>
      <c r="LM84" s="42"/>
      <c r="LN84" s="42"/>
      <c r="LO84" s="42"/>
      <c r="LP84" s="42"/>
      <c r="LQ84" s="42"/>
      <c r="LR84" s="42"/>
      <c r="LS84" s="42"/>
      <c r="LT84" s="42"/>
      <c r="LU84" s="42"/>
      <c r="LV84" s="42"/>
      <c r="LW84" s="42"/>
      <c r="LX84" s="42"/>
      <c r="LY84" s="42"/>
      <c r="LZ84" s="42"/>
      <c r="MA84" s="42"/>
      <c r="MB84" s="42"/>
      <c r="MC84" s="42"/>
      <c r="MD84" s="42"/>
      <c r="ME84" s="42"/>
      <c r="MF84" s="42"/>
      <c r="MG84" s="42"/>
      <c r="MH84" s="42"/>
      <c r="MI84" s="42"/>
      <c r="MJ84" s="42"/>
      <c r="MK84" s="42"/>
      <c r="ML84" s="42"/>
      <c r="MM84" s="42"/>
      <c r="MN84" s="42"/>
      <c r="MO84" s="42"/>
      <c r="MP84" s="42"/>
      <c r="MQ84" s="42"/>
      <c r="MR84" s="42"/>
      <c r="MS84" s="42"/>
      <c r="MT84" s="42"/>
      <c r="MU84" s="42"/>
      <c r="MV84" s="42"/>
      <c r="MW84" s="42"/>
      <c r="MX84" s="42"/>
      <c r="MY84" s="42"/>
      <c r="MZ84" s="42"/>
      <c r="NA84" s="42"/>
      <c r="NB84" s="42"/>
    </row>
    <row r="85" spans="1:366" s="53" customFormat="1" ht="31.5" customHeight="1" x14ac:dyDescent="0.25">
      <c r="A85" s="168" t="s">
        <v>49</v>
      </c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70"/>
      <c r="AF85" s="51"/>
      <c r="AG85" s="52">
        <f t="shared" si="44"/>
        <v>0</v>
      </c>
      <c r="AH85" s="52">
        <f t="shared" si="45"/>
        <v>0</v>
      </c>
      <c r="AI85" s="52">
        <f t="shared" si="42"/>
        <v>0</v>
      </c>
      <c r="AJ85" s="52">
        <f t="shared" si="43"/>
        <v>0</v>
      </c>
    </row>
    <row r="86" spans="1:366" s="81" customFormat="1" x14ac:dyDescent="0.3">
      <c r="A86" s="48" t="s">
        <v>33</v>
      </c>
      <c r="B86" s="44">
        <f>B88+B87</f>
        <v>300</v>
      </c>
      <c r="C86" s="44">
        <f>C88+C87</f>
        <v>0</v>
      </c>
      <c r="D86" s="44">
        <f>D88+D87</f>
        <v>0</v>
      </c>
      <c r="E86" s="44">
        <f>E88+E87</f>
        <v>0</v>
      </c>
      <c r="F86" s="44">
        <f>IFERROR(E86/B86*100,0)</f>
        <v>0</v>
      </c>
      <c r="G86" s="44">
        <f>IFERROR(E86/C86*100,0)</f>
        <v>0</v>
      </c>
      <c r="H86" s="44">
        <f>H88+H87</f>
        <v>0</v>
      </c>
      <c r="I86" s="44">
        <f t="shared" ref="I86:AE86" si="48">I88+I87</f>
        <v>0</v>
      </c>
      <c r="J86" s="44">
        <f t="shared" si="48"/>
        <v>0</v>
      </c>
      <c r="K86" s="44">
        <f t="shared" si="48"/>
        <v>0</v>
      </c>
      <c r="L86" s="44">
        <f t="shared" si="48"/>
        <v>0</v>
      </c>
      <c r="M86" s="44">
        <f t="shared" si="48"/>
        <v>0</v>
      </c>
      <c r="N86" s="44">
        <f t="shared" si="48"/>
        <v>0</v>
      </c>
      <c r="O86" s="44">
        <f t="shared" si="48"/>
        <v>0</v>
      </c>
      <c r="P86" s="44">
        <f t="shared" si="48"/>
        <v>300</v>
      </c>
      <c r="Q86" s="44">
        <f t="shared" si="48"/>
        <v>0</v>
      </c>
      <c r="R86" s="44">
        <f t="shared" si="48"/>
        <v>0</v>
      </c>
      <c r="S86" s="44">
        <f t="shared" si="48"/>
        <v>0</v>
      </c>
      <c r="T86" s="44">
        <f t="shared" si="48"/>
        <v>0</v>
      </c>
      <c r="U86" s="44">
        <f t="shared" si="48"/>
        <v>0</v>
      </c>
      <c r="V86" s="44">
        <f t="shared" si="48"/>
        <v>0</v>
      </c>
      <c r="W86" s="44">
        <f t="shared" si="48"/>
        <v>0</v>
      </c>
      <c r="X86" s="44">
        <f t="shared" si="48"/>
        <v>0</v>
      </c>
      <c r="Y86" s="44">
        <f t="shared" si="48"/>
        <v>0</v>
      </c>
      <c r="Z86" s="44">
        <f t="shared" si="48"/>
        <v>0</v>
      </c>
      <c r="AA86" s="44">
        <f t="shared" si="48"/>
        <v>0</v>
      </c>
      <c r="AB86" s="44">
        <f>AB88+AB87</f>
        <v>0</v>
      </c>
      <c r="AC86" s="44">
        <f t="shared" si="48"/>
        <v>0</v>
      </c>
      <c r="AD86" s="44">
        <f t="shared" si="48"/>
        <v>0</v>
      </c>
      <c r="AE86" s="44">
        <f t="shared" si="48"/>
        <v>0</v>
      </c>
      <c r="AF86" s="74"/>
      <c r="AG86" s="45">
        <f t="shared" si="44"/>
        <v>300</v>
      </c>
      <c r="AH86" s="45">
        <f t="shared" si="45"/>
        <v>300</v>
      </c>
      <c r="AI86" s="45">
        <f t="shared" si="42"/>
        <v>0</v>
      </c>
      <c r="AJ86" s="45">
        <f t="shared" si="43"/>
        <v>0</v>
      </c>
    </row>
    <row r="87" spans="1:366" s="42" customFormat="1" ht="36.75" customHeight="1" x14ac:dyDescent="0.3">
      <c r="A87" s="46" t="s">
        <v>28</v>
      </c>
      <c r="B87" s="3">
        <f>H87+J87+L87+N87+P87+R87+T87+V87+X87+Z87+AB87+AD87</f>
        <v>270</v>
      </c>
      <c r="C87" s="3">
        <f>H87</f>
        <v>0</v>
      </c>
      <c r="D87" s="3">
        <f>E87</f>
        <v>0</v>
      </c>
      <c r="E87" s="3">
        <f>I87+K87+M87+O87+Q87+S87+U87+W87+Y87+AA87+AC87+AE87</f>
        <v>0</v>
      </c>
      <c r="F87" s="49">
        <f>IFERROR(E87/B87*100,0)</f>
        <v>0</v>
      </c>
      <c r="G87" s="49">
        <f>IFERROR(E87/C87*100,0)</f>
        <v>0</v>
      </c>
      <c r="H87" s="59"/>
      <c r="I87" s="59"/>
      <c r="J87" s="59"/>
      <c r="K87" s="59"/>
      <c r="L87" s="59"/>
      <c r="M87" s="59"/>
      <c r="N87" s="59"/>
      <c r="O87" s="59"/>
      <c r="P87" s="59">
        <v>270</v>
      </c>
      <c r="Q87" s="59"/>
      <c r="R87" s="50"/>
      <c r="S87" s="59"/>
      <c r="T87" s="50"/>
      <c r="U87" s="50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39"/>
      <c r="AG87" s="45">
        <f t="shared" si="44"/>
        <v>270</v>
      </c>
      <c r="AH87" s="45">
        <f t="shared" si="45"/>
        <v>270</v>
      </c>
      <c r="AI87" s="45">
        <f t="shared" si="42"/>
        <v>0</v>
      </c>
      <c r="AJ87" s="45">
        <f t="shared" si="43"/>
        <v>0</v>
      </c>
    </row>
    <row r="88" spans="1:366" s="42" customFormat="1" ht="26.25" customHeight="1" x14ac:dyDescent="0.3">
      <c r="A88" s="43" t="s">
        <v>29</v>
      </c>
      <c r="B88" s="3">
        <f>H88+J88+L88+N88+P88+R88+T88+V88+X88+Z88+AB88+AD88</f>
        <v>30</v>
      </c>
      <c r="C88" s="3">
        <f>H88</f>
        <v>0</v>
      </c>
      <c r="D88" s="3">
        <f>E88</f>
        <v>0</v>
      </c>
      <c r="E88" s="3">
        <f>I88+K88+M88+O88+Q88+S88+U88+W88+Y88+AA88+AC88+AE88</f>
        <v>0</v>
      </c>
      <c r="F88" s="3">
        <f>IFERROR(E88/B88*100,0)</f>
        <v>0</v>
      </c>
      <c r="G88" s="3">
        <f>IFERROR(E88/C88*100,0)</f>
        <v>0</v>
      </c>
      <c r="H88" s="50"/>
      <c r="I88" s="50"/>
      <c r="J88" s="50"/>
      <c r="K88" s="50"/>
      <c r="L88" s="50"/>
      <c r="M88" s="50"/>
      <c r="N88" s="50"/>
      <c r="O88" s="50"/>
      <c r="P88" s="50">
        <v>30</v>
      </c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39"/>
      <c r="AG88" s="45">
        <f t="shared" si="44"/>
        <v>30</v>
      </c>
      <c r="AH88" s="45">
        <f t="shared" si="45"/>
        <v>30</v>
      </c>
      <c r="AI88" s="45">
        <f t="shared" si="42"/>
        <v>0</v>
      </c>
      <c r="AJ88" s="45">
        <f t="shared" si="43"/>
        <v>0</v>
      </c>
    </row>
    <row r="89" spans="1:366" s="87" customFormat="1" ht="30.75" customHeight="1" x14ac:dyDescent="0.3">
      <c r="A89" s="77" t="s">
        <v>30</v>
      </c>
      <c r="B89" s="8">
        <f>H89+J89+L89+N89+P89+R89+T89+V89+X89+Z89+AB89+AD89</f>
        <v>30</v>
      </c>
      <c r="C89" s="8">
        <f>H89</f>
        <v>0</v>
      </c>
      <c r="D89" s="8">
        <f>E89</f>
        <v>0</v>
      </c>
      <c r="E89" s="8">
        <f>I89+K89+M89+O89+Q89+S89+U89+W89+Y89+AA89+AC89+AE89</f>
        <v>0</v>
      </c>
      <c r="F89" s="8">
        <f>IFERROR(E89/B89*100,0)</f>
        <v>0</v>
      </c>
      <c r="G89" s="8">
        <f>IFERROR(E89/C89*100,0)</f>
        <v>0</v>
      </c>
      <c r="H89" s="84"/>
      <c r="I89" s="84"/>
      <c r="J89" s="84"/>
      <c r="K89" s="84"/>
      <c r="L89" s="84"/>
      <c r="M89" s="84"/>
      <c r="N89" s="84"/>
      <c r="O89" s="84"/>
      <c r="P89" s="84">
        <v>30</v>
      </c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39"/>
      <c r="AG89" s="85">
        <f t="shared" si="44"/>
        <v>30</v>
      </c>
      <c r="AH89" s="85">
        <f t="shared" si="45"/>
        <v>30</v>
      </c>
      <c r="AI89" s="85">
        <f t="shared" si="42"/>
        <v>0</v>
      </c>
      <c r="AJ89" s="85">
        <f t="shared" si="43"/>
        <v>0</v>
      </c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  <c r="IU89" s="42"/>
      <c r="IV89" s="42"/>
      <c r="IW89" s="42"/>
      <c r="IX89" s="42"/>
      <c r="IY89" s="42"/>
      <c r="IZ89" s="42"/>
      <c r="JA89" s="42"/>
      <c r="JB89" s="42"/>
      <c r="JC89" s="42"/>
      <c r="JD89" s="42"/>
      <c r="JE89" s="42"/>
      <c r="JF89" s="42"/>
      <c r="JG89" s="42"/>
      <c r="JH89" s="42"/>
      <c r="JI89" s="42"/>
      <c r="JJ89" s="42"/>
      <c r="JK89" s="42"/>
      <c r="JL89" s="42"/>
      <c r="JM89" s="42"/>
      <c r="JN89" s="42"/>
      <c r="JO89" s="42"/>
      <c r="JP89" s="42"/>
      <c r="JQ89" s="42"/>
      <c r="JR89" s="42"/>
      <c r="JS89" s="42"/>
      <c r="JT89" s="42"/>
      <c r="JU89" s="42"/>
      <c r="JV89" s="42"/>
      <c r="JW89" s="42"/>
      <c r="JX89" s="42"/>
      <c r="JY89" s="42"/>
      <c r="JZ89" s="42"/>
      <c r="KA89" s="42"/>
      <c r="KB89" s="42"/>
      <c r="KC89" s="42"/>
      <c r="KD89" s="42"/>
      <c r="KE89" s="42"/>
      <c r="KF89" s="42"/>
      <c r="KG89" s="42"/>
      <c r="KH89" s="42"/>
      <c r="KI89" s="42"/>
      <c r="KJ89" s="42"/>
      <c r="KK89" s="42"/>
      <c r="KL89" s="42"/>
      <c r="KM89" s="42"/>
      <c r="KN89" s="42"/>
      <c r="KO89" s="42"/>
      <c r="KP89" s="42"/>
      <c r="KQ89" s="42"/>
      <c r="KR89" s="42"/>
      <c r="KS89" s="42"/>
      <c r="KT89" s="42"/>
      <c r="KU89" s="42"/>
      <c r="KV89" s="42"/>
      <c r="KW89" s="42"/>
      <c r="KX89" s="42"/>
      <c r="KY89" s="42"/>
      <c r="KZ89" s="42"/>
      <c r="LA89" s="42"/>
      <c r="LB89" s="42"/>
      <c r="LC89" s="42"/>
      <c r="LD89" s="42"/>
      <c r="LE89" s="42"/>
      <c r="LF89" s="42"/>
      <c r="LG89" s="42"/>
      <c r="LH89" s="42"/>
      <c r="LI89" s="42"/>
      <c r="LJ89" s="42"/>
      <c r="LK89" s="42"/>
      <c r="LL89" s="42"/>
      <c r="LM89" s="42"/>
      <c r="LN89" s="42"/>
      <c r="LO89" s="42"/>
      <c r="LP89" s="42"/>
      <c r="LQ89" s="42"/>
      <c r="LR89" s="42"/>
      <c r="LS89" s="42"/>
      <c r="LT89" s="42"/>
      <c r="LU89" s="42"/>
      <c r="LV89" s="42"/>
      <c r="LW89" s="42"/>
      <c r="LX89" s="42"/>
      <c r="LY89" s="42"/>
      <c r="LZ89" s="42"/>
      <c r="MA89" s="42"/>
      <c r="MB89" s="42"/>
      <c r="MC89" s="42"/>
      <c r="MD89" s="42"/>
      <c r="ME89" s="42"/>
      <c r="MF89" s="42"/>
      <c r="MG89" s="42"/>
      <c r="MH89" s="42"/>
      <c r="MI89" s="42"/>
      <c r="MJ89" s="42"/>
      <c r="MK89" s="42"/>
      <c r="ML89" s="42"/>
      <c r="MM89" s="42"/>
      <c r="MN89" s="42"/>
      <c r="MO89" s="42"/>
      <c r="MP89" s="42"/>
      <c r="MQ89" s="42"/>
      <c r="MR89" s="42"/>
      <c r="MS89" s="42"/>
      <c r="MT89" s="42"/>
      <c r="MU89" s="42"/>
      <c r="MV89" s="42"/>
      <c r="MW89" s="42"/>
      <c r="MX89" s="42"/>
      <c r="MY89" s="42"/>
      <c r="MZ89" s="42"/>
      <c r="NA89" s="42"/>
      <c r="NB89" s="42"/>
    </row>
    <row r="90" spans="1:366" s="53" customFormat="1" ht="33" customHeight="1" x14ac:dyDescent="0.25">
      <c r="A90" s="168" t="s">
        <v>50</v>
      </c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70"/>
      <c r="AF90" s="51"/>
      <c r="AG90" s="52">
        <f t="shared" si="44"/>
        <v>0</v>
      </c>
      <c r="AH90" s="52">
        <f t="shared" si="45"/>
        <v>0</v>
      </c>
      <c r="AI90" s="52">
        <f t="shared" si="42"/>
        <v>0</v>
      </c>
      <c r="AJ90" s="52">
        <f t="shared" si="43"/>
        <v>0</v>
      </c>
    </row>
    <row r="91" spans="1:366" s="81" customFormat="1" ht="26.25" customHeight="1" x14ac:dyDescent="0.3">
      <c r="A91" s="48" t="s">
        <v>33</v>
      </c>
      <c r="B91" s="44">
        <f>B93+B92</f>
        <v>572</v>
      </c>
      <c r="C91" s="44">
        <f>C93+C92</f>
        <v>0</v>
      </c>
      <c r="D91" s="44">
        <f>D93+D92</f>
        <v>0</v>
      </c>
      <c r="E91" s="44">
        <f>E93+E92</f>
        <v>0</v>
      </c>
      <c r="F91" s="44">
        <f>IFERROR(E91/B91*100,0)</f>
        <v>0</v>
      </c>
      <c r="G91" s="44">
        <f>IFERROR(E91/C91*100,0)</f>
        <v>0</v>
      </c>
      <c r="H91" s="44">
        <f>H93+H92</f>
        <v>0</v>
      </c>
      <c r="I91" s="44">
        <f t="shared" ref="I91:AE91" si="49">I93+I92</f>
        <v>0</v>
      </c>
      <c r="J91" s="44">
        <f t="shared" si="49"/>
        <v>0</v>
      </c>
      <c r="K91" s="44">
        <f t="shared" si="49"/>
        <v>0</v>
      </c>
      <c r="L91" s="44">
        <f t="shared" si="49"/>
        <v>0</v>
      </c>
      <c r="M91" s="44">
        <f t="shared" si="49"/>
        <v>0</v>
      </c>
      <c r="N91" s="44">
        <f t="shared" si="49"/>
        <v>0</v>
      </c>
      <c r="O91" s="44">
        <f t="shared" si="49"/>
        <v>0</v>
      </c>
      <c r="P91" s="44">
        <f t="shared" si="49"/>
        <v>572</v>
      </c>
      <c r="Q91" s="44">
        <f t="shared" si="49"/>
        <v>0</v>
      </c>
      <c r="R91" s="44">
        <f t="shared" si="49"/>
        <v>0</v>
      </c>
      <c r="S91" s="44">
        <f t="shared" si="49"/>
        <v>0</v>
      </c>
      <c r="T91" s="44">
        <f t="shared" si="49"/>
        <v>0</v>
      </c>
      <c r="U91" s="44">
        <f t="shared" si="49"/>
        <v>0</v>
      </c>
      <c r="V91" s="44">
        <f t="shared" si="49"/>
        <v>0</v>
      </c>
      <c r="W91" s="44">
        <f t="shared" si="49"/>
        <v>0</v>
      </c>
      <c r="X91" s="44">
        <f t="shared" si="49"/>
        <v>0</v>
      </c>
      <c r="Y91" s="44">
        <f t="shared" si="49"/>
        <v>0</v>
      </c>
      <c r="Z91" s="44">
        <f t="shared" si="49"/>
        <v>0</v>
      </c>
      <c r="AA91" s="44">
        <f t="shared" si="49"/>
        <v>0</v>
      </c>
      <c r="AB91" s="44">
        <f t="shared" si="49"/>
        <v>0</v>
      </c>
      <c r="AC91" s="44">
        <f t="shared" si="49"/>
        <v>0</v>
      </c>
      <c r="AD91" s="44">
        <f t="shared" si="49"/>
        <v>0</v>
      </c>
      <c r="AE91" s="44">
        <f t="shared" si="49"/>
        <v>0</v>
      </c>
      <c r="AF91" s="74"/>
      <c r="AG91" s="45">
        <f t="shared" si="44"/>
        <v>572</v>
      </c>
      <c r="AH91" s="45">
        <f t="shared" si="45"/>
        <v>572</v>
      </c>
      <c r="AI91" s="45">
        <f t="shared" si="42"/>
        <v>0</v>
      </c>
      <c r="AJ91" s="45">
        <f t="shared" si="43"/>
        <v>0</v>
      </c>
    </row>
    <row r="92" spans="1:366" s="76" customFormat="1" ht="39" customHeight="1" x14ac:dyDescent="0.3">
      <c r="A92" s="46" t="s">
        <v>28</v>
      </c>
      <c r="B92" s="3">
        <f>H92+J92+L92+N92+P92+R92+T92+V92+X92+Z92+AB92+AD92</f>
        <v>514.79999999999995</v>
      </c>
      <c r="C92" s="3">
        <f>H92</f>
        <v>0</v>
      </c>
      <c r="D92" s="3">
        <f>E92</f>
        <v>0</v>
      </c>
      <c r="E92" s="3">
        <f>I92+K92+M92+O92+Q92+S92+U92+W92+Y92+AA92+AC92+AE92</f>
        <v>0</v>
      </c>
      <c r="F92" s="49">
        <f>IFERROR(E92/B92*100,0)</f>
        <v>0</v>
      </c>
      <c r="G92" s="49">
        <f>IFERROR(E92/C92*100,0)</f>
        <v>0</v>
      </c>
      <c r="H92" s="50"/>
      <c r="I92" s="50"/>
      <c r="J92" s="50"/>
      <c r="K92" s="50"/>
      <c r="L92" s="50"/>
      <c r="M92" s="50"/>
      <c r="N92" s="50"/>
      <c r="O92" s="50"/>
      <c r="P92" s="50">
        <v>514.79999999999995</v>
      </c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74"/>
      <c r="AG92" s="75">
        <f t="shared" si="44"/>
        <v>514.79999999999995</v>
      </c>
      <c r="AH92" s="45">
        <f t="shared" si="45"/>
        <v>514.79999999999995</v>
      </c>
      <c r="AI92" s="75">
        <f t="shared" si="42"/>
        <v>0</v>
      </c>
      <c r="AJ92" s="75">
        <f t="shared" si="43"/>
        <v>0</v>
      </c>
    </row>
    <row r="93" spans="1:366" s="42" customFormat="1" ht="24.75" customHeight="1" x14ac:dyDescent="0.3">
      <c r="A93" s="43" t="s">
        <v>29</v>
      </c>
      <c r="B93" s="3">
        <f>H93+J93+L93+N93+P93+R93+T93+V93+X93+Z93+AB93+AD93</f>
        <v>57.2</v>
      </c>
      <c r="C93" s="3">
        <f>H93</f>
        <v>0</v>
      </c>
      <c r="D93" s="3">
        <f>E93</f>
        <v>0</v>
      </c>
      <c r="E93" s="3">
        <f>I93+K93+M93+O93+Q93+S93+U93+W93+Y93+AA93+AC93+AE93</f>
        <v>0</v>
      </c>
      <c r="F93" s="3">
        <f>IFERROR(E93/B93*100,0)</f>
        <v>0</v>
      </c>
      <c r="G93" s="3">
        <f>IFERROR(E93/C93*100,0)</f>
        <v>0</v>
      </c>
      <c r="H93" s="50"/>
      <c r="I93" s="50"/>
      <c r="J93" s="50"/>
      <c r="K93" s="50"/>
      <c r="L93" s="50"/>
      <c r="M93" s="50"/>
      <c r="N93" s="50"/>
      <c r="O93" s="50"/>
      <c r="P93" s="50">
        <v>57.2</v>
      </c>
      <c r="Q93" s="50"/>
      <c r="R93" s="50"/>
      <c r="S93" s="50"/>
      <c r="T93" s="88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39"/>
      <c r="AG93" s="45">
        <f t="shared" si="44"/>
        <v>57.2</v>
      </c>
      <c r="AH93" s="45">
        <f t="shared" si="45"/>
        <v>57.2</v>
      </c>
      <c r="AI93" s="45">
        <f t="shared" si="42"/>
        <v>0</v>
      </c>
      <c r="AJ93" s="45">
        <f t="shared" si="43"/>
        <v>0</v>
      </c>
    </row>
    <row r="94" spans="1:366" s="87" customFormat="1" ht="37.5" customHeight="1" x14ac:dyDescent="0.3">
      <c r="A94" s="77" t="s">
        <v>30</v>
      </c>
      <c r="B94" s="8">
        <f>H94+J94+L94+N94+P94+R94+T94+V94+X94+Z94+AB94+AD94</f>
        <v>57.2</v>
      </c>
      <c r="C94" s="8">
        <f>H94</f>
        <v>0</v>
      </c>
      <c r="D94" s="8">
        <f>E94</f>
        <v>0</v>
      </c>
      <c r="E94" s="8">
        <f>I94+K94+M94+O94+Q94+S94+U94+W94+Y94+AA94+AC94+AE94</f>
        <v>0</v>
      </c>
      <c r="F94" s="8">
        <f>IFERROR(E94/B94*100,0)</f>
        <v>0</v>
      </c>
      <c r="G94" s="8">
        <f>IFERROR(E94/C94*100,0)</f>
        <v>0</v>
      </c>
      <c r="H94" s="84"/>
      <c r="I94" s="84"/>
      <c r="J94" s="84"/>
      <c r="K94" s="84"/>
      <c r="L94" s="84"/>
      <c r="M94" s="84"/>
      <c r="N94" s="84"/>
      <c r="O94" s="84"/>
      <c r="P94" s="84">
        <v>57.2</v>
      </c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39"/>
      <c r="AG94" s="85">
        <f t="shared" si="44"/>
        <v>57.2</v>
      </c>
      <c r="AH94" s="85">
        <f t="shared" si="45"/>
        <v>57.2</v>
      </c>
      <c r="AI94" s="85">
        <f t="shared" si="42"/>
        <v>0</v>
      </c>
      <c r="AJ94" s="85">
        <f t="shared" si="43"/>
        <v>0</v>
      </c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  <c r="IW94" s="42"/>
      <c r="IX94" s="42"/>
      <c r="IY94" s="42"/>
      <c r="IZ94" s="42"/>
      <c r="JA94" s="42"/>
      <c r="JB94" s="42"/>
      <c r="JC94" s="42"/>
      <c r="JD94" s="42"/>
      <c r="JE94" s="42"/>
      <c r="JF94" s="42"/>
      <c r="JG94" s="42"/>
      <c r="JH94" s="42"/>
      <c r="JI94" s="42"/>
      <c r="JJ94" s="42"/>
      <c r="JK94" s="42"/>
      <c r="JL94" s="42"/>
      <c r="JM94" s="42"/>
      <c r="JN94" s="42"/>
      <c r="JO94" s="42"/>
      <c r="JP94" s="42"/>
      <c r="JQ94" s="42"/>
      <c r="JR94" s="42"/>
      <c r="JS94" s="42"/>
      <c r="JT94" s="42"/>
      <c r="JU94" s="42"/>
      <c r="JV94" s="42"/>
      <c r="JW94" s="42"/>
      <c r="JX94" s="42"/>
      <c r="JY94" s="42"/>
      <c r="JZ94" s="42"/>
      <c r="KA94" s="42"/>
      <c r="KB94" s="42"/>
      <c r="KC94" s="42"/>
      <c r="KD94" s="42"/>
      <c r="KE94" s="42"/>
      <c r="KF94" s="42"/>
      <c r="KG94" s="42"/>
      <c r="KH94" s="42"/>
      <c r="KI94" s="42"/>
      <c r="KJ94" s="42"/>
      <c r="KK94" s="42"/>
      <c r="KL94" s="42"/>
      <c r="KM94" s="42"/>
      <c r="KN94" s="42"/>
      <c r="KO94" s="42"/>
      <c r="KP94" s="42"/>
      <c r="KQ94" s="42"/>
      <c r="KR94" s="42"/>
      <c r="KS94" s="42"/>
      <c r="KT94" s="42"/>
      <c r="KU94" s="42"/>
      <c r="KV94" s="42"/>
      <c r="KW94" s="42"/>
      <c r="KX94" s="42"/>
      <c r="KY94" s="42"/>
      <c r="KZ94" s="42"/>
      <c r="LA94" s="42"/>
      <c r="LB94" s="42"/>
      <c r="LC94" s="42"/>
      <c r="LD94" s="42"/>
      <c r="LE94" s="42"/>
      <c r="LF94" s="42"/>
      <c r="LG94" s="42"/>
      <c r="LH94" s="42"/>
      <c r="LI94" s="42"/>
      <c r="LJ94" s="42"/>
      <c r="LK94" s="42"/>
      <c r="LL94" s="42"/>
      <c r="LM94" s="42"/>
      <c r="LN94" s="42"/>
      <c r="LO94" s="42"/>
      <c r="LP94" s="42"/>
      <c r="LQ94" s="42"/>
      <c r="LR94" s="42"/>
      <c r="LS94" s="42"/>
      <c r="LT94" s="42"/>
      <c r="LU94" s="42"/>
      <c r="LV94" s="42"/>
      <c r="LW94" s="42"/>
      <c r="LX94" s="42"/>
      <c r="LY94" s="42"/>
      <c r="LZ94" s="42"/>
      <c r="MA94" s="42"/>
      <c r="MB94" s="42"/>
      <c r="MC94" s="42"/>
      <c r="MD94" s="42"/>
      <c r="ME94" s="42"/>
      <c r="MF94" s="42"/>
      <c r="MG94" s="42"/>
      <c r="MH94" s="42"/>
      <c r="MI94" s="42"/>
      <c r="MJ94" s="42"/>
      <c r="MK94" s="42"/>
      <c r="ML94" s="42"/>
      <c r="MM94" s="42"/>
      <c r="MN94" s="42"/>
      <c r="MO94" s="42"/>
      <c r="MP94" s="42"/>
      <c r="MQ94" s="42"/>
      <c r="MR94" s="42"/>
      <c r="MS94" s="42"/>
      <c r="MT94" s="42"/>
      <c r="MU94" s="42"/>
      <c r="MV94" s="42"/>
      <c r="MW94" s="42"/>
      <c r="MX94" s="42"/>
      <c r="MY94" s="42"/>
      <c r="MZ94" s="42"/>
      <c r="NA94" s="42"/>
      <c r="NB94" s="42"/>
    </row>
    <row r="95" spans="1:366" s="53" customFormat="1" ht="42" customHeight="1" x14ac:dyDescent="0.25">
      <c r="A95" s="168" t="s">
        <v>51</v>
      </c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70"/>
      <c r="AF95" s="51"/>
      <c r="AG95" s="52">
        <f t="shared" si="44"/>
        <v>0</v>
      </c>
      <c r="AH95" s="52">
        <f t="shared" si="45"/>
        <v>0</v>
      </c>
      <c r="AI95" s="52">
        <f t="shared" si="42"/>
        <v>0</v>
      </c>
      <c r="AJ95" s="52">
        <f t="shared" si="43"/>
        <v>0</v>
      </c>
    </row>
    <row r="96" spans="1:366" s="81" customFormat="1" x14ac:dyDescent="0.3">
      <c r="A96" s="48" t="s">
        <v>33</v>
      </c>
      <c r="B96" s="44">
        <f>B98+B97</f>
        <v>40</v>
      </c>
      <c r="C96" s="44">
        <f>C98+C97</f>
        <v>0</v>
      </c>
      <c r="D96" s="44">
        <f>D98+D97</f>
        <v>0</v>
      </c>
      <c r="E96" s="44">
        <f>E98+E97</f>
        <v>0</v>
      </c>
      <c r="F96" s="44">
        <f>IFERROR(E96/B96*100,0)</f>
        <v>0</v>
      </c>
      <c r="G96" s="44">
        <f>IFERROR(E96/C96*100,0)</f>
        <v>0</v>
      </c>
      <c r="H96" s="44">
        <f>H98+H97</f>
        <v>0</v>
      </c>
      <c r="I96" s="44">
        <f t="shared" ref="I96:AE96" si="50">I98+I97</f>
        <v>0</v>
      </c>
      <c r="J96" s="44">
        <f t="shared" si="50"/>
        <v>0</v>
      </c>
      <c r="K96" s="44">
        <f t="shared" si="50"/>
        <v>0</v>
      </c>
      <c r="L96" s="44">
        <f t="shared" si="50"/>
        <v>0</v>
      </c>
      <c r="M96" s="44">
        <f t="shared" si="50"/>
        <v>0</v>
      </c>
      <c r="N96" s="44">
        <f t="shared" si="50"/>
        <v>0</v>
      </c>
      <c r="O96" s="44">
        <f t="shared" si="50"/>
        <v>0</v>
      </c>
      <c r="P96" s="44">
        <f t="shared" si="50"/>
        <v>40</v>
      </c>
      <c r="Q96" s="44">
        <f t="shared" si="50"/>
        <v>0</v>
      </c>
      <c r="R96" s="44">
        <f t="shared" si="50"/>
        <v>0</v>
      </c>
      <c r="S96" s="44">
        <f t="shared" si="50"/>
        <v>0</v>
      </c>
      <c r="T96" s="44">
        <f t="shared" si="50"/>
        <v>0</v>
      </c>
      <c r="U96" s="44">
        <f t="shared" si="50"/>
        <v>0</v>
      </c>
      <c r="V96" s="44">
        <f t="shared" si="50"/>
        <v>0</v>
      </c>
      <c r="W96" s="44">
        <f t="shared" si="50"/>
        <v>0</v>
      </c>
      <c r="X96" s="44">
        <f t="shared" si="50"/>
        <v>0</v>
      </c>
      <c r="Y96" s="44">
        <f t="shared" si="50"/>
        <v>0</v>
      </c>
      <c r="Z96" s="44">
        <f t="shared" si="50"/>
        <v>0</v>
      </c>
      <c r="AA96" s="44">
        <f t="shared" si="50"/>
        <v>0</v>
      </c>
      <c r="AB96" s="44">
        <f t="shared" si="50"/>
        <v>0</v>
      </c>
      <c r="AC96" s="44">
        <f t="shared" si="50"/>
        <v>0</v>
      </c>
      <c r="AD96" s="44">
        <f t="shared" si="50"/>
        <v>0</v>
      </c>
      <c r="AE96" s="44">
        <f t="shared" si="50"/>
        <v>0</v>
      </c>
      <c r="AF96" s="74"/>
      <c r="AG96" s="45">
        <f t="shared" si="44"/>
        <v>40</v>
      </c>
      <c r="AH96" s="45">
        <f t="shared" si="45"/>
        <v>40</v>
      </c>
      <c r="AI96" s="45">
        <f t="shared" si="42"/>
        <v>0</v>
      </c>
      <c r="AJ96" s="45">
        <f t="shared" si="43"/>
        <v>0</v>
      </c>
    </row>
    <row r="97" spans="1:366" s="76" customFormat="1" ht="38.25" customHeight="1" x14ac:dyDescent="0.3">
      <c r="A97" s="46" t="s">
        <v>28</v>
      </c>
      <c r="B97" s="3">
        <f>H97+J97+L97+N97+P97+R97+T97+V97+X97+Z97+AB97+AD97</f>
        <v>36</v>
      </c>
      <c r="C97" s="3">
        <f>H97</f>
        <v>0</v>
      </c>
      <c r="D97" s="3">
        <f>E97</f>
        <v>0</v>
      </c>
      <c r="E97" s="3">
        <f>I97+K97+M97+O97+Q97+S97+U97+W97+Y97+AA97+AC97+AE97</f>
        <v>0</v>
      </c>
      <c r="F97" s="49">
        <f>IFERROR(E97/B97*100,0)</f>
        <v>0</v>
      </c>
      <c r="G97" s="49">
        <f>IFERROR(E97/C97*100,0)</f>
        <v>0</v>
      </c>
      <c r="H97" s="50"/>
      <c r="I97" s="50"/>
      <c r="J97" s="50"/>
      <c r="K97" s="50"/>
      <c r="L97" s="50"/>
      <c r="M97" s="50"/>
      <c r="N97" s="50"/>
      <c r="O97" s="50"/>
      <c r="P97" s="50">
        <v>36</v>
      </c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74"/>
      <c r="AG97" s="45">
        <f t="shared" si="44"/>
        <v>36</v>
      </c>
      <c r="AH97" s="45">
        <f t="shared" si="45"/>
        <v>36</v>
      </c>
      <c r="AI97" s="45">
        <f t="shared" si="42"/>
        <v>0</v>
      </c>
      <c r="AJ97" s="45">
        <f t="shared" si="43"/>
        <v>0</v>
      </c>
    </row>
    <row r="98" spans="1:366" s="42" customFormat="1" ht="28.5" customHeight="1" x14ac:dyDescent="0.3">
      <c r="A98" s="43" t="s">
        <v>29</v>
      </c>
      <c r="B98" s="3">
        <f>H98+J98+L98+N98+P98+R98+T98+V98+X98+Z98+AB98+AD98</f>
        <v>4</v>
      </c>
      <c r="C98" s="3">
        <f>H98</f>
        <v>0</v>
      </c>
      <c r="D98" s="3">
        <f>E98</f>
        <v>0</v>
      </c>
      <c r="E98" s="3">
        <f>I98+K98+M98+O98+Q98+S98+U98+W98+Y98+AA98+AC98+AE98</f>
        <v>0</v>
      </c>
      <c r="F98" s="3">
        <f>IFERROR(E98/B98*100,0)</f>
        <v>0</v>
      </c>
      <c r="G98" s="3">
        <f>IFERROR(E98/C98*100,0)</f>
        <v>0</v>
      </c>
      <c r="H98" s="50"/>
      <c r="I98" s="50"/>
      <c r="J98" s="50"/>
      <c r="K98" s="50"/>
      <c r="L98" s="50"/>
      <c r="M98" s="50"/>
      <c r="N98" s="50"/>
      <c r="O98" s="50"/>
      <c r="P98" s="50">
        <v>4</v>
      </c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39"/>
      <c r="AG98" s="45">
        <f t="shared" si="44"/>
        <v>4</v>
      </c>
      <c r="AH98" s="45">
        <f t="shared" si="45"/>
        <v>4</v>
      </c>
      <c r="AI98" s="45">
        <f t="shared" si="42"/>
        <v>0</v>
      </c>
      <c r="AJ98" s="45">
        <f t="shared" si="43"/>
        <v>0</v>
      </c>
    </row>
    <row r="99" spans="1:366" s="87" customFormat="1" ht="35.25" customHeight="1" x14ac:dyDescent="0.3">
      <c r="A99" s="77" t="s">
        <v>30</v>
      </c>
      <c r="B99" s="8">
        <f>H99+J99+L99+N99+P99+R99+T99+V99+X99+Z99+AB99+AD99</f>
        <v>4</v>
      </c>
      <c r="C99" s="8">
        <f>H99</f>
        <v>0</v>
      </c>
      <c r="D99" s="8">
        <f>E99</f>
        <v>0</v>
      </c>
      <c r="E99" s="8">
        <f>I99+K99+M99+O99+Q99+S99+U99+W99+Y99+AA99+AC99+AE99</f>
        <v>0</v>
      </c>
      <c r="F99" s="8">
        <f>IFERROR(E99/B99*100,0)</f>
        <v>0</v>
      </c>
      <c r="G99" s="8">
        <f>IFERROR(E99/C99*100,0)</f>
        <v>0</v>
      </c>
      <c r="H99" s="84"/>
      <c r="I99" s="84"/>
      <c r="J99" s="84"/>
      <c r="K99" s="84"/>
      <c r="L99" s="84"/>
      <c r="M99" s="84"/>
      <c r="N99" s="84"/>
      <c r="O99" s="84"/>
      <c r="P99" s="84">
        <v>4</v>
      </c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39"/>
      <c r="AG99" s="85">
        <f t="shared" si="44"/>
        <v>4</v>
      </c>
      <c r="AH99" s="85">
        <f t="shared" si="45"/>
        <v>4</v>
      </c>
      <c r="AI99" s="85">
        <f t="shared" si="42"/>
        <v>0</v>
      </c>
      <c r="AJ99" s="85">
        <f t="shared" si="43"/>
        <v>0</v>
      </c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  <c r="IL99" s="42"/>
      <c r="IM99" s="42"/>
      <c r="IN99" s="42"/>
      <c r="IO99" s="42"/>
      <c r="IP99" s="42"/>
      <c r="IQ99" s="42"/>
      <c r="IR99" s="42"/>
      <c r="IS99" s="42"/>
      <c r="IT99" s="42"/>
      <c r="IU99" s="42"/>
      <c r="IV99" s="42"/>
      <c r="IW99" s="42"/>
      <c r="IX99" s="42"/>
      <c r="IY99" s="42"/>
      <c r="IZ99" s="42"/>
      <c r="JA99" s="42"/>
      <c r="JB99" s="42"/>
      <c r="JC99" s="42"/>
      <c r="JD99" s="42"/>
      <c r="JE99" s="42"/>
      <c r="JF99" s="42"/>
      <c r="JG99" s="42"/>
      <c r="JH99" s="42"/>
      <c r="JI99" s="42"/>
      <c r="JJ99" s="42"/>
      <c r="JK99" s="42"/>
      <c r="JL99" s="42"/>
      <c r="JM99" s="42"/>
      <c r="JN99" s="42"/>
      <c r="JO99" s="42"/>
      <c r="JP99" s="42"/>
      <c r="JQ99" s="42"/>
      <c r="JR99" s="42"/>
      <c r="JS99" s="42"/>
      <c r="JT99" s="42"/>
      <c r="JU99" s="42"/>
      <c r="JV99" s="42"/>
      <c r="JW99" s="42"/>
      <c r="JX99" s="42"/>
      <c r="JY99" s="42"/>
      <c r="JZ99" s="42"/>
      <c r="KA99" s="42"/>
      <c r="KB99" s="42"/>
      <c r="KC99" s="42"/>
      <c r="KD99" s="42"/>
      <c r="KE99" s="42"/>
      <c r="KF99" s="42"/>
      <c r="KG99" s="42"/>
      <c r="KH99" s="42"/>
      <c r="KI99" s="42"/>
      <c r="KJ99" s="42"/>
      <c r="KK99" s="42"/>
      <c r="KL99" s="42"/>
      <c r="KM99" s="42"/>
      <c r="KN99" s="42"/>
      <c r="KO99" s="42"/>
      <c r="KP99" s="42"/>
      <c r="KQ99" s="42"/>
      <c r="KR99" s="42"/>
      <c r="KS99" s="42"/>
      <c r="KT99" s="42"/>
      <c r="KU99" s="42"/>
      <c r="KV99" s="42"/>
      <c r="KW99" s="42"/>
      <c r="KX99" s="42"/>
      <c r="KY99" s="42"/>
      <c r="KZ99" s="42"/>
      <c r="LA99" s="42"/>
      <c r="LB99" s="42"/>
      <c r="LC99" s="42"/>
      <c r="LD99" s="42"/>
      <c r="LE99" s="42"/>
      <c r="LF99" s="42"/>
      <c r="LG99" s="42"/>
      <c r="LH99" s="42"/>
      <c r="LI99" s="42"/>
      <c r="LJ99" s="42"/>
      <c r="LK99" s="42"/>
      <c r="LL99" s="42"/>
      <c r="LM99" s="42"/>
      <c r="LN99" s="42"/>
      <c r="LO99" s="42"/>
      <c r="LP99" s="42"/>
      <c r="LQ99" s="42"/>
      <c r="LR99" s="42"/>
      <c r="LS99" s="42"/>
      <c r="LT99" s="42"/>
      <c r="LU99" s="42"/>
      <c r="LV99" s="42"/>
      <c r="LW99" s="42"/>
      <c r="LX99" s="42"/>
      <c r="LY99" s="42"/>
      <c r="LZ99" s="42"/>
      <c r="MA99" s="42"/>
      <c r="MB99" s="42"/>
      <c r="MC99" s="42"/>
      <c r="MD99" s="42"/>
      <c r="ME99" s="42"/>
      <c r="MF99" s="42"/>
      <c r="MG99" s="42"/>
      <c r="MH99" s="42"/>
      <c r="MI99" s="42"/>
      <c r="MJ99" s="42"/>
      <c r="MK99" s="42"/>
      <c r="ML99" s="42"/>
      <c r="MM99" s="42"/>
      <c r="MN99" s="42"/>
      <c r="MO99" s="42"/>
      <c r="MP99" s="42"/>
      <c r="MQ99" s="42"/>
      <c r="MR99" s="42"/>
      <c r="MS99" s="42"/>
      <c r="MT99" s="42"/>
      <c r="MU99" s="42"/>
      <c r="MV99" s="42"/>
      <c r="MW99" s="42"/>
      <c r="MX99" s="42"/>
      <c r="MY99" s="42"/>
      <c r="MZ99" s="42"/>
      <c r="NA99" s="42"/>
      <c r="NB99" s="42"/>
    </row>
    <row r="100" spans="1:366" s="53" customFormat="1" ht="53.25" customHeight="1" x14ac:dyDescent="0.25">
      <c r="A100" s="168" t="s">
        <v>52</v>
      </c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70"/>
      <c r="AF100" s="51"/>
      <c r="AG100" s="52">
        <f t="shared" si="44"/>
        <v>0</v>
      </c>
      <c r="AH100" s="52">
        <f t="shared" si="45"/>
        <v>0</v>
      </c>
      <c r="AI100" s="52">
        <f t="shared" si="42"/>
        <v>0</v>
      </c>
      <c r="AJ100" s="52">
        <f t="shared" si="43"/>
        <v>0</v>
      </c>
    </row>
    <row r="101" spans="1:366" s="81" customFormat="1" ht="26.25" customHeight="1" x14ac:dyDescent="0.3">
      <c r="A101" s="48" t="s">
        <v>33</v>
      </c>
      <c r="B101" s="44">
        <f>B103+B102</f>
        <v>488.4</v>
      </c>
      <c r="C101" s="44">
        <f>C103+C102</f>
        <v>0</v>
      </c>
      <c r="D101" s="44">
        <f>D103+D102</f>
        <v>0</v>
      </c>
      <c r="E101" s="44">
        <f>E103+E102</f>
        <v>0</v>
      </c>
      <c r="F101" s="44">
        <f>IFERROR(E101/B101*100,0)</f>
        <v>0</v>
      </c>
      <c r="G101" s="44">
        <f>IFERROR(E101/C101*100,0)</f>
        <v>0</v>
      </c>
      <c r="H101" s="44">
        <f>H103+H102</f>
        <v>0</v>
      </c>
      <c r="I101" s="44">
        <f t="shared" ref="I101:AE101" si="51">I103+I102</f>
        <v>0</v>
      </c>
      <c r="J101" s="44">
        <f t="shared" si="51"/>
        <v>0</v>
      </c>
      <c r="K101" s="44">
        <f t="shared" si="51"/>
        <v>0</v>
      </c>
      <c r="L101" s="44">
        <f t="shared" si="51"/>
        <v>0</v>
      </c>
      <c r="M101" s="44">
        <f t="shared" si="51"/>
        <v>0</v>
      </c>
      <c r="N101" s="44">
        <f t="shared" si="51"/>
        <v>0</v>
      </c>
      <c r="O101" s="44">
        <f t="shared" si="51"/>
        <v>0</v>
      </c>
      <c r="P101" s="44">
        <f t="shared" si="51"/>
        <v>488.4</v>
      </c>
      <c r="Q101" s="44">
        <f t="shared" si="51"/>
        <v>0</v>
      </c>
      <c r="R101" s="44">
        <f t="shared" si="51"/>
        <v>0</v>
      </c>
      <c r="S101" s="44">
        <f t="shared" si="51"/>
        <v>0</v>
      </c>
      <c r="T101" s="44">
        <f t="shared" si="51"/>
        <v>0</v>
      </c>
      <c r="U101" s="44">
        <f t="shared" si="51"/>
        <v>0</v>
      </c>
      <c r="V101" s="44">
        <f t="shared" si="51"/>
        <v>0</v>
      </c>
      <c r="W101" s="44">
        <f>W102+W103</f>
        <v>0</v>
      </c>
      <c r="X101" s="44">
        <f t="shared" si="51"/>
        <v>0</v>
      </c>
      <c r="Y101" s="44">
        <f t="shared" si="51"/>
        <v>0</v>
      </c>
      <c r="Z101" s="44">
        <f t="shared" si="51"/>
        <v>0</v>
      </c>
      <c r="AA101" s="44">
        <f t="shared" si="51"/>
        <v>0</v>
      </c>
      <c r="AB101" s="44">
        <f t="shared" si="51"/>
        <v>0</v>
      </c>
      <c r="AC101" s="44">
        <f t="shared" si="51"/>
        <v>0</v>
      </c>
      <c r="AD101" s="44">
        <f t="shared" si="51"/>
        <v>0</v>
      </c>
      <c r="AE101" s="44">
        <f t="shared" si="51"/>
        <v>0</v>
      </c>
      <c r="AF101" s="74"/>
      <c r="AG101" s="45">
        <f t="shared" si="44"/>
        <v>488.4</v>
      </c>
      <c r="AH101" s="45">
        <f t="shared" si="45"/>
        <v>488.4</v>
      </c>
      <c r="AI101" s="45">
        <f t="shared" si="42"/>
        <v>0</v>
      </c>
      <c r="AJ101" s="45">
        <f t="shared" si="43"/>
        <v>0</v>
      </c>
    </row>
    <row r="102" spans="1:366" s="76" customFormat="1" ht="42" customHeight="1" x14ac:dyDescent="0.3">
      <c r="A102" s="46" t="s">
        <v>28</v>
      </c>
      <c r="B102" s="3">
        <f>H102+J102+L102+N102+P102+R102+T102+V102+X102+Z102+AB102+AD102</f>
        <v>439.56</v>
      </c>
      <c r="C102" s="3">
        <f>H102</f>
        <v>0</v>
      </c>
      <c r="D102" s="3">
        <f>E102</f>
        <v>0</v>
      </c>
      <c r="E102" s="3">
        <f>I102+K102+M102+O102+Q102+S102+U102+W102+Y102+AA102+AC102+AE102</f>
        <v>0</v>
      </c>
      <c r="F102" s="49">
        <f>IFERROR(E102/B102*100,0)</f>
        <v>0</v>
      </c>
      <c r="G102" s="49">
        <f>IFERROR(E102/C102*100,0)</f>
        <v>0</v>
      </c>
      <c r="H102" s="50"/>
      <c r="I102" s="50"/>
      <c r="J102" s="50"/>
      <c r="K102" s="50"/>
      <c r="L102" s="50"/>
      <c r="M102" s="50"/>
      <c r="N102" s="50"/>
      <c r="O102" s="50"/>
      <c r="P102" s="50">
        <v>439.56</v>
      </c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74"/>
      <c r="AG102" s="45">
        <f t="shared" si="44"/>
        <v>439.56</v>
      </c>
      <c r="AH102" s="45">
        <f t="shared" si="45"/>
        <v>439.56</v>
      </c>
      <c r="AI102" s="45">
        <f t="shared" si="42"/>
        <v>0</v>
      </c>
      <c r="AJ102" s="45">
        <f t="shared" si="43"/>
        <v>0</v>
      </c>
    </row>
    <row r="103" spans="1:366" s="42" customFormat="1" ht="28.5" customHeight="1" x14ac:dyDescent="0.3">
      <c r="A103" s="43" t="s">
        <v>29</v>
      </c>
      <c r="B103" s="3">
        <f>H103+J103+L103+N103+P103+R103+T103+V103+X103+Z103+AB103+AD103</f>
        <v>48.84</v>
      </c>
      <c r="C103" s="3">
        <f>H103</f>
        <v>0</v>
      </c>
      <c r="D103" s="3">
        <f>E103</f>
        <v>0</v>
      </c>
      <c r="E103" s="3">
        <f>I103+K103+M103+O103+Q103+S103+U103+W103+Y103+AA103+AC103+AE103</f>
        <v>0</v>
      </c>
      <c r="F103" s="3">
        <f>IFERROR(E103/B103*100,0)</f>
        <v>0</v>
      </c>
      <c r="G103" s="3">
        <f>IFERROR(E103/C103*100,0)</f>
        <v>0</v>
      </c>
      <c r="H103" s="50"/>
      <c r="I103" s="50"/>
      <c r="J103" s="50"/>
      <c r="K103" s="50"/>
      <c r="L103" s="50"/>
      <c r="M103" s="50"/>
      <c r="N103" s="50"/>
      <c r="O103" s="50"/>
      <c r="P103" s="50">
        <v>48.84</v>
      </c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39"/>
      <c r="AG103" s="45">
        <f t="shared" si="44"/>
        <v>48.84</v>
      </c>
      <c r="AH103" s="45">
        <f t="shared" si="45"/>
        <v>48.84</v>
      </c>
      <c r="AI103" s="45">
        <f t="shared" si="42"/>
        <v>0</v>
      </c>
      <c r="AJ103" s="45">
        <f t="shared" si="43"/>
        <v>0</v>
      </c>
    </row>
    <row r="104" spans="1:366" s="87" customFormat="1" ht="34.5" customHeight="1" x14ac:dyDescent="0.3">
      <c r="A104" s="77" t="s">
        <v>30</v>
      </c>
      <c r="B104" s="8">
        <f>H104+J104+L104+N104+P104+R104+T104+V104+X104+Z104+AB104+AD104</f>
        <v>48.84</v>
      </c>
      <c r="C104" s="8">
        <f>H104</f>
        <v>0</v>
      </c>
      <c r="D104" s="8">
        <f>E104</f>
        <v>0</v>
      </c>
      <c r="E104" s="8">
        <f>I104+K104+M104+O104+Q104+S104+U104+W104+Y104+AA104+AC104+AE104</f>
        <v>0</v>
      </c>
      <c r="F104" s="8">
        <f>IFERROR(E104/B104*100,0)</f>
        <v>0</v>
      </c>
      <c r="G104" s="8">
        <f>IFERROR(E104/C104*100,0)</f>
        <v>0</v>
      </c>
      <c r="H104" s="84"/>
      <c r="I104" s="84"/>
      <c r="J104" s="84"/>
      <c r="K104" s="84"/>
      <c r="L104" s="84"/>
      <c r="M104" s="84"/>
      <c r="N104" s="84"/>
      <c r="O104" s="84"/>
      <c r="P104" s="84">
        <v>48.84</v>
      </c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39"/>
      <c r="AG104" s="85">
        <f t="shared" si="44"/>
        <v>48.84</v>
      </c>
      <c r="AH104" s="85">
        <f t="shared" si="45"/>
        <v>48.84</v>
      </c>
      <c r="AI104" s="85">
        <f t="shared" si="42"/>
        <v>0</v>
      </c>
      <c r="AJ104" s="85">
        <f t="shared" si="43"/>
        <v>0</v>
      </c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  <c r="IL104" s="42"/>
      <c r="IM104" s="42"/>
      <c r="IN104" s="42"/>
      <c r="IO104" s="42"/>
      <c r="IP104" s="42"/>
      <c r="IQ104" s="42"/>
      <c r="IR104" s="42"/>
      <c r="IS104" s="42"/>
      <c r="IT104" s="42"/>
      <c r="IU104" s="42"/>
      <c r="IV104" s="42"/>
      <c r="IW104" s="42"/>
      <c r="IX104" s="42"/>
      <c r="IY104" s="42"/>
      <c r="IZ104" s="42"/>
      <c r="JA104" s="42"/>
      <c r="JB104" s="42"/>
      <c r="JC104" s="42"/>
      <c r="JD104" s="42"/>
      <c r="JE104" s="42"/>
      <c r="JF104" s="42"/>
      <c r="JG104" s="42"/>
      <c r="JH104" s="42"/>
      <c r="JI104" s="42"/>
      <c r="JJ104" s="42"/>
      <c r="JK104" s="42"/>
      <c r="JL104" s="42"/>
      <c r="JM104" s="42"/>
      <c r="JN104" s="42"/>
      <c r="JO104" s="42"/>
      <c r="JP104" s="42"/>
      <c r="JQ104" s="42"/>
      <c r="JR104" s="42"/>
      <c r="JS104" s="42"/>
      <c r="JT104" s="42"/>
      <c r="JU104" s="42"/>
      <c r="JV104" s="42"/>
      <c r="JW104" s="42"/>
      <c r="JX104" s="42"/>
      <c r="JY104" s="42"/>
      <c r="JZ104" s="42"/>
      <c r="KA104" s="42"/>
      <c r="KB104" s="42"/>
      <c r="KC104" s="42"/>
      <c r="KD104" s="42"/>
      <c r="KE104" s="42"/>
      <c r="KF104" s="42"/>
      <c r="KG104" s="42"/>
      <c r="KH104" s="42"/>
      <c r="KI104" s="42"/>
      <c r="KJ104" s="42"/>
      <c r="KK104" s="42"/>
      <c r="KL104" s="42"/>
      <c r="KM104" s="42"/>
      <c r="KN104" s="42"/>
      <c r="KO104" s="42"/>
      <c r="KP104" s="42"/>
      <c r="KQ104" s="42"/>
      <c r="KR104" s="42"/>
      <c r="KS104" s="42"/>
      <c r="KT104" s="42"/>
      <c r="KU104" s="42"/>
      <c r="KV104" s="42"/>
      <c r="KW104" s="42"/>
      <c r="KX104" s="42"/>
      <c r="KY104" s="42"/>
      <c r="KZ104" s="42"/>
      <c r="LA104" s="42"/>
      <c r="LB104" s="42"/>
      <c r="LC104" s="42"/>
      <c r="LD104" s="42"/>
      <c r="LE104" s="42"/>
      <c r="LF104" s="42"/>
      <c r="LG104" s="42"/>
      <c r="LH104" s="42"/>
      <c r="LI104" s="42"/>
      <c r="LJ104" s="42"/>
      <c r="LK104" s="42"/>
      <c r="LL104" s="42"/>
      <c r="LM104" s="42"/>
      <c r="LN104" s="42"/>
      <c r="LO104" s="42"/>
      <c r="LP104" s="42"/>
      <c r="LQ104" s="42"/>
      <c r="LR104" s="42"/>
      <c r="LS104" s="42"/>
      <c r="LT104" s="42"/>
      <c r="LU104" s="42"/>
      <c r="LV104" s="42"/>
      <c r="LW104" s="42"/>
      <c r="LX104" s="42"/>
      <c r="LY104" s="42"/>
      <c r="LZ104" s="42"/>
      <c r="MA104" s="42"/>
      <c r="MB104" s="42"/>
      <c r="MC104" s="42"/>
      <c r="MD104" s="42"/>
      <c r="ME104" s="42"/>
      <c r="MF104" s="42"/>
      <c r="MG104" s="42"/>
      <c r="MH104" s="42"/>
      <c r="MI104" s="42"/>
      <c r="MJ104" s="42"/>
      <c r="MK104" s="42"/>
      <c r="ML104" s="42"/>
      <c r="MM104" s="42"/>
      <c r="MN104" s="42"/>
      <c r="MO104" s="42"/>
      <c r="MP104" s="42"/>
      <c r="MQ104" s="42"/>
      <c r="MR104" s="42"/>
      <c r="MS104" s="42"/>
      <c r="MT104" s="42"/>
      <c r="MU104" s="42"/>
      <c r="MV104" s="42"/>
      <c r="MW104" s="42"/>
      <c r="MX104" s="42"/>
      <c r="MY104" s="42"/>
      <c r="MZ104" s="42"/>
      <c r="NA104" s="42"/>
      <c r="NB104" s="42"/>
    </row>
    <row r="105" spans="1:366" ht="28.5" customHeight="1" x14ac:dyDescent="0.25">
      <c r="A105" s="89" t="s">
        <v>53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1"/>
    </row>
    <row r="106" spans="1:366" s="42" customFormat="1" ht="30" customHeight="1" x14ac:dyDescent="0.3">
      <c r="A106" s="48" t="s">
        <v>33</v>
      </c>
      <c r="B106" s="44">
        <f>B107</f>
        <v>1000</v>
      </c>
      <c r="C106" s="44">
        <f>C107</f>
        <v>0</v>
      </c>
      <c r="D106" s="44">
        <f t="shared" ref="D106:AE106" si="52">D107</f>
        <v>0</v>
      </c>
      <c r="E106" s="44">
        <f t="shared" si="52"/>
        <v>0</v>
      </c>
      <c r="F106" s="44">
        <f t="shared" si="52"/>
        <v>0</v>
      </c>
      <c r="G106" s="44">
        <f t="shared" si="52"/>
        <v>0</v>
      </c>
      <c r="H106" s="44">
        <f t="shared" si="52"/>
        <v>0</v>
      </c>
      <c r="I106" s="44">
        <f t="shared" si="52"/>
        <v>0</v>
      </c>
      <c r="J106" s="44">
        <f t="shared" si="52"/>
        <v>0</v>
      </c>
      <c r="K106" s="44">
        <f t="shared" si="52"/>
        <v>0</v>
      </c>
      <c r="L106" s="44">
        <f t="shared" si="52"/>
        <v>0</v>
      </c>
      <c r="M106" s="44">
        <f t="shared" si="52"/>
        <v>0</v>
      </c>
      <c r="N106" s="44">
        <f t="shared" si="52"/>
        <v>0</v>
      </c>
      <c r="O106" s="44">
        <f t="shared" si="52"/>
        <v>0</v>
      </c>
      <c r="P106" s="44">
        <f t="shared" si="52"/>
        <v>0</v>
      </c>
      <c r="Q106" s="44">
        <f t="shared" si="52"/>
        <v>0</v>
      </c>
      <c r="R106" s="44">
        <f t="shared" si="52"/>
        <v>1000</v>
      </c>
      <c r="S106" s="44">
        <f t="shared" si="52"/>
        <v>0</v>
      </c>
      <c r="T106" s="44">
        <f t="shared" si="52"/>
        <v>0</v>
      </c>
      <c r="U106" s="44">
        <f t="shared" si="52"/>
        <v>0</v>
      </c>
      <c r="V106" s="44">
        <f t="shared" si="52"/>
        <v>0</v>
      </c>
      <c r="W106" s="44">
        <f t="shared" si="52"/>
        <v>0</v>
      </c>
      <c r="X106" s="44">
        <f t="shared" si="52"/>
        <v>0</v>
      </c>
      <c r="Y106" s="44">
        <f t="shared" si="52"/>
        <v>0</v>
      </c>
      <c r="Z106" s="44">
        <f t="shared" si="52"/>
        <v>0</v>
      </c>
      <c r="AA106" s="44">
        <f t="shared" si="52"/>
        <v>0</v>
      </c>
      <c r="AB106" s="44">
        <f t="shared" si="52"/>
        <v>0</v>
      </c>
      <c r="AC106" s="44">
        <f t="shared" si="52"/>
        <v>0</v>
      </c>
      <c r="AD106" s="44">
        <f t="shared" si="52"/>
        <v>0</v>
      </c>
      <c r="AE106" s="44">
        <f t="shared" si="52"/>
        <v>0</v>
      </c>
      <c r="AF106" s="59"/>
      <c r="AG106" s="45"/>
      <c r="AH106" s="45"/>
      <c r="AI106" s="45"/>
      <c r="AJ106" s="45"/>
    </row>
    <row r="107" spans="1:366" s="42" customFormat="1" ht="30" customHeight="1" x14ac:dyDescent="0.3">
      <c r="A107" s="43" t="s">
        <v>29</v>
      </c>
      <c r="B107" s="3">
        <f>H107+J107+L107+N107+P107+R107+T107+V107+X107+Z107+AB107+AD107</f>
        <v>1000</v>
      </c>
      <c r="C107" s="3">
        <f>H107</f>
        <v>0</v>
      </c>
      <c r="D107" s="3">
        <f>E107</f>
        <v>0</v>
      </c>
      <c r="E107" s="3">
        <f>I107+K107+M107+O107+Q107+S107+U107+W107+Y107+AA107+AC107+AE107</f>
        <v>0</v>
      </c>
      <c r="F107" s="3">
        <f>IFERROR(E107/B107*100,0)</f>
        <v>0</v>
      </c>
      <c r="G107" s="3">
        <f>IFERROR(E107/C107*100,0)</f>
        <v>0</v>
      </c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>
        <v>1000</v>
      </c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9"/>
      <c r="AG107" s="45"/>
      <c r="AH107" s="45"/>
      <c r="AI107" s="45"/>
      <c r="AJ107" s="45"/>
    </row>
    <row r="108" spans="1:366" ht="28.5" customHeight="1" x14ac:dyDescent="0.25">
      <c r="A108" s="89" t="s">
        <v>54</v>
      </c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1"/>
      <c r="AG108" s="18">
        <f t="shared" ref="AG108:AG122" si="53">H108+J108+L108+N108+P108+R108+T108+V108+X108+Z108+AB108+AD108</f>
        <v>0</v>
      </c>
      <c r="AH108" s="18">
        <f t="shared" ref="AH108:AH122" si="54">H108+J108+L108+N108+P108+R108+T108+V108+X108</f>
        <v>0</v>
      </c>
      <c r="AI108" s="18">
        <f t="shared" ref="AI108:AI122" si="55">I108+K108+M108+O108+Q108+S108+U108+W108+Y108+AA108+AC108+AE108</f>
        <v>0</v>
      </c>
      <c r="AJ108" s="18">
        <f t="shared" ref="AJ108:AJ121" si="56">E108-C108</f>
        <v>0</v>
      </c>
    </row>
    <row r="109" spans="1:366" s="81" customFormat="1" ht="30" customHeight="1" x14ac:dyDescent="0.3">
      <c r="A109" s="48" t="s">
        <v>33</v>
      </c>
      <c r="B109" s="44">
        <f>B110</f>
        <v>600</v>
      </c>
      <c r="C109" s="44">
        <f>C110</f>
        <v>0</v>
      </c>
      <c r="D109" s="44">
        <f>D110</f>
        <v>0</v>
      </c>
      <c r="E109" s="44">
        <f>E110</f>
        <v>0</v>
      </c>
      <c r="F109" s="44">
        <f>IFERROR(E109/B109*100,0)</f>
        <v>0</v>
      </c>
      <c r="G109" s="44">
        <f>IFERROR(E109/C109*100,0)</f>
        <v>0</v>
      </c>
      <c r="H109" s="44">
        <f>H110</f>
        <v>0</v>
      </c>
      <c r="I109" s="44">
        <f t="shared" ref="I109:AE109" si="57">I110</f>
        <v>0</v>
      </c>
      <c r="J109" s="44">
        <f t="shared" si="57"/>
        <v>0</v>
      </c>
      <c r="K109" s="44">
        <f t="shared" si="57"/>
        <v>0</v>
      </c>
      <c r="L109" s="44">
        <f t="shared" si="57"/>
        <v>0</v>
      </c>
      <c r="M109" s="44">
        <f t="shared" si="57"/>
        <v>0</v>
      </c>
      <c r="N109" s="44">
        <f t="shared" si="57"/>
        <v>0</v>
      </c>
      <c r="O109" s="44">
        <f t="shared" si="57"/>
        <v>0</v>
      </c>
      <c r="P109" s="44">
        <f t="shared" si="57"/>
        <v>0</v>
      </c>
      <c r="Q109" s="44">
        <f t="shared" si="57"/>
        <v>0</v>
      </c>
      <c r="R109" s="44">
        <f t="shared" si="57"/>
        <v>600</v>
      </c>
      <c r="S109" s="44">
        <f t="shared" si="57"/>
        <v>0</v>
      </c>
      <c r="T109" s="44">
        <f t="shared" si="57"/>
        <v>0</v>
      </c>
      <c r="U109" s="44">
        <f t="shared" si="57"/>
        <v>0</v>
      </c>
      <c r="V109" s="44">
        <f t="shared" si="57"/>
        <v>0</v>
      </c>
      <c r="W109" s="44">
        <f t="shared" si="57"/>
        <v>0</v>
      </c>
      <c r="X109" s="44">
        <f t="shared" si="57"/>
        <v>0</v>
      </c>
      <c r="Y109" s="44">
        <f t="shared" si="57"/>
        <v>0</v>
      </c>
      <c r="Z109" s="44">
        <f t="shared" si="57"/>
        <v>0</v>
      </c>
      <c r="AA109" s="44">
        <f t="shared" si="57"/>
        <v>0</v>
      </c>
      <c r="AB109" s="44">
        <f t="shared" si="57"/>
        <v>0</v>
      </c>
      <c r="AC109" s="44">
        <f t="shared" si="57"/>
        <v>0</v>
      </c>
      <c r="AD109" s="44">
        <f t="shared" si="57"/>
        <v>0</v>
      </c>
      <c r="AE109" s="44">
        <f t="shared" si="57"/>
        <v>0</v>
      </c>
      <c r="AF109" s="74"/>
      <c r="AG109" s="45">
        <f t="shared" si="53"/>
        <v>600</v>
      </c>
      <c r="AH109" s="45">
        <f t="shared" si="54"/>
        <v>600</v>
      </c>
      <c r="AI109" s="45">
        <f t="shared" si="55"/>
        <v>0</v>
      </c>
      <c r="AJ109" s="45">
        <f t="shared" si="56"/>
        <v>0</v>
      </c>
    </row>
    <row r="110" spans="1:366" s="42" customFormat="1" ht="44.25" customHeight="1" x14ac:dyDescent="0.3">
      <c r="A110" s="43" t="s">
        <v>29</v>
      </c>
      <c r="B110" s="3">
        <f>H110+J1010+L110+N110+P110+R110+T110+V110+X110+Z110+AB110+AD110+J110</f>
        <v>600</v>
      </c>
      <c r="C110" s="3">
        <f>H110</f>
        <v>0</v>
      </c>
      <c r="D110" s="3">
        <f>E110</f>
        <v>0</v>
      </c>
      <c r="E110" s="3">
        <f>I110+K110+M110+O110+Q110+S110+U110+W110+Y110+AA110+AC110+AE110</f>
        <v>0</v>
      </c>
      <c r="F110" s="3">
        <f>IFERROR(E110/B110*100,0)</f>
        <v>0</v>
      </c>
      <c r="G110" s="3">
        <f>IFERROR(E110/C110*100,0)</f>
        <v>0</v>
      </c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>
        <v>600</v>
      </c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74"/>
      <c r="AG110" s="45">
        <f t="shared" si="53"/>
        <v>600</v>
      </c>
      <c r="AH110" s="45">
        <f t="shared" si="54"/>
        <v>600</v>
      </c>
      <c r="AI110" s="45">
        <f t="shared" si="55"/>
        <v>0</v>
      </c>
      <c r="AJ110" s="45">
        <f t="shared" si="56"/>
        <v>0</v>
      </c>
    </row>
    <row r="111" spans="1:366" ht="28.5" customHeight="1" x14ac:dyDescent="0.25">
      <c r="A111" s="89" t="s">
        <v>55</v>
      </c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1"/>
      <c r="AG111" s="18">
        <f t="shared" si="53"/>
        <v>0</v>
      </c>
      <c r="AH111" s="18">
        <f t="shared" si="54"/>
        <v>0</v>
      </c>
      <c r="AI111" s="18">
        <f t="shared" si="55"/>
        <v>0</v>
      </c>
      <c r="AJ111" s="18">
        <f t="shared" si="56"/>
        <v>0</v>
      </c>
    </row>
    <row r="112" spans="1:366" s="81" customFormat="1" ht="40.5" customHeight="1" x14ac:dyDescent="0.3">
      <c r="A112" s="48" t="s">
        <v>33</v>
      </c>
      <c r="B112" s="44">
        <f>B113</f>
        <v>600</v>
      </c>
      <c r="C112" s="44">
        <f>C113</f>
        <v>0</v>
      </c>
      <c r="D112" s="44">
        <f>D113</f>
        <v>0</v>
      </c>
      <c r="E112" s="44">
        <f>E113</f>
        <v>0</v>
      </c>
      <c r="F112" s="44">
        <f>F113</f>
        <v>0</v>
      </c>
      <c r="G112" s="44">
        <f>IFERROR(E112/C112*100,0)</f>
        <v>0</v>
      </c>
      <c r="H112" s="44">
        <f>H113</f>
        <v>0</v>
      </c>
      <c r="I112" s="44">
        <f t="shared" ref="I112:AE112" si="58">I113</f>
        <v>0</v>
      </c>
      <c r="J112" s="44">
        <f t="shared" si="58"/>
        <v>0</v>
      </c>
      <c r="K112" s="44">
        <f t="shared" si="58"/>
        <v>0</v>
      </c>
      <c r="L112" s="44">
        <f t="shared" si="58"/>
        <v>0</v>
      </c>
      <c r="M112" s="44">
        <f t="shared" si="58"/>
        <v>0</v>
      </c>
      <c r="N112" s="44">
        <f t="shared" si="58"/>
        <v>0</v>
      </c>
      <c r="O112" s="44">
        <f t="shared" si="58"/>
        <v>0</v>
      </c>
      <c r="P112" s="44">
        <f t="shared" si="58"/>
        <v>0</v>
      </c>
      <c r="Q112" s="44">
        <f t="shared" si="58"/>
        <v>0</v>
      </c>
      <c r="R112" s="44">
        <f t="shared" si="58"/>
        <v>600</v>
      </c>
      <c r="S112" s="44">
        <f t="shared" si="58"/>
        <v>0</v>
      </c>
      <c r="T112" s="44">
        <f t="shared" si="58"/>
        <v>0</v>
      </c>
      <c r="U112" s="44">
        <f t="shared" si="58"/>
        <v>0</v>
      </c>
      <c r="V112" s="44">
        <f t="shared" si="58"/>
        <v>0</v>
      </c>
      <c r="W112" s="44">
        <f t="shared" si="58"/>
        <v>0</v>
      </c>
      <c r="X112" s="44">
        <f t="shared" si="58"/>
        <v>0</v>
      </c>
      <c r="Y112" s="44">
        <f t="shared" si="58"/>
        <v>0</v>
      </c>
      <c r="Z112" s="44">
        <f t="shared" si="58"/>
        <v>0</v>
      </c>
      <c r="AA112" s="44">
        <f t="shared" si="58"/>
        <v>0</v>
      </c>
      <c r="AB112" s="44">
        <f t="shared" si="58"/>
        <v>0</v>
      </c>
      <c r="AC112" s="44">
        <f t="shared" si="58"/>
        <v>0</v>
      </c>
      <c r="AD112" s="44">
        <f t="shared" si="58"/>
        <v>0</v>
      </c>
      <c r="AE112" s="44">
        <f t="shared" si="58"/>
        <v>0</v>
      </c>
      <c r="AF112" s="74"/>
      <c r="AG112" s="45">
        <f t="shared" si="53"/>
        <v>600</v>
      </c>
      <c r="AH112" s="45">
        <f t="shared" si="54"/>
        <v>600</v>
      </c>
      <c r="AI112" s="45">
        <f t="shared" si="55"/>
        <v>0</v>
      </c>
      <c r="AJ112" s="45">
        <f t="shared" si="56"/>
        <v>0</v>
      </c>
    </row>
    <row r="113" spans="1:366" s="42" customFormat="1" ht="30.75" customHeight="1" x14ac:dyDescent="0.3">
      <c r="A113" s="43" t="s">
        <v>29</v>
      </c>
      <c r="B113" s="3">
        <f>H113+J1013+L113+N113+P113+R113+T113+V113+X113+Z113+AB113+AD113+J113</f>
        <v>600</v>
      </c>
      <c r="C113" s="3">
        <f>H113</f>
        <v>0</v>
      </c>
      <c r="D113" s="3">
        <f>E113</f>
        <v>0</v>
      </c>
      <c r="E113" s="3">
        <f>I113+K113+M113+O113+Q113+S113+U113+W113+Y113+AA113+AC113+AE113</f>
        <v>0</v>
      </c>
      <c r="F113" s="3">
        <f>IFERROR(E113/B113*100,0)</f>
        <v>0</v>
      </c>
      <c r="G113" s="3">
        <f>IFERROR(E113/C113*100,0)</f>
        <v>0</v>
      </c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>
        <v>600</v>
      </c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74"/>
      <c r="AG113" s="45">
        <f t="shared" si="53"/>
        <v>600</v>
      </c>
      <c r="AH113" s="45">
        <f t="shared" si="54"/>
        <v>600</v>
      </c>
      <c r="AI113" s="45">
        <f t="shared" si="55"/>
        <v>0</v>
      </c>
      <c r="AJ113" s="45">
        <f t="shared" si="56"/>
        <v>0</v>
      </c>
    </row>
    <row r="114" spans="1:366" ht="28.5" customHeight="1" x14ac:dyDescent="0.25">
      <c r="A114" s="89" t="s">
        <v>56</v>
      </c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1"/>
      <c r="AG114" s="18">
        <f t="shared" si="53"/>
        <v>0</v>
      </c>
      <c r="AH114" s="18">
        <f t="shared" si="54"/>
        <v>0</v>
      </c>
      <c r="AI114" s="18">
        <f t="shared" si="55"/>
        <v>0</v>
      </c>
      <c r="AJ114" s="18">
        <f t="shared" si="56"/>
        <v>0</v>
      </c>
    </row>
    <row r="115" spans="1:366" s="81" customFormat="1" ht="37.5" customHeight="1" x14ac:dyDescent="0.3">
      <c r="A115" s="48" t="s">
        <v>33</v>
      </c>
      <c r="B115" s="44">
        <f>B117</f>
        <v>500</v>
      </c>
      <c r="C115" s="44">
        <f>C117</f>
        <v>0</v>
      </c>
      <c r="D115" s="44">
        <f>D117</f>
        <v>0</v>
      </c>
      <c r="E115" s="44">
        <f>E117</f>
        <v>0</v>
      </c>
      <c r="F115" s="44">
        <f>IFERROR(E115/B115*100,0)</f>
        <v>0</v>
      </c>
      <c r="G115" s="44">
        <f>IFERROR(E115/C115*100,0)</f>
        <v>0</v>
      </c>
      <c r="H115" s="44">
        <f>H117</f>
        <v>0</v>
      </c>
      <c r="I115" s="44">
        <f t="shared" ref="I115:AE115" si="59">I117</f>
        <v>0</v>
      </c>
      <c r="J115" s="44">
        <f t="shared" si="59"/>
        <v>0</v>
      </c>
      <c r="K115" s="44">
        <f t="shared" si="59"/>
        <v>0</v>
      </c>
      <c r="L115" s="44">
        <f t="shared" si="59"/>
        <v>0</v>
      </c>
      <c r="M115" s="44">
        <f t="shared" si="59"/>
        <v>0</v>
      </c>
      <c r="N115" s="44">
        <f t="shared" si="59"/>
        <v>0</v>
      </c>
      <c r="O115" s="44">
        <f t="shared" si="59"/>
        <v>0</v>
      </c>
      <c r="P115" s="44">
        <f t="shared" si="59"/>
        <v>500</v>
      </c>
      <c r="Q115" s="44">
        <f t="shared" si="59"/>
        <v>0</v>
      </c>
      <c r="R115" s="44">
        <f t="shared" si="59"/>
        <v>0</v>
      </c>
      <c r="S115" s="44">
        <f t="shared" si="59"/>
        <v>0</v>
      </c>
      <c r="T115" s="44">
        <f t="shared" si="59"/>
        <v>0</v>
      </c>
      <c r="U115" s="44">
        <f t="shared" si="59"/>
        <v>0</v>
      </c>
      <c r="V115" s="44">
        <f t="shared" si="59"/>
        <v>0</v>
      </c>
      <c r="W115" s="44">
        <f t="shared" si="59"/>
        <v>0</v>
      </c>
      <c r="X115" s="44">
        <f t="shared" si="59"/>
        <v>0</v>
      </c>
      <c r="Y115" s="44">
        <f t="shared" si="59"/>
        <v>0</v>
      </c>
      <c r="Z115" s="44">
        <f t="shared" si="59"/>
        <v>0</v>
      </c>
      <c r="AA115" s="44">
        <f t="shared" si="59"/>
        <v>0</v>
      </c>
      <c r="AB115" s="44">
        <f t="shared" si="59"/>
        <v>0</v>
      </c>
      <c r="AC115" s="44">
        <f t="shared" si="59"/>
        <v>0</v>
      </c>
      <c r="AD115" s="44">
        <f t="shared" si="59"/>
        <v>0</v>
      </c>
      <c r="AE115" s="44">
        <f t="shared" si="59"/>
        <v>0</v>
      </c>
      <c r="AF115" s="74"/>
      <c r="AG115" s="45">
        <f t="shared" si="53"/>
        <v>500</v>
      </c>
      <c r="AH115" s="45">
        <f t="shared" si="54"/>
        <v>500</v>
      </c>
      <c r="AI115" s="45">
        <f t="shared" si="55"/>
        <v>0</v>
      </c>
      <c r="AJ115" s="45">
        <f t="shared" si="56"/>
        <v>0</v>
      </c>
    </row>
    <row r="116" spans="1:366" s="42" customFormat="1" ht="5.25" hidden="1" customHeight="1" x14ac:dyDescent="0.3">
      <c r="A116" s="46" t="s">
        <v>28</v>
      </c>
      <c r="B116" s="3">
        <f>H116+J1012+L116+N116+P116+R116+T116+V116+X116+Z116+AB116+AD116</f>
        <v>0</v>
      </c>
      <c r="C116" s="3">
        <f>H116+J116+L116+N116</f>
        <v>0</v>
      </c>
      <c r="D116" s="3">
        <f>E116</f>
        <v>0</v>
      </c>
      <c r="E116" s="3">
        <f>I116+K116+M116+O116+Q116+S116+U116+W116+Y116+AA116+AC116+AE116</f>
        <v>0</v>
      </c>
      <c r="F116" s="3">
        <f>IFERROR(E116/B116*100,0)</f>
        <v>0</v>
      </c>
      <c r="G116" s="3">
        <f>IFERROR(E116/C116*100,0)</f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0</v>
      </c>
      <c r="T116" s="50">
        <v>0</v>
      </c>
      <c r="U116" s="50">
        <v>0</v>
      </c>
      <c r="V116" s="50">
        <v>0</v>
      </c>
      <c r="W116" s="50">
        <v>0</v>
      </c>
      <c r="X116" s="50">
        <v>0</v>
      </c>
      <c r="Y116" s="50">
        <v>0</v>
      </c>
      <c r="Z116" s="50">
        <v>0</v>
      </c>
      <c r="AA116" s="50">
        <v>0</v>
      </c>
      <c r="AB116" s="50">
        <v>0</v>
      </c>
      <c r="AC116" s="50">
        <v>0</v>
      </c>
      <c r="AD116" s="50">
        <v>0</v>
      </c>
      <c r="AE116" s="50">
        <v>0</v>
      </c>
      <c r="AF116" s="39"/>
      <c r="AG116" s="45">
        <f t="shared" si="53"/>
        <v>0</v>
      </c>
      <c r="AH116" s="45">
        <f t="shared" si="54"/>
        <v>0</v>
      </c>
      <c r="AI116" s="45">
        <f t="shared" si="55"/>
        <v>0</v>
      </c>
      <c r="AJ116" s="45">
        <f t="shared" si="56"/>
        <v>0</v>
      </c>
    </row>
    <row r="117" spans="1:366" s="42" customFormat="1" ht="39.75" customHeight="1" x14ac:dyDescent="0.3">
      <c r="A117" s="43" t="s">
        <v>29</v>
      </c>
      <c r="B117" s="3">
        <f>H117+J1013+L117+N117+P117+R117+T117+V117+X117+Z117+AB117+AD117+J117</f>
        <v>500</v>
      </c>
      <c r="C117" s="3">
        <f>H117</f>
        <v>0</v>
      </c>
      <c r="D117" s="3">
        <f>E117</f>
        <v>0</v>
      </c>
      <c r="E117" s="3">
        <f>I117+K117+M117+O117+Q117+S117+U117+W117+Y117+AA117+AC117+AE117</f>
        <v>0</v>
      </c>
      <c r="F117" s="3">
        <f>IFERROR(E117/B117*100,0)</f>
        <v>0</v>
      </c>
      <c r="G117" s="3">
        <f>IFERROR(E117/C117*100,0)</f>
        <v>0</v>
      </c>
      <c r="H117" s="50"/>
      <c r="I117" s="50"/>
      <c r="J117" s="50"/>
      <c r="K117" s="50"/>
      <c r="L117" s="50"/>
      <c r="M117" s="50"/>
      <c r="N117" s="50"/>
      <c r="O117" s="50"/>
      <c r="P117" s="50">
        <v>500</v>
      </c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39"/>
      <c r="AG117" s="45">
        <f t="shared" si="53"/>
        <v>500</v>
      </c>
      <c r="AH117" s="45">
        <f t="shared" si="54"/>
        <v>500</v>
      </c>
      <c r="AI117" s="45">
        <f t="shared" si="55"/>
        <v>0</v>
      </c>
      <c r="AJ117" s="45">
        <f t="shared" si="56"/>
        <v>0</v>
      </c>
    </row>
    <row r="118" spans="1:366" s="95" customFormat="1" ht="3.75" hidden="1" customHeight="1" x14ac:dyDescent="0.3">
      <c r="A118" s="92" t="s">
        <v>30</v>
      </c>
      <c r="B118" s="9">
        <f>H118+J1014+L118+N118+P118+R118+T118+V118+X118+Z118+AB118+AD118</f>
        <v>0</v>
      </c>
      <c r="C118" s="9">
        <f>H118+J118+L118+N118</f>
        <v>0</v>
      </c>
      <c r="D118" s="9">
        <f>E118</f>
        <v>0</v>
      </c>
      <c r="E118" s="9">
        <f>I118+K118+M118+O118+Q118+S118+U118+W118+Y118+AA118+AC118+AE118</f>
        <v>0</v>
      </c>
      <c r="F118" s="10">
        <f>IFERROR(E118/B118*100,0)</f>
        <v>0</v>
      </c>
      <c r="G118" s="10">
        <f>IFERROR(E118/C118*100,0)</f>
        <v>0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93">
        <v>0</v>
      </c>
      <c r="N118" s="93">
        <v>0</v>
      </c>
      <c r="O118" s="93">
        <v>0</v>
      </c>
      <c r="P118" s="93">
        <v>0</v>
      </c>
      <c r="Q118" s="93">
        <v>0</v>
      </c>
      <c r="R118" s="93">
        <v>0</v>
      </c>
      <c r="S118" s="93">
        <v>0</v>
      </c>
      <c r="T118" s="93">
        <v>0</v>
      </c>
      <c r="U118" s="93">
        <v>0</v>
      </c>
      <c r="V118" s="93">
        <v>0</v>
      </c>
      <c r="W118" s="93">
        <v>0</v>
      </c>
      <c r="X118" s="93">
        <v>0</v>
      </c>
      <c r="Y118" s="93">
        <v>0</v>
      </c>
      <c r="Z118" s="93">
        <v>0</v>
      </c>
      <c r="AA118" s="93">
        <v>0</v>
      </c>
      <c r="AB118" s="93">
        <v>0</v>
      </c>
      <c r="AC118" s="93">
        <v>0</v>
      </c>
      <c r="AD118" s="93">
        <v>0</v>
      </c>
      <c r="AE118" s="93">
        <v>0</v>
      </c>
      <c r="AF118" s="94"/>
      <c r="AG118" s="52">
        <f t="shared" si="53"/>
        <v>0</v>
      </c>
      <c r="AH118" s="52">
        <f t="shared" si="54"/>
        <v>0</v>
      </c>
      <c r="AI118" s="52">
        <f t="shared" si="55"/>
        <v>0</v>
      </c>
      <c r="AJ118" s="52">
        <f t="shared" si="56"/>
        <v>0</v>
      </c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3"/>
      <c r="CX118" s="53"/>
      <c r="CY118" s="53"/>
      <c r="CZ118" s="53"/>
      <c r="DA118" s="53"/>
      <c r="DB118" s="53"/>
      <c r="DC118" s="53"/>
      <c r="DD118" s="53"/>
      <c r="DE118" s="53"/>
      <c r="DF118" s="53"/>
      <c r="DG118" s="53"/>
      <c r="DH118" s="53"/>
      <c r="DI118" s="53"/>
      <c r="DJ118" s="53"/>
      <c r="DK118" s="53"/>
      <c r="DL118" s="53"/>
      <c r="DM118" s="53"/>
      <c r="DN118" s="53"/>
      <c r="DO118" s="53"/>
      <c r="DP118" s="53"/>
      <c r="DQ118" s="53"/>
      <c r="DR118" s="53"/>
      <c r="DS118" s="53"/>
      <c r="DT118" s="53"/>
      <c r="DU118" s="53"/>
      <c r="DV118" s="53"/>
      <c r="DW118" s="53"/>
      <c r="DX118" s="53"/>
      <c r="DY118" s="53"/>
      <c r="DZ118" s="53"/>
      <c r="EA118" s="53"/>
      <c r="EB118" s="53"/>
      <c r="EC118" s="53"/>
      <c r="ED118" s="53"/>
      <c r="EE118" s="53"/>
      <c r="EF118" s="53"/>
      <c r="EG118" s="53"/>
      <c r="EH118" s="53"/>
      <c r="EI118" s="53"/>
      <c r="EJ118" s="53"/>
      <c r="EK118" s="53"/>
      <c r="EL118" s="53"/>
      <c r="EM118" s="53"/>
      <c r="EN118" s="53"/>
      <c r="EO118" s="53"/>
      <c r="EP118" s="53"/>
      <c r="EQ118" s="53"/>
      <c r="ER118" s="53"/>
      <c r="ES118" s="53"/>
      <c r="ET118" s="53"/>
      <c r="EU118" s="53"/>
      <c r="EV118" s="53"/>
      <c r="EW118" s="53"/>
      <c r="EX118" s="53"/>
      <c r="EY118" s="53"/>
      <c r="EZ118" s="53"/>
      <c r="FA118" s="53"/>
      <c r="FB118" s="53"/>
      <c r="FC118" s="53"/>
      <c r="FD118" s="53"/>
      <c r="FE118" s="53"/>
      <c r="FF118" s="53"/>
      <c r="FG118" s="53"/>
      <c r="FH118" s="53"/>
      <c r="FI118" s="53"/>
      <c r="FJ118" s="53"/>
      <c r="FK118" s="53"/>
      <c r="FL118" s="53"/>
      <c r="FM118" s="53"/>
      <c r="FN118" s="53"/>
      <c r="FO118" s="53"/>
      <c r="FP118" s="53"/>
      <c r="FQ118" s="53"/>
      <c r="FR118" s="53"/>
      <c r="FS118" s="53"/>
      <c r="FT118" s="53"/>
      <c r="FU118" s="53"/>
      <c r="FV118" s="53"/>
      <c r="FW118" s="53"/>
      <c r="FX118" s="53"/>
      <c r="FY118" s="53"/>
      <c r="FZ118" s="53"/>
      <c r="GA118" s="53"/>
      <c r="GB118" s="53"/>
      <c r="GC118" s="53"/>
      <c r="GD118" s="53"/>
      <c r="GE118" s="53"/>
      <c r="GF118" s="53"/>
      <c r="GG118" s="53"/>
      <c r="GH118" s="53"/>
      <c r="GI118" s="53"/>
      <c r="GJ118" s="53"/>
      <c r="GK118" s="53"/>
      <c r="GL118" s="53"/>
      <c r="GM118" s="53"/>
      <c r="GN118" s="53"/>
      <c r="GO118" s="53"/>
      <c r="GP118" s="53"/>
      <c r="GQ118" s="53"/>
      <c r="GR118" s="53"/>
      <c r="GS118" s="53"/>
      <c r="GT118" s="53"/>
      <c r="GU118" s="53"/>
      <c r="GV118" s="53"/>
      <c r="GW118" s="53"/>
      <c r="GX118" s="53"/>
      <c r="GY118" s="53"/>
      <c r="GZ118" s="53"/>
      <c r="HA118" s="53"/>
      <c r="HB118" s="53"/>
      <c r="HC118" s="53"/>
      <c r="HD118" s="53"/>
      <c r="HE118" s="53"/>
      <c r="HF118" s="53"/>
      <c r="HG118" s="53"/>
      <c r="HH118" s="53"/>
      <c r="HI118" s="53"/>
      <c r="HJ118" s="53"/>
      <c r="HK118" s="53"/>
      <c r="HL118" s="53"/>
      <c r="HM118" s="53"/>
      <c r="HN118" s="53"/>
      <c r="HO118" s="53"/>
      <c r="HP118" s="53"/>
      <c r="HQ118" s="53"/>
      <c r="HR118" s="53"/>
      <c r="HS118" s="53"/>
      <c r="HT118" s="53"/>
      <c r="HU118" s="53"/>
      <c r="HV118" s="53"/>
      <c r="HW118" s="53"/>
      <c r="HX118" s="53"/>
      <c r="HY118" s="53"/>
      <c r="HZ118" s="53"/>
      <c r="IA118" s="53"/>
      <c r="IB118" s="53"/>
      <c r="IC118" s="53"/>
      <c r="ID118" s="53"/>
      <c r="IE118" s="53"/>
      <c r="IF118" s="53"/>
      <c r="IG118" s="53"/>
      <c r="IH118" s="53"/>
      <c r="II118" s="53"/>
      <c r="IJ118" s="53"/>
      <c r="IK118" s="53"/>
      <c r="IL118" s="53"/>
      <c r="IM118" s="53"/>
      <c r="IN118" s="53"/>
      <c r="IO118" s="53"/>
      <c r="IP118" s="53"/>
      <c r="IQ118" s="53"/>
      <c r="IR118" s="53"/>
      <c r="IS118" s="53"/>
      <c r="IT118" s="53"/>
      <c r="IU118" s="53"/>
      <c r="IV118" s="53"/>
      <c r="IW118" s="53"/>
      <c r="IX118" s="53"/>
      <c r="IY118" s="53"/>
      <c r="IZ118" s="53"/>
      <c r="JA118" s="53"/>
      <c r="JB118" s="53"/>
      <c r="JC118" s="53"/>
      <c r="JD118" s="53"/>
      <c r="JE118" s="53"/>
      <c r="JF118" s="53"/>
      <c r="JG118" s="53"/>
      <c r="JH118" s="53"/>
      <c r="JI118" s="53"/>
      <c r="JJ118" s="53"/>
      <c r="JK118" s="53"/>
      <c r="JL118" s="53"/>
      <c r="JM118" s="53"/>
      <c r="JN118" s="53"/>
      <c r="JO118" s="53"/>
      <c r="JP118" s="53"/>
      <c r="JQ118" s="53"/>
      <c r="JR118" s="53"/>
      <c r="JS118" s="53"/>
      <c r="JT118" s="53"/>
      <c r="JU118" s="53"/>
      <c r="JV118" s="53"/>
      <c r="JW118" s="53"/>
      <c r="JX118" s="53"/>
      <c r="JY118" s="53"/>
      <c r="JZ118" s="53"/>
      <c r="KA118" s="53"/>
      <c r="KB118" s="53"/>
      <c r="KC118" s="53"/>
      <c r="KD118" s="53"/>
      <c r="KE118" s="53"/>
      <c r="KF118" s="53"/>
      <c r="KG118" s="53"/>
      <c r="KH118" s="53"/>
      <c r="KI118" s="53"/>
      <c r="KJ118" s="53"/>
      <c r="KK118" s="53"/>
      <c r="KL118" s="53"/>
      <c r="KM118" s="53"/>
      <c r="KN118" s="53"/>
      <c r="KO118" s="53"/>
      <c r="KP118" s="53"/>
      <c r="KQ118" s="53"/>
      <c r="KR118" s="53"/>
      <c r="KS118" s="53"/>
      <c r="KT118" s="53"/>
      <c r="KU118" s="53"/>
      <c r="KV118" s="53"/>
      <c r="KW118" s="53"/>
      <c r="KX118" s="53"/>
      <c r="KY118" s="53"/>
      <c r="KZ118" s="53"/>
      <c r="LA118" s="53"/>
      <c r="LB118" s="53"/>
      <c r="LC118" s="53"/>
      <c r="LD118" s="53"/>
      <c r="LE118" s="53"/>
      <c r="LF118" s="53"/>
      <c r="LG118" s="53"/>
      <c r="LH118" s="53"/>
      <c r="LI118" s="53"/>
      <c r="LJ118" s="53"/>
      <c r="LK118" s="53"/>
      <c r="LL118" s="53"/>
      <c r="LM118" s="53"/>
      <c r="LN118" s="53"/>
      <c r="LO118" s="53"/>
      <c r="LP118" s="53"/>
      <c r="LQ118" s="53"/>
      <c r="LR118" s="53"/>
      <c r="LS118" s="53"/>
      <c r="LT118" s="53"/>
      <c r="LU118" s="53"/>
      <c r="LV118" s="53"/>
      <c r="LW118" s="53"/>
      <c r="LX118" s="53"/>
      <c r="LY118" s="53"/>
      <c r="LZ118" s="53"/>
      <c r="MA118" s="53"/>
      <c r="MB118" s="53"/>
      <c r="MC118" s="53"/>
      <c r="MD118" s="53"/>
      <c r="ME118" s="53"/>
      <c r="MF118" s="53"/>
      <c r="MG118" s="53"/>
      <c r="MH118" s="53"/>
      <c r="MI118" s="53"/>
      <c r="MJ118" s="53"/>
      <c r="MK118" s="53"/>
      <c r="ML118" s="53"/>
      <c r="MM118" s="53"/>
      <c r="MN118" s="53"/>
      <c r="MO118" s="53"/>
      <c r="MP118" s="53"/>
      <c r="MQ118" s="53"/>
      <c r="MR118" s="53"/>
      <c r="MS118" s="53"/>
      <c r="MT118" s="53"/>
      <c r="MU118" s="53"/>
      <c r="MV118" s="53"/>
      <c r="MW118" s="53"/>
      <c r="MX118" s="53"/>
      <c r="MY118" s="53"/>
      <c r="MZ118" s="53"/>
      <c r="NA118" s="53"/>
      <c r="NB118" s="53"/>
    </row>
    <row r="119" spans="1:366" s="98" customFormat="1" ht="34.5" customHeight="1" x14ac:dyDescent="0.25">
      <c r="A119" s="96" t="s">
        <v>57</v>
      </c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G119" s="98">
        <f t="shared" si="53"/>
        <v>0</v>
      </c>
      <c r="AH119" s="98">
        <f t="shared" si="54"/>
        <v>0</v>
      </c>
      <c r="AI119" s="98">
        <f t="shared" si="55"/>
        <v>0</v>
      </c>
      <c r="AJ119" s="98">
        <f t="shared" si="56"/>
        <v>0</v>
      </c>
    </row>
    <row r="120" spans="1:366" s="81" customFormat="1" ht="28.5" customHeight="1" x14ac:dyDescent="0.3">
      <c r="A120" s="48" t="s">
        <v>33</v>
      </c>
      <c r="B120" s="44">
        <f>B122</f>
        <v>790</v>
      </c>
      <c r="C120" s="44">
        <f>C122</f>
        <v>0</v>
      </c>
      <c r="D120" s="44">
        <f>D122</f>
        <v>0</v>
      </c>
      <c r="E120" s="44">
        <f>E122</f>
        <v>0</v>
      </c>
      <c r="F120" s="44">
        <f t="shared" ref="F120:F122" si="60">IFERROR(E120/B120*100,0)</f>
        <v>0</v>
      </c>
      <c r="G120" s="44">
        <f t="shared" ref="G120:G122" si="61">IFERROR(E120/C120*100,0)</f>
        <v>0</v>
      </c>
      <c r="H120" s="44">
        <f>H122</f>
        <v>0</v>
      </c>
      <c r="I120" s="44">
        <f t="shared" ref="I120:AE120" si="62">I122</f>
        <v>0</v>
      </c>
      <c r="J120" s="44">
        <f t="shared" si="62"/>
        <v>0</v>
      </c>
      <c r="K120" s="44">
        <f t="shared" si="62"/>
        <v>0</v>
      </c>
      <c r="L120" s="44">
        <f t="shared" si="62"/>
        <v>0</v>
      </c>
      <c r="M120" s="44">
        <f t="shared" si="62"/>
        <v>0</v>
      </c>
      <c r="N120" s="44">
        <f t="shared" si="62"/>
        <v>0</v>
      </c>
      <c r="O120" s="44">
        <f t="shared" si="62"/>
        <v>0</v>
      </c>
      <c r="P120" s="44">
        <f t="shared" si="62"/>
        <v>790</v>
      </c>
      <c r="Q120" s="44">
        <f t="shared" si="62"/>
        <v>0</v>
      </c>
      <c r="R120" s="44">
        <f t="shared" si="62"/>
        <v>0</v>
      </c>
      <c r="S120" s="44">
        <f t="shared" si="62"/>
        <v>0</v>
      </c>
      <c r="T120" s="44">
        <f t="shared" si="62"/>
        <v>0</v>
      </c>
      <c r="U120" s="44">
        <f t="shared" si="62"/>
        <v>0</v>
      </c>
      <c r="V120" s="44">
        <f t="shared" si="62"/>
        <v>0</v>
      </c>
      <c r="W120" s="44">
        <f t="shared" si="62"/>
        <v>0</v>
      </c>
      <c r="X120" s="44">
        <f t="shared" si="62"/>
        <v>0</v>
      </c>
      <c r="Y120" s="44">
        <f t="shared" si="62"/>
        <v>0</v>
      </c>
      <c r="Z120" s="44">
        <f t="shared" si="62"/>
        <v>0</v>
      </c>
      <c r="AA120" s="44">
        <f t="shared" si="62"/>
        <v>0</v>
      </c>
      <c r="AB120" s="44">
        <f t="shared" si="62"/>
        <v>0</v>
      </c>
      <c r="AC120" s="44">
        <f t="shared" si="62"/>
        <v>0</v>
      </c>
      <c r="AD120" s="44">
        <f t="shared" si="62"/>
        <v>0</v>
      </c>
      <c r="AE120" s="44">
        <f t="shared" si="62"/>
        <v>0</v>
      </c>
      <c r="AF120" s="99"/>
      <c r="AG120" s="45">
        <f t="shared" si="53"/>
        <v>790</v>
      </c>
      <c r="AH120" s="45">
        <f t="shared" si="54"/>
        <v>790</v>
      </c>
      <c r="AI120" s="45">
        <f t="shared" si="55"/>
        <v>0</v>
      </c>
      <c r="AJ120" s="45">
        <f t="shared" si="56"/>
        <v>0</v>
      </c>
    </row>
    <row r="121" spans="1:366" s="42" customFormat="1" ht="0.75" customHeight="1" x14ac:dyDescent="0.3">
      <c r="A121" s="46" t="s">
        <v>28</v>
      </c>
      <c r="B121" s="3">
        <f>H121+J1021+L121+N121+P121+R121+T121+V121+X121+Z121+AB121+AD121</f>
        <v>0</v>
      </c>
      <c r="C121" s="3">
        <f>H121+J121+L121+N121</f>
        <v>0</v>
      </c>
      <c r="D121" s="3">
        <f>E121</f>
        <v>0</v>
      </c>
      <c r="E121" s="3">
        <f>I121+K121+M121+O121+Q121+S121+U121+W121+Y121+AA121+AC121+AE121</f>
        <v>0</v>
      </c>
      <c r="F121" s="3">
        <f t="shared" si="60"/>
        <v>0</v>
      </c>
      <c r="G121" s="3">
        <f t="shared" si="61"/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  <c r="P121" s="50">
        <v>0</v>
      </c>
      <c r="Q121" s="50">
        <v>0</v>
      </c>
      <c r="R121" s="50">
        <v>0</v>
      </c>
      <c r="S121" s="50">
        <v>0</v>
      </c>
      <c r="T121" s="50">
        <v>0</v>
      </c>
      <c r="U121" s="50">
        <v>0</v>
      </c>
      <c r="V121" s="50">
        <v>0</v>
      </c>
      <c r="W121" s="50">
        <v>0</v>
      </c>
      <c r="X121" s="50">
        <v>0</v>
      </c>
      <c r="Y121" s="50">
        <v>0</v>
      </c>
      <c r="Z121" s="50">
        <v>0</v>
      </c>
      <c r="AA121" s="50">
        <v>0</v>
      </c>
      <c r="AB121" s="50">
        <v>0</v>
      </c>
      <c r="AC121" s="50">
        <v>0</v>
      </c>
      <c r="AD121" s="50">
        <v>0</v>
      </c>
      <c r="AE121" s="50">
        <v>0</v>
      </c>
      <c r="AF121" s="39"/>
      <c r="AG121" s="45">
        <f t="shared" si="53"/>
        <v>0</v>
      </c>
      <c r="AH121" s="45">
        <f t="shared" si="54"/>
        <v>0</v>
      </c>
      <c r="AI121" s="45">
        <f t="shared" si="55"/>
        <v>0</v>
      </c>
      <c r="AJ121" s="45">
        <f t="shared" si="56"/>
        <v>0</v>
      </c>
    </row>
    <row r="122" spans="1:366" s="42" customFormat="1" ht="30" customHeight="1" x14ac:dyDescent="0.3">
      <c r="A122" s="43" t="s">
        <v>29</v>
      </c>
      <c r="B122" s="3">
        <f>H122+J1022+L122+N122+P122+R122+T122+V122+X122+Z122+AB122+AD122+J122</f>
        <v>790</v>
      </c>
      <c r="C122" s="3">
        <f>H122</f>
        <v>0</v>
      </c>
      <c r="D122" s="3">
        <f>E122</f>
        <v>0</v>
      </c>
      <c r="E122" s="3">
        <f>I122+K122+M122+O122+Q122+S122+U122+W122+Y122+AA122+AC122+AE122</f>
        <v>0</v>
      </c>
      <c r="F122" s="3">
        <f t="shared" si="60"/>
        <v>0</v>
      </c>
      <c r="G122" s="3">
        <f t="shared" si="61"/>
        <v>0</v>
      </c>
      <c r="H122" s="50"/>
      <c r="I122" s="50"/>
      <c r="J122" s="50"/>
      <c r="K122" s="50"/>
      <c r="L122" s="50"/>
      <c r="M122" s="50"/>
      <c r="N122" s="50"/>
      <c r="O122" s="50"/>
      <c r="P122" s="50">
        <v>790</v>
      </c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39"/>
      <c r="AG122" s="45">
        <f t="shared" si="53"/>
        <v>790</v>
      </c>
      <c r="AH122" s="45">
        <f t="shared" si="54"/>
        <v>790</v>
      </c>
      <c r="AI122" s="45">
        <f t="shared" si="55"/>
        <v>0</v>
      </c>
      <c r="AJ122" s="45">
        <f>E122-C122</f>
        <v>0</v>
      </c>
    </row>
    <row r="123" spans="1:366" s="42" customFormat="1" ht="30" customHeight="1" x14ac:dyDescent="0.25">
      <c r="A123" s="96" t="s">
        <v>58</v>
      </c>
      <c r="B123" s="100"/>
      <c r="C123" s="101"/>
      <c r="D123" s="101"/>
      <c r="E123" s="101"/>
      <c r="F123" s="101"/>
      <c r="G123" s="101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3"/>
      <c r="AG123" s="45"/>
      <c r="AH123" s="45"/>
      <c r="AI123" s="45"/>
      <c r="AJ123" s="45"/>
    </row>
    <row r="124" spans="1:366" s="42" customFormat="1" ht="30" customHeight="1" x14ac:dyDescent="0.3">
      <c r="A124" s="48" t="s">
        <v>33</v>
      </c>
      <c r="B124" s="11">
        <f>B125</f>
        <v>500</v>
      </c>
      <c r="C124" s="2">
        <f>C125</f>
        <v>0</v>
      </c>
      <c r="D124" s="2">
        <f>D125</f>
        <v>0</v>
      </c>
      <c r="E124" s="2">
        <f>E125</f>
        <v>0</v>
      </c>
      <c r="F124" s="12">
        <f>IFERROR(E124/B124,0)</f>
        <v>0</v>
      </c>
      <c r="G124" s="12">
        <f>IFERROR(E124/C124,0)</f>
        <v>0</v>
      </c>
      <c r="H124" s="104">
        <f t="shared" ref="H124:AE124" si="63">H125</f>
        <v>0</v>
      </c>
      <c r="I124" s="104">
        <f t="shared" si="63"/>
        <v>0</v>
      </c>
      <c r="J124" s="104">
        <f t="shared" si="63"/>
        <v>0</v>
      </c>
      <c r="K124" s="104">
        <f t="shared" si="63"/>
        <v>0</v>
      </c>
      <c r="L124" s="104">
        <f t="shared" si="63"/>
        <v>0</v>
      </c>
      <c r="M124" s="104">
        <f t="shared" si="63"/>
        <v>0</v>
      </c>
      <c r="N124" s="104">
        <f t="shared" si="63"/>
        <v>0</v>
      </c>
      <c r="O124" s="104">
        <f t="shared" si="63"/>
        <v>0</v>
      </c>
      <c r="P124" s="104">
        <f t="shared" si="63"/>
        <v>0</v>
      </c>
      <c r="Q124" s="104">
        <f t="shared" si="63"/>
        <v>0</v>
      </c>
      <c r="R124" s="104">
        <f t="shared" si="63"/>
        <v>0</v>
      </c>
      <c r="S124" s="104">
        <f t="shared" si="63"/>
        <v>0</v>
      </c>
      <c r="T124" s="104">
        <f t="shared" si="63"/>
        <v>0</v>
      </c>
      <c r="U124" s="104">
        <f t="shared" si="63"/>
        <v>0</v>
      </c>
      <c r="V124" s="104">
        <f t="shared" si="63"/>
        <v>0</v>
      </c>
      <c r="W124" s="104">
        <f t="shared" si="63"/>
        <v>0</v>
      </c>
      <c r="X124" s="104">
        <f t="shared" si="63"/>
        <v>0</v>
      </c>
      <c r="Y124" s="104">
        <f t="shared" si="63"/>
        <v>0</v>
      </c>
      <c r="Z124" s="104">
        <f t="shared" si="63"/>
        <v>500</v>
      </c>
      <c r="AA124" s="104">
        <f t="shared" si="63"/>
        <v>0</v>
      </c>
      <c r="AB124" s="104">
        <f t="shared" si="63"/>
        <v>0</v>
      </c>
      <c r="AC124" s="104">
        <f t="shared" si="63"/>
        <v>0</v>
      </c>
      <c r="AD124" s="104">
        <f t="shared" si="63"/>
        <v>0</v>
      </c>
      <c r="AE124" s="104">
        <f t="shared" si="63"/>
        <v>0</v>
      </c>
      <c r="AF124" s="103"/>
      <c r="AG124" s="45"/>
      <c r="AH124" s="45"/>
      <c r="AI124" s="45"/>
      <c r="AJ124" s="45"/>
    </row>
    <row r="125" spans="1:366" s="42" customFormat="1" ht="30" customHeight="1" x14ac:dyDescent="0.3">
      <c r="A125" s="43" t="s">
        <v>29</v>
      </c>
      <c r="B125" s="13">
        <f>H125+J125+L125+N125+P125+R125+T125+V125+X125+Z125+AB125+AD125</f>
        <v>500</v>
      </c>
      <c r="C125" s="3">
        <f>H125+J125</f>
        <v>0</v>
      </c>
      <c r="D125" s="3">
        <f>E125</f>
        <v>0</v>
      </c>
      <c r="E125" s="3">
        <f>I125+K125+M125+O125+Q125+S125+U125+W125+Y125+AA125+AC125+AE125</f>
        <v>0</v>
      </c>
      <c r="F125" s="3">
        <f>IFERROR(E125/B125,0)</f>
        <v>0</v>
      </c>
      <c r="G125" s="3">
        <f>IFERROR(E125/C125,0)</f>
        <v>0</v>
      </c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>
        <v>500</v>
      </c>
      <c r="AA125" s="50"/>
      <c r="AB125" s="50"/>
      <c r="AC125" s="50"/>
      <c r="AD125" s="50"/>
      <c r="AE125" s="50"/>
      <c r="AF125" s="103"/>
      <c r="AG125" s="45"/>
      <c r="AH125" s="45"/>
      <c r="AI125" s="45"/>
      <c r="AJ125" s="45"/>
    </row>
    <row r="126" spans="1:366" s="42" customFormat="1" ht="30" customHeight="1" x14ac:dyDescent="0.25">
      <c r="A126" s="96" t="s">
        <v>59</v>
      </c>
      <c r="B126" s="100"/>
      <c r="C126" s="100"/>
      <c r="D126" s="100"/>
      <c r="E126" s="100"/>
      <c r="F126" s="100"/>
      <c r="G126" s="100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5"/>
      <c r="AG126" s="45"/>
      <c r="AH126" s="45"/>
      <c r="AI126" s="45"/>
      <c r="AJ126" s="45"/>
    </row>
    <row r="127" spans="1:366" s="42" customFormat="1" ht="30" customHeight="1" x14ac:dyDescent="0.3">
      <c r="A127" s="48" t="s">
        <v>33</v>
      </c>
      <c r="B127" s="2">
        <f>B128</f>
        <v>300</v>
      </c>
      <c r="C127" s="2">
        <f>C128</f>
        <v>0</v>
      </c>
      <c r="D127" s="2">
        <f>D128</f>
        <v>0</v>
      </c>
      <c r="E127" s="2">
        <f>E128</f>
        <v>0</v>
      </c>
      <c r="F127" s="2">
        <f>IFERROR(E127/B127,0)</f>
        <v>0</v>
      </c>
      <c r="G127" s="2">
        <f>IFERROR(E127/C127,0)</f>
        <v>0</v>
      </c>
      <c r="H127" s="59">
        <f t="shared" ref="H127:AE127" si="64">H128</f>
        <v>0</v>
      </c>
      <c r="I127" s="59">
        <f t="shared" si="64"/>
        <v>0</v>
      </c>
      <c r="J127" s="59">
        <f t="shared" si="64"/>
        <v>0</v>
      </c>
      <c r="K127" s="59">
        <f t="shared" si="64"/>
        <v>0</v>
      </c>
      <c r="L127" s="59">
        <f t="shared" si="64"/>
        <v>0</v>
      </c>
      <c r="M127" s="59">
        <f t="shared" si="64"/>
        <v>0</v>
      </c>
      <c r="N127" s="59">
        <f t="shared" si="64"/>
        <v>0</v>
      </c>
      <c r="O127" s="59">
        <f t="shared" si="64"/>
        <v>0</v>
      </c>
      <c r="P127" s="59">
        <f t="shared" si="64"/>
        <v>300</v>
      </c>
      <c r="Q127" s="59">
        <f t="shared" si="64"/>
        <v>0</v>
      </c>
      <c r="R127" s="59">
        <f t="shared" si="64"/>
        <v>0</v>
      </c>
      <c r="S127" s="59">
        <f t="shared" si="64"/>
        <v>0</v>
      </c>
      <c r="T127" s="59">
        <f t="shared" si="64"/>
        <v>0</v>
      </c>
      <c r="U127" s="59">
        <f t="shared" si="64"/>
        <v>0</v>
      </c>
      <c r="V127" s="59">
        <f t="shared" si="64"/>
        <v>0</v>
      </c>
      <c r="W127" s="59">
        <f t="shared" si="64"/>
        <v>0</v>
      </c>
      <c r="X127" s="59">
        <f t="shared" si="64"/>
        <v>0</v>
      </c>
      <c r="Y127" s="59">
        <f t="shared" si="64"/>
        <v>0</v>
      </c>
      <c r="Z127" s="59">
        <f t="shared" si="64"/>
        <v>0</v>
      </c>
      <c r="AA127" s="59">
        <f t="shared" si="64"/>
        <v>0</v>
      </c>
      <c r="AB127" s="59">
        <f t="shared" si="64"/>
        <v>0</v>
      </c>
      <c r="AC127" s="59">
        <f t="shared" si="64"/>
        <v>0</v>
      </c>
      <c r="AD127" s="59">
        <f t="shared" si="64"/>
        <v>0</v>
      </c>
      <c r="AE127" s="59">
        <f t="shared" si="64"/>
        <v>0</v>
      </c>
      <c r="AF127" s="105"/>
      <c r="AG127" s="45"/>
      <c r="AH127" s="45"/>
      <c r="AI127" s="45"/>
      <c r="AJ127" s="45"/>
    </row>
    <row r="128" spans="1:366" s="42" customFormat="1" ht="30" customHeight="1" x14ac:dyDescent="0.3">
      <c r="A128" s="43" t="s">
        <v>29</v>
      </c>
      <c r="B128" s="3">
        <f>H128+J128+L128+N128+P128+R128+T128+V128+X128+Z128+AB128+AD128</f>
        <v>300</v>
      </c>
      <c r="C128" s="3">
        <f>H128+J128</f>
        <v>0</v>
      </c>
      <c r="D128" s="3">
        <f>E128</f>
        <v>0</v>
      </c>
      <c r="E128" s="3">
        <f>I128+K128+M128+O128+Q128+S128+U128+W128+Y128+AA128+AC128+AE128</f>
        <v>0</v>
      </c>
      <c r="F128" s="3">
        <f>IFERROR(E128/B128,0)</f>
        <v>0</v>
      </c>
      <c r="G128" s="3">
        <f>IFERROR(E128/C128,0)</f>
        <v>0</v>
      </c>
      <c r="H128" s="50"/>
      <c r="I128" s="50"/>
      <c r="J128" s="50"/>
      <c r="K128" s="50"/>
      <c r="L128" s="50"/>
      <c r="M128" s="50"/>
      <c r="N128" s="50"/>
      <c r="O128" s="50"/>
      <c r="P128" s="50">
        <v>300</v>
      </c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105"/>
      <c r="AG128" s="45"/>
      <c r="AH128" s="45"/>
      <c r="AI128" s="45"/>
      <c r="AJ128" s="45"/>
    </row>
    <row r="129" spans="1:366" s="53" customFormat="1" ht="30" customHeight="1" x14ac:dyDescent="0.25">
      <c r="A129" s="167" t="s">
        <v>60</v>
      </c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06"/>
      <c r="AG129" s="107">
        <f>H129+J129+L129+N129+P129+R129+T129+V129+X129+Z129+AB129+AD129</f>
        <v>0</v>
      </c>
      <c r="AH129" s="107">
        <f>H129+J129+L129+N129+P129+R129+T129+V129+X129</f>
        <v>0</v>
      </c>
      <c r="AI129" s="107">
        <f>I129+K129+M129+O129+Q129+S129+U129+W129+Y129+AA129+AC129+AE129</f>
        <v>0</v>
      </c>
      <c r="AJ129" s="107">
        <f>E129-C129</f>
        <v>0</v>
      </c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</row>
    <row r="130" spans="1:366" s="111" customFormat="1" ht="27.75" customHeight="1" x14ac:dyDescent="0.3">
      <c r="A130" s="109" t="s">
        <v>33</v>
      </c>
      <c r="B130" s="110">
        <f>B131+B132+B133+B135</f>
        <v>99.2</v>
      </c>
      <c r="C130" s="110">
        <f>C131+C132+C133+C135</f>
        <v>30</v>
      </c>
      <c r="D130" s="110">
        <f>D131+D132+D133+D135</f>
        <v>0</v>
      </c>
      <c r="E130" s="110">
        <f>E131+E132+E133+E135</f>
        <v>0</v>
      </c>
      <c r="F130" s="110">
        <f t="shared" ref="F130:F135" si="65">IFERROR(E130/B130*100,0)</f>
        <v>0</v>
      </c>
      <c r="G130" s="110">
        <f t="shared" ref="G130:G135" si="66">IFERROR(E130/C130*100,0)</f>
        <v>0</v>
      </c>
      <c r="H130" s="110">
        <f t="shared" ref="H130:AE130" si="67">H131+H132+H133+H135</f>
        <v>0</v>
      </c>
      <c r="I130" s="110">
        <f t="shared" si="67"/>
        <v>0</v>
      </c>
      <c r="J130" s="110">
        <f t="shared" si="67"/>
        <v>0</v>
      </c>
      <c r="K130" s="110">
        <f t="shared" si="67"/>
        <v>0</v>
      </c>
      <c r="L130" s="110">
        <f t="shared" si="67"/>
        <v>0</v>
      </c>
      <c r="M130" s="110">
        <f t="shared" si="67"/>
        <v>0</v>
      </c>
      <c r="N130" s="110">
        <f t="shared" si="67"/>
        <v>30</v>
      </c>
      <c r="O130" s="110">
        <f t="shared" si="67"/>
        <v>0</v>
      </c>
      <c r="P130" s="110">
        <f t="shared" si="67"/>
        <v>30</v>
      </c>
      <c r="Q130" s="110">
        <f t="shared" si="67"/>
        <v>0</v>
      </c>
      <c r="R130" s="110">
        <f t="shared" si="67"/>
        <v>0</v>
      </c>
      <c r="S130" s="110">
        <f t="shared" si="67"/>
        <v>0</v>
      </c>
      <c r="T130" s="110">
        <f t="shared" si="67"/>
        <v>0</v>
      </c>
      <c r="U130" s="110">
        <f t="shared" si="67"/>
        <v>0</v>
      </c>
      <c r="V130" s="110">
        <f t="shared" si="67"/>
        <v>0</v>
      </c>
      <c r="W130" s="110">
        <f t="shared" si="67"/>
        <v>0</v>
      </c>
      <c r="X130" s="110">
        <f t="shared" si="67"/>
        <v>20</v>
      </c>
      <c r="Y130" s="110">
        <f t="shared" si="67"/>
        <v>0</v>
      </c>
      <c r="Z130" s="110">
        <f t="shared" si="67"/>
        <v>0</v>
      </c>
      <c r="AA130" s="110">
        <f t="shared" si="67"/>
        <v>0</v>
      </c>
      <c r="AB130" s="110">
        <f t="shared" si="67"/>
        <v>0</v>
      </c>
      <c r="AC130" s="110">
        <f t="shared" si="67"/>
        <v>0</v>
      </c>
      <c r="AD130" s="110">
        <f t="shared" si="67"/>
        <v>19.2</v>
      </c>
      <c r="AE130" s="110">
        <f t="shared" si="67"/>
        <v>0</v>
      </c>
      <c r="AF130" s="110"/>
      <c r="AG130" s="45">
        <f t="shared" si="44"/>
        <v>99.2</v>
      </c>
      <c r="AH130" s="45">
        <f t="shared" si="45"/>
        <v>80</v>
      </c>
      <c r="AI130" s="45">
        <f t="shared" si="42"/>
        <v>0</v>
      </c>
      <c r="AJ130" s="45">
        <f t="shared" si="43"/>
        <v>-30</v>
      </c>
    </row>
    <row r="131" spans="1:366" s="42" customFormat="1" ht="21" hidden="1" customHeight="1" x14ac:dyDescent="0.3">
      <c r="A131" s="43" t="s">
        <v>27</v>
      </c>
      <c r="B131" s="49">
        <v>0</v>
      </c>
      <c r="C131" s="49">
        <v>0</v>
      </c>
      <c r="D131" s="49">
        <v>0</v>
      </c>
      <c r="E131" s="49">
        <v>0</v>
      </c>
      <c r="F131" s="49">
        <f t="shared" si="65"/>
        <v>0</v>
      </c>
      <c r="G131" s="49">
        <f t="shared" si="66"/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49">
        <v>0</v>
      </c>
      <c r="V131" s="49">
        <v>0</v>
      </c>
      <c r="W131" s="49">
        <v>0</v>
      </c>
      <c r="X131" s="49">
        <v>0</v>
      </c>
      <c r="Y131" s="49">
        <v>0</v>
      </c>
      <c r="Z131" s="49">
        <v>0</v>
      </c>
      <c r="AA131" s="49">
        <v>0</v>
      </c>
      <c r="AB131" s="49">
        <v>0</v>
      </c>
      <c r="AC131" s="49">
        <v>0</v>
      </c>
      <c r="AD131" s="49">
        <v>0</v>
      </c>
      <c r="AE131" s="49">
        <v>0</v>
      </c>
      <c r="AF131" s="49"/>
      <c r="AG131" s="45">
        <f t="shared" si="44"/>
        <v>0</v>
      </c>
      <c r="AH131" s="45">
        <f t="shared" si="45"/>
        <v>0</v>
      </c>
      <c r="AI131" s="45">
        <f t="shared" si="42"/>
        <v>0</v>
      </c>
      <c r="AJ131" s="45">
        <f t="shared" si="43"/>
        <v>0</v>
      </c>
    </row>
    <row r="132" spans="1:366" s="42" customFormat="1" ht="37.5" x14ac:dyDescent="0.3">
      <c r="A132" s="46" t="s">
        <v>28</v>
      </c>
      <c r="B132" s="3">
        <f>B138+B145+B152</f>
        <v>0</v>
      </c>
      <c r="C132" s="3">
        <f>C138+C145+C152</f>
        <v>0</v>
      </c>
      <c r="D132" s="3">
        <f t="shared" ref="D132:E132" si="68">D138+D145+D152</f>
        <v>0</v>
      </c>
      <c r="E132" s="3">
        <f t="shared" si="68"/>
        <v>0</v>
      </c>
      <c r="F132" s="3">
        <f t="shared" si="65"/>
        <v>0</v>
      </c>
      <c r="G132" s="3">
        <f t="shared" si="66"/>
        <v>0</v>
      </c>
      <c r="H132" s="3">
        <f t="shared" ref="H132:AE132" si="69">H138+H145+H152</f>
        <v>0</v>
      </c>
      <c r="I132" s="3">
        <f t="shared" si="69"/>
        <v>0</v>
      </c>
      <c r="J132" s="3">
        <f t="shared" si="69"/>
        <v>0</v>
      </c>
      <c r="K132" s="3">
        <f t="shared" si="69"/>
        <v>0</v>
      </c>
      <c r="L132" s="3">
        <f t="shared" si="69"/>
        <v>0</v>
      </c>
      <c r="M132" s="3">
        <f t="shared" si="69"/>
        <v>0</v>
      </c>
      <c r="N132" s="3">
        <f t="shared" si="69"/>
        <v>0</v>
      </c>
      <c r="O132" s="3">
        <f t="shared" si="69"/>
        <v>0</v>
      </c>
      <c r="P132" s="3">
        <f t="shared" si="69"/>
        <v>0</v>
      </c>
      <c r="Q132" s="3">
        <f t="shared" si="69"/>
        <v>0</v>
      </c>
      <c r="R132" s="3">
        <f t="shared" si="69"/>
        <v>0</v>
      </c>
      <c r="S132" s="3">
        <f t="shared" si="69"/>
        <v>0</v>
      </c>
      <c r="T132" s="3">
        <f t="shared" si="69"/>
        <v>0</v>
      </c>
      <c r="U132" s="3">
        <f t="shared" si="69"/>
        <v>0</v>
      </c>
      <c r="V132" s="3">
        <f t="shared" si="69"/>
        <v>0</v>
      </c>
      <c r="W132" s="3">
        <f t="shared" si="69"/>
        <v>0</v>
      </c>
      <c r="X132" s="3">
        <f>X138+X145+X152</f>
        <v>0</v>
      </c>
      <c r="Y132" s="3">
        <f t="shared" si="69"/>
        <v>0</v>
      </c>
      <c r="Z132" s="3">
        <f t="shared" si="69"/>
        <v>0</v>
      </c>
      <c r="AA132" s="3">
        <f t="shared" si="69"/>
        <v>0</v>
      </c>
      <c r="AB132" s="3">
        <f t="shared" si="69"/>
        <v>0</v>
      </c>
      <c r="AC132" s="3">
        <f t="shared" si="69"/>
        <v>0</v>
      </c>
      <c r="AD132" s="3">
        <f t="shared" si="69"/>
        <v>0</v>
      </c>
      <c r="AE132" s="3">
        <f t="shared" si="69"/>
        <v>0</v>
      </c>
      <c r="AF132" s="3"/>
      <c r="AG132" s="45">
        <f t="shared" si="44"/>
        <v>0</v>
      </c>
      <c r="AH132" s="45">
        <f t="shared" si="45"/>
        <v>0</v>
      </c>
      <c r="AI132" s="45">
        <f t="shared" si="42"/>
        <v>0</v>
      </c>
      <c r="AJ132" s="45">
        <f t="shared" si="43"/>
        <v>0</v>
      </c>
    </row>
    <row r="133" spans="1:366" s="42" customFormat="1" ht="24.75" customHeight="1" x14ac:dyDescent="0.3">
      <c r="A133" s="43" t="s">
        <v>29</v>
      </c>
      <c r="B133" s="3">
        <f>B139+B146+B153+B162</f>
        <v>99.2</v>
      </c>
      <c r="C133" s="3">
        <f>C139+C146+C153+C162</f>
        <v>30</v>
      </c>
      <c r="D133" s="3">
        <f>D139+D146+D153+D162</f>
        <v>0</v>
      </c>
      <c r="E133" s="3">
        <f>E139+E146+E153+E162</f>
        <v>0</v>
      </c>
      <c r="F133" s="3">
        <f t="shared" si="65"/>
        <v>0</v>
      </c>
      <c r="G133" s="3">
        <f t="shared" si="66"/>
        <v>0</v>
      </c>
      <c r="H133" s="3">
        <f t="shared" ref="H133:W133" si="70">H139+H146+H153+H162</f>
        <v>0</v>
      </c>
      <c r="I133" s="3">
        <f t="shared" si="70"/>
        <v>0</v>
      </c>
      <c r="J133" s="3">
        <f t="shared" si="70"/>
        <v>0</v>
      </c>
      <c r="K133" s="3">
        <f t="shared" si="70"/>
        <v>0</v>
      </c>
      <c r="L133" s="3">
        <f t="shared" si="70"/>
        <v>0</v>
      </c>
      <c r="M133" s="3">
        <f t="shared" si="70"/>
        <v>0</v>
      </c>
      <c r="N133" s="3">
        <f t="shared" si="70"/>
        <v>30</v>
      </c>
      <c r="O133" s="3">
        <f t="shared" si="70"/>
        <v>0</v>
      </c>
      <c r="P133" s="3">
        <f t="shared" si="70"/>
        <v>30</v>
      </c>
      <c r="Q133" s="3">
        <f t="shared" si="70"/>
        <v>0</v>
      </c>
      <c r="R133" s="3">
        <f t="shared" si="70"/>
        <v>0</v>
      </c>
      <c r="S133" s="3">
        <f t="shared" si="70"/>
        <v>0</v>
      </c>
      <c r="T133" s="3">
        <f t="shared" si="70"/>
        <v>0</v>
      </c>
      <c r="U133" s="3">
        <f t="shared" si="70"/>
        <v>0</v>
      </c>
      <c r="V133" s="3">
        <f t="shared" si="70"/>
        <v>0</v>
      </c>
      <c r="W133" s="3">
        <f t="shared" si="70"/>
        <v>0</v>
      </c>
      <c r="X133" s="3">
        <f>X139+X146+X153+X162</f>
        <v>20</v>
      </c>
      <c r="Y133" s="3">
        <f t="shared" ref="Y133:AE133" si="71">Y139+Y146+Y153+Y162</f>
        <v>0</v>
      </c>
      <c r="Z133" s="3">
        <f t="shared" si="71"/>
        <v>0</v>
      </c>
      <c r="AA133" s="3">
        <f t="shared" si="71"/>
        <v>0</v>
      </c>
      <c r="AB133" s="3">
        <f t="shared" si="71"/>
        <v>0</v>
      </c>
      <c r="AC133" s="3">
        <f t="shared" si="71"/>
        <v>0</v>
      </c>
      <c r="AD133" s="3">
        <f t="shared" si="71"/>
        <v>19.2</v>
      </c>
      <c r="AE133" s="3">
        <f t="shared" si="71"/>
        <v>0</v>
      </c>
      <c r="AF133" s="3"/>
      <c r="AG133" s="45">
        <f t="shared" si="44"/>
        <v>99.2</v>
      </c>
      <c r="AH133" s="45">
        <f t="shared" si="45"/>
        <v>80</v>
      </c>
      <c r="AI133" s="45">
        <f t="shared" si="42"/>
        <v>0</v>
      </c>
      <c r="AJ133" s="45">
        <f t="shared" si="43"/>
        <v>-30</v>
      </c>
    </row>
    <row r="134" spans="1:366" s="87" customFormat="1" ht="37.5" x14ac:dyDescent="0.3">
      <c r="A134" s="77" t="s">
        <v>30</v>
      </c>
      <c r="B134" s="8">
        <f>B142+B149+B156</f>
        <v>0</v>
      </c>
      <c r="C134" s="8">
        <f>C142+C149+C156</f>
        <v>0</v>
      </c>
      <c r="D134" s="8">
        <f>D142+D149+D156</f>
        <v>0</v>
      </c>
      <c r="E134" s="8">
        <f>E142+E149+E156</f>
        <v>0</v>
      </c>
      <c r="F134" s="8">
        <f t="shared" si="65"/>
        <v>0</v>
      </c>
      <c r="G134" s="8">
        <f t="shared" si="66"/>
        <v>0</v>
      </c>
      <c r="H134" s="8">
        <f t="shared" ref="H134:AE134" si="72">H142+H149+H156</f>
        <v>0</v>
      </c>
      <c r="I134" s="8">
        <f t="shared" si="72"/>
        <v>0</v>
      </c>
      <c r="J134" s="8">
        <f t="shared" si="72"/>
        <v>0</v>
      </c>
      <c r="K134" s="8">
        <f t="shared" si="72"/>
        <v>0</v>
      </c>
      <c r="L134" s="8">
        <f t="shared" si="72"/>
        <v>0</v>
      </c>
      <c r="M134" s="8">
        <f t="shared" si="72"/>
        <v>0</v>
      </c>
      <c r="N134" s="8">
        <f t="shared" si="72"/>
        <v>0</v>
      </c>
      <c r="O134" s="8">
        <f t="shared" si="72"/>
        <v>0</v>
      </c>
      <c r="P134" s="8">
        <f t="shared" si="72"/>
        <v>0</v>
      </c>
      <c r="Q134" s="8">
        <f t="shared" si="72"/>
        <v>0</v>
      </c>
      <c r="R134" s="8">
        <f t="shared" si="72"/>
        <v>0</v>
      </c>
      <c r="S134" s="8">
        <f t="shared" si="72"/>
        <v>0</v>
      </c>
      <c r="T134" s="8">
        <f t="shared" si="72"/>
        <v>0</v>
      </c>
      <c r="U134" s="8">
        <f t="shared" si="72"/>
        <v>0</v>
      </c>
      <c r="V134" s="8">
        <f t="shared" si="72"/>
        <v>0</v>
      </c>
      <c r="W134" s="8">
        <f t="shared" si="72"/>
        <v>0</v>
      </c>
      <c r="X134" s="8">
        <f t="shared" si="72"/>
        <v>0</v>
      </c>
      <c r="Y134" s="8">
        <f t="shared" si="72"/>
        <v>0</v>
      </c>
      <c r="Z134" s="8">
        <f t="shared" si="72"/>
        <v>0</v>
      </c>
      <c r="AA134" s="8">
        <f t="shared" si="72"/>
        <v>0</v>
      </c>
      <c r="AB134" s="8">
        <f t="shared" si="72"/>
        <v>0</v>
      </c>
      <c r="AC134" s="8">
        <f t="shared" si="72"/>
        <v>0</v>
      </c>
      <c r="AD134" s="8">
        <f t="shared" si="72"/>
        <v>0</v>
      </c>
      <c r="AE134" s="8">
        <f t="shared" si="72"/>
        <v>0</v>
      </c>
      <c r="AF134" s="3"/>
      <c r="AG134" s="85">
        <f t="shared" si="44"/>
        <v>0</v>
      </c>
      <c r="AH134" s="85">
        <f t="shared" si="45"/>
        <v>0</v>
      </c>
      <c r="AI134" s="85">
        <f t="shared" si="42"/>
        <v>0</v>
      </c>
      <c r="AJ134" s="85">
        <f t="shared" si="43"/>
        <v>0</v>
      </c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  <c r="IL134" s="42"/>
      <c r="IM134" s="42"/>
      <c r="IN134" s="42"/>
      <c r="IO134" s="42"/>
      <c r="IP134" s="42"/>
      <c r="IQ134" s="42"/>
      <c r="IR134" s="42"/>
      <c r="IS134" s="42"/>
      <c r="IT134" s="42"/>
      <c r="IU134" s="42"/>
      <c r="IV134" s="42"/>
      <c r="IW134" s="42"/>
      <c r="IX134" s="42"/>
      <c r="IY134" s="42"/>
      <c r="IZ134" s="42"/>
      <c r="JA134" s="42"/>
      <c r="JB134" s="42"/>
      <c r="JC134" s="42"/>
      <c r="JD134" s="42"/>
      <c r="JE134" s="42"/>
      <c r="JF134" s="42"/>
      <c r="JG134" s="42"/>
      <c r="JH134" s="42"/>
      <c r="JI134" s="42"/>
      <c r="JJ134" s="42"/>
      <c r="JK134" s="42"/>
      <c r="JL134" s="42"/>
      <c r="JM134" s="42"/>
      <c r="JN134" s="42"/>
      <c r="JO134" s="42"/>
      <c r="JP134" s="42"/>
      <c r="JQ134" s="42"/>
      <c r="JR134" s="42"/>
      <c r="JS134" s="42"/>
      <c r="JT134" s="42"/>
      <c r="JU134" s="42"/>
      <c r="JV134" s="42"/>
      <c r="JW134" s="42"/>
      <c r="JX134" s="42"/>
      <c r="JY134" s="42"/>
      <c r="JZ134" s="42"/>
      <c r="KA134" s="42"/>
      <c r="KB134" s="42"/>
      <c r="KC134" s="42"/>
      <c r="KD134" s="42"/>
      <c r="KE134" s="42"/>
      <c r="KF134" s="42"/>
      <c r="KG134" s="42"/>
      <c r="KH134" s="42"/>
      <c r="KI134" s="42"/>
      <c r="KJ134" s="42"/>
      <c r="KK134" s="42"/>
      <c r="KL134" s="42"/>
      <c r="KM134" s="42"/>
      <c r="KN134" s="42"/>
      <c r="KO134" s="42"/>
      <c r="KP134" s="42"/>
      <c r="KQ134" s="42"/>
      <c r="KR134" s="42"/>
      <c r="KS134" s="42"/>
      <c r="KT134" s="42"/>
      <c r="KU134" s="42"/>
      <c r="KV134" s="42"/>
      <c r="KW134" s="42"/>
      <c r="KX134" s="42"/>
      <c r="KY134" s="42"/>
      <c r="KZ134" s="42"/>
      <c r="LA134" s="42"/>
      <c r="LB134" s="42"/>
      <c r="LC134" s="42"/>
      <c r="LD134" s="42"/>
      <c r="LE134" s="42"/>
      <c r="LF134" s="42"/>
      <c r="LG134" s="42"/>
      <c r="LH134" s="42"/>
      <c r="LI134" s="42"/>
      <c r="LJ134" s="42"/>
      <c r="LK134" s="42"/>
      <c r="LL134" s="42"/>
      <c r="LM134" s="42"/>
      <c r="LN134" s="42"/>
      <c r="LO134" s="42"/>
      <c r="LP134" s="42"/>
      <c r="LQ134" s="42"/>
      <c r="LR134" s="42"/>
      <c r="LS134" s="42"/>
      <c r="LT134" s="42"/>
      <c r="LU134" s="42"/>
      <c r="LV134" s="42"/>
      <c r="LW134" s="42"/>
      <c r="LX134" s="42"/>
      <c r="LY134" s="42"/>
      <c r="LZ134" s="42"/>
      <c r="MA134" s="42"/>
      <c r="MB134" s="42"/>
      <c r="MC134" s="42"/>
      <c r="MD134" s="42"/>
      <c r="ME134" s="42"/>
      <c r="MF134" s="42"/>
      <c r="MG134" s="42"/>
      <c r="MH134" s="42"/>
      <c r="MI134" s="42"/>
      <c r="MJ134" s="42"/>
      <c r="MK134" s="42"/>
      <c r="ML134" s="42"/>
      <c r="MM134" s="42"/>
      <c r="MN134" s="42"/>
      <c r="MO134" s="42"/>
      <c r="MP134" s="42"/>
      <c r="MQ134" s="42"/>
      <c r="MR134" s="42"/>
      <c r="MS134" s="42"/>
      <c r="MT134" s="42"/>
      <c r="MU134" s="42"/>
      <c r="MV134" s="42"/>
      <c r="MW134" s="42"/>
      <c r="MX134" s="42"/>
      <c r="MY134" s="42"/>
      <c r="MZ134" s="42"/>
      <c r="NA134" s="42"/>
      <c r="NB134" s="42"/>
    </row>
    <row r="135" spans="1:366" s="42" customFormat="1" x14ac:dyDescent="0.3">
      <c r="A135" s="43" t="s">
        <v>31</v>
      </c>
      <c r="B135" s="3">
        <v>0</v>
      </c>
      <c r="C135" s="3">
        <v>0</v>
      </c>
      <c r="D135" s="3">
        <v>0</v>
      </c>
      <c r="E135" s="3">
        <v>0</v>
      </c>
      <c r="F135" s="3">
        <f t="shared" si="65"/>
        <v>0</v>
      </c>
      <c r="G135" s="3">
        <f t="shared" si="66"/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/>
      <c r="AG135" s="45">
        <f t="shared" si="44"/>
        <v>0</v>
      </c>
      <c r="AH135" s="45">
        <f t="shared" si="45"/>
        <v>0</v>
      </c>
      <c r="AI135" s="45">
        <f t="shared" si="42"/>
        <v>0</v>
      </c>
      <c r="AJ135" s="45">
        <f t="shared" si="43"/>
        <v>0</v>
      </c>
    </row>
    <row r="136" spans="1:366" s="42" customFormat="1" ht="21.75" hidden="1" customHeight="1" x14ac:dyDescent="0.25">
      <c r="A136" s="168" t="s">
        <v>61</v>
      </c>
      <c r="B136" s="169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70"/>
      <c r="AF136" s="39"/>
      <c r="AG136" s="45">
        <f t="shared" si="44"/>
        <v>0</v>
      </c>
      <c r="AH136" s="45">
        <f t="shared" si="45"/>
        <v>0</v>
      </c>
      <c r="AI136" s="45">
        <f t="shared" si="42"/>
        <v>0</v>
      </c>
      <c r="AJ136" s="45">
        <f t="shared" si="43"/>
        <v>0</v>
      </c>
    </row>
    <row r="137" spans="1:366" s="81" customFormat="1" hidden="1" x14ac:dyDescent="0.3">
      <c r="A137" s="48" t="s">
        <v>33</v>
      </c>
      <c r="B137" s="44">
        <f>B139+B138</f>
        <v>0</v>
      </c>
      <c r="C137" s="44">
        <f>C139+C138</f>
        <v>0</v>
      </c>
      <c r="D137" s="44">
        <f>D139+D138</f>
        <v>0</v>
      </c>
      <c r="E137" s="44">
        <f>E139+E138</f>
        <v>0</v>
      </c>
      <c r="F137" s="44">
        <f t="shared" ref="F137:F142" si="73">IFERROR(E137/B137*100,0)</f>
        <v>0</v>
      </c>
      <c r="G137" s="44">
        <f t="shared" ref="G137:G142" si="74">IFERROR(E137/C137*100,0)</f>
        <v>0</v>
      </c>
      <c r="H137" s="44">
        <f>H139+H138</f>
        <v>0</v>
      </c>
      <c r="I137" s="44">
        <f>I139+I138</f>
        <v>0</v>
      </c>
      <c r="J137" s="44">
        <f>J139+J138</f>
        <v>0</v>
      </c>
      <c r="K137" s="44">
        <f t="shared" ref="K137:AE137" si="75">K139+K138</f>
        <v>0</v>
      </c>
      <c r="L137" s="44">
        <f t="shared" si="75"/>
        <v>0</v>
      </c>
      <c r="M137" s="44">
        <f t="shared" si="75"/>
        <v>0</v>
      </c>
      <c r="N137" s="44">
        <f t="shared" si="75"/>
        <v>0</v>
      </c>
      <c r="O137" s="44">
        <f t="shared" si="75"/>
        <v>0</v>
      </c>
      <c r="P137" s="44">
        <f t="shared" si="75"/>
        <v>0</v>
      </c>
      <c r="Q137" s="44">
        <f t="shared" si="75"/>
        <v>0</v>
      </c>
      <c r="R137" s="44">
        <f t="shared" si="75"/>
        <v>0</v>
      </c>
      <c r="S137" s="44">
        <f t="shared" si="75"/>
        <v>0</v>
      </c>
      <c r="T137" s="44">
        <f t="shared" si="75"/>
        <v>0</v>
      </c>
      <c r="U137" s="44">
        <f t="shared" si="75"/>
        <v>0</v>
      </c>
      <c r="V137" s="44">
        <f t="shared" si="75"/>
        <v>0</v>
      </c>
      <c r="W137" s="44">
        <f t="shared" si="75"/>
        <v>0</v>
      </c>
      <c r="X137" s="44">
        <f t="shared" si="75"/>
        <v>0</v>
      </c>
      <c r="Y137" s="44">
        <f t="shared" si="75"/>
        <v>0</v>
      </c>
      <c r="Z137" s="44">
        <f t="shared" si="75"/>
        <v>0</v>
      </c>
      <c r="AA137" s="44">
        <f t="shared" si="75"/>
        <v>0</v>
      </c>
      <c r="AB137" s="44">
        <f t="shared" si="75"/>
        <v>0</v>
      </c>
      <c r="AC137" s="44">
        <f t="shared" si="75"/>
        <v>0</v>
      </c>
      <c r="AD137" s="44">
        <f t="shared" si="75"/>
        <v>0</v>
      </c>
      <c r="AE137" s="44">
        <f t="shared" si="75"/>
        <v>0</v>
      </c>
      <c r="AF137" s="74"/>
      <c r="AG137" s="45">
        <f t="shared" si="44"/>
        <v>0</v>
      </c>
      <c r="AH137" s="45">
        <f t="shared" si="45"/>
        <v>0</v>
      </c>
      <c r="AI137" s="45">
        <f t="shared" si="42"/>
        <v>0</v>
      </c>
      <c r="AJ137" s="45">
        <f t="shared" si="43"/>
        <v>0</v>
      </c>
    </row>
    <row r="138" spans="1:366" s="76" customFormat="1" ht="38.25" hidden="1" customHeight="1" x14ac:dyDescent="0.3">
      <c r="A138" s="46" t="s">
        <v>28</v>
      </c>
      <c r="B138" s="3">
        <f>H138+J138+L138+N138+P138+R138+T138+V138+X138+Z138+AB138+AD138</f>
        <v>0</v>
      </c>
      <c r="C138" s="3">
        <f>H138+J138+L138+N138+P138+R138+T138</f>
        <v>0</v>
      </c>
      <c r="D138" s="3">
        <f>E138</f>
        <v>0</v>
      </c>
      <c r="E138" s="3">
        <f>I138+K138+M138+O138+Q138+S138+U138+W138+Y138++AA138+AC138+AE138</f>
        <v>0</v>
      </c>
      <c r="F138" s="3">
        <f t="shared" si="73"/>
        <v>0</v>
      </c>
      <c r="G138" s="3">
        <f t="shared" si="74"/>
        <v>0</v>
      </c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74"/>
      <c r="AG138" s="45">
        <f t="shared" si="44"/>
        <v>0</v>
      </c>
      <c r="AH138" s="45">
        <f t="shared" si="45"/>
        <v>0</v>
      </c>
      <c r="AI138" s="45">
        <f t="shared" si="42"/>
        <v>0</v>
      </c>
      <c r="AJ138" s="45">
        <f t="shared" si="43"/>
        <v>0</v>
      </c>
    </row>
    <row r="139" spans="1:366" s="42" customFormat="1" ht="27.75" hidden="1" customHeight="1" x14ac:dyDescent="0.3">
      <c r="A139" s="43" t="s">
        <v>29</v>
      </c>
      <c r="B139" s="3">
        <f>H139+J139+L139+N139+P139+R139+T139+V139+X139+Z139+AB139+AD139</f>
        <v>0</v>
      </c>
      <c r="C139" s="3">
        <f>H139+J139+L139+N139+P139+R139+T139</f>
        <v>0</v>
      </c>
      <c r="D139" s="3">
        <f>E139</f>
        <v>0</v>
      </c>
      <c r="E139" s="3">
        <f>I139+K139+M139+O139+Q139+S139+U139+W139+Y139++AA139+AC139+AE139</f>
        <v>0</v>
      </c>
      <c r="F139" s="3">
        <f t="shared" si="73"/>
        <v>0</v>
      </c>
      <c r="G139" s="3">
        <f t="shared" si="74"/>
        <v>0</v>
      </c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39"/>
      <c r="AG139" s="45">
        <f t="shared" si="44"/>
        <v>0</v>
      </c>
      <c r="AH139" s="45">
        <f t="shared" si="45"/>
        <v>0</v>
      </c>
      <c r="AI139" s="45">
        <f t="shared" si="42"/>
        <v>0</v>
      </c>
      <c r="AJ139" s="45">
        <f t="shared" si="43"/>
        <v>0</v>
      </c>
    </row>
    <row r="140" spans="1:366" s="42" customFormat="1" hidden="1" x14ac:dyDescent="0.3">
      <c r="A140" s="43" t="s">
        <v>27</v>
      </c>
      <c r="B140" s="3">
        <f>H140+J140+L140+N140+P140+R140+T140+V140+X140+Z140+AB140+AD140</f>
        <v>0</v>
      </c>
      <c r="C140" s="3">
        <f t="shared" ref="C140:C141" si="76">H140</f>
        <v>0</v>
      </c>
      <c r="D140" s="3">
        <f>E140</f>
        <v>0</v>
      </c>
      <c r="E140" s="3">
        <f>I140+K140+M140+O140+Q140+S140+U140+W140+Y140++AA140+AC140+AE140</f>
        <v>0</v>
      </c>
      <c r="F140" s="3">
        <f t="shared" si="73"/>
        <v>0</v>
      </c>
      <c r="G140" s="3">
        <f t="shared" si="74"/>
        <v>0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39"/>
      <c r="AG140" s="45">
        <f t="shared" si="44"/>
        <v>0</v>
      </c>
      <c r="AH140" s="45">
        <f t="shared" si="45"/>
        <v>0</v>
      </c>
      <c r="AI140" s="45">
        <f t="shared" si="42"/>
        <v>0</v>
      </c>
      <c r="AJ140" s="45">
        <f t="shared" si="43"/>
        <v>0</v>
      </c>
    </row>
    <row r="141" spans="1:366" s="42" customFormat="1" hidden="1" x14ac:dyDescent="0.3">
      <c r="A141" s="43" t="s">
        <v>37</v>
      </c>
      <c r="B141" s="3">
        <f>H141+J141+L141+N141+P141+R141+T141+V141+X141+Z141+AB141+AD141</f>
        <v>0</v>
      </c>
      <c r="C141" s="3">
        <f t="shared" si="76"/>
        <v>0</v>
      </c>
      <c r="D141" s="3">
        <f>E141</f>
        <v>0</v>
      </c>
      <c r="E141" s="3">
        <f>I141+K141+M141+O141+Q141+S141+U141+W141+Y141++AA141+AC141+AE141</f>
        <v>0</v>
      </c>
      <c r="F141" s="3">
        <f t="shared" si="73"/>
        <v>0</v>
      </c>
      <c r="G141" s="3">
        <f t="shared" si="74"/>
        <v>0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39"/>
      <c r="AG141" s="45">
        <f t="shared" si="44"/>
        <v>0</v>
      </c>
      <c r="AH141" s="45">
        <f t="shared" si="45"/>
        <v>0</v>
      </c>
      <c r="AI141" s="45">
        <f t="shared" si="42"/>
        <v>0</v>
      </c>
      <c r="AJ141" s="45">
        <f t="shared" si="43"/>
        <v>0</v>
      </c>
    </row>
    <row r="142" spans="1:366" s="87" customFormat="1" ht="0.75" hidden="1" customHeight="1" x14ac:dyDescent="0.3">
      <c r="A142" s="77" t="s">
        <v>30</v>
      </c>
      <c r="B142" s="8">
        <f>H142+J142+L142+N142+P142+R142+T142+V142+X142+Z142+AB142+AD142</f>
        <v>0</v>
      </c>
      <c r="C142" s="8">
        <f>H142+J142+L142+N142+P142+R142+T142</f>
        <v>0</v>
      </c>
      <c r="D142" s="8">
        <f>E142</f>
        <v>0</v>
      </c>
      <c r="E142" s="8">
        <f>I142+K142+M142+O142+Q142+S142+U142+W142+Y142++AA142+AC142+AE142</f>
        <v>0</v>
      </c>
      <c r="F142" s="8">
        <f t="shared" si="73"/>
        <v>0</v>
      </c>
      <c r="G142" s="8">
        <f t="shared" si="74"/>
        <v>0</v>
      </c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39"/>
      <c r="AG142" s="85">
        <f t="shared" si="44"/>
        <v>0</v>
      </c>
      <c r="AH142" s="85">
        <f t="shared" si="45"/>
        <v>0</v>
      </c>
      <c r="AI142" s="85">
        <f t="shared" si="42"/>
        <v>0</v>
      </c>
      <c r="AJ142" s="85">
        <f t="shared" si="43"/>
        <v>0</v>
      </c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  <c r="IL142" s="42"/>
      <c r="IM142" s="42"/>
      <c r="IN142" s="42"/>
      <c r="IO142" s="42"/>
      <c r="IP142" s="42"/>
      <c r="IQ142" s="42"/>
      <c r="IR142" s="42"/>
      <c r="IS142" s="42"/>
      <c r="IT142" s="42"/>
      <c r="IU142" s="42"/>
      <c r="IV142" s="42"/>
      <c r="IW142" s="42"/>
      <c r="IX142" s="42"/>
      <c r="IY142" s="42"/>
      <c r="IZ142" s="42"/>
      <c r="JA142" s="42"/>
      <c r="JB142" s="42"/>
      <c r="JC142" s="42"/>
      <c r="JD142" s="42"/>
      <c r="JE142" s="42"/>
      <c r="JF142" s="42"/>
      <c r="JG142" s="42"/>
      <c r="JH142" s="42"/>
      <c r="JI142" s="42"/>
      <c r="JJ142" s="42"/>
      <c r="JK142" s="42"/>
      <c r="JL142" s="42"/>
      <c r="JM142" s="42"/>
      <c r="JN142" s="42"/>
      <c r="JO142" s="42"/>
      <c r="JP142" s="42"/>
      <c r="JQ142" s="42"/>
      <c r="JR142" s="42"/>
      <c r="JS142" s="42"/>
      <c r="JT142" s="42"/>
      <c r="JU142" s="42"/>
      <c r="JV142" s="42"/>
      <c r="JW142" s="42"/>
      <c r="JX142" s="42"/>
      <c r="JY142" s="42"/>
      <c r="JZ142" s="42"/>
      <c r="KA142" s="42"/>
      <c r="KB142" s="42"/>
      <c r="KC142" s="42"/>
      <c r="KD142" s="42"/>
      <c r="KE142" s="42"/>
      <c r="KF142" s="42"/>
      <c r="KG142" s="42"/>
      <c r="KH142" s="42"/>
      <c r="KI142" s="42"/>
      <c r="KJ142" s="42"/>
      <c r="KK142" s="42"/>
      <c r="KL142" s="42"/>
      <c r="KM142" s="42"/>
      <c r="KN142" s="42"/>
      <c r="KO142" s="42"/>
      <c r="KP142" s="42"/>
      <c r="KQ142" s="42"/>
      <c r="KR142" s="42"/>
      <c r="KS142" s="42"/>
      <c r="KT142" s="42"/>
      <c r="KU142" s="42"/>
      <c r="KV142" s="42"/>
      <c r="KW142" s="42"/>
      <c r="KX142" s="42"/>
      <c r="KY142" s="42"/>
      <c r="KZ142" s="42"/>
      <c r="LA142" s="42"/>
      <c r="LB142" s="42"/>
      <c r="LC142" s="42"/>
      <c r="LD142" s="42"/>
      <c r="LE142" s="42"/>
      <c r="LF142" s="42"/>
      <c r="LG142" s="42"/>
      <c r="LH142" s="42"/>
      <c r="LI142" s="42"/>
      <c r="LJ142" s="42"/>
      <c r="LK142" s="42"/>
      <c r="LL142" s="42"/>
      <c r="LM142" s="42"/>
      <c r="LN142" s="42"/>
      <c r="LO142" s="42"/>
      <c r="LP142" s="42"/>
      <c r="LQ142" s="42"/>
      <c r="LR142" s="42"/>
      <c r="LS142" s="42"/>
      <c r="LT142" s="42"/>
      <c r="LU142" s="42"/>
      <c r="LV142" s="42"/>
      <c r="LW142" s="42"/>
      <c r="LX142" s="42"/>
      <c r="LY142" s="42"/>
      <c r="LZ142" s="42"/>
      <c r="MA142" s="42"/>
      <c r="MB142" s="42"/>
      <c r="MC142" s="42"/>
      <c r="MD142" s="42"/>
      <c r="ME142" s="42"/>
      <c r="MF142" s="42"/>
      <c r="MG142" s="42"/>
      <c r="MH142" s="42"/>
      <c r="MI142" s="42"/>
      <c r="MJ142" s="42"/>
      <c r="MK142" s="42"/>
      <c r="ML142" s="42"/>
      <c r="MM142" s="42"/>
      <c r="MN142" s="42"/>
      <c r="MO142" s="42"/>
      <c r="MP142" s="42"/>
      <c r="MQ142" s="42"/>
      <c r="MR142" s="42"/>
      <c r="MS142" s="42"/>
      <c r="MT142" s="42"/>
      <c r="MU142" s="42"/>
      <c r="MV142" s="42"/>
      <c r="MW142" s="42"/>
      <c r="MX142" s="42"/>
      <c r="MY142" s="42"/>
      <c r="MZ142" s="42"/>
      <c r="NA142" s="42"/>
      <c r="NB142" s="42"/>
    </row>
    <row r="143" spans="1:366" s="42" customFormat="1" ht="29.25" hidden="1" customHeight="1" x14ac:dyDescent="0.25">
      <c r="A143" s="168" t="s">
        <v>62</v>
      </c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70"/>
      <c r="AF143" s="39"/>
      <c r="AG143" s="45">
        <f t="shared" si="44"/>
        <v>0</v>
      </c>
      <c r="AH143" s="45">
        <f t="shared" si="45"/>
        <v>0</v>
      </c>
      <c r="AI143" s="45">
        <f t="shared" si="42"/>
        <v>0</v>
      </c>
      <c r="AJ143" s="45">
        <f t="shared" si="43"/>
        <v>0</v>
      </c>
    </row>
    <row r="144" spans="1:366" s="111" customFormat="1" hidden="1" x14ac:dyDescent="0.3">
      <c r="A144" s="48" t="s">
        <v>33</v>
      </c>
      <c r="B144" s="44">
        <f>B146+B145</f>
        <v>0</v>
      </c>
      <c r="C144" s="44">
        <f>C146+C145</f>
        <v>0</v>
      </c>
      <c r="D144" s="44">
        <f>D146+D145</f>
        <v>0</v>
      </c>
      <c r="E144" s="44">
        <f>E146+E145</f>
        <v>0</v>
      </c>
      <c r="F144" s="44">
        <f t="shared" ref="F144:F149" si="77">IFERROR(E144/B144*100,0)</f>
        <v>0</v>
      </c>
      <c r="G144" s="44">
        <f t="shared" ref="G144:G149" si="78">IFERROR(E144/C144*100,0)</f>
        <v>0</v>
      </c>
      <c r="H144" s="44">
        <f>H146+H145</f>
        <v>0</v>
      </c>
      <c r="I144" s="44">
        <f t="shared" ref="I144:AE144" si="79">I146+I145</f>
        <v>0</v>
      </c>
      <c r="J144" s="44">
        <f t="shared" si="79"/>
        <v>0</v>
      </c>
      <c r="K144" s="44">
        <f t="shared" si="79"/>
        <v>0</v>
      </c>
      <c r="L144" s="44">
        <f t="shared" si="79"/>
        <v>0</v>
      </c>
      <c r="M144" s="44">
        <f t="shared" si="79"/>
        <v>0</v>
      </c>
      <c r="N144" s="44">
        <f t="shared" si="79"/>
        <v>0</v>
      </c>
      <c r="O144" s="44">
        <f t="shared" si="79"/>
        <v>0</v>
      </c>
      <c r="P144" s="44">
        <f t="shared" si="79"/>
        <v>0</v>
      </c>
      <c r="Q144" s="44">
        <f t="shared" si="79"/>
        <v>0</v>
      </c>
      <c r="R144" s="44">
        <f t="shared" si="79"/>
        <v>0</v>
      </c>
      <c r="S144" s="44">
        <f t="shared" si="79"/>
        <v>0</v>
      </c>
      <c r="T144" s="44">
        <f t="shared" si="79"/>
        <v>0</v>
      </c>
      <c r="U144" s="44">
        <f t="shared" si="79"/>
        <v>0</v>
      </c>
      <c r="V144" s="44">
        <f t="shared" si="79"/>
        <v>0</v>
      </c>
      <c r="W144" s="44">
        <f t="shared" si="79"/>
        <v>0</v>
      </c>
      <c r="X144" s="44">
        <f t="shared" si="79"/>
        <v>0</v>
      </c>
      <c r="Y144" s="44">
        <f t="shared" si="79"/>
        <v>0</v>
      </c>
      <c r="Z144" s="44">
        <f t="shared" si="79"/>
        <v>0</v>
      </c>
      <c r="AA144" s="44">
        <f t="shared" si="79"/>
        <v>0</v>
      </c>
      <c r="AB144" s="44">
        <f t="shared" si="79"/>
        <v>0</v>
      </c>
      <c r="AC144" s="44">
        <f t="shared" si="79"/>
        <v>0</v>
      </c>
      <c r="AD144" s="44">
        <f t="shared" si="79"/>
        <v>0</v>
      </c>
      <c r="AE144" s="44">
        <f t="shared" si="79"/>
        <v>0</v>
      </c>
      <c r="AF144" s="39"/>
      <c r="AG144" s="45">
        <f t="shared" si="44"/>
        <v>0</v>
      </c>
      <c r="AH144" s="45">
        <f t="shared" si="45"/>
        <v>0</v>
      </c>
      <c r="AI144" s="45">
        <f t="shared" si="42"/>
        <v>0</v>
      </c>
      <c r="AJ144" s="45">
        <f t="shared" si="43"/>
        <v>0</v>
      </c>
    </row>
    <row r="145" spans="1:366" s="76" customFormat="1" ht="37.5" hidden="1" customHeight="1" x14ac:dyDescent="0.3">
      <c r="A145" s="46" t="s">
        <v>28</v>
      </c>
      <c r="B145" s="3">
        <f>H145+J145+L145+N145+P145+R145+T145+V145+X145+Z145+AB145+AD145</f>
        <v>0</v>
      </c>
      <c r="C145" s="3">
        <f>H145+J145+L145+N145+P145+R145+T145+V145+X145+Z145</f>
        <v>0</v>
      </c>
      <c r="D145" s="3">
        <v>0</v>
      </c>
      <c r="E145" s="3">
        <f>I145+K145+M145+O145+Q145+S145+U145+W145+Y145++AA145+AC145+AE145</f>
        <v>0</v>
      </c>
      <c r="F145" s="3">
        <f t="shared" si="77"/>
        <v>0</v>
      </c>
      <c r="G145" s="3">
        <f t="shared" si="78"/>
        <v>0</v>
      </c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74"/>
      <c r="AG145" s="45">
        <f t="shared" si="44"/>
        <v>0</v>
      </c>
      <c r="AH145" s="45">
        <f t="shared" si="45"/>
        <v>0</v>
      </c>
      <c r="AI145" s="45">
        <f t="shared" si="42"/>
        <v>0</v>
      </c>
      <c r="AJ145" s="45">
        <f t="shared" si="43"/>
        <v>0</v>
      </c>
    </row>
    <row r="146" spans="1:366" s="76" customFormat="1" ht="26.25" hidden="1" customHeight="1" x14ac:dyDescent="0.3">
      <c r="A146" s="43" t="s">
        <v>29</v>
      </c>
      <c r="B146" s="3">
        <f>H146+J146+L146+N146+P146+R146+T146+V146+X146+Z146+AB146+AD146</f>
        <v>0</v>
      </c>
      <c r="C146" s="3">
        <f>H146+J146+L146+N146+P146+R146+T146+V146+X146+Z146</f>
        <v>0</v>
      </c>
      <c r="D146" s="3">
        <v>0</v>
      </c>
      <c r="E146" s="3">
        <f>I146+K146+M146+O146+Q146+S146+U146+W146+Y146++AA146+AC146+AE146</f>
        <v>0</v>
      </c>
      <c r="F146" s="3">
        <f t="shared" si="77"/>
        <v>0</v>
      </c>
      <c r="G146" s="3">
        <f t="shared" si="78"/>
        <v>0</v>
      </c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88"/>
      <c r="Y146" s="50"/>
      <c r="Z146" s="50"/>
      <c r="AA146" s="50"/>
      <c r="AB146" s="50"/>
      <c r="AC146" s="50"/>
      <c r="AD146" s="50"/>
      <c r="AE146" s="50"/>
      <c r="AF146" s="74"/>
      <c r="AG146" s="45">
        <f t="shared" si="44"/>
        <v>0</v>
      </c>
      <c r="AH146" s="45">
        <f t="shared" si="45"/>
        <v>0</v>
      </c>
      <c r="AI146" s="45">
        <f t="shared" si="42"/>
        <v>0</v>
      </c>
      <c r="AJ146" s="45">
        <f t="shared" si="43"/>
        <v>0</v>
      </c>
    </row>
    <row r="147" spans="1:366" s="76" customFormat="1" hidden="1" x14ac:dyDescent="0.3">
      <c r="A147" s="43" t="s">
        <v>27</v>
      </c>
      <c r="B147" s="3">
        <f>H147+J147+L147+N147+P147+R147+T147+V147+X147+Z147+AB147+AD147</f>
        <v>0</v>
      </c>
      <c r="C147" s="3">
        <f t="shared" ref="C147:C148" si="80">H147</f>
        <v>0</v>
      </c>
      <c r="D147" s="3">
        <f>E147</f>
        <v>0</v>
      </c>
      <c r="E147" s="3">
        <f>I147+K147+M147+O147+Q147+S147+U147+W147+Y147++AA147+AC147+AE147</f>
        <v>0</v>
      </c>
      <c r="F147" s="3">
        <f t="shared" si="77"/>
        <v>0</v>
      </c>
      <c r="G147" s="3">
        <f t="shared" si="78"/>
        <v>0</v>
      </c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74"/>
      <c r="AG147" s="45">
        <f t="shared" si="44"/>
        <v>0</v>
      </c>
      <c r="AH147" s="45">
        <f t="shared" si="45"/>
        <v>0</v>
      </c>
      <c r="AI147" s="45">
        <f t="shared" si="42"/>
        <v>0</v>
      </c>
      <c r="AJ147" s="45">
        <f t="shared" si="43"/>
        <v>0</v>
      </c>
    </row>
    <row r="148" spans="1:366" s="76" customFormat="1" hidden="1" x14ac:dyDescent="0.3">
      <c r="A148" s="43" t="s">
        <v>37</v>
      </c>
      <c r="B148" s="3">
        <f>H148+J148+L148+N148+P148+R148+T148+V148+X148+Z148+AB148+AD148</f>
        <v>0</v>
      </c>
      <c r="C148" s="3">
        <f t="shared" si="80"/>
        <v>0</v>
      </c>
      <c r="D148" s="3">
        <f>E148</f>
        <v>0</v>
      </c>
      <c r="E148" s="3">
        <f>I148+K148+M148+O148+Q148+S148+U148+W148+Y148++AA148+AC148+AE148</f>
        <v>0</v>
      </c>
      <c r="F148" s="3">
        <f t="shared" si="77"/>
        <v>0</v>
      </c>
      <c r="G148" s="3">
        <f t="shared" si="78"/>
        <v>0</v>
      </c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74"/>
      <c r="AG148" s="45">
        <f t="shared" si="44"/>
        <v>0</v>
      </c>
      <c r="AH148" s="45">
        <f t="shared" si="45"/>
        <v>0</v>
      </c>
      <c r="AI148" s="45">
        <f t="shared" si="42"/>
        <v>0</v>
      </c>
      <c r="AJ148" s="45">
        <f t="shared" si="43"/>
        <v>0</v>
      </c>
    </row>
    <row r="149" spans="1:366" s="86" customFormat="1" ht="1.5" hidden="1" customHeight="1" x14ac:dyDescent="0.3">
      <c r="A149" s="77" t="s">
        <v>30</v>
      </c>
      <c r="B149" s="8">
        <f>H149+J149+L149+N149+P149+R149+T149+V149+X149+Z149+AB149+AD149</f>
        <v>0</v>
      </c>
      <c r="C149" s="8">
        <f>H149+J149+L149+N149+P149+R149+T149+V149+X149</f>
        <v>0</v>
      </c>
      <c r="D149" s="8">
        <f>E149</f>
        <v>0</v>
      </c>
      <c r="E149" s="8">
        <f>I149+K149+M149+O149+Q149+S149+U149+W149+Y149++AA149+AC149+AE149</f>
        <v>0</v>
      </c>
      <c r="F149" s="8">
        <f t="shared" si="77"/>
        <v>0</v>
      </c>
      <c r="G149" s="8">
        <f t="shared" si="78"/>
        <v>0</v>
      </c>
      <c r="H149" s="8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74"/>
      <c r="AG149" s="85">
        <f t="shared" si="44"/>
        <v>0</v>
      </c>
      <c r="AH149" s="85">
        <f t="shared" si="45"/>
        <v>0</v>
      </c>
      <c r="AI149" s="85">
        <f t="shared" si="42"/>
        <v>0</v>
      </c>
      <c r="AJ149" s="85">
        <f t="shared" si="43"/>
        <v>0</v>
      </c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6"/>
      <c r="CO149" s="76"/>
      <c r="CP149" s="76"/>
      <c r="CQ149" s="76"/>
      <c r="CR149" s="76"/>
      <c r="CS149" s="76"/>
      <c r="CT149" s="76"/>
      <c r="CU149" s="76"/>
      <c r="CV149" s="76"/>
      <c r="CW149" s="76"/>
      <c r="CX149" s="76"/>
      <c r="CY149" s="76"/>
      <c r="CZ149" s="76"/>
      <c r="DA149" s="76"/>
      <c r="DB149" s="76"/>
      <c r="DC149" s="76"/>
      <c r="DD149" s="76"/>
      <c r="DE149" s="76"/>
      <c r="DF149" s="76"/>
      <c r="DG149" s="76"/>
      <c r="DH149" s="76"/>
      <c r="DI149" s="76"/>
      <c r="DJ149" s="76"/>
      <c r="DK149" s="76"/>
      <c r="DL149" s="76"/>
      <c r="DM149" s="76"/>
      <c r="DN149" s="76"/>
      <c r="DO149" s="76"/>
      <c r="DP149" s="76"/>
      <c r="DQ149" s="76"/>
      <c r="DR149" s="76"/>
      <c r="DS149" s="76"/>
      <c r="DT149" s="76"/>
      <c r="DU149" s="76"/>
      <c r="DV149" s="76"/>
      <c r="DW149" s="76"/>
      <c r="DX149" s="76"/>
      <c r="DY149" s="76"/>
      <c r="DZ149" s="76"/>
      <c r="EA149" s="76"/>
      <c r="EB149" s="76"/>
      <c r="EC149" s="76"/>
      <c r="ED149" s="76"/>
      <c r="EE149" s="76"/>
      <c r="EF149" s="76"/>
      <c r="EG149" s="76"/>
      <c r="EH149" s="76"/>
      <c r="EI149" s="76"/>
      <c r="EJ149" s="76"/>
      <c r="EK149" s="76"/>
      <c r="EL149" s="76"/>
      <c r="EM149" s="76"/>
      <c r="EN149" s="76"/>
      <c r="EO149" s="76"/>
      <c r="EP149" s="76"/>
      <c r="EQ149" s="76"/>
      <c r="ER149" s="76"/>
      <c r="ES149" s="76"/>
      <c r="ET149" s="76"/>
      <c r="EU149" s="76"/>
      <c r="EV149" s="76"/>
      <c r="EW149" s="76"/>
      <c r="EX149" s="76"/>
      <c r="EY149" s="76"/>
      <c r="EZ149" s="76"/>
      <c r="FA149" s="76"/>
      <c r="FB149" s="76"/>
      <c r="FC149" s="76"/>
      <c r="FD149" s="76"/>
      <c r="FE149" s="76"/>
      <c r="FF149" s="76"/>
      <c r="FG149" s="76"/>
      <c r="FH149" s="76"/>
      <c r="FI149" s="76"/>
      <c r="FJ149" s="76"/>
      <c r="FK149" s="76"/>
      <c r="FL149" s="76"/>
      <c r="FM149" s="76"/>
      <c r="FN149" s="76"/>
      <c r="FO149" s="76"/>
      <c r="FP149" s="76"/>
      <c r="FQ149" s="76"/>
      <c r="FR149" s="76"/>
      <c r="FS149" s="76"/>
      <c r="FT149" s="76"/>
      <c r="FU149" s="76"/>
      <c r="FV149" s="76"/>
      <c r="FW149" s="76"/>
      <c r="FX149" s="76"/>
      <c r="FY149" s="76"/>
      <c r="FZ149" s="76"/>
      <c r="GA149" s="76"/>
      <c r="GB149" s="76"/>
      <c r="GC149" s="76"/>
      <c r="GD149" s="76"/>
      <c r="GE149" s="76"/>
      <c r="GF149" s="76"/>
      <c r="GG149" s="76"/>
      <c r="GH149" s="76"/>
      <c r="GI149" s="76"/>
      <c r="GJ149" s="76"/>
      <c r="GK149" s="76"/>
      <c r="GL149" s="76"/>
      <c r="GM149" s="76"/>
      <c r="GN149" s="76"/>
      <c r="GO149" s="76"/>
      <c r="GP149" s="76"/>
      <c r="GQ149" s="76"/>
      <c r="GR149" s="76"/>
      <c r="GS149" s="76"/>
      <c r="GT149" s="76"/>
      <c r="GU149" s="76"/>
      <c r="GV149" s="76"/>
      <c r="GW149" s="76"/>
      <c r="GX149" s="76"/>
      <c r="GY149" s="76"/>
      <c r="GZ149" s="76"/>
      <c r="HA149" s="76"/>
      <c r="HB149" s="76"/>
      <c r="HC149" s="76"/>
      <c r="HD149" s="76"/>
      <c r="HE149" s="76"/>
      <c r="HF149" s="76"/>
      <c r="HG149" s="76"/>
      <c r="HH149" s="76"/>
      <c r="HI149" s="76"/>
      <c r="HJ149" s="76"/>
      <c r="HK149" s="76"/>
      <c r="HL149" s="76"/>
      <c r="HM149" s="76"/>
      <c r="HN149" s="76"/>
      <c r="HO149" s="76"/>
      <c r="HP149" s="76"/>
      <c r="HQ149" s="76"/>
      <c r="HR149" s="76"/>
      <c r="HS149" s="76"/>
      <c r="HT149" s="76"/>
      <c r="HU149" s="76"/>
      <c r="HV149" s="76"/>
      <c r="HW149" s="76"/>
      <c r="HX149" s="76"/>
      <c r="HY149" s="76"/>
      <c r="HZ149" s="76"/>
      <c r="IA149" s="76"/>
      <c r="IB149" s="76"/>
      <c r="IC149" s="76"/>
      <c r="ID149" s="76"/>
      <c r="IE149" s="76"/>
      <c r="IF149" s="76"/>
      <c r="IG149" s="76"/>
      <c r="IH149" s="76"/>
      <c r="II149" s="76"/>
      <c r="IJ149" s="76"/>
      <c r="IK149" s="76"/>
      <c r="IL149" s="76"/>
      <c r="IM149" s="76"/>
      <c r="IN149" s="76"/>
      <c r="IO149" s="76"/>
      <c r="IP149" s="76"/>
      <c r="IQ149" s="76"/>
      <c r="IR149" s="76"/>
      <c r="IS149" s="76"/>
      <c r="IT149" s="76"/>
      <c r="IU149" s="76"/>
      <c r="IV149" s="76"/>
      <c r="IW149" s="76"/>
      <c r="IX149" s="76"/>
      <c r="IY149" s="76"/>
      <c r="IZ149" s="76"/>
      <c r="JA149" s="76"/>
      <c r="JB149" s="76"/>
      <c r="JC149" s="76"/>
      <c r="JD149" s="76"/>
      <c r="JE149" s="76"/>
      <c r="JF149" s="76"/>
      <c r="JG149" s="76"/>
      <c r="JH149" s="76"/>
      <c r="JI149" s="76"/>
      <c r="JJ149" s="76"/>
      <c r="JK149" s="76"/>
      <c r="JL149" s="76"/>
      <c r="JM149" s="76"/>
      <c r="JN149" s="76"/>
      <c r="JO149" s="76"/>
      <c r="JP149" s="76"/>
      <c r="JQ149" s="76"/>
      <c r="JR149" s="76"/>
      <c r="JS149" s="76"/>
      <c r="JT149" s="76"/>
      <c r="JU149" s="76"/>
      <c r="JV149" s="76"/>
      <c r="JW149" s="76"/>
      <c r="JX149" s="76"/>
      <c r="JY149" s="76"/>
      <c r="JZ149" s="76"/>
      <c r="KA149" s="76"/>
      <c r="KB149" s="76"/>
      <c r="KC149" s="76"/>
      <c r="KD149" s="76"/>
      <c r="KE149" s="76"/>
      <c r="KF149" s="76"/>
      <c r="KG149" s="76"/>
      <c r="KH149" s="76"/>
      <c r="KI149" s="76"/>
      <c r="KJ149" s="76"/>
      <c r="KK149" s="76"/>
      <c r="KL149" s="76"/>
      <c r="KM149" s="76"/>
      <c r="KN149" s="76"/>
      <c r="KO149" s="76"/>
      <c r="KP149" s="76"/>
      <c r="KQ149" s="76"/>
      <c r="KR149" s="76"/>
      <c r="KS149" s="76"/>
      <c r="KT149" s="76"/>
      <c r="KU149" s="76"/>
      <c r="KV149" s="76"/>
      <c r="KW149" s="76"/>
      <c r="KX149" s="76"/>
      <c r="KY149" s="76"/>
      <c r="KZ149" s="76"/>
      <c r="LA149" s="76"/>
      <c r="LB149" s="76"/>
      <c r="LC149" s="76"/>
      <c r="LD149" s="76"/>
      <c r="LE149" s="76"/>
      <c r="LF149" s="76"/>
      <c r="LG149" s="76"/>
      <c r="LH149" s="76"/>
      <c r="LI149" s="76"/>
      <c r="LJ149" s="76"/>
      <c r="LK149" s="76"/>
      <c r="LL149" s="76"/>
      <c r="LM149" s="76"/>
      <c r="LN149" s="76"/>
      <c r="LO149" s="76"/>
      <c r="LP149" s="76"/>
      <c r="LQ149" s="76"/>
      <c r="LR149" s="76"/>
      <c r="LS149" s="76"/>
      <c r="LT149" s="76"/>
      <c r="LU149" s="76"/>
      <c r="LV149" s="76"/>
      <c r="LW149" s="76"/>
      <c r="LX149" s="76"/>
      <c r="LY149" s="76"/>
      <c r="LZ149" s="76"/>
      <c r="MA149" s="76"/>
      <c r="MB149" s="76"/>
      <c r="MC149" s="76"/>
      <c r="MD149" s="76"/>
      <c r="ME149" s="76"/>
      <c r="MF149" s="76"/>
      <c r="MG149" s="76"/>
      <c r="MH149" s="76"/>
      <c r="MI149" s="76"/>
      <c r="MJ149" s="76"/>
      <c r="MK149" s="76"/>
      <c r="ML149" s="76"/>
      <c r="MM149" s="76"/>
      <c r="MN149" s="76"/>
      <c r="MO149" s="76"/>
      <c r="MP149" s="76"/>
      <c r="MQ149" s="76"/>
      <c r="MR149" s="76"/>
      <c r="MS149" s="76"/>
      <c r="MT149" s="76"/>
      <c r="MU149" s="76"/>
      <c r="MV149" s="76"/>
      <c r="MW149" s="76"/>
      <c r="MX149" s="76"/>
      <c r="MY149" s="76"/>
      <c r="MZ149" s="76"/>
      <c r="NA149" s="76"/>
      <c r="NB149" s="76"/>
    </row>
    <row r="150" spans="1:366" s="76" customFormat="1" ht="27.75" hidden="1" customHeight="1" x14ac:dyDescent="0.25">
      <c r="A150" s="168" t="s">
        <v>63</v>
      </c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70"/>
      <c r="AF150" s="74"/>
      <c r="AG150" s="45">
        <f t="shared" si="44"/>
        <v>0</v>
      </c>
      <c r="AH150" s="45">
        <f t="shared" si="45"/>
        <v>0</v>
      </c>
      <c r="AI150" s="45">
        <f t="shared" si="42"/>
        <v>0</v>
      </c>
      <c r="AJ150" s="45">
        <f t="shared" si="43"/>
        <v>0</v>
      </c>
    </row>
    <row r="151" spans="1:366" s="111" customFormat="1" hidden="1" x14ac:dyDescent="0.3">
      <c r="A151" s="48" t="s">
        <v>33</v>
      </c>
      <c r="B151" s="44">
        <f>B153+B152</f>
        <v>0</v>
      </c>
      <c r="C151" s="44">
        <f>C153+C152</f>
        <v>0</v>
      </c>
      <c r="D151" s="44">
        <f>D153+D152</f>
        <v>0</v>
      </c>
      <c r="E151" s="44">
        <f>E153+E152</f>
        <v>0</v>
      </c>
      <c r="F151" s="44">
        <f t="shared" ref="F151:F156" si="81">IFERROR(E151/B151*100,0)</f>
        <v>0</v>
      </c>
      <c r="G151" s="44">
        <f t="shared" ref="G151:G156" si="82">IFERROR(E151/C151*100,0)</f>
        <v>0</v>
      </c>
      <c r="H151" s="44">
        <f>H153+H152</f>
        <v>0</v>
      </c>
      <c r="I151" s="44">
        <f t="shared" ref="I151:AE151" si="83">I153+I152</f>
        <v>0</v>
      </c>
      <c r="J151" s="44">
        <f t="shared" si="83"/>
        <v>0</v>
      </c>
      <c r="K151" s="44">
        <f t="shared" si="83"/>
        <v>0</v>
      </c>
      <c r="L151" s="44">
        <f t="shared" si="83"/>
        <v>0</v>
      </c>
      <c r="M151" s="44">
        <f t="shared" si="83"/>
        <v>0</v>
      </c>
      <c r="N151" s="44">
        <f t="shared" si="83"/>
        <v>0</v>
      </c>
      <c r="O151" s="44">
        <f t="shared" si="83"/>
        <v>0</v>
      </c>
      <c r="P151" s="44">
        <f t="shared" si="83"/>
        <v>0</v>
      </c>
      <c r="Q151" s="44">
        <f t="shared" si="83"/>
        <v>0</v>
      </c>
      <c r="R151" s="44">
        <f t="shared" si="83"/>
        <v>0</v>
      </c>
      <c r="S151" s="44">
        <f t="shared" si="83"/>
        <v>0</v>
      </c>
      <c r="T151" s="44">
        <f t="shared" si="83"/>
        <v>0</v>
      </c>
      <c r="U151" s="44">
        <f t="shared" si="83"/>
        <v>0</v>
      </c>
      <c r="V151" s="44">
        <f t="shared" si="83"/>
        <v>0</v>
      </c>
      <c r="W151" s="44">
        <f t="shared" si="83"/>
        <v>0</v>
      </c>
      <c r="X151" s="44">
        <f t="shared" si="83"/>
        <v>0</v>
      </c>
      <c r="Y151" s="44">
        <f t="shared" si="83"/>
        <v>0</v>
      </c>
      <c r="Z151" s="44">
        <f t="shared" si="83"/>
        <v>0</v>
      </c>
      <c r="AA151" s="44">
        <f t="shared" si="83"/>
        <v>0</v>
      </c>
      <c r="AB151" s="44">
        <f t="shared" si="83"/>
        <v>0</v>
      </c>
      <c r="AC151" s="44">
        <f t="shared" si="83"/>
        <v>0</v>
      </c>
      <c r="AD151" s="44">
        <f>AD153+AD152</f>
        <v>0</v>
      </c>
      <c r="AE151" s="44">
        <f t="shared" si="83"/>
        <v>0</v>
      </c>
      <c r="AF151" s="39"/>
      <c r="AG151" s="45">
        <f t="shared" si="44"/>
        <v>0</v>
      </c>
      <c r="AH151" s="45">
        <f t="shared" si="45"/>
        <v>0</v>
      </c>
      <c r="AI151" s="45">
        <f t="shared" si="42"/>
        <v>0</v>
      </c>
      <c r="AJ151" s="45">
        <f t="shared" si="43"/>
        <v>0</v>
      </c>
    </row>
    <row r="152" spans="1:366" s="76" customFormat="1" ht="37.5" hidden="1" customHeight="1" x14ac:dyDescent="0.3">
      <c r="A152" s="46" t="s">
        <v>28</v>
      </c>
      <c r="B152" s="3">
        <f>H152+J152+L152+N152+P152+R152+T152+V152+X152+Z152+AB152+AD152</f>
        <v>0</v>
      </c>
      <c r="C152" s="3">
        <f>H152+J152+L152+N152+P152+R152+T152+V152+X152+Z152+AB152</f>
        <v>0</v>
      </c>
      <c r="D152" s="3">
        <f>E152</f>
        <v>0</v>
      </c>
      <c r="E152" s="3">
        <f>I152+K152+M152+O152+Q152+S152+U152+W152+Y152+AA152+AC152+AE152</f>
        <v>0</v>
      </c>
      <c r="F152" s="3">
        <f t="shared" si="81"/>
        <v>0</v>
      </c>
      <c r="G152" s="3">
        <f t="shared" si="82"/>
        <v>0</v>
      </c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74"/>
      <c r="AG152" s="45">
        <f t="shared" si="44"/>
        <v>0</v>
      </c>
      <c r="AH152" s="45">
        <f t="shared" si="45"/>
        <v>0</v>
      </c>
      <c r="AI152" s="45">
        <f t="shared" si="42"/>
        <v>0</v>
      </c>
      <c r="AJ152" s="45">
        <f t="shared" si="43"/>
        <v>0</v>
      </c>
    </row>
    <row r="153" spans="1:366" s="76" customFormat="1" ht="24.75" hidden="1" customHeight="1" x14ac:dyDescent="0.3">
      <c r="A153" s="43" t="s">
        <v>29</v>
      </c>
      <c r="B153" s="3">
        <f>H153+J153+L153+N153+P153+R153+T153+V153+X153+Z153+AB153+AD153</f>
        <v>0</v>
      </c>
      <c r="C153" s="3">
        <f>H153+J153+L153+N153+P153+R153+T153+V153+X153+Z153+AB153</f>
        <v>0</v>
      </c>
      <c r="D153" s="3">
        <f>E153</f>
        <v>0</v>
      </c>
      <c r="E153" s="3">
        <f>I153+K153+M153+O153+Q153+S153+U153+W153+Y153+AA153+AC153+AE153</f>
        <v>0</v>
      </c>
      <c r="F153" s="3">
        <f t="shared" si="81"/>
        <v>0</v>
      </c>
      <c r="G153" s="3">
        <f t="shared" si="82"/>
        <v>0</v>
      </c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74"/>
      <c r="AG153" s="45">
        <f t="shared" si="44"/>
        <v>0</v>
      </c>
      <c r="AH153" s="45">
        <f t="shared" si="45"/>
        <v>0</v>
      </c>
      <c r="AI153" s="45">
        <f t="shared" si="42"/>
        <v>0</v>
      </c>
      <c r="AJ153" s="45">
        <f t="shared" si="43"/>
        <v>0</v>
      </c>
    </row>
    <row r="154" spans="1:366" s="76" customFormat="1" hidden="1" x14ac:dyDescent="0.3">
      <c r="A154" s="43" t="s">
        <v>27</v>
      </c>
      <c r="B154" s="3">
        <f>H154+J154+L154+N154+P154+R154+T154+V154+X154+Z154+AB154+AD154</f>
        <v>0</v>
      </c>
      <c r="C154" s="3">
        <f t="shared" ref="C154:C155" si="84">H154</f>
        <v>0</v>
      </c>
      <c r="D154" s="3">
        <f>E154</f>
        <v>0</v>
      </c>
      <c r="E154" s="3">
        <f>I154+K154+M154+O154+Q154+S154+U154+W154+Y154+AA154+AC154+AE154</f>
        <v>0</v>
      </c>
      <c r="F154" s="3">
        <f t="shared" si="81"/>
        <v>0</v>
      </c>
      <c r="G154" s="3">
        <f t="shared" si="82"/>
        <v>0</v>
      </c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74"/>
      <c r="AG154" s="45">
        <f t="shared" si="44"/>
        <v>0</v>
      </c>
      <c r="AH154" s="45">
        <f t="shared" si="45"/>
        <v>0</v>
      </c>
      <c r="AI154" s="45">
        <f t="shared" si="42"/>
        <v>0</v>
      </c>
      <c r="AJ154" s="45">
        <f t="shared" si="43"/>
        <v>0</v>
      </c>
    </row>
    <row r="155" spans="1:366" s="76" customFormat="1" hidden="1" x14ac:dyDescent="0.3">
      <c r="A155" s="43" t="s">
        <v>37</v>
      </c>
      <c r="B155" s="3">
        <f>H155+J155+L155+N155+P155+R155+T155+V155+X155+Z155+AB155+AD155</f>
        <v>0</v>
      </c>
      <c r="C155" s="3">
        <f t="shared" si="84"/>
        <v>0</v>
      </c>
      <c r="D155" s="3">
        <f>E155</f>
        <v>0</v>
      </c>
      <c r="E155" s="3">
        <f>I155+K155+M155+O155+Q155+S155+U155+W155+Y155+AA155+AC155+AE155</f>
        <v>0</v>
      </c>
      <c r="F155" s="3">
        <f t="shared" si="81"/>
        <v>0</v>
      </c>
      <c r="G155" s="3">
        <f t="shared" si="82"/>
        <v>0</v>
      </c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74"/>
      <c r="AG155" s="45">
        <f t="shared" si="44"/>
        <v>0</v>
      </c>
      <c r="AH155" s="45">
        <f t="shared" si="45"/>
        <v>0</v>
      </c>
      <c r="AI155" s="45">
        <f t="shared" si="42"/>
        <v>0</v>
      </c>
      <c r="AJ155" s="45">
        <f t="shared" si="43"/>
        <v>0</v>
      </c>
    </row>
    <row r="156" spans="1:366" s="116" customFormat="1" ht="12.75" hidden="1" customHeight="1" x14ac:dyDescent="0.3">
      <c r="A156" s="77" t="s">
        <v>30</v>
      </c>
      <c r="B156" s="8">
        <f>H156+J156+L156+N156+P156+R156+T156+V156+X156+Z156+AB156+AD156</f>
        <v>0</v>
      </c>
      <c r="C156" s="8">
        <f>H156+J156+L156+N156+P156+R156+T156+V156+X156</f>
        <v>0</v>
      </c>
      <c r="D156" s="14">
        <f>E156</f>
        <v>0</v>
      </c>
      <c r="E156" s="14">
        <f>I156+K156+M156+O156+Q156+S156+U156+W156+Y156+AA156+AC156+AE156</f>
        <v>0</v>
      </c>
      <c r="F156" s="14">
        <f t="shared" si="81"/>
        <v>0</v>
      </c>
      <c r="G156" s="14">
        <f t="shared" si="82"/>
        <v>0</v>
      </c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84"/>
      <c r="AE156" s="113"/>
      <c r="AF156" s="114"/>
      <c r="AG156" s="115">
        <f t="shared" si="44"/>
        <v>0</v>
      </c>
      <c r="AH156" s="115">
        <f t="shared" si="45"/>
        <v>0</v>
      </c>
      <c r="AI156" s="115">
        <f t="shared" si="42"/>
        <v>0</v>
      </c>
      <c r="AJ156" s="115">
        <f t="shared" si="43"/>
        <v>0</v>
      </c>
      <c r="AM156" s="117"/>
      <c r="AN156" s="117"/>
      <c r="AO156" s="117"/>
      <c r="AP156" s="117"/>
      <c r="AQ156" s="117"/>
      <c r="AR156" s="117"/>
      <c r="AS156" s="117"/>
      <c r="AT156" s="117"/>
      <c r="AU156" s="117"/>
      <c r="AV156" s="117"/>
      <c r="AW156" s="117"/>
      <c r="AX156" s="117"/>
      <c r="AY156" s="117"/>
      <c r="AZ156" s="117"/>
      <c r="BA156" s="117"/>
      <c r="BB156" s="117"/>
      <c r="BC156" s="117"/>
      <c r="BD156" s="117"/>
      <c r="BE156" s="117"/>
      <c r="BF156" s="117"/>
      <c r="BG156" s="117"/>
      <c r="BH156" s="117"/>
      <c r="BI156" s="117"/>
      <c r="BJ156" s="117"/>
      <c r="BK156" s="117"/>
      <c r="BL156" s="117"/>
      <c r="BM156" s="117"/>
      <c r="BN156" s="117"/>
      <c r="BO156" s="117"/>
      <c r="BP156" s="117"/>
      <c r="BQ156" s="117"/>
      <c r="BR156" s="117"/>
      <c r="BS156" s="117"/>
      <c r="BT156" s="117"/>
      <c r="BU156" s="117"/>
      <c r="BV156" s="117"/>
      <c r="BW156" s="117"/>
      <c r="BX156" s="117"/>
      <c r="BY156" s="117"/>
      <c r="BZ156" s="117"/>
      <c r="CA156" s="117"/>
      <c r="CB156" s="117"/>
      <c r="CC156" s="117"/>
      <c r="CD156" s="117"/>
      <c r="CE156" s="117"/>
      <c r="CF156" s="117"/>
      <c r="CG156" s="117"/>
      <c r="CH156" s="117"/>
      <c r="CI156" s="117"/>
      <c r="CJ156" s="117"/>
      <c r="CK156" s="117"/>
      <c r="CL156" s="117"/>
      <c r="CM156" s="117"/>
      <c r="CN156" s="117"/>
      <c r="CO156" s="117"/>
      <c r="CP156" s="117"/>
      <c r="CQ156" s="117"/>
      <c r="CR156" s="117"/>
      <c r="CS156" s="117"/>
      <c r="CT156" s="117"/>
      <c r="CU156" s="117"/>
      <c r="CV156" s="117"/>
      <c r="CW156" s="117"/>
      <c r="CX156" s="117"/>
      <c r="CY156" s="117"/>
      <c r="CZ156" s="117"/>
      <c r="DA156" s="117"/>
      <c r="DB156" s="117"/>
      <c r="DC156" s="117"/>
      <c r="DD156" s="117"/>
      <c r="DE156" s="117"/>
      <c r="DF156" s="117"/>
      <c r="DG156" s="117"/>
      <c r="DH156" s="117"/>
      <c r="DI156" s="117"/>
      <c r="DJ156" s="117"/>
      <c r="DK156" s="117"/>
      <c r="DL156" s="117"/>
      <c r="DM156" s="117"/>
      <c r="DN156" s="117"/>
      <c r="DO156" s="117"/>
      <c r="DP156" s="117"/>
      <c r="DQ156" s="117"/>
      <c r="DR156" s="117"/>
      <c r="DS156" s="117"/>
      <c r="DT156" s="117"/>
      <c r="DU156" s="117"/>
      <c r="DV156" s="117"/>
      <c r="DW156" s="117"/>
      <c r="DX156" s="117"/>
      <c r="DY156" s="117"/>
      <c r="DZ156" s="117"/>
      <c r="EA156" s="117"/>
      <c r="EB156" s="117"/>
      <c r="EC156" s="117"/>
      <c r="ED156" s="117"/>
      <c r="EE156" s="117"/>
      <c r="EF156" s="117"/>
      <c r="EG156" s="117"/>
      <c r="EH156" s="117"/>
      <c r="EI156" s="117"/>
      <c r="EJ156" s="117"/>
      <c r="EK156" s="117"/>
      <c r="EL156" s="117"/>
      <c r="EM156" s="117"/>
      <c r="EN156" s="117"/>
      <c r="EO156" s="117"/>
      <c r="EP156" s="117"/>
      <c r="EQ156" s="117"/>
      <c r="ER156" s="117"/>
      <c r="ES156" s="117"/>
      <c r="ET156" s="117"/>
      <c r="EU156" s="117"/>
      <c r="EV156" s="117"/>
      <c r="EW156" s="117"/>
      <c r="EX156" s="117"/>
      <c r="EY156" s="117"/>
      <c r="EZ156" s="117"/>
      <c r="FA156" s="117"/>
      <c r="FB156" s="117"/>
      <c r="FC156" s="117"/>
      <c r="FD156" s="117"/>
      <c r="FE156" s="117"/>
      <c r="FF156" s="117"/>
      <c r="FG156" s="117"/>
      <c r="FH156" s="117"/>
      <c r="FI156" s="117"/>
      <c r="FJ156" s="117"/>
      <c r="FK156" s="117"/>
      <c r="FL156" s="117"/>
      <c r="FM156" s="117"/>
      <c r="FN156" s="117"/>
      <c r="FO156" s="117"/>
      <c r="FP156" s="117"/>
      <c r="FQ156" s="117"/>
      <c r="FR156" s="117"/>
      <c r="FS156" s="117"/>
      <c r="FT156" s="117"/>
      <c r="FU156" s="117"/>
      <c r="FV156" s="117"/>
      <c r="FW156" s="117"/>
      <c r="FX156" s="117"/>
      <c r="FY156" s="117"/>
      <c r="FZ156" s="117"/>
      <c r="GA156" s="117"/>
      <c r="GB156" s="117"/>
      <c r="GC156" s="117"/>
      <c r="GD156" s="117"/>
      <c r="GE156" s="117"/>
      <c r="GF156" s="117"/>
      <c r="GG156" s="117"/>
      <c r="GH156" s="117"/>
      <c r="GI156" s="117"/>
      <c r="GJ156" s="117"/>
      <c r="GK156" s="117"/>
      <c r="GL156" s="117"/>
      <c r="GM156" s="117"/>
      <c r="GN156" s="117"/>
      <c r="GO156" s="117"/>
      <c r="GP156" s="117"/>
      <c r="GQ156" s="117"/>
      <c r="GR156" s="117"/>
      <c r="GS156" s="117"/>
      <c r="GT156" s="117"/>
      <c r="GU156" s="117"/>
      <c r="GV156" s="117"/>
      <c r="GW156" s="117"/>
      <c r="GX156" s="117"/>
      <c r="GY156" s="117"/>
      <c r="GZ156" s="117"/>
      <c r="HA156" s="117"/>
      <c r="HB156" s="117"/>
      <c r="HC156" s="117"/>
      <c r="HD156" s="117"/>
      <c r="HE156" s="117"/>
      <c r="HF156" s="117"/>
      <c r="HG156" s="117"/>
      <c r="HH156" s="117"/>
      <c r="HI156" s="117"/>
      <c r="HJ156" s="117"/>
      <c r="HK156" s="117"/>
      <c r="HL156" s="117"/>
      <c r="HM156" s="117"/>
      <c r="HN156" s="117"/>
      <c r="HO156" s="117"/>
      <c r="HP156" s="117"/>
      <c r="HQ156" s="117"/>
      <c r="HR156" s="117"/>
      <c r="HS156" s="117"/>
      <c r="HT156" s="117"/>
      <c r="HU156" s="117"/>
      <c r="HV156" s="117"/>
      <c r="HW156" s="117"/>
      <c r="HX156" s="117"/>
      <c r="HY156" s="117"/>
      <c r="HZ156" s="117"/>
      <c r="IA156" s="117"/>
      <c r="IB156" s="117"/>
      <c r="IC156" s="117"/>
      <c r="ID156" s="117"/>
      <c r="IE156" s="117"/>
      <c r="IF156" s="117"/>
      <c r="IG156" s="117"/>
      <c r="IH156" s="117"/>
      <c r="II156" s="117"/>
      <c r="IJ156" s="117"/>
      <c r="IK156" s="117"/>
      <c r="IL156" s="117"/>
      <c r="IM156" s="117"/>
      <c r="IN156" s="117"/>
      <c r="IO156" s="117"/>
      <c r="IP156" s="117"/>
      <c r="IQ156" s="117"/>
      <c r="IR156" s="117"/>
      <c r="IS156" s="117"/>
      <c r="IT156" s="117"/>
      <c r="IU156" s="117"/>
      <c r="IV156" s="117"/>
      <c r="IW156" s="117"/>
      <c r="IX156" s="117"/>
      <c r="IY156" s="117"/>
      <c r="IZ156" s="117"/>
      <c r="JA156" s="117"/>
      <c r="JB156" s="117"/>
      <c r="JC156" s="117"/>
      <c r="JD156" s="117"/>
      <c r="JE156" s="117"/>
      <c r="JF156" s="117"/>
      <c r="JG156" s="117"/>
      <c r="JH156" s="117"/>
      <c r="JI156" s="117"/>
      <c r="JJ156" s="117"/>
      <c r="JK156" s="117"/>
      <c r="JL156" s="117"/>
      <c r="JM156" s="117"/>
      <c r="JN156" s="117"/>
      <c r="JO156" s="117"/>
      <c r="JP156" s="117"/>
      <c r="JQ156" s="117"/>
      <c r="JR156" s="117"/>
      <c r="JS156" s="117"/>
      <c r="JT156" s="117"/>
      <c r="JU156" s="117"/>
      <c r="JV156" s="117"/>
      <c r="JW156" s="117"/>
      <c r="JX156" s="117"/>
      <c r="JY156" s="117"/>
      <c r="JZ156" s="117"/>
      <c r="KA156" s="117"/>
      <c r="KB156" s="117"/>
      <c r="KC156" s="117"/>
      <c r="KD156" s="117"/>
      <c r="KE156" s="117"/>
      <c r="KF156" s="117"/>
      <c r="KG156" s="117"/>
      <c r="KH156" s="117"/>
      <c r="KI156" s="117"/>
      <c r="KJ156" s="117"/>
      <c r="KK156" s="117"/>
      <c r="KL156" s="117"/>
      <c r="KM156" s="117"/>
      <c r="KN156" s="117"/>
      <c r="KO156" s="117"/>
      <c r="KP156" s="117"/>
      <c r="KQ156" s="117"/>
      <c r="KR156" s="117"/>
      <c r="KS156" s="117"/>
      <c r="KT156" s="117"/>
      <c r="KU156" s="117"/>
      <c r="KV156" s="117"/>
      <c r="KW156" s="117"/>
      <c r="KX156" s="117"/>
      <c r="KY156" s="117"/>
      <c r="KZ156" s="117"/>
      <c r="LA156" s="117"/>
      <c r="LB156" s="117"/>
      <c r="LC156" s="117"/>
      <c r="LD156" s="117"/>
      <c r="LE156" s="117"/>
      <c r="LF156" s="117"/>
      <c r="LG156" s="117"/>
      <c r="LH156" s="117"/>
      <c r="LI156" s="117"/>
      <c r="LJ156" s="117"/>
      <c r="LK156" s="117"/>
      <c r="LL156" s="117"/>
      <c r="LM156" s="117"/>
      <c r="LN156" s="117"/>
      <c r="LO156" s="117"/>
      <c r="LP156" s="117"/>
      <c r="LQ156" s="117"/>
      <c r="LR156" s="117"/>
      <c r="LS156" s="117"/>
      <c r="LT156" s="117"/>
      <c r="LU156" s="117"/>
      <c r="LV156" s="117"/>
      <c r="LW156" s="117"/>
      <c r="LX156" s="117"/>
      <c r="LY156" s="117"/>
      <c r="LZ156" s="117"/>
      <c r="MA156" s="117"/>
      <c r="MB156" s="117"/>
      <c r="MC156" s="117"/>
      <c r="MD156" s="117"/>
      <c r="ME156" s="117"/>
      <c r="MF156" s="117"/>
      <c r="MG156" s="117"/>
      <c r="MH156" s="117"/>
      <c r="MI156" s="117"/>
      <c r="MJ156" s="117"/>
      <c r="MK156" s="117"/>
      <c r="ML156" s="117"/>
      <c r="MM156" s="117"/>
      <c r="MN156" s="117"/>
      <c r="MO156" s="117"/>
      <c r="MP156" s="117"/>
      <c r="MQ156" s="117"/>
      <c r="MR156" s="117"/>
      <c r="MS156" s="117"/>
      <c r="MT156" s="117"/>
      <c r="MU156" s="117"/>
      <c r="MV156" s="117"/>
      <c r="MW156" s="117"/>
      <c r="MX156" s="117"/>
      <c r="MY156" s="117"/>
      <c r="MZ156" s="117"/>
      <c r="NA156" s="117"/>
      <c r="NB156" s="117"/>
    </row>
    <row r="157" spans="1:366" s="42" customFormat="1" ht="1.5" hidden="1" customHeight="1" x14ac:dyDescent="0.3">
      <c r="A157" s="118" t="s">
        <v>27</v>
      </c>
      <c r="B157" s="49"/>
      <c r="C157" s="3">
        <f>H157+J157+L157+N157+P157+R157+T157</f>
        <v>0</v>
      </c>
      <c r="D157" s="49"/>
      <c r="E157" s="49"/>
      <c r="F157" s="49">
        <f>IFERROR(D157/B157*100,0)</f>
        <v>0</v>
      </c>
      <c r="G157" s="49">
        <f>IFERROR(F157/B157*100,0)</f>
        <v>0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63"/>
      <c r="AF157" s="39"/>
      <c r="AG157" s="45">
        <f t="shared" si="44"/>
        <v>0</v>
      </c>
      <c r="AH157" s="45">
        <f t="shared" si="45"/>
        <v>0</v>
      </c>
      <c r="AI157" s="45">
        <f t="shared" si="42"/>
        <v>0</v>
      </c>
      <c r="AJ157" s="45">
        <f t="shared" si="43"/>
        <v>0</v>
      </c>
    </row>
    <row r="158" spans="1:366" s="42" customFormat="1" ht="15" hidden="1" customHeight="1" x14ac:dyDescent="0.3">
      <c r="A158" s="118" t="s">
        <v>37</v>
      </c>
      <c r="B158" s="49"/>
      <c r="C158" s="3">
        <f>H158+J158+L158+N158+P158+R158+T158</f>
        <v>0</v>
      </c>
      <c r="D158" s="49"/>
      <c r="E158" s="49"/>
      <c r="F158" s="49">
        <f>IFERROR(D158/B158*100,0)</f>
        <v>0</v>
      </c>
      <c r="G158" s="49">
        <f>IFERROR(F158/B158*100,0)</f>
        <v>0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63"/>
      <c r="AF158" s="39"/>
      <c r="AG158" s="45">
        <f t="shared" ref="AG158:AG172" si="85">H158+J158+L158+N158+P158+R158+T158+V158+X158+Z158+AB158+AD158</f>
        <v>0</v>
      </c>
      <c r="AH158" s="45">
        <f t="shared" ref="AH158:AH172" si="86">H158+J158+L158+N158+P158+R158+T158+V158+X158</f>
        <v>0</v>
      </c>
      <c r="AI158" s="45">
        <f t="shared" ref="AI158:AI172" si="87">I158+K158+M158+O158+Q158+S158+U158+W158+Y158+AA158+AC158+AE158</f>
        <v>0</v>
      </c>
      <c r="AJ158" s="45">
        <f t="shared" ref="AJ158:AJ172" si="88">E158-C158</f>
        <v>0</v>
      </c>
    </row>
    <row r="159" spans="1:366" s="76" customFormat="1" ht="27.75" customHeight="1" x14ac:dyDescent="0.25">
      <c r="A159" s="89" t="s">
        <v>64</v>
      </c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20"/>
      <c r="AF159" s="74"/>
      <c r="AG159" s="45">
        <f t="shared" si="85"/>
        <v>0</v>
      </c>
      <c r="AH159" s="45">
        <f t="shared" si="86"/>
        <v>0</v>
      </c>
      <c r="AI159" s="45">
        <f t="shared" si="87"/>
        <v>0</v>
      </c>
      <c r="AJ159" s="45">
        <f t="shared" si="88"/>
        <v>0</v>
      </c>
    </row>
    <row r="160" spans="1:366" s="111" customFormat="1" ht="33.75" customHeight="1" x14ac:dyDescent="0.3">
      <c r="A160" s="48" t="s">
        <v>33</v>
      </c>
      <c r="B160" s="44">
        <f>B162+B161</f>
        <v>99.2</v>
      </c>
      <c r="C160" s="44">
        <f>C162+C161</f>
        <v>30</v>
      </c>
      <c r="D160" s="44">
        <f>D162+D161</f>
        <v>0</v>
      </c>
      <c r="E160" s="44">
        <f>E162+E161</f>
        <v>0</v>
      </c>
      <c r="F160" s="44">
        <f t="shared" ref="F160:F172" si="89">IFERROR(E160/B160*100,0)</f>
        <v>0</v>
      </c>
      <c r="G160" s="44">
        <f t="shared" ref="G160:G172" si="90">IFERROR(E160/C160*100,0)</f>
        <v>0</v>
      </c>
      <c r="H160" s="44">
        <f t="shared" ref="H160:AE160" si="91">H162+H161</f>
        <v>0</v>
      </c>
      <c r="I160" s="44">
        <f t="shared" si="91"/>
        <v>0</v>
      </c>
      <c r="J160" s="44">
        <f t="shared" si="91"/>
        <v>0</v>
      </c>
      <c r="K160" s="44">
        <f t="shared" si="91"/>
        <v>0</v>
      </c>
      <c r="L160" s="44">
        <f t="shared" si="91"/>
        <v>0</v>
      </c>
      <c r="M160" s="44">
        <f t="shared" si="91"/>
        <v>0</v>
      </c>
      <c r="N160" s="44">
        <f t="shared" si="91"/>
        <v>30</v>
      </c>
      <c r="O160" s="44">
        <f t="shared" si="91"/>
        <v>0</v>
      </c>
      <c r="P160" s="44">
        <f t="shared" si="91"/>
        <v>30</v>
      </c>
      <c r="Q160" s="44">
        <f t="shared" si="91"/>
        <v>0</v>
      </c>
      <c r="R160" s="44">
        <f t="shared" si="91"/>
        <v>0</v>
      </c>
      <c r="S160" s="44">
        <f t="shared" si="91"/>
        <v>0</v>
      </c>
      <c r="T160" s="44">
        <f t="shared" si="91"/>
        <v>0</v>
      </c>
      <c r="U160" s="44">
        <f t="shared" si="91"/>
        <v>0</v>
      </c>
      <c r="V160" s="44">
        <f t="shared" si="91"/>
        <v>0</v>
      </c>
      <c r="W160" s="44">
        <f t="shared" si="91"/>
        <v>0</v>
      </c>
      <c r="X160" s="44">
        <f t="shared" si="91"/>
        <v>20</v>
      </c>
      <c r="Y160" s="44">
        <f t="shared" si="91"/>
        <v>0</v>
      </c>
      <c r="Z160" s="44">
        <f t="shared" si="91"/>
        <v>0</v>
      </c>
      <c r="AA160" s="44">
        <f t="shared" si="91"/>
        <v>0</v>
      </c>
      <c r="AB160" s="44">
        <f t="shared" si="91"/>
        <v>0</v>
      </c>
      <c r="AC160" s="44">
        <f t="shared" si="91"/>
        <v>0</v>
      </c>
      <c r="AD160" s="44">
        <f t="shared" si="91"/>
        <v>19.2</v>
      </c>
      <c r="AE160" s="44">
        <f t="shared" si="91"/>
        <v>0</v>
      </c>
      <c r="AF160" s="39"/>
      <c r="AG160" s="45">
        <f t="shared" si="85"/>
        <v>99.2</v>
      </c>
      <c r="AH160" s="45">
        <f t="shared" si="86"/>
        <v>80</v>
      </c>
      <c r="AI160" s="45">
        <f t="shared" si="87"/>
        <v>0</v>
      </c>
      <c r="AJ160" s="45">
        <f t="shared" si="88"/>
        <v>-30</v>
      </c>
    </row>
    <row r="161" spans="1:366" s="76" customFormat="1" ht="42.75" customHeight="1" x14ac:dyDescent="0.3">
      <c r="A161" s="46" t="s">
        <v>28</v>
      </c>
      <c r="B161" s="3">
        <f>H161+J161+L161+N161+P161+R161+T161+V161+X161+Z161+AB161+AD161</f>
        <v>0</v>
      </c>
      <c r="C161" s="3">
        <f>H161+J161+L161+N161</f>
        <v>0</v>
      </c>
      <c r="D161" s="3">
        <f>E161</f>
        <v>0</v>
      </c>
      <c r="E161" s="3">
        <f t="shared" ref="E161:E162" si="92">I161+K161+M161+O161+Q161+S161+U161+W161+Y161+AA161+AC161+AE161</f>
        <v>0</v>
      </c>
      <c r="F161" s="3">
        <f t="shared" si="89"/>
        <v>0</v>
      </c>
      <c r="G161" s="3">
        <f t="shared" si="90"/>
        <v>0</v>
      </c>
      <c r="H161" s="50">
        <v>0</v>
      </c>
      <c r="I161" s="50">
        <v>0</v>
      </c>
      <c r="J161" s="50">
        <v>0</v>
      </c>
      <c r="K161" s="50">
        <v>0</v>
      </c>
      <c r="L161" s="50">
        <v>0</v>
      </c>
      <c r="M161" s="50">
        <v>0</v>
      </c>
      <c r="N161" s="50">
        <v>0</v>
      </c>
      <c r="O161" s="50">
        <v>0</v>
      </c>
      <c r="P161" s="50">
        <v>0</v>
      </c>
      <c r="Q161" s="50">
        <v>0</v>
      </c>
      <c r="R161" s="50">
        <v>0</v>
      </c>
      <c r="S161" s="50">
        <v>0</v>
      </c>
      <c r="T161" s="50">
        <v>0</v>
      </c>
      <c r="U161" s="50">
        <v>0</v>
      </c>
      <c r="V161" s="50">
        <v>0</v>
      </c>
      <c r="W161" s="50">
        <v>0</v>
      </c>
      <c r="X161" s="50">
        <v>0</v>
      </c>
      <c r="Y161" s="50">
        <v>0</v>
      </c>
      <c r="Z161" s="50">
        <v>0</v>
      </c>
      <c r="AA161" s="50">
        <v>0</v>
      </c>
      <c r="AB161" s="50">
        <v>0</v>
      </c>
      <c r="AC161" s="50">
        <v>0</v>
      </c>
      <c r="AD161" s="50">
        <v>0</v>
      </c>
      <c r="AE161" s="50">
        <v>0</v>
      </c>
      <c r="AF161" s="74"/>
      <c r="AG161" s="45">
        <f t="shared" si="85"/>
        <v>0</v>
      </c>
      <c r="AH161" s="45">
        <f t="shared" si="86"/>
        <v>0</v>
      </c>
      <c r="AI161" s="45">
        <f t="shared" si="87"/>
        <v>0</v>
      </c>
      <c r="AJ161" s="45">
        <f t="shared" si="88"/>
        <v>0</v>
      </c>
    </row>
    <row r="162" spans="1:366" s="76" customFormat="1" ht="43.5" customHeight="1" x14ac:dyDescent="0.3">
      <c r="A162" s="43" t="s">
        <v>29</v>
      </c>
      <c r="B162" s="3">
        <f>H162+J162+L162+N162+P162+R162+T162+V162+X162+Z162+AB162+AD162</f>
        <v>99.2</v>
      </c>
      <c r="C162" s="3">
        <f>H162+J162+L162+N162</f>
        <v>30</v>
      </c>
      <c r="D162" s="3">
        <f>E162</f>
        <v>0</v>
      </c>
      <c r="E162" s="3">
        <f t="shared" si="92"/>
        <v>0</v>
      </c>
      <c r="F162" s="3">
        <f t="shared" si="89"/>
        <v>0</v>
      </c>
      <c r="G162" s="3">
        <f t="shared" si="90"/>
        <v>0</v>
      </c>
      <c r="H162" s="50"/>
      <c r="I162" s="50"/>
      <c r="J162" s="50"/>
      <c r="K162" s="50"/>
      <c r="L162" s="50"/>
      <c r="M162" s="50"/>
      <c r="N162" s="50">
        <v>30</v>
      </c>
      <c r="O162" s="50"/>
      <c r="P162" s="50">
        <v>30</v>
      </c>
      <c r="Q162" s="50"/>
      <c r="R162" s="50"/>
      <c r="S162" s="50"/>
      <c r="T162" s="50"/>
      <c r="U162" s="50"/>
      <c r="V162" s="50">
        <v>0</v>
      </c>
      <c r="W162" s="50"/>
      <c r="X162" s="50">
        <v>20</v>
      </c>
      <c r="Y162" s="50"/>
      <c r="Z162" s="50"/>
      <c r="AA162" s="50"/>
      <c r="AB162" s="50"/>
      <c r="AC162" s="50"/>
      <c r="AD162" s="50">
        <v>19.2</v>
      </c>
      <c r="AE162" s="50"/>
      <c r="AF162" s="74"/>
      <c r="AG162" s="45">
        <f t="shared" si="85"/>
        <v>99.2</v>
      </c>
      <c r="AH162" s="45">
        <f t="shared" si="86"/>
        <v>80</v>
      </c>
      <c r="AI162" s="45">
        <f t="shared" si="87"/>
        <v>0</v>
      </c>
      <c r="AJ162" s="45">
        <f t="shared" si="88"/>
        <v>-30</v>
      </c>
    </row>
    <row r="163" spans="1:366" s="80" customFormat="1" ht="30" customHeight="1" x14ac:dyDescent="0.25">
      <c r="A163" s="171" t="s">
        <v>65</v>
      </c>
      <c r="B163" s="172"/>
      <c r="C163" s="172"/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3"/>
      <c r="AF163" s="51"/>
      <c r="AG163" s="52"/>
      <c r="AH163" s="52"/>
      <c r="AI163" s="52"/>
      <c r="AJ163" s="52"/>
    </row>
    <row r="164" spans="1:366" s="80" customFormat="1" ht="40.5" customHeight="1" x14ac:dyDescent="0.25">
      <c r="A164" s="174" t="s">
        <v>66</v>
      </c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  <c r="AC164" s="174"/>
      <c r="AD164" s="174"/>
      <c r="AE164" s="175"/>
      <c r="AF164" s="51"/>
      <c r="AG164" s="52"/>
      <c r="AH164" s="52"/>
      <c r="AI164" s="52"/>
      <c r="AJ164" s="52"/>
    </row>
    <row r="165" spans="1:366" s="80" customFormat="1" ht="24.75" customHeight="1" x14ac:dyDescent="0.3">
      <c r="A165" s="48" t="s">
        <v>33</v>
      </c>
      <c r="B165" s="2">
        <f>B166</f>
        <v>6586</v>
      </c>
      <c r="C165" s="2">
        <f t="shared" ref="C165:E165" si="93">C166</f>
        <v>6586</v>
      </c>
      <c r="D165" s="2">
        <f t="shared" si="93"/>
        <v>6585.32</v>
      </c>
      <c r="E165" s="2">
        <f t="shared" si="93"/>
        <v>6585.32</v>
      </c>
      <c r="F165" s="2">
        <f>E165/B165*100</f>
        <v>99.989675068326747</v>
      </c>
      <c r="G165" s="2">
        <f>E165/C165*100</f>
        <v>99.989675068326747</v>
      </c>
      <c r="H165" s="59">
        <f>H166</f>
        <v>0</v>
      </c>
      <c r="I165" s="59">
        <f t="shared" ref="I165:AE165" si="94">I166</f>
        <v>0</v>
      </c>
      <c r="J165" s="59">
        <f t="shared" si="94"/>
        <v>0</v>
      </c>
      <c r="K165" s="59">
        <f t="shared" si="94"/>
        <v>0</v>
      </c>
      <c r="L165" s="59">
        <f t="shared" si="94"/>
        <v>0</v>
      </c>
      <c r="M165" s="59">
        <f t="shared" si="94"/>
        <v>0</v>
      </c>
      <c r="N165" s="59">
        <f t="shared" si="94"/>
        <v>6586</v>
      </c>
      <c r="O165" s="59">
        <f t="shared" si="94"/>
        <v>6585.32</v>
      </c>
      <c r="P165" s="59">
        <f t="shared" si="94"/>
        <v>0</v>
      </c>
      <c r="Q165" s="59">
        <f t="shared" si="94"/>
        <v>0</v>
      </c>
      <c r="R165" s="59">
        <f t="shared" si="94"/>
        <v>0</v>
      </c>
      <c r="S165" s="59">
        <f t="shared" si="94"/>
        <v>0</v>
      </c>
      <c r="T165" s="59">
        <f t="shared" si="94"/>
        <v>0</v>
      </c>
      <c r="U165" s="59">
        <f t="shared" si="94"/>
        <v>0</v>
      </c>
      <c r="V165" s="59">
        <f t="shared" si="94"/>
        <v>0</v>
      </c>
      <c r="W165" s="59">
        <f t="shared" si="94"/>
        <v>0</v>
      </c>
      <c r="X165" s="59">
        <f t="shared" si="94"/>
        <v>0</v>
      </c>
      <c r="Y165" s="59">
        <f t="shared" si="94"/>
        <v>0</v>
      </c>
      <c r="Z165" s="59">
        <f t="shared" si="94"/>
        <v>0</v>
      </c>
      <c r="AA165" s="59">
        <f t="shared" si="94"/>
        <v>0</v>
      </c>
      <c r="AB165" s="59">
        <f t="shared" si="94"/>
        <v>0</v>
      </c>
      <c r="AC165" s="59">
        <f t="shared" si="94"/>
        <v>0</v>
      </c>
      <c r="AD165" s="59">
        <f t="shared" si="94"/>
        <v>0</v>
      </c>
      <c r="AE165" s="59">
        <f t="shared" si="94"/>
        <v>0</v>
      </c>
      <c r="AF165" s="51"/>
      <c r="AG165" s="52"/>
      <c r="AH165" s="52"/>
      <c r="AI165" s="52"/>
      <c r="AJ165" s="52"/>
    </row>
    <row r="166" spans="1:366" s="80" customFormat="1" ht="34.5" customHeight="1" x14ac:dyDescent="0.3">
      <c r="A166" s="43" t="s">
        <v>29</v>
      </c>
      <c r="B166" s="3">
        <f>H166+J166+L166+N166+P166+R166+T166+V166+X166+Z166+AB166+AD166</f>
        <v>6586</v>
      </c>
      <c r="C166" s="3">
        <f>H166+J166+L166+N166</f>
        <v>6586</v>
      </c>
      <c r="D166" s="3">
        <f>E166</f>
        <v>6585.32</v>
      </c>
      <c r="E166" s="3">
        <f>I166+K166+M166+O166+Q166+S166+U166+W166+Y166+AA166+AC166+AE166</f>
        <v>6585.32</v>
      </c>
      <c r="F166" s="3">
        <f>E166/B166*100</f>
        <v>99.989675068326747</v>
      </c>
      <c r="G166" s="3">
        <f>E166/C166*100</f>
        <v>99.989675068326747</v>
      </c>
      <c r="H166" s="50">
        <v>0</v>
      </c>
      <c r="I166" s="50">
        <v>0</v>
      </c>
      <c r="J166" s="50">
        <v>0</v>
      </c>
      <c r="K166" s="50">
        <v>0</v>
      </c>
      <c r="L166" s="50">
        <v>0</v>
      </c>
      <c r="M166" s="50">
        <v>0</v>
      </c>
      <c r="N166" s="50">
        <v>6586</v>
      </c>
      <c r="O166" s="50">
        <v>6585.32</v>
      </c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51"/>
      <c r="AG166" s="52"/>
      <c r="AH166" s="52"/>
      <c r="AI166" s="52"/>
      <c r="AJ166" s="52"/>
    </row>
    <row r="167" spans="1:366" s="125" customFormat="1" ht="26.25" customHeight="1" x14ac:dyDescent="0.3">
      <c r="A167" s="121" t="s">
        <v>67</v>
      </c>
      <c r="B167" s="122">
        <f>B168+B169+B170</f>
        <v>59127.104900000006</v>
      </c>
      <c r="C167" s="122">
        <f>C168+C169+C170</f>
        <v>27899.215899999996</v>
      </c>
      <c r="D167" s="122">
        <f>D168+D169+D170</f>
        <v>24395.198219999998</v>
      </c>
      <c r="E167" s="122">
        <f>E168+E169+E170</f>
        <v>24395.198219999998</v>
      </c>
      <c r="F167" s="122">
        <f t="shared" si="89"/>
        <v>41.258908687071525</v>
      </c>
      <c r="G167" s="122">
        <f>IFERROR(E167/C167*100,0)</f>
        <v>87.440443872833001</v>
      </c>
      <c r="H167" s="122">
        <f>H168+H169+H170+H172</f>
        <v>4432.0279</v>
      </c>
      <c r="I167" s="122">
        <f t="shared" ref="I167:AE167" si="95">I168+I169+I170+I172</f>
        <v>3756.5731999999998</v>
      </c>
      <c r="J167" s="122">
        <f t="shared" si="95"/>
        <v>4305.3</v>
      </c>
      <c r="K167" s="122">
        <f t="shared" si="95"/>
        <v>3275.8634999999999</v>
      </c>
      <c r="L167" s="122">
        <f t="shared" si="95"/>
        <v>2492.5059999999999</v>
      </c>
      <c r="M167" s="122">
        <f t="shared" si="95"/>
        <v>2104.8045199999997</v>
      </c>
      <c r="N167" s="122">
        <f t="shared" si="95"/>
        <v>11769</v>
      </c>
      <c r="O167" s="122">
        <f t="shared" si="95"/>
        <v>11500.476999999999</v>
      </c>
      <c r="P167" s="122">
        <f t="shared" si="95"/>
        <v>7701.1819999999989</v>
      </c>
      <c r="Q167" s="122">
        <f t="shared" si="95"/>
        <v>3757.48</v>
      </c>
      <c r="R167" s="122">
        <f t="shared" si="95"/>
        <v>4213.8490000000002</v>
      </c>
      <c r="S167" s="122">
        <f t="shared" si="95"/>
        <v>0</v>
      </c>
      <c r="T167" s="122">
        <f t="shared" si="95"/>
        <v>5051.8940000000002</v>
      </c>
      <c r="U167" s="122">
        <f t="shared" si="95"/>
        <v>0</v>
      </c>
      <c r="V167" s="122">
        <f t="shared" si="95"/>
        <v>3973.54</v>
      </c>
      <c r="W167" s="122">
        <f t="shared" si="95"/>
        <v>0</v>
      </c>
      <c r="X167" s="122">
        <f t="shared" si="95"/>
        <v>2036.0230000000001</v>
      </c>
      <c r="Y167" s="122">
        <f t="shared" si="95"/>
        <v>0</v>
      </c>
      <c r="Z167" s="122">
        <f t="shared" si="95"/>
        <v>5609.9319999999998</v>
      </c>
      <c r="AA167" s="122">
        <f t="shared" si="95"/>
        <v>0</v>
      </c>
      <c r="AB167" s="122">
        <f t="shared" si="95"/>
        <v>2952.4</v>
      </c>
      <c r="AC167" s="122">
        <f t="shared" si="95"/>
        <v>0</v>
      </c>
      <c r="AD167" s="122">
        <f t="shared" si="95"/>
        <v>4589.4509999999991</v>
      </c>
      <c r="AE167" s="122">
        <f t="shared" si="95"/>
        <v>0</v>
      </c>
      <c r="AF167" s="123"/>
      <c r="AG167" s="124">
        <f>H167+J167+L167+N167+P167+R167+T167+V167+X167+Z167+AB167+AD167</f>
        <v>59127.104900000006</v>
      </c>
      <c r="AH167" s="124">
        <f>H167+J167+L167+N167</f>
        <v>22998.833899999998</v>
      </c>
      <c r="AI167" s="124">
        <f t="shared" si="87"/>
        <v>24395.198219999998</v>
      </c>
      <c r="AJ167" s="124">
        <f t="shared" si="88"/>
        <v>-3504.0176799999972</v>
      </c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53"/>
      <c r="DJ167" s="53"/>
      <c r="DK167" s="53"/>
      <c r="DL167" s="53"/>
      <c r="DM167" s="53"/>
      <c r="DN167" s="53"/>
      <c r="DO167" s="53"/>
      <c r="DP167" s="53"/>
      <c r="DQ167" s="53"/>
      <c r="DR167" s="53"/>
      <c r="DS167" s="53"/>
      <c r="DT167" s="53"/>
      <c r="DU167" s="53"/>
      <c r="DV167" s="53"/>
      <c r="DW167" s="53"/>
      <c r="DX167" s="53"/>
      <c r="DY167" s="53"/>
      <c r="DZ167" s="53"/>
      <c r="EA167" s="53"/>
      <c r="EB167" s="53"/>
      <c r="EC167" s="53"/>
      <c r="ED167" s="53"/>
      <c r="EE167" s="53"/>
      <c r="EF167" s="53"/>
      <c r="EG167" s="53"/>
      <c r="EH167" s="53"/>
      <c r="EI167" s="53"/>
      <c r="EJ167" s="53"/>
      <c r="EK167" s="53"/>
      <c r="EL167" s="53"/>
      <c r="EM167" s="53"/>
      <c r="EN167" s="53"/>
      <c r="EO167" s="53"/>
      <c r="EP167" s="53"/>
      <c r="EQ167" s="53"/>
      <c r="ER167" s="53"/>
      <c r="ES167" s="53"/>
      <c r="ET167" s="53"/>
      <c r="EU167" s="53"/>
      <c r="EV167" s="53"/>
      <c r="EW167" s="53"/>
      <c r="EX167" s="53"/>
      <c r="EY167" s="53"/>
      <c r="EZ167" s="53"/>
      <c r="FA167" s="53"/>
      <c r="FB167" s="53"/>
      <c r="FC167" s="53"/>
      <c r="FD167" s="53"/>
      <c r="FE167" s="53"/>
      <c r="FF167" s="53"/>
      <c r="FG167" s="53"/>
      <c r="FH167" s="53"/>
      <c r="FI167" s="53"/>
      <c r="FJ167" s="53"/>
      <c r="FK167" s="53"/>
      <c r="FL167" s="53"/>
      <c r="FM167" s="53"/>
      <c r="FN167" s="53"/>
      <c r="FO167" s="53"/>
      <c r="FP167" s="53"/>
      <c r="FQ167" s="53"/>
      <c r="FR167" s="53"/>
      <c r="FS167" s="53"/>
      <c r="FT167" s="53"/>
      <c r="FU167" s="53"/>
      <c r="FV167" s="53"/>
      <c r="FW167" s="53"/>
      <c r="FX167" s="53"/>
      <c r="FY167" s="53"/>
      <c r="FZ167" s="53"/>
      <c r="GA167" s="53"/>
      <c r="GB167" s="53"/>
      <c r="GC167" s="53"/>
      <c r="GD167" s="53"/>
      <c r="GE167" s="53"/>
      <c r="GF167" s="53"/>
      <c r="GG167" s="53"/>
      <c r="GH167" s="53"/>
      <c r="GI167" s="53"/>
      <c r="GJ167" s="53"/>
      <c r="GK167" s="53"/>
      <c r="GL167" s="53"/>
      <c r="GM167" s="53"/>
      <c r="GN167" s="53"/>
      <c r="GO167" s="53"/>
      <c r="GP167" s="53"/>
      <c r="GQ167" s="53"/>
      <c r="GR167" s="53"/>
      <c r="GS167" s="53"/>
      <c r="GT167" s="53"/>
      <c r="GU167" s="53"/>
      <c r="GV167" s="53"/>
      <c r="GW167" s="53"/>
      <c r="GX167" s="53"/>
      <c r="GY167" s="53"/>
      <c r="GZ167" s="53"/>
      <c r="HA167" s="53"/>
      <c r="HB167" s="53"/>
      <c r="HC167" s="53"/>
      <c r="HD167" s="53"/>
      <c r="HE167" s="53"/>
      <c r="HF167" s="53"/>
      <c r="HG167" s="53"/>
      <c r="HH167" s="53"/>
      <c r="HI167" s="53"/>
      <c r="HJ167" s="53"/>
      <c r="HK167" s="53"/>
      <c r="HL167" s="53"/>
      <c r="HM167" s="53"/>
      <c r="HN167" s="53"/>
      <c r="HO167" s="53"/>
      <c r="HP167" s="53"/>
      <c r="HQ167" s="53"/>
      <c r="HR167" s="53"/>
      <c r="HS167" s="53"/>
      <c r="HT167" s="53"/>
      <c r="HU167" s="53"/>
      <c r="HV167" s="53"/>
      <c r="HW167" s="53"/>
      <c r="HX167" s="53"/>
      <c r="HY167" s="53"/>
      <c r="HZ167" s="53"/>
      <c r="IA167" s="53"/>
      <c r="IB167" s="53"/>
      <c r="IC167" s="53"/>
      <c r="ID167" s="53"/>
      <c r="IE167" s="53"/>
      <c r="IF167" s="53"/>
      <c r="IG167" s="53"/>
      <c r="IH167" s="53"/>
      <c r="II167" s="53"/>
      <c r="IJ167" s="53"/>
      <c r="IK167" s="53"/>
      <c r="IL167" s="53"/>
      <c r="IM167" s="53"/>
      <c r="IN167" s="53"/>
      <c r="IO167" s="53"/>
      <c r="IP167" s="53"/>
      <c r="IQ167" s="53"/>
      <c r="IR167" s="53"/>
      <c r="IS167" s="53"/>
      <c r="IT167" s="53"/>
      <c r="IU167" s="53"/>
      <c r="IV167" s="53"/>
      <c r="IW167" s="53"/>
      <c r="IX167" s="53"/>
      <c r="IY167" s="53"/>
      <c r="IZ167" s="53"/>
      <c r="JA167" s="53"/>
      <c r="JB167" s="53"/>
      <c r="JC167" s="53"/>
      <c r="JD167" s="53"/>
      <c r="JE167" s="53"/>
      <c r="JF167" s="53"/>
      <c r="JG167" s="53"/>
      <c r="JH167" s="53"/>
      <c r="JI167" s="53"/>
      <c r="JJ167" s="53"/>
      <c r="JK167" s="53"/>
      <c r="JL167" s="53"/>
      <c r="JM167" s="53"/>
      <c r="JN167" s="53"/>
      <c r="JO167" s="53"/>
      <c r="JP167" s="53"/>
      <c r="JQ167" s="53"/>
      <c r="JR167" s="53"/>
      <c r="JS167" s="53"/>
      <c r="JT167" s="53"/>
      <c r="JU167" s="53"/>
      <c r="JV167" s="53"/>
      <c r="JW167" s="53"/>
      <c r="JX167" s="53"/>
      <c r="JY167" s="53"/>
      <c r="JZ167" s="53"/>
      <c r="KA167" s="53"/>
      <c r="KB167" s="53"/>
      <c r="KC167" s="53"/>
      <c r="KD167" s="53"/>
      <c r="KE167" s="53"/>
      <c r="KF167" s="53"/>
      <c r="KG167" s="53"/>
      <c r="KH167" s="53"/>
      <c r="KI167" s="53"/>
      <c r="KJ167" s="53"/>
      <c r="KK167" s="53"/>
      <c r="KL167" s="53"/>
      <c r="KM167" s="53"/>
      <c r="KN167" s="53"/>
      <c r="KO167" s="53"/>
      <c r="KP167" s="53"/>
      <c r="KQ167" s="53"/>
      <c r="KR167" s="53"/>
      <c r="KS167" s="53"/>
      <c r="KT167" s="53"/>
      <c r="KU167" s="53"/>
      <c r="KV167" s="53"/>
      <c r="KW167" s="53"/>
      <c r="KX167" s="53"/>
      <c r="KY167" s="53"/>
      <c r="KZ167" s="53"/>
      <c r="LA167" s="53"/>
      <c r="LB167" s="53"/>
      <c r="LC167" s="53"/>
      <c r="LD167" s="53"/>
      <c r="LE167" s="53"/>
      <c r="LF167" s="53"/>
      <c r="LG167" s="53"/>
      <c r="LH167" s="53"/>
      <c r="LI167" s="53"/>
      <c r="LJ167" s="53"/>
      <c r="LK167" s="53"/>
      <c r="LL167" s="53"/>
      <c r="LM167" s="53"/>
      <c r="LN167" s="53"/>
      <c r="LO167" s="53"/>
      <c r="LP167" s="53"/>
      <c r="LQ167" s="53"/>
      <c r="LR167" s="53"/>
      <c r="LS167" s="53"/>
      <c r="LT167" s="53"/>
      <c r="LU167" s="53"/>
      <c r="LV167" s="53"/>
      <c r="LW167" s="53"/>
      <c r="LX167" s="53"/>
      <c r="LY167" s="53"/>
      <c r="LZ167" s="53"/>
      <c r="MA167" s="53"/>
      <c r="MB167" s="53"/>
      <c r="MC167" s="53"/>
      <c r="MD167" s="53"/>
      <c r="ME167" s="53"/>
      <c r="MF167" s="53"/>
      <c r="MG167" s="53"/>
      <c r="MH167" s="53"/>
      <c r="MI167" s="53"/>
      <c r="MJ167" s="53"/>
      <c r="MK167" s="53"/>
      <c r="ML167" s="53"/>
      <c r="MM167" s="53"/>
      <c r="MN167" s="53"/>
      <c r="MO167" s="53"/>
      <c r="MP167" s="53"/>
      <c r="MQ167" s="53"/>
      <c r="MR167" s="53"/>
      <c r="MS167" s="53"/>
      <c r="MT167" s="53"/>
      <c r="MU167" s="53"/>
      <c r="MV167" s="53"/>
      <c r="MW167" s="53"/>
      <c r="MX167" s="53"/>
      <c r="MY167" s="53"/>
      <c r="MZ167" s="53"/>
      <c r="NA167" s="53"/>
      <c r="NB167" s="53"/>
    </row>
    <row r="168" spans="1:366" s="80" customFormat="1" x14ac:dyDescent="0.3">
      <c r="A168" s="43" t="s">
        <v>27</v>
      </c>
      <c r="B168" s="3">
        <f>H168+J1102+L168+N168+P168+R168+T168+V168+X168+Z168+AB168+AD168+J168</f>
        <v>1038</v>
      </c>
      <c r="C168" s="49">
        <f>H168+J168+L168</f>
        <v>0</v>
      </c>
      <c r="D168" s="49">
        <f>E168</f>
        <v>0</v>
      </c>
      <c r="E168" s="49">
        <v>0</v>
      </c>
      <c r="F168" s="49">
        <f t="shared" si="89"/>
        <v>0</v>
      </c>
      <c r="G168" s="49">
        <f t="shared" si="90"/>
        <v>0</v>
      </c>
      <c r="H168" s="49">
        <f t="shared" ref="H168:AE168" si="96">H10</f>
        <v>0</v>
      </c>
      <c r="I168" s="49">
        <f t="shared" si="96"/>
        <v>0</v>
      </c>
      <c r="J168" s="49">
        <f t="shared" si="96"/>
        <v>0</v>
      </c>
      <c r="K168" s="49">
        <f t="shared" si="96"/>
        <v>0</v>
      </c>
      <c r="L168" s="49">
        <f t="shared" si="96"/>
        <v>0</v>
      </c>
      <c r="M168" s="49">
        <f t="shared" si="96"/>
        <v>0</v>
      </c>
      <c r="N168" s="49">
        <f t="shared" si="96"/>
        <v>0</v>
      </c>
      <c r="O168" s="49">
        <f t="shared" si="96"/>
        <v>0</v>
      </c>
      <c r="P168" s="49">
        <f t="shared" si="96"/>
        <v>0</v>
      </c>
      <c r="Q168" s="49">
        <f t="shared" si="96"/>
        <v>0</v>
      </c>
      <c r="R168" s="49">
        <f t="shared" si="96"/>
        <v>0</v>
      </c>
      <c r="S168" s="49">
        <f t="shared" si="96"/>
        <v>0</v>
      </c>
      <c r="T168" s="49">
        <f t="shared" si="96"/>
        <v>0</v>
      </c>
      <c r="U168" s="49">
        <f t="shared" si="96"/>
        <v>0</v>
      </c>
      <c r="V168" s="49">
        <f t="shared" si="96"/>
        <v>1038</v>
      </c>
      <c r="W168" s="49">
        <f t="shared" si="96"/>
        <v>0</v>
      </c>
      <c r="X168" s="49">
        <f t="shared" si="96"/>
        <v>0</v>
      </c>
      <c r="Y168" s="49">
        <f t="shared" si="96"/>
        <v>0</v>
      </c>
      <c r="Z168" s="49">
        <f t="shared" si="96"/>
        <v>0</v>
      </c>
      <c r="AA168" s="49">
        <f t="shared" si="96"/>
        <v>0</v>
      </c>
      <c r="AB168" s="49">
        <f t="shared" si="96"/>
        <v>0</v>
      </c>
      <c r="AC168" s="49">
        <f t="shared" si="96"/>
        <v>0</v>
      </c>
      <c r="AD168" s="49">
        <f t="shared" si="96"/>
        <v>0</v>
      </c>
      <c r="AE168" s="49">
        <f t="shared" si="96"/>
        <v>0</v>
      </c>
      <c r="AF168" s="55"/>
      <c r="AG168" s="79">
        <f t="shared" si="85"/>
        <v>1038</v>
      </c>
      <c r="AH168" s="79">
        <f t="shared" si="86"/>
        <v>1038</v>
      </c>
      <c r="AI168" s="79">
        <f t="shared" si="87"/>
        <v>0</v>
      </c>
      <c r="AJ168" s="79">
        <f t="shared" si="88"/>
        <v>0</v>
      </c>
    </row>
    <row r="169" spans="1:366" s="80" customFormat="1" ht="37.5" x14ac:dyDescent="0.3">
      <c r="A169" s="46" t="s">
        <v>28</v>
      </c>
      <c r="B169" s="3">
        <f>H169+L169+N169+P169+R169+T169+V169+X169+Z169+AB169+AD169+J169</f>
        <v>2800.7999999999997</v>
      </c>
      <c r="C169" s="49">
        <f t="shared" ref="C169:C171" si="97">H169</f>
        <v>0</v>
      </c>
      <c r="D169" s="49">
        <f>E169</f>
        <v>0</v>
      </c>
      <c r="E169" s="49">
        <f>I169+K169+M169+O169+Q169+S169+U169+W169+Y169+AA169+AC169+AE169</f>
        <v>0</v>
      </c>
      <c r="F169" s="49">
        <f t="shared" si="89"/>
        <v>0</v>
      </c>
      <c r="G169" s="49">
        <f t="shared" si="90"/>
        <v>0</v>
      </c>
      <c r="H169" s="49">
        <f>H11+H54</f>
        <v>0</v>
      </c>
      <c r="I169" s="49">
        <f t="shared" ref="I169:AE171" si="98">I11+I54</f>
        <v>0</v>
      </c>
      <c r="J169" s="49">
        <f t="shared" si="98"/>
        <v>0</v>
      </c>
      <c r="K169" s="49">
        <f t="shared" si="98"/>
        <v>0</v>
      </c>
      <c r="L169" s="49">
        <f t="shared" si="98"/>
        <v>0</v>
      </c>
      <c r="M169" s="49">
        <f t="shared" si="98"/>
        <v>0</v>
      </c>
      <c r="N169" s="49">
        <f t="shared" si="98"/>
        <v>0</v>
      </c>
      <c r="O169" s="49">
        <f t="shared" si="98"/>
        <v>0</v>
      </c>
      <c r="P169" s="49">
        <f t="shared" si="98"/>
        <v>2800.7999999999997</v>
      </c>
      <c r="Q169" s="49">
        <f t="shared" si="98"/>
        <v>0</v>
      </c>
      <c r="R169" s="49">
        <f t="shared" si="98"/>
        <v>0</v>
      </c>
      <c r="S169" s="49">
        <f t="shared" si="98"/>
        <v>0</v>
      </c>
      <c r="T169" s="49">
        <f t="shared" si="98"/>
        <v>0</v>
      </c>
      <c r="U169" s="49">
        <f t="shared" si="98"/>
        <v>0</v>
      </c>
      <c r="V169" s="49">
        <f t="shared" si="98"/>
        <v>0</v>
      </c>
      <c r="W169" s="49">
        <f t="shared" si="98"/>
        <v>0</v>
      </c>
      <c r="X169" s="49">
        <f t="shared" si="98"/>
        <v>0</v>
      </c>
      <c r="Y169" s="49">
        <f t="shared" si="98"/>
        <v>0</v>
      </c>
      <c r="Z169" s="49">
        <f t="shared" si="98"/>
        <v>0</v>
      </c>
      <c r="AA169" s="49">
        <f t="shared" si="98"/>
        <v>0</v>
      </c>
      <c r="AB169" s="49">
        <f t="shared" si="98"/>
        <v>0</v>
      </c>
      <c r="AC169" s="49">
        <f t="shared" si="98"/>
        <v>0</v>
      </c>
      <c r="AD169" s="49">
        <f t="shared" si="98"/>
        <v>0</v>
      </c>
      <c r="AE169" s="49">
        <f t="shared" si="98"/>
        <v>0</v>
      </c>
      <c r="AF169" s="55"/>
      <c r="AG169" s="79">
        <f>H169+J169+L169+N169+P169+R169+T169+V169+X169+Z169+AB169+AD169</f>
        <v>2800.7999999999997</v>
      </c>
      <c r="AH169" s="79">
        <f t="shared" si="86"/>
        <v>2800.7999999999997</v>
      </c>
      <c r="AI169" s="79">
        <f t="shared" si="87"/>
        <v>0</v>
      </c>
      <c r="AJ169" s="79">
        <f t="shared" si="88"/>
        <v>0</v>
      </c>
    </row>
    <row r="170" spans="1:366" s="80" customFormat="1" x14ac:dyDescent="0.3">
      <c r="A170" s="43" t="s">
        <v>29</v>
      </c>
      <c r="B170" s="3">
        <f>H170+J170+L170+N170+P170+R170+T170+V170+X170+Z170+AB170+AD170</f>
        <v>55288.304900000003</v>
      </c>
      <c r="C170" s="49">
        <f>H170+J170+L170+N170+P170</f>
        <v>27899.215899999996</v>
      </c>
      <c r="D170" s="49">
        <f>E170</f>
        <v>24395.198219999998</v>
      </c>
      <c r="E170" s="49">
        <f>I170+K170+M170+O170+Q170+S170+U170+W170+Y170+AA170+AC170+AE170</f>
        <v>24395.198219999998</v>
      </c>
      <c r="F170" s="49">
        <f t="shared" si="89"/>
        <v>44.123613961621018</v>
      </c>
      <c r="G170" s="49">
        <f t="shared" si="90"/>
        <v>87.440443872833001</v>
      </c>
      <c r="H170" s="49">
        <f>H12+H55+H166</f>
        <v>4432.0279</v>
      </c>
      <c r="I170" s="49">
        <f t="shared" ref="I170:AE170" si="99">I12+I55+I166</f>
        <v>3756.5731999999998</v>
      </c>
      <c r="J170" s="49">
        <f t="shared" si="99"/>
        <v>4305.3</v>
      </c>
      <c r="K170" s="49">
        <f t="shared" si="99"/>
        <v>3275.8634999999999</v>
      </c>
      <c r="L170" s="49">
        <f t="shared" si="99"/>
        <v>2492.5059999999999</v>
      </c>
      <c r="M170" s="49">
        <f t="shared" si="99"/>
        <v>2104.8045199999997</v>
      </c>
      <c r="N170" s="49">
        <f t="shared" si="99"/>
        <v>11769</v>
      </c>
      <c r="O170" s="49">
        <f t="shared" si="99"/>
        <v>11500.476999999999</v>
      </c>
      <c r="P170" s="49">
        <f t="shared" si="99"/>
        <v>4900.3819999999996</v>
      </c>
      <c r="Q170" s="49">
        <f t="shared" si="99"/>
        <v>3757.48</v>
      </c>
      <c r="R170" s="49">
        <f t="shared" si="99"/>
        <v>4213.8490000000002</v>
      </c>
      <c r="S170" s="49">
        <f t="shared" si="99"/>
        <v>0</v>
      </c>
      <c r="T170" s="49">
        <f t="shared" si="99"/>
        <v>5051.8940000000002</v>
      </c>
      <c r="U170" s="49">
        <f t="shared" si="99"/>
        <v>0</v>
      </c>
      <c r="V170" s="49">
        <f t="shared" si="99"/>
        <v>2935.54</v>
      </c>
      <c r="W170" s="49">
        <f t="shared" si="99"/>
        <v>0</v>
      </c>
      <c r="X170" s="49">
        <f t="shared" si="99"/>
        <v>2036.0230000000001</v>
      </c>
      <c r="Y170" s="49">
        <f t="shared" si="99"/>
        <v>0</v>
      </c>
      <c r="Z170" s="49">
        <f t="shared" si="99"/>
        <v>5609.9319999999998</v>
      </c>
      <c r="AA170" s="49">
        <f t="shared" si="99"/>
        <v>0</v>
      </c>
      <c r="AB170" s="49">
        <f t="shared" si="99"/>
        <v>2952.4</v>
      </c>
      <c r="AC170" s="49">
        <f t="shared" si="99"/>
        <v>0</v>
      </c>
      <c r="AD170" s="49">
        <f t="shared" si="99"/>
        <v>4589.4509999999991</v>
      </c>
      <c r="AE170" s="49">
        <f t="shared" si="99"/>
        <v>0</v>
      </c>
      <c r="AF170" s="55"/>
      <c r="AG170" s="79">
        <f t="shared" si="85"/>
        <v>55288.304900000003</v>
      </c>
      <c r="AH170" s="79">
        <f t="shared" si="86"/>
        <v>42136.5219</v>
      </c>
      <c r="AI170" s="79">
        <f t="shared" si="87"/>
        <v>24395.198219999998</v>
      </c>
      <c r="AJ170" s="79">
        <f t="shared" si="88"/>
        <v>-3504.0176799999972</v>
      </c>
    </row>
    <row r="171" spans="1:366" s="80" customFormat="1" ht="37.5" x14ac:dyDescent="0.3">
      <c r="A171" s="47" t="s">
        <v>30</v>
      </c>
      <c r="B171" s="3">
        <f>H171+J1105+L171+N171+P171+R171+T171+V171+X171+Z171+AB171+AD171+J171</f>
        <v>311.20000000000005</v>
      </c>
      <c r="C171" s="49">
        <f t="shared" si="97"/>
        <v>0</v>
      </c>
      <c r="D171" s="49">
        <f>E171</f>
        <v>0</v>
      </c>
      <c r="E171" s="49">
        <f>I171+K171+M171+O171+Q171+S171+U171+W171+Y171+AA171+AC171+AE171</f>
        <v>0</v>
      </c>
      <c r="F171" s="49">
        <f t="shared" si="89"/>
        <v>0</v>
      </c>
      <c r="G171" s="49">
        <f t="shared" si="90"/>
        <v>0</v>
      </c>
      <c r="H171" s="49">
        <f>H13+H56</f>
        <v>0</v>
      </c>
      <c r="I171" s="49">
        <f>I13+I56</f>
        <v>0</v>
      </c>
      <c r="J171" s="49">
        <f t="shared" si="98"/>
        <v>0</v>
      </c>
      <c r="K171" s="49">
        <f t="shared" si="98"/>
        <v>0</v>
      </c>
      <c r="L171" s="49">
        <f t="shared" si="98"/>
        <v>0</v>
      </c>
      <c r="M171" s="49">
        <f t="shared" si="98"/>
        <v>0</v>
      </c>
      <c r="N171" s="49">
        <f t="shared" si="98"/>
        <v>0</v>
      </c>
      <c r="O171" s="49">
        <f t="shared" si="98"/>
        <v>0</v>
      </c>
      <c r="P171" s="49">
        <f t="shared" si="98"/>
        <v>311.20000000000005</v>
      </c>
      <c r="Q171" s="49">
        <f t="shared" si="98"/>
        <v>0</v>
      </c>
      <c r="R171" s="49">
        <f t="shared" si="98"/>
        <v>0</v>
      </c>
      <c r="S171" s="49">
        <f t="shared" si="98"/>
        <v>0</v>
      </c>
      <c r="T171" s="49">
        <f t="shared" si="98"/>
        <v>0</v>
      </c>
      <c r="U171" s="49">
        <f t="shared" si="98"/>
        <v>0</v>
      </c>
      <c r="V171" s="49">
        <f t="shared" si="98"/>
        <v>0</v>
      </c>
      <c r="W171" s="49">
        <f t="shared" si="98"/>
        <v>0</v>
      </c>
      <c r="X171" s="49">
        <f t="shared" si="98"/>
        <v>0</v>
      </c>
      <c r="Y171" s="49">
        <f t="shared" si="98"/>
        <v>0</v>
      </c>
      <c r="Z171" s="49">
        <f t="shared" si="98"/>
        <v>0</v>
      </c>
      <c r="AA171" s="49">
        <f t="shared" si="98"/>
        <v>0</v>
      </c>
      <c r="AB171" s="49">
        <f t="shared" si="98"/>
        <v>0</v>
      </c>
      <c r="AC171" s="49">
        <f t="shared" si="98"/>
        <v>0</v>
      </c>
      <c r="AD171" s="49">
        <f t="shared" si="98"/>
        <v>0</v>
      </c>
      <c r="AE171" s="49">
        <f t="shared" si="98"/>
        <v>0</v>
      </c>
      <c r="AF171" s="55"/>
      <c r="AG171" s="79">
        <f t="shared" si="85"/>
        <v>311.20000000000005</v>
      </c>
      <c r="AH171" s="79">
        <f t="shared" si="86"/>
        <v>311.20000000000005</v>
      </c>
      <c r="AI171" s="79">
        <f t="shared" si="87"/>
        <v>0</v>
      </c>
      <c r="AJ171" s="79">
        <f t="shared" si="88"/>
        <v>0</v>
      </c>
    </row>
    <row r="172" spans="1:366" s="80" customFormat="1" hidden="1" x14ac:dyDescent="0.3">
      <c r="A172" s="126" t="s">
        <v>31</v>
      </c>
      <c r="B172" s="4">
        <f>H172+J1106+L172+N172+P172+R172+T172+V172+X172+Z172+AB172+AD172+J172</f>
        <v>0</v>
      </c>
      <c r="C172" s="55">
        <f>H172+J172+L172+N172+P172+R172+T172+V172</f>
        <v>0</v>
      </c>
      <c r="D172" s="55">
        <v>0</v>
      </c>
      <c r="E172" s="55">
        <v>0</v>
      </c>
      <c r="F172" s="55">
        <f t="shared" si="89"/>
        <v>0</v>
      </c>
      <c r="G172" s="55">
        <f t="shared" si="90"/>
        <v>0</v>
      </c>
      <c r="H172" s="55">
        <v>0</v>
      </c>
      <c r="I172" s="55">
        <v>0</v>
      </c>
      <c r="J172" s="55">
        <v>0</v>
      </c>
      <c r="K172" s="55">
        <v>0</v>
      </c>
      <c r="L172" s="55">
        <v>0</v>
      </c>
      <c r="M172" s="55">
        <v>0</v>
      </c>
      <c r="N172" s="55">
        <v>0</v>
      </c>
      <c r="O172" s="55">
        <v>0</v>
      </c>
      <c r="P172" s="55">
        <v>0</v>
      </c>
      <c r="Q172" s="55">
        <v>0</v>
      </c>
      <c r="R172" s="55">
        <v>0</v>
      </c>
      <c r="S172" s="55">
        <v>0</v>
      </c>
      <c r="T172" s="55">
        <v>0</v>
      </c>
      <c r="U172" s="55">
        <v>0</v>
      </c>
      <c r="V172" s="55">
        <v>0</v>
      </c>
      <c r="W172" s="55">
        <v>0</v>
      </c>
      <c r="X172" s="55">
        <v>0</v>
      </c>
      <c r="Y172" s="55">
        <v>0</v>
      </c>
      <c r="Z172" s="55">
        <v>0</v>
      </c>
      <c r="AA172" s="55">
        <v>0</v>
      </c>
      <c r="AB172" s="55">
        <v>0</v>
      </c>
      <c r="AC172" s="55">
        <v>0</v>
      </c>
      <c r="AD172" s="55">
        <v>0</v>
      </c>
      <c r="AE172" s="55">
        <v>0</v>
      </c>
      <c r="AF172" s="55"/>
      <c r="AG172" s="79">
        <f t="shared" si="85"/>
        <v>0</v>
      </c>
      <c r="AH172" s="79">
        <f t="shared" si="86"/>
        <v>0</v>
      </c>
      <c r="AI172" s="79">
        <f t="shared" si="87"/>
        <v>0</v>
      </c>
      <c r="AJ172" s="79">
        <f t="shared" si="88"/>
        <v>0</v>
      </c>
    </row>
    <row r="173" spans="1:366" s="53" customFormat="1" x14ac:dyDescent="0.3">
      <c r="A173" s="127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9"/>
      <c r="W173" s="129"/>
      <c r="X173" s="128"/>
      <c r="Y173" s="128"/>
      <c r="Z173" s="128"/>
      <c r="AA173" s="128"/>
      <c r="AB173" s="128"/>
      <c r="AC173" s="128"/>
      <c r="AD173" s="128"/>
      <c r="AE173" s="130"/>
      <c r="AF173" s="131"/>
    </row>
    <row r="174" spans="1:366" ht="34.5" customHeight="1" x14ac:dyDescent="0.25">
      <c r="A174" s="132"/>
      <c r="B174" s="133"/>
      <c r="C174" s="132"/>
      <c r="D174" s="132"/>
      <c r="E174" s="133"/>
      <c r="F174" s="132"/>
      <c r="G174" s="132"/>
      <c r="H174" s="132"/>
      <c r="I174" s="133"/>
      <c r="J174" s="134"/>
      <c r="K174" s="21"/>
      <c r="L174" s="21"/>
      <c r="M174" s="21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9"/>
      <c r="AF174" s="136"/>
      <c r="AG174" s="19"/>
      <c r="AH174" s="19"/>
      <c r="AI174" s="19"/>
      <c r="AJ174" s="19"/>
      <c r="AK174" s="19"/>
      <c r="AL174" s="19"/>
      <c r="AM174" s="19"/>
      <c r="AN174" s="19"/>
      <c r="AO174" s="17"/>
    </row>
    <row r="175" spans="1:366" ht="24" customHeight="1" x14ac:dyDescent="0.25">
      <c r="B175" s="137"/>
      <c r="C175" s="18"/>
      <c r="D175" s="18"/>
      <c r="E175" s="18"/>
      <c r="F175" s="18"/>
      <c r="G175" s="18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8"/>
      <c r="U175" s="18"/>
      <c r="V175" s="18"/>
      <c r="W175" s="18"/>
      <c r="X175" s="18"/>
      <c r="Y175" s="18"/>
      <c r="Z175" s="18"/>
      <c r="AA175" s="138"/>
      <c r="AB175" s="18"/>
      <c r="AC175" s="18"/>
      <c r="AD175" s="18"/>
      <c r="AE175" s="19"/>
      <c r="AF175" s="136"/>
      <c r="AG175" s="19"/>
      <c r="AH175" s="19"/>
      <c r="AI175" s="19"/>
      <c r="AJ175" s="19"/>
      <c r="AK175" s="19"/>
      <c r="AL175" s="19"/>
      <c r="AM175" s="19"/>
      <c r="AN175" s="19"/>
      <c r="AO175" s="17"/>
    </row>
    <row r="176" spans="1:366" s="148" customFormat="1" ht="48.75" customHeight="1" x14ac:dyDescent="0.3">
      <c r="A176" s="139" t="s">
        <v>68</v>
      </c>
      <c r="B176" s="140"/>
      <c r="C176" s="141"/>
      <c r="D176" s="142"/>
      <c r="E176" s="142"/>
      <c r="F176" s="15"/>
      <c r="G176" s="143" t="s">
        <v>69</v>
      </c>
      <c r="H176" s="143"/>
      <c r="I176" s="143"/>
      <c r="J176" s="143"/>
      <c r="K176" s="144"/>
      <c r="L176" s="144"/>
      <c r="M176" s="144"/>
      <c r="N176" s="144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6"/>
      <c r="AG176" s="147"/>
      <c r="AH176" s="147"/>
      <c r="AI176" s="147"/>
    </row>
    <row r="177" spans="1:41" s="156" customFormat="1" ht="39" customHeight="1" x14ac:dyDescent="0.3">
      <c r="A177" s="149"/>
      <c r="B177" s="166" t="s">
        <v>70</v>
      </c>
      <c r="C177" s="166"/>
      <c r="D177" s="141"/>
      <c r="E177" s="141"/>
      <c r="F177" s="150"/>
      <c r="G177" s="151"/>
      <c r="H177" s="81"/>
      <c r="I177" s="152" t="s">
        <v>71</v>
      </c>
      <c r="J177" s="81"/>
      <c r="K177" s="18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4"/>
      <c r="AF177" s="155"/>
    </row>
    <row r="178" spans="1:41" s="156" customFormat="1" ht="19.5" customHeight="1" x14ac:dyDescent="0.25">
      <c r="A178" s="157" t="s">
        <v>72</v>
      </c>
      <c r="B178" s="158"/>
      <c r="C178" s="159"/>
      <c r="D178" s="159"/>
      <c r="E178" s="159"/>
      <c r="F178" s="159"/>
      <c r="G178" s="160" t="s">
        <v>72</v>
      </c>
      <c r="H178" s="81"/>
      <c r="I178" s="159"/>
      <c r="J178" s="159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61"/>
    </row>
    <row r="179" spans="1:41" s="156" customFormat="1" ht="19.5" customHeight="1" x14ac:dyDescent="0.25">
      <c r="A179" s="157"/>
      <c r="B179" s="158"/>
      <c r="C179" s="159"/>
      <c r="D179" s="159"/>
      <c r="E179" s="159"/>
      <c r="F179" s="159"/>
      <c r="G179" s="162"/>
      <c r="H179" s="162"/>
      <c r="I179" s="159"/>
      <c r="J179" s="159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61"/>
    </row>
    <row r="180" spans="1:41" s="148" customFormat="1" ht="48.75" customHeight="1" x14ac:dyDescent="0.3">
      <c r="A180" s="139" t="s">
        <v>73</v>
      </c>
      <c r="B180" s="140"/>
      <c r="C180" s="141"/>
      <c r="D180" s="141"/>
      <c r="E180" s="141"/>
      <c r="F180" s="15"/>
      <c r="G180" s="143" t="s">
        <v>74</v>
      </c>
      <c r="H180" s="143"/>
      <c r="I180" s="143"/>
      <c r="J180" s="143"/>
      <c r="K180" s="144"/>
      <c r="L180" s="144"/>
      <c r="M180" s="144"/>
      <c r="N180" s="144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6"/>
      <c r="AG180" s="147"/>
      <c r="AH180" s="147"/>
      <c r="AI180" s="147"/>
    </row>
    <row r="181" spans="1:41" s="156" customFormat="1" ht="39" customHeight="1" x14ac:dyDescent="0.3">
      <c r="A181" s="149"/>
      <c r="B181" s="152" t="s">
        <v>75</v>
      </c>
      <c r="C181" s="140"/>
      <c r="D181" s="141"/>
      <c r="E181" s="141"/>
      <c r="F181" s="150"/>
      <c r="G181" s="151"/>
      <c r="H181" s="81"/>
      <c r="I181" s="152" t="s">
        <v>76</v>
      </c>
      <c r="J181" s="81"/>
      <c r="K181" s="18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4"/>
      <c r="AF181" s="155"/>
    </row>
    <row r="182" spans="1:41" s="156" customFormat="1" ht="19.5" customHeight="1" x14ac:dyDescent="0.25">
      <c r="A182" s="157" t="s">
        <v>72</v>
      </c>
      <c r="B182" s="158"/>
      <c r="C182" s="159"/>
      <c r="D182" s="159"/>
      <c r="E182" s="159"/>
      <c r="F182" s="159"/>
      <c r="G182" s="160" t="s">
        <v>72</v>
      </c>
      <c r="H182" s="81"/>
      <c r="I182" s="159"/>
      <c r="J182" s="159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54"/>
      <c r="AF182" s="161"/>
    </row>
    <row r="183" spans="1:41" s="156" customFormat="1" ht="24.75" customHeight="1" x14ac:dyDescent="0.3">
      <c r="A183" s="163">
        <v>44354</v>
      </c>
      <c r="B183" s="150"/>
      <c r="C183" s="150"/>
      <c r="D183" s="150"/>
      <c r="E183" s="150"/>
      <c r="F183" s="150"/>
      <c r="G183" s="150"/>
      <c r="H183" s="150"/>
      <c r="I183" s="150"/>
      <c r="J183" s="150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4"/>
      <c r="AF183" s="154"/>
    </row>
    <row r="184" spans="1:41" x14ac:dyDescent="0.3">
      <c r="A184" s="164"/>
      <c r="B184" s="140"/>
      <c r="C184" s="140"/>
      <c r="D184" s="140"/>
      <c r="E184" s="140"/>
      <c r="F184" s="140"/>
      <c r="G184" s="140"/>
      <c r="H184" s="81"/>
      <c r="I184" s="81"/>
      <c r="J184" s="81"/>
      <c r="O184" s="132"/>
      <c r="P184" s="16"/>
      <c r="Q184" s="16"/>
      <c r="R184" s="19"/>
      <c r="S184" s="19"/>
      <c r="T184" s="18"/>
      <c r="U184" s="18"/>
      <c r="V184" s="18"/>
      <c r="W184" s="18"/>
      <c r="X184" s="18"/>
      <c r="Y184" s="18"/>
      <c r="Z184" s="135"/>
      <c r="AA184" s="135"/>
      <c r="AB184" s="18"/>
      <c r="AC184" s="18"/>
      <c r="AD184" s="18"/>
      <c r="AE184" s="19"/>
      <c r="AF184" s="136"/>
      <c r="AG184" s="19"/>
      <c r="AH184" s="19"/>
      <c r="AI184" s="19"/>
      <c r="AJ184" s="19"/>
      <c r="AK184" s="19"/>
      <c r="AL184" s="19"/>
      <c r="AM184" s="19"/>
      <c r="AN184" s="19"/>
      <c r="AO184" s="17"/>
    </row>
    <row r="185" spans="1:41" x14ac:dyDescent="0.25">
      <c r="A185" s="132"/>
      <c r="B185" s="18"/>
      <c r="C185" s="18"/>
      <c r="D185" s="18"/>
      <c r="E185" s="18"/>
      <c r="F185" s="18"/>
      <c r="G185" s="18"/>
    </row>
    <row r="186" spans="1:41" ht="68.25" hidden="1" customHeight="1" x14ac:dyDescent="0.3">
      <c r="A186" s="165" t="s">
        <v>81</v>
      </c>
    </row>
    <row r="187" spans="1:41" x14ac:dyDescent="0.25">
      <c r="B187" s="132"/>
      <c r="C187" s="132"/>
      <c r="D187" s="132"/>
      <c r="E187" s="132"/>
      <c r="F187" s="132"/>
      <c r="G187" s="132"/>
    </row>
  </sheetData>
  <mergeCells count="47">
    <mergeCell ref="A2:Q2"/>
    <mergeCell ref="A3:Q3"/>
    <mergeCell ref="A4:A6"/>
    <mergeCell ref="B4:B5"/>
    <mergeCell ref="C4:C5"/>
    <mergeCell ref="D4:D5"/>
    <mergeCell ref="E4:E5"/>
    <mergeCell ref="F4:G5"/>
    <mergeCell ref="H4:I5"/>
    <mergeCell ref="J4:K5"/>
    <mergeCell ref="AF4:AF6"/>
    <mergeCell ref="A8:AE8"/>
    <mergeCell ref="L4:M5"/>
    <mergeCell ref="N4:O5"/>
    <mergeCell ref="P4:Q5"/>
    <mergeCell ref="R4:S5"/>
    <mergeCell ref="T4:U5"/>
    <mergeCell ref="V4:W5"/>
    <mergeCell ref="A42:AE42"/>
    <mergeCell ref="X4:Y5"/>
    <mergeCell ref="Z4:AA5"/>
    <mergeCell ref="AB4:AC5"/>
    <mergeCell ref="AD4:AE5"/>
    <mergeCell ref="A15:AE15"/>
    <mergeCell ref="A22:AE22"/>
    <mergeCell ref="A26:AE26"/>
    <mergeCell ref="A32:AE32"/>
    <mergeCell ref="A38:AE38"/>
    <mergeCell ref="A100:AE100"/>
    <mergeCell ref="A46:AE46"/>
    <mergeCell ref="A49:AE49"/>
    <mergeCell ref="A52:AE52"/>
    <mergeCell ref="A57:AE57"/>
    <mergeCell ref="A64:AE64"/>
    <mergeCell ref="A70:AE70"/>
    <mergeCell ref="A75:AE75"/>
    <mergeCell ref="A80:AE80"/>
    <mergeCell ref="A85:AE85"/>
    <mergeCell ref="A90:AE90"/>
    <mergeCell ref="A95:AE95"/>
    <mergeCell ref="B177:C177"/>
    <mergeCell ref="A129:AE129"/>
    <mergeCell ref="A136:AE136"/>
    <mergeCell ref="A143:AE143"/>
    <mergeCell ref="A150:AE150"/>
    <mergeCell ref="A163:AE163"/>
    <mergeCell ref="A164:AE164"/>
  </mergeCells>
  <hyperlinks>
    <hyperlink ref="AG1" location="ОГЛАВЛЕНИЕ!A1" display="ОГЛАВЛЕНИЕ!A1"/>
  </hyperlinks>
  <pageMargins left="0" right="0" top="0.74803149606299213" bottom="0" header="0.31496062992125984" footer="0.31496062992125984"/>
  <pageSetup paperSize="9" scale="21" fitToHeight="2" orientation="landscape" horizontalDpi="4294967295" verticalDpi="4294967295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СЭР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Митина Екатерина Сергеевна</dc:creator>
  <cp:lastModifiedBy>Саратова Ольга Сергеевна</cp:lastModifiedBy>
  <cp:lastPrinted>2021-06-08T03:35:02Z</cp:lastPrinted>
  <dcterms:created xsi:type="dcterms:W3CDTF">2021-06-07T13:44:23Z</dcterms:created>
  <dcterms:modified xsi:type="dcterms:W3CDTF">2023-08-21T09:16:04Z</dcterms:modified>
</cp:coreProperties>
</file>