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206.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17.xml" ContentType="application/vnd.openxmlformats-officedocument.spreadsheetml.revisionLog+xml"/>
  <Override PartName="/xl/revisions/revisionLog21.xml" ContentType="application/vnd.openxmlformats-officedocument.spreadsheetml.revisionLog+xml"/>
  <Override PartName="/xl/revisions/revisionLog42.xml" ContentType="application/vnd.openxmlformats-officedocument.spreadsheetml.revisionLog+xml"/>
  <Override PartName="/xl/revisions/revisionLog63.xml" ContentType="application/vnd.openxmlformats-officedocument.spreadsheetml.revisionLog+xml"/>
  <Override PartName="/xl/revisions/revisionLog84.xml" ContentType="application/vnd.openxmlformats-officedocument.spreadsheetml.revisionLog+xml"/>
  <Override PartName="/xl/revisions/revisionLog138.xml" ContentType="application/vnd.openxmlformats-officedocument.spreadsheetml.revisionLog+xml"/>
  <Override PartName="/xl/revisions/revisionLog159.xml" ContentType="application/vnd.openxmlformats-officedocument.spreadsheetml.revisionLog+xml"/>
  <Override PartName="/xl/revisions/revisionLog170.xml" ContentType="application/vnd.openxmlformats-officedocument.spreadsheetml.revisionLog+xml"/>
  <Override PartName="/xl/revisions/revisionLog191.xml" ContentType="application/vnd.openxmlformats-officedocument.spreadsheetml.revisionLog+xml"/>
  <Override PartName="/xl/revisions/revisionLog205.xml" ContentType="application/vnd.openxmlformats-officedocument.spreadsheetml.revisionLog+xml"/>
  <Override PartName="/xl/revisions/revisionLog16.xml" ContentType="application/vnd.openxmlformats-officedocument.spreadsheetml.revisionLog+xml"/>
  <Override PartName="/xl/revisions/revisionLog107.xml" ContentType="application/vnd.openxmlformats-officedocument.spreadsheetml.revisionLog+xml"/>
  <Override PartName="/xl/revisions/revisionLog11.xml" ContentType="application/vnd.openxmlformats-officedocument.spreadsheetml.revisionLog+xml"/>
  <Override PartName="/xl/revisions/revisionLog32.xml" ContentType="application/vnd.openxmlformats-officedocument.spreadsheetml.revisionLog+xml"/>
  <Override PartName="/xl/revisions/revisionLog37.xml" ContentType="application/vnd.openxmlformats-officedocument.spreadsheetml.revisionLog+xml"/>
  <Override PartName="/xl/revisions/revisionLog53.xml" ContentType="application/vnd.openxmlformats-officedocument.spreadsheetml.revisionLog+xml"/>
  <Override PartName="/xl/revisions/revisionLog58.xml" ContentType="application/vnd.openxmlformats-officedocument.spreadsheetml.revisionLog+xml"/>
  <Override PartName="/xl/revisions/revisionLog74.xml" ContentType="application/vnd.openxmlformats-officedocument.spreadsheetml.revisionLog+xml"/>
  <Override PartName="/xl/revisions/revisionLog79.xml" ContentType="application/vnd.openxmlformats-officedocument.spreadsheetml.revisionLog+xml"/>
  <Override PartName="/xl/revisions/revisionLog102.xml" ContentType="application/vnd.openxmlformats-officedocument.spreadsheetml.revisionLog+xml"/>
  <Override PartName="/xl/revisions/revisionLog123.xml" ContentType="application/vnd.openxmlformats-officedocument.spreadsheetml.revisionLog+xml"/>
  <Override PartName="/xl/revisions/revisionLog128.xml" ContentType="application/vnd.openxmlformats-officedocument.spreadsheetml.revisionLog+xml"/>
  <Override PartName="/xl/revisions/revisionLog144.xml" ContentType="application/vnd.openxmlformats-officedocument.spreadsheetml.revisionLog+xml"/>
  <Override PartName="/xl/revisions/revisionLog149.xml" ContentType="application/vnd.openxmlformats-officedocument.spreadsheetml.revisionLog+xml"/>
  <Override PartName="/xl/revisions/revisionLog5.xml" ContentType="application/vnd.openxmlformats-officedocument.spreadsheetml.revisionLog+xml"/>
  <Override PartName="/xl/revisions/revisionLog90.xml" ContentType="application/vnd.openxmlformats-officedocument.spreadsheetml.revisionLog+xml"/>
  <Override PartName="/xl/revisions/revisionLog95.xml" ContentType="application/vnd.openxmlformats-officedocument.spreadsheetml.revisionLog+xml"/>
  <Override PartName="/xl/revisions/revisionLog160.xml" ContentType="application/vnd.openxmlformats-officedocument.spreadsheetml.revisionLog+xml"/>
  <Override PartName="/xl/revisions/revisionLog165.xml" ContentType="application/vnd.openxmlformats-officedocument.spreadsheetml.revisionLog+xml"/>
  <Override PartName="/xl/revisions/revisionLog181.xml" ContentType="application/vnd.openxmlformats-officedocument.spreadsheetml.revisionLog+xml"/>
  <Override PartName="/xl/revisions/revisionLog186.xml" ContentType="application/vnd.openxmlformats-officedocument.spreadsheetml.revisionLog+xml"/>
  <Override PartName="/xl/revisions/revisionLog22.xml" ContentType="application/vnd.openxmlformats-officedocument.spreadsheetml.revisionLog+xml"/>
  <Override PartName="/xl/revisions/revisionLog27.xml" ContentType="application/vnd.openxmlformats-officedocument.spreadsheetml.revisionLog+xml"/>
  <Override PartName="/xl/revisions/revisionLog43.xml" ContentType="application/vnd.openxmlformats-officedocument.spreadsheetml.revisionLog+xml"/>
  <Override PartName="/xl/revisions/revisionLog48.xml" ContentType="application/vnd.openxmlformats-officedocument.spreadsheetml.revisionLog+xml"/>
  <Override PartName="/xl/revisions/revisionLog64.xml" ContentType="application/vnd.openxmlformats-officedocument.spreadsheetml.revisionLog+xml"/>
  <Override PartName="/xl/revisions/revisionLog69.xml" ContentType="application/vnd.openxmlformats-officedocument.spreadsheetml.revisionLog+xml"/>
  <Override PartName="/xl/revisions/revisionLog113.xml" ContentType="application/vnd.openxmlformats-officedocument.spreadsheetml.revisionLog+xml"/>
  <Override PartName="/xl/revisions/revisionLog118.xml" ContentType="application/vnd.openxmlformats-officedocument.spreadsheetml.revisionLog+xml"/>
  <Override PartName="/xl/revisions/revisionLog134.xml" ContentType="application/vnd.openxmlformats-officedocument.spreadsheetml.revisionLog+xml"/>
  <Override PartName="/xl/revisions/revisionLog139.xml" ContentType="application/vnd.openxmlformats-officedocument.spreadsheetml.revisionLog+xml"/>
  <Override PartName="/xl/revisions/revisionLog80.xml" ContentType="application/vnd.openxmlformats-officedocument.spreadsheetml.revisionLog+xml"/>
  <Override PartName="/xl/revisions/revisionLog85.xml" ContentType="application/vnd.openxmlformats-officedocument.spreadsheetml.revisionLog+xml"/>
  <Override PartName="/xl/revisions/revisionLog150.xml" ContentType="application/vnd.openxmlformats-officedocument.spreadsheetml.revisionLog+xml"/>
  <Override PartName="/xl/revisions/revisionLog155.xml" ContentType="application/vnd.openxmlformats-officedocument.spreadsheetml.revisionLog+xml"/>
  <Override PartName="/xl/revisions/revisionLog171.xml" ContentType="application/vnd.openxmlformats-officedocument.spreadsheetml.revisionLog+xml"/>
  <Override PartName="/xl/revisions/revisionLog176.xml" ContentType="application/vnd.openxmlformats-officedocument.spreadsheetml.revisionLog+xml"/>
  <Override PartName="/xl/revisions/revisionLog192.xml" ContentType="application/vnd.openxmlformats-officedocument.spreadsheetml.revisionLog+xml"/>
  <Override PartName="/xl/revisions/revisionLog197.xml" ContentType="application/vnd.openxmlformats-officedocument.spreadsheetml.revisionLog+xml"/>
  <Override PartName="/xl/revisions/revisionLog201.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33.xml" ContentType="application/vnd.openxmlformats-officedocument.spreadsheetml.revisionLog+xml"/>
  <Override PartName="/xl/revisions/revisionLog38.xml" ContentType="application/vnd.openxmlformats-officedocument.spreadsheetml.revisionLog+xml"/>
  <Override PartName="/xl/revisions/revisionLog59.xml" ContentType="application/vnd.openxmlformats-officedocument.spreadsheetml.revisionLog+xml"/>
  <Override PartName="/xl/revisions/revisionLog103.xml" ContentType="application/vnd.openxmlformats-officedocument.spreadsheetml.revisionLog+xml"/>
  <Override PartName="/xl/revisions/revisionLog108.xml" ContentType="application/vnd.openxmlformats-officedocument.spreadsheetml.revisionLog+xml"/>
  <Override PartName="/xl/revisions/revisionLog124.xml" ContentType="application/vnd.openxmlformats-officedocument.spreadsheetml.revisionLog+xml"/>
  <Override PartName="/xl/revisions/revisionLog129.xml" ContentType="application/vnd.openxmlformats-officedocument.spreadsheetml.revisionLog+xml"/>
  <Override PartName="/xl/revisions/revisionLog54.xml" ContentType="application/vnd.openxmlformats-officedocument.spreadsheetml.revisionLog+xml"/>
  <Override PartName="/xl/revisions/revisionLog70.xml" ContentType="application/vnd.openxmlformats-officedocument.spreadsheetml.revisionLog+xml"/>
  <Override PartName="/xl/revisions/revisionLog75.xml" ContentType="application/vnd.openxmlformats-officedocument.spreadsheetml.revisionLog+xml"/>
  <Override PartName="/xl/revisions/revisionLog91.xml" ContentType="application/vnd.openxmlformats-officedocument.spreadsheetml.revisionLog+xml"/>
  <Override PartName="/xl/revisions/revisionLog96.xml" ContentType="application/vnd.openxmlformats-officedocument.spreadsheetml.revisionLog+xml"/>
  <Override PartName="/xl/revisions/revisionLog140.xml" ContentType="application/vnd.openxmlformats-officedocument.spreadsheetml.revisionLog+xml"/>
  <Override PartName="/xl/revisions/revisionLog145.xml" ContentType="application/vnd.openxmlformats-officedocument.spreadsheetml.revisionLog+xml"/>
  <Override PartName="/xl/revisions/revisionLog161.xml" ContentType="application/vnd.openxmlformats-officedocument.spreadsheetml.revisionLog+xml"/>
  <Override PartName="/xl/revisions/revisionLog166.xml" ContentType="application/vnd.openxmlformats-officedocument.spreadsheetml.revisionLog+xml"/>
  <Override PartName="/xl/revisions/revisionLog182.xml" ContentType="application/vnd.openxmlformats-officedocument.spreadsheetml.revisionLog+xml"/>
  <Override PartName="/xl/revisions/revisionLog187.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Override PartName="/xl/revisions/revisionLog49.xml" ContentType="application/vnd.openxmlformats-officedocument.spreadsheetml.revisionLog+xml"/>
  <Override PartName="/xl/revisions/revisionLog114.xml" ContentType="application/vnd.openxmlformats-officedocument.spreadsheetml.revisionLog+xml"/>
  <Override PartName="/xl/revisions/revisionLog119.xml" ContentType="application/vnd.openxmlformats-officedocument.spreadsheetml.revisionLog+xml"/>
  <Override PartName="/xl/revisions/revisionLog44.xml" ContentType="application/vnd.openxmlformats-officedocument.spreadsheetml.revisionLog+xml"/>
  <Override PartName="/xl/revisions/revisionLog60.xml" ContentType="application/vnd.openxmlformats-officedocument.spreadsheetml.revisionLog+xml"/>
  <Override PartName="/xl/revisions/revisionLog65.xml" ContentType="application/vnd.openxmlformats-officedocument.spreadsheetml.revisionLog+xml"/>
  <Override PartName="/xl/revisions/revisionLog81.xml" ContentType="application/vnd.openxmlformats-officedocument.spreadsheetml.revisionLog+xml"/>
  <Override PartName="/xl/revisions/revisionLog86.xml" ContentType="application/vnd.openxmlformats-officedocument.spreadsheetml.revisionLog+xml"/>
  <Override PartName="/xl/revisions/revisionLog130.xml" ContentType="application/vnd.openxmlformats-officedocument.spreadsheetml.revisionLog+xml"/>
  <Override PartName="/xl/revisions/revisionLog135.xml" ContentType="application/vnd.openxmlformats-officedocument.spreadsheetml.revisionLog+xml"/>
  <Override PartName="/xl/revisions/revisionLog151.xml" ContentType="application/vnd.openxmlformats-officedocument.spreadsheetml.revisionLog+xml"/>
  <Override PartName="/xl/revisions/revisionLog156.xml" ContentType="application/vnd.openxmlformats-officedocument.spreadsheetml.revisionLog+xml"/>
  <Override PartName="/xl/revisions/revisionLog177.xml" ContentType="application/vnd.openxmlformats-officedocument.spreadsheetml.revisionLog+xml"/>
  <Override PartName="/xl/revisions/revisionLog198.xml" ContentType="application/vnd.openxmlformats-officedocument.spreadsheetml.revisionLog+xml"/>
  <Override PartName="/xl/revisions/revisionLog172.xml" ContentType="application/vnd.openxmlformats-officedocument.spreadsheetml.revisionLog+xml"/>
  <Override PartName="/xl/revisions/revisionLog193.xml" ContentType="application/vnd.openxmlformats-officedocument.spreadsheetml.revisionLog+xml"/>
  <Override PartName="/xl/revisions/revisionLog202.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9.xml" ContentType="application/vnd.openxmlformats-officedocument.spreadsheetml.revisionLog+xml"/>
  <Override PartName="/xl/revisions/revisionLog109.xml" ContentType="application/vnd.openxmlformats-officedocument.spreadsheetml.revisionLog+xml"/>
  <Override PartName="/xl/revisions/revisionLog34.xml" ContentType="application/vnd.openxmlformats-officedocument.spreadsheetml.revisionLog+xml"/>
  <Override PartName="/xl/revisions/revisionLog50.xml" ContentType="application/vnd.openxmlformats-officedocument.spreadsheetml.revisionLog+xml"/>
  <Override PartName="/xl/revisions/revisionLog55.xml" ContentType="application/vnd.openxmlformats-officedocument.spreadsheetml.revisionLog+xml"/>
  <Override PartName="/xl/revisions/revisionLog76.xml" ContentType="application/vnd.openxmlformats-officedocument.spreadsheetml.revisionLog+xml"/>
  <Override PartName="/xl/revisions/revisionLog97.xml" ContentType="application/vnd.openxmlformats-officedocument.spreadsheetml.revisionLog+xml"/>
  <Override PartName="/xl/revisions/revisionLog104.xml" ContentType="application/vnd.openxmlformats-officedocument.spreadsheetml.revisionLog+xml"/>
  <Override PartName="/xl/revisions/revisionLog120.xml" ContentType="application/vnd.openxmlformats-officedocument.spreadsheetml.revisionLog+xml"/>
  <Override PartName="/xl/revisions/revisionLog125.xml" ContentType="application/vnd.openxmlformats-officedocument.spreadsheetml.revisionLog+xml"/>
  <Override PartName="/xl/revisions/revisionLog141.xml" ContentType="application/vnd.openxmlformats-officedocument.spreadsheetml.revisionLog+xml"/>
  <Override PartName="/xl/revisions/revisionLog146.xml" ContentType="application/vnd.openxmlformats-officedocument.spreadsheetml.revisionLog+xml"/>
  <Override PartName="/xl/revisions/revisionLog167.xml" ContentType="application/vnd.openxmlformats-officedocument.spreadsheetml.revisionLog+xml"/>
  <Override PartName="/xl/revisions/revisionLog188.xml" ContentType="application/vnd.openxmlformats-officedocument.spreadsheetml.revisionLog+xml"/>
  <Override PartName="/xl/revisions/revisionLog7.xml" ContentType="application/vnd.openxmlformats-officedocument.spreadsheetml.revisionLog+xml"/>
  <Override PartName="/xl/revisions/revisionLog71.xml" ContentType="application/vnd.openxmlformats-officedocument.spreadsheetml.revisionLog+xml"/>
  <Override PartName="/xl/revisions/revisionLog92.xml" ContentType="application/vnd.openxmlformats-officedocument.spreadsheetml.revisionLog+xml"/>
  <Override PartName="/xl/revisions/revisionLog162.xml" ContentType="application/vnd.openxmlformats-officedocument.spreadsheetml.revisionLog+xml"/>
  <Override PartName="/xl/revisions/revisionLog183.xml" ContentType="application/vnd.openxmlformats-officedocument.spreadsheetml.revisionLog+xml"/>
  <Override PartName="/xl/revisions/revisionLog2.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40.xml" ContentType="application/vnd.openxmlformats-officedocument.spreadsheetml.revisionLog+xml"/>
  <Override PartName="/xl/revisions/revisionLog45.xml" ContentType="application/vnd.openxmlformats-officedocument.spreadsheetml.revisionLog+xml"/>
  <Override PartName="/xl/revisions/revisionLog66.xml" ContentType="application/vnd.openxmlformats-officedocument.spreadsheetml.revisionLog+xml"/>
  <Override PartName="/xl/revisions/revisionLog87.xml" ContentType="application/vnd.openxmlformats-officedocument.spreadsheetml.revisionLog+xml"/>
  <Override PartName="/xl/revisions/revisionLog110.xml" ContentType="application/vnd.openxmlformats-officedocument.spreadsheetml.revisionLog+xml"/>
  <Override PartName="/xl/revisions/revisionLog115.xml" ContentType="application/vnd.openxmlformats-officedocument.spreadsheetml.revisionLog+xml"/>
  <Override PartName="/xl/revisions/revisionLog131.xml" ContentType="application/vnd.openxmlformats-officedocument.spreadsheetml.revisionLog+xml"/>
  <Override PartName="/xl/revisions/revisionLog136.xml" ContentType="application/vnd.openxmlformats-officedocument.spreadsheetml.revisionLog+xml"/>
  <Override PartName="/xl/revisions/revisionLog157.xml" ContentType="application/vnd.openxmlformats-officedocument.spreadsheetml.revisionLog+xml"/>
  <Override PartName="/xl/revisions/revisionLog178.xml" ContentType="application/vnd.openxmlformats-officedocument.spreadsheetml.revisionLog+xml"/>
  <Override PartName="/xl/revisions/revisionLog61.xml" ContentType="application/vnd.openxmlformats-officedocument.spreadsheetml.revisionLog+xml"/>
  <Override PartName="/xl/revisions/revisionLog82.xml" ContentType="application/vnd.openxmlformats-officedocument.spreadsheetml.revisionLog+xml"/>
  <Override PartName="/xl/revisions/revisionLog152.xml" ContentType="application/vnd.openxmlformats-officedocument.spreadsheetml.revisionLog+xml"/>
  <Override PartName="/xl/revisions/revisionLog173.xml" ContentType="application/vnd.openxmlformats-officedocument.spreadsheetml.revisionLog+xml"/>
  <Override PartName="/xl/revisions/revisionLog194.xml" ContentType="application/vnd.openxmlformats-officedocument.spreadsheetml.revisionLog+xml"/>
  <Override PartName="/xl/revisions/revisionLog199.xml" ContentType="application/vnd.openxmlformats-officedocument.spreadsheetml.revisionLog+xml"/>
  <Override PartName="/xl/revisions/revisionLog203.xml" ContentType="application/vnd.openxmlformats-officedocument.spreadsheetml.revisionLog+xml"/>
  <Override PartName="/xl/revisions/revisionLog19.xml" ContentType="application/vnd.openxmlformats-officedocument.spreadsheetml.revisionLog+xml"/>
  <Override PartName="/xl/revisions/revisionLog14.xml" ContentType="application/vnd.openxmlformats-officedocument.spreadsheetml.revisionLog+xml"/>
  <Override PartName="/xl/revisions/revisionLog30.xml" ContentType="application/vnd.openxmlformats-officedocument.spreadsheetml.revisionLog+xml"/>
  <Override PartName="/xl/revisions/revisionLog35.xml" ContentType="application/vnd.openxmlformats-officedocument.spreadsheetml.revisionLog+xml"/>
  <Override PartName="/xl/revisions/revisionLog56.xml" ContentType="application/vnd.openxmlformats-officedocument.spreadsheetml.revisionLog+xml"/>
  <Override PartName="/xl/revisions/revisionLog77.xml" ContentType="application/vnd.openxmlformats-officedocument.spreadsheetml.revisionLog+xml"/>
  <Override PartName="/xl/revisions/revisionLog100.xml" ContentType="application/vnd.openxmlformats-officedocument.spreadsheetml.revisionLog+xml"/>
  <Override PartName="/xl/revisions/revisionLog105.xml" ContentType="application/vnd.openxmlformats-officedocument.spreadsheetml.revisionLog+xml"/>
  <Override PartName="/xl/revisions/revisionLog126.xml" ContentType="application/vnd.openxmlformats-officedocument.spreadsheetml.revisionLog+xml"/>
  <Override PartName="/xl/revisions/revisionLog147.xml" ContentType="application/vnd.openxmlformats-officedocument.spreadsheetml.revisionLog+xml"/>
  <Override PartName="/xl/revisions/revisionLog168.xml" ContentType="application/vnd.openxmlformats-officedocument.spreadsheetml.revisionLog+xml"/>
  <Override PartName="/xl/revisions/revisionLog8.xml" ContentType="application/vnd.openxmlformats-officedocument.spreadsheetml.revisionLog+xml"/>
  <Override PartName="/xl/revisions/revisionLog51.xml" ContentType="application/vnd.openxmlformats-officedocument.spreadsheetml.revisionLog+xml"/>
  <Override PartName="/xl/revisions/revisionLog72.xml" ContentType="application/vnd.openxmlformats-officedocument.spreadsheetml.revisionLog+xml"/>
  <Override PartName="/xl/revisions/revisionLog93.xml" ContentType="application/vnd.openxmlformats-officedocument.spreadsheetml.revisionLog+xml"/>
  <Override PartName="/xl/revisions/revisionLog98.xml" ContentType="application/vnd.openxmlformats-officedocument.spreadsheetml.revisionLog+xml"/>
  <Override PartName="/xl/revisions/revisionLog121.xml" ContentType="application/vnd.openxmlformats-officedocument.spreadsheetml.revisionLog+xml"/>
  <Override PartName="/xl/revisions/revisionLog142.xml" ContentType="application/vnd.openxmlformats-officedocument.spreadsheetml.revisionLog+xml"/>
  <Override PartName="/xl/revisions/revisionLog163.xml" ContentType="application/vnd.openxmlformats-officedocument.spreadsheetml.revisionLog+xml"/>
  <Override PartName="/xl/revisions/revisionLog184.xml" ContentType="application/vnd.openxmlformats-officedocument.spreadsheetml.revisionLog+xml"/>
  <Override PartName="/xl/revisions/revisionLog189.xml" ContentType="application/vnd.openxmlformats-officedocument.spreadsheetml.revisionLog+xml"/>
  <Override PartName="/xl/revisions/revisionLog3.xml" ContentType="application/vnd.openxmlformats-officedocument.spreadsheetml.revisionLog+xml"/>
  <Override PartName="/xl/revisions/revisionLog25.xml" ContentType="application/vnd.openxmlformats-officedocument.spreadsheetml.revisionLog+xml"/>
  <Override PartName="/xl/revisions/revisionLog46.xml" ContentType="application/vnd.openxmlformats-officedocument.spreadsheetml.revisionLog+xml"/>
  <Override PartName="/xl/revisions/revisionLog67.xml" ContentType="application/vnd.openxmlformats-officedocument.spreadsheetml.revisionLog+xml"/>
  <Override PartName="/xl/revisions/revisionLog116.xml" ContentType="application/vnd.openxmlformats-officedocument.spreadsheetml.revisionLog+xml"/>
  <Override PartName="/xl/revisions/revisionLog137.xml" ContentType="application/vnd.openxmlformats-officedocument.spreadsheetml.revisionLog+xml"/>
  <Override PartName="/xl/revisions/revisionLog158.xml" ContentType="application/vnd.openxmlformats-officedocument.spreadsheetml.revisionLog+xml"/>
  <Override PartName="/xl/revisions/revisionLog20.xml" ContentType="application/vnd.openxmlformats-officedocument.spreadsheetml.revisionLog+xml"/>
  <Override PartName="/xl/revisions/revisionLog41.xml" ContentType="application/vnd.openxmlformats-officedocument.spreadsheetml.revisionLog+xml"/>
  <Override PartName="/xl/revisions/revisionLog62.xml" ContentType="application/vnd.openxmlformats-officedocument.spreadsheetml.revisionLog+xml"/>
  <Override PartName="/xl/revisions/revisionLog83.xml" ContentType="application/vnd.openxmlformats-officedocument.spreadsheetml.revisionLog+xml"/>
  <Override PartName="/xl/revisions/revisionLog88.xml" ContentType="application/vnd.openxmlformats-officedocument.spreadsheetml.revisionLog+xml"/>
  <Override PartName="/xl/revisions/revisionLog111.xml" ContentType="application/vnd.openxmlformats-officedocument.spreadsheetml.revisionLog+xml"/>
  <Override PartName="/xl/revisions/revisionLog132.xml" ContentType="application/vnd.openxmlformats-officedocument.spreadsheetml.revisionLog+xml"/>
  <Override PartName="/xl/revisions/revisionLog153.xml" ContentType="application/vnd.openxmlformats-officedocument.spreadsheetml.revisionLog+xml"/>
  <Override PartName="/xl/revisions/revisionLog174.xml" ContentType="application/vnd.openxmlformats-officedocument.spreadsheetml.revisionLog+xml"/>
  <Override PartName="/xl/revisions/revisionLog179.xml" ContentType="application/vnd.openxmlformats-officedocument.spreadsheetml.revisionLog+xml"/>
  <Override PartName="/xl/revisions/revisionLog195.xml" ContentType="application/vnd.openxmlformats-officedocument.spreadsheetml.revisionLog+xml"/>
  <Override PartName="/xl/revisions/revisionLog190.xml" ContentType="application/vnd.openxmlformats-officedocument.spreadsheetml.revisionLog+xml"/>
  <Override PartName="/xl/revisions/revisionLog204.xml" ContentType="application/vnd.openxmlformats-officedocument.spreadsheetml.revisionLog+xml"/>
  <Override PartName="/xl/revisions/revisionLog15.xml" ContentType="application/vnd.openxmlformats-officedocument.spreadsheetml.revisionLog+xml"/>
  <Override PartName="/xl/revisions/revisionLog36.xml" ContentType="application/vnd.openxmlformats-officedocument.spreadsheetml.revisionLog+xml"/>
  <Override PartName="/xl/revisions/revisionLog57.xml" ContentType="application/vnd.openxmlformats-officedocument.spreadsheetml.revisionLog+xml"/>
  <Override PartName="/xl/revisions/revisionLog106.xml" ContentType="application/vnd.openxmlformats-officedocument.spreadsheetml.revisionLog+xml"/>
  <Override PartName="/xl/revisions/revisionLog127.xml" ContentType="application/vnd.openxmlformats-officedocument.spreadsheetml.revisionLog+xml"/>
  <Override PartName="/xl/revisions/revisionLog10.xml" ContentType="application/vnd.openxmlformats-officedocument.spreadsheetml.revisionLog+xml"/>
  <Override PartName="/xl/revisions/revisionLog31.xml" ContentType="application/vnd.openxmlformats-officedocument.spreadsheetml.revisionLog+xml"/>
  <Override PartName="/xl/revisions/revisionLog52.xml" ContentType="application/vnd.openxmlformats-officedocument.spreadsheetml.revisionLog+xml"/>
  <Override PartName="/xl/revisions/revisionLog73.xml" ContentType="application/vnd.openxmlformats-officedocument.spreadsheetml.revisionLog+xml"/>
  <Override PartName="/xl/revisions/revisionLog78.xml" ContentType="application/vnd.openxmlformats-officedocument.spreadsheetml.revisionLog+xml"/>
  <Override PartName="/xl/revisions/revisionLog94.xml" ContentType="application/vnd.openxmlformats-officedocument.spreadsheetml.revisionLog+xml"/>
  <Override PartName="/xl/revisions/revisionLog99.xml" ContentType="application/vnd.openxmlformats-officedocument.spreadsheetml.revisionLog+xml"/>
  <Override PartName="/xl/revisions/revisionLog101.xml" ContentType="application/vnd.openxmlformats-officedocument.spreadsheetml.revisionLog+xml"/>
  <Override PartName="/xl/revisions/revisionLog122.xml" ContentType="application/vnd.openxmlformats-officedocument.spreadsheetml.revisionLog+xml"/>
  <Override PartName="/xl/revisions/revisionLog143.xml" ContentType="application/vnd.openxmlformats-officedocument.spreadsheetml.revisionLog+xml"/>
  <Override PartName="/xl/revisions/revisionLog148.xml" ContentType="application/vnd.openxmlformats-officedocument.spreadsheetml.revisionLog+xml"/>
  <Override PartName="/xl/revisions/revisionLog164.xml" ContentType="application/vnd.openxmlformats-officedocument.spreadsheetml.revisionLog+xml"/>
  <Override PartName="/xl/revisions/revisionLog169.xml" ContentType="application/vnd.openxmlformats-officedocument.spreadsheetml.revisionLog+xml"/>
  <Override PartName="/xl/revisions/revisionLog185.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80.xml" ContentType="application/vnd.openxmlformats-officedocument.spreadsheetml.revisionLog+xml"/>
  <Override PartName="/xl/revisions/revisionLog26.xml" ContentType="application/vnd.openxmlformats-officedocument.spreadsheetml.revisionLog+xml"/>
  <Override PartName="/xl/revisions/revisionLog47.xml" ContentType="application/vnd.openxmlformats-officedocument.spreadsheetml.revisionLog+xml"/>
  <Override PartName="/xl/revisions/revisionLog68.xml" ContentType="application/vnd.openxmlformats-officedocument.spreadsheetml.revisionLog+xml"/>
  <Override PartName="/xl/revisions/revisionLog89.xml" ContentType="application/vnd.openxmlformats-officedocument.spreadsheetml.revisionLog+xml"/>
  <Override PartName="/xl/revisions/revisionLog112.xml" ContentType="application/vnd.openxmlformats-officedocument.spreadsheetml.revisionLog+xml"/>
  <Override PartName="/xl/revisions/revisionLog133.xml" ContentType="application/vnd.openxmlformats-officedocument.spreadsheetml.revisionLog+xml"/>
  <Override PartName="/xl/revisions/revisionLog154.xml" ContentType="application/vnd.openxmlformats-officedocument.spreadsheetml.revisionLog+xml"/>
  <Override PartName="/xl/revisions/revisionLog175.xml" ContentType="application/vnd.openxmlformats-officedocument.spreadsheetml.revisionLog+xml"/>
  <Override PartName="/xl/revisions/revisionLog196.xml" ContentType="application/vnd.openxmlformats-officedocument.spreadsheetml.revisionLog+xml"/>
  <Override PartName="/xl/revisions/revisionLog200.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StepanenkoNA\Desktop\"/>
    </mc:Choice>
  </mc:AlternateContent>
  <workbookProtection lockRevision="1"/>
  <bookViews>
    <workbookView xWindow="0" yWindow="0" windowWidth="25275" windowHeight="12150"/>
  </bookViews>
  <sheets>
    <sheet name="Приложение 2" sheetId="1" r:id="rId1"/>
  </sheets>
  <definedNames>
    <definedName name="_xlnm._FilterDatabase" localSheetId="0" hidden="1">'Приложение 2'!$I$1:$I$202</definedName>
    <definedName name="Z_10002042_64B8_47E1_9CF6_7701B56F6EC0_.wvu.FilterData" localSheetId="0" hidden="1">'Приложение 2'!$C$1:$L$192</definedName>
    <definedName name="Z_10002042_64B8_47E1_9CF6_7701B56F6EC0_.wvu.PrintArea" localSheetId="0" hidden="1">'Приложение 2'!$C$1:$J$192</definedName>
    <definedName name="Z_10002042_64B8_47E1_9CF6_7701B56F6EC0_.wvu.PrintTitles" localSheetId="0" hidden="1">'Приложение 2'!$3:$5</definedName>
    <definedName name="Z_1964966C_32C1_446C_B511_FA29B69AD691_.wvu.FilterData" localSheetId="0" hidden="1">'Приложение 2'!$C$1:$L$192</definedName>
    <definedName name="Z_1BDF9E07_0405_4173_B499_85E49FDDA35A_.wvu.FilterData" localSheetId="0" hidden="1">'Приложение 2'!$C$1:$L$192</definedName>
    <definedName name="Z_1CE71A84_9934_4FEF_A487_531D2C025D89_.wvu.FilterData" localSheetId="0" hidden="1">'Приложение 2'!$C$1:$L$183</definedName>
    <definedName name="Z_1D017F87_0810_4594_9E39_EEDA19D56DF5_.wvu.FilterData" localSheetId="0" hidden="1">'Приложение 2'!$C$1:$L$192</definedName>
    <definedName name="Z_20951AD8_CD14_4BAD_89A7_8C47497B0061_.wvu.FilterData" localSheetId="0" hidden="1">'Приложение 2'!$C$1:$L$192</definedName>
    <definedName name="Z_21B28D17_A28D_4EE3_A0BB_B4D2BEE24740_.wvu.FilterData" localSheetId="0" hidden="1">'Приложение 2'!$C$1:$L$183</definedName>
    <definedName name="Z_23B928A9_6A98_4CCC_AA2C_C7EA031F8ADF_.wvu.FilterData" localSheetId="0" hidden="1">'Приложение 2'!$C$1:$L$192</definedName>
    <definedName name="Z_24F3EF07_704C_4CD6_ACFE_75AF2C86A0EB_.wvu.FilterData" localSheetId="0" hidden="1">'Приложение 2'!$C$1:$L$189</definedName>
    <definedName name="Z_26D225E8_6CD8_47BF_88DA_DDD3932852C6_.wvu.FilterData" localSheetId="0" hidden="1">'Приложение 2'!$B$5:$J$191</definedName>
    <definedName name="Z_298C24F4_7497_46EE_A919_111F30E8F9CB_.wvu.FilterData" localSheetId="0" hidden="1">'Приложение 2'!$C$1:$L$191</definedName>
    <definedName name="Z_29EBB03D_D157_4DB4_B2FB_3BC1828B8F46_.wvu.Cols" localSheetId="0" hidden="1">'Приложение 2'!$A:$A</definedName>
    <definedName name="Z_29EBB03D_D157_4DB4_B2FB_3BC1828B8F46_.wvu.FilterData" localSheetId="0" hidden="1">'Приложение 2'!$C$1:$L$189</definedName>
    <definedName name="Z_29EBB03D_D157_4DB4_B2FB_3BC1828B8F46_.wvu.PrintArea" localSheetId="0" hidden="1">'Приложение 2'!$C$1:$J$189</definedName>
    <definedName name="Z_29EBB03D_D157_4DB4_B2FB_3BC1828B8F46_.wvu.PrintTitles" localSheetId="0" hidden="1">'Приложение 2'!$3:$5</definedName>
    <definedName name="Z_2C3FADCE_752E_4842_8325_E971B470C62D_.wvu.FilterData" localSheetId="0" hidden="1">'Приложение 2'!$C$1:$L$191</definedName>
    <definedName name="Z_2C3FADCE_752E_4842_8325_E971B470C62D_.wvu.PrintArea" localSheetId="0" hidden="1">'Приложение 2'!$A$1:$J$189</definedName>
    <definedName name="Z_2C3FADCE_752E_4842_8325_E971B470C62D_.wvu.PrintTitles" localSheetId="0" hidden="1">'Приложение 2'!$3:$5</definedName>
    <definedName name="Z_2F9EB97B_D6F7_46DC_B37C_0B44B74BFC16_.wvu.FilterData" localSheetId="0" hidden="1">'Приложение 2'!$C$1:$L$183</definedName>
    <definedName name="Z_34E5FEBC_9BE8_4E19_9060_69760C173A6A_.wvu.FilterData" localSheetId="0" hidden="1">'Приложение 2'!$C$1:$L$183</definedName>
    <definedName name="Z_355F3DCA_2977_4C49_BACF_D67A51825EB3_.wvu.FilterData" localSheetId="0" hidden="1">'Приложение 2'!$C$1:$L$183</definedName>
    <definedName name="Z_39B75128_62A2_4C0D_B676_DB4D6333CB2B_.wvu.FilterData" localSheetId="0" hidden="1">'Приложение 2'!$C$1:$L$192</definedName>
    <definedName name="Z_3A557100_9F28_4CAE_BE2B_77DADCE4D6AC_.wvu.FilterData" localSheetId="0" hidden="1">'Приложение 2'!$I$1:$I$199</definedName>
    <definedName name="Z_3A557100_9F28_4CAE_BE2B_77DADCE4D6AC_.wvu.PrintArea" localSheetId="0" hidden="1">'Приложение 2'!$C$1:$J$189</definedName>
    <definedName name="Z_3A557100_9F28_4CAE_BE2B_77DADCE4D6AC_.wvu.PrintTitles" localSheetId="0" hidden="1">'Приложение 2'!$3:$5</definedName>
    <definedName name="Z_3BE71CE0_9C68_4FED_89A6_DA5BA5488FB3_.wvu.FilterData" localSheetId="0" hidden="1">'Приложение 2'!$C$1:$L$189</definedName>
    <definedName name="Z_42ACCCE3_7A22_4B99_A5AC_1CE46E7974CE_.wvu.FilterData" localSheetId="0" hidden="1">'Приложение 2'!$C$1:$L$189</definedName>
    <definedName name="Z_43FF2586_47A0_4852_986E_EDBB77FC7F7C_.wvu.FilterData" localSheetId="0" hidden="1">'Приложение 2'!$C$1:$L$191</definedName>
    <definedName name="Z_466B0117_CF9D_40DC_8F48_94B74A2CAE52_.wvu.FilterData" localSheetId="0" hidden="1">'Приложение 2'!$C$1:$L$192</definedName>
    <definedName name="Z_466B0117_CF9D_40DC_8F48_94B74A2CAE52_.wvu.PrintArea" localSheetId="0" hidden="1">'Приложение 2'!$C$1:$J$189</definedName>
    <definedName name="Z_466B0117_CF9D_40DC_8F48_94B74A2CAE52_.wvu.PrintTitles" localSheetId="0" hidden="1">'Приложение 2'!$3:$5</definedName>
    <definedName name="Z_4724181A_1299_4FDA_8F67_F18870C34838_.wvu.FilterData" localSheetId="0" hidden="1">'Приложение 2'!$C$1:$L$192</definedName>
    <definedName name="Z_47B689C4_ABBE_41BA_9B3C_3E610DB9C5AC_.wvu.Cols" localSheetId="0" hidden="1">'Приложение 2'!$A:$A</definedName>
    <definedName name="Z_47B689C4_ABBE_41BA_9B3C_3E610DB9C5AC_.wvu.FilterData" localSheetId="0" hidden="1">'Приложение 2'!$C$1:$L$191</definedName>
    <definedName name="Z_47B689C4_ABBE_41BA_9B3C_3E610DB9C5AC_.wvu.PrintArea" localSheetId="0" hidden="1">'Приложение 2'!$C$1:$J$189</definedName>
    <definedName name="Z_47B689C4_ABBE_41BA_9B3C_3E610DB9C5AC_.wvu.PrintTitles" localSheetId="0" hidden="1">'Приложение 2'!$3:$5</definedName>
    <definedName name="Z_4AAB4DEF_F9A2_43E2_A6A9_F8EE2C83DEEC_.wvu.FilterData" localSheetId="0" hidden="1">'Приложение 2'!$C$1:$L$192</definedName>
    <definedName name="Z_4AAB4DEF_F9A2_43E2_A6A9_F8EE2C83DEEC_.wvu.PrintArea" localSheetId="0" hidden="1">'Приложение 2'!$C$1:$J$189</definedName>
    <definedName name="Z_4AAB4DEF_F9A2_43E2_A6A9_F8EE2C83DEEC_.wvu.PrintTitles" localSheetId="0" hidden="1">'Приложение 2'!$3:$5</definedName>
    <definedName name="Z_532EF44B_0B5F_4771_8913_4BFCE2C984CC_.wvu.FilterData" localSheetId="0" hidden="1">'Приложение 2'!$C$1:$L$183</definedName>
    <definedName name="Z_575340E5_5AF6_4B78_B28F_7D396EC5C43B_.wvu.FilterData" localSheetId="0" hidden="1">'Приложение 2'!$C$1:$L$192</definedName>
    <definedName name="Z_5B13954C_E37B_40DA_9C35_62B3D0E8C7C2_.wvu.FilterData" localSheetId="0" hidden="1">'Приложение 2'!$C$1:$L$189</definedName>
    <definedName name="Z_5E428F58_D327_4B48_A9FB_724E3B131F7F_.wvu.FilterData" localSheetId="0" hidden="1">'Приложение 2'!$C$1:$L$183</definedName>
    <definedName name="Z_6803D6B6_333B_4A1B_A3CD_25638043E8EB_.wvu.FilterData" localSheetId="0" hidden="1">'Приложение 2'!$C$1:$L$189</definedName>
    <definedName name="Z_6C582F68_A26F_45F9_AE23_AF62D32FDFBD_.wvu.FilterData" localSheetId="0" hidden="1">'Приложение 2'!$C$1:$L$192</definedName>
    <definedName name="Z_73EB819A_D15A_4F77_AC5C_3AD050B6B638_.wvu.FilterData" localSheetId="0" hidden="1">'Приложение 2'!$C$1:$L$183</definedName>
    <definedName name="Z_7498D4DE_25D4_48C3_9474_2C5F04C6F0AD_.wvu.FilterData" localSheetId="0" hidden="1">'Приложение 2'!$C$1:$L$189</definedName>
    <definedName name="Z_7EFD5F91_DCB3_4A46_8836_17AA48B6DD0D_.wvu.FilterData" localSheetId="0" hidden="1">'Приложение 2'!$C$1:$L$191</definedName>
    <definedName name="Z_82D8AE93_4656_4732_9E81_CF8B2E17AA8B_.wvu.FilterData" localSheetId="0" hidden="1">'Приложение 2'!$C$1:$L$183</definedName>
    <definedName name="Z_8D615D26_3973_432E_BA47_2F210EEC7968_.wvu.FilterData" localSheetId="0" hidden="1">'Приложение 2'!$C$1:$L$183</definedName>
    <definedName name="Z_8F4375B8_526B_4AEF_AAA1_2AF2BFB9863A_.wvu.FilterData" localSheetId="0" hidden="1">'Приложение 2'!$C$1:$L$191</definedName>
    <definedName name="Z_8FDA911F_590B_4666_A0E2_43B253201F3D_.wvu.FilterData" localSheetId="0" hidden="1">'Приложение 2'!$C$1:$L$192</definedName>
    <definedName name="Z_9B8CFFA8_C857_4156_B2D3_EB8167F689F9_.wvu.FilterData" localSheetId="0" hidden="1">'Приложение 2'!$C$1:$L$183</definedName>
    <definedName name="Z_A8FF9159_F347_4A24_83F2_58F6BC95B582_.wvu.FilterData" localSheetId="0" hidden="1">'Приложение 2'!$C$1:$L$192</definedName>
    <definedName name="Z_AE7988BB_8025_4644_80EB_D22CF3219779_.wvu.FilterData" localSheetId="0" hidden="1">'Приложение 2'!$C$1:$L$191</definedName>
    <definedName name="Z_B4C5D374_A1D4_4C1B_8A31_95626C4AD0DB_.wvu.FilterData" localSheetId="0" hidden="1">'Приложение 2'!$C$1:$L$192</definedName>
    <definedName name="Z_B782E447_872A_464C_A829_419BF7F14BFD_.wvu.FilterData" localSheetId="0" hidden="1">'Приложение 2'!$I$1:$I$272</definedName>
    <definedName name="Z_BA841332_DFE8_4B37_BA4A_C5C5E49832E3_.wvu.FilterData" localSheetId="0" hidden="1">'Приложение 2'!$I$1:$I$272</definedName>
    <definedName name="Z_BA841332_DFE8_4B37_BA4A_C5C5E49832E3_.wvu.PrintArea" localSheetId="0" hidden="1">'Приложение 2'!$C$1:$J$192</definedName>
    <definedName name="Z_BA841332_DFE8_4B37_BA4A_C5C5E49832E3_.wvu.PrintTitles" localSheetId="0" hidden="1">'Приложение 2'!$3:$5</definedName>
    <definedName name="Z_BB6A1CA0_D8AE_45CF_BD43_AED73A6D102D_.wvu.FilterData" localSheetId="0" hidden="1">'Приложение 2'!$C$1:$L$189</definedName>
    <definedName name="Z_BEB47F73_A9A3_4FD0_B4C6_153FE90FA1F0_.wvu.FilterData" localSheetId="0" hidden="1">'Приложение 2'!$I$1:$I$199</definedName>
    <definedName name="Z_BF79ED37_BEA9_465E_B9B1_70EC1C180F8D_.wvu.FilterData" localSheetId="0" hidden="1">'Приложение 2'!$C$1:$L$189</definedName>
    <definedName name="Z_BFA1C89A_0399_4765_875D_95183FF494AD_.wvu.FilterData" localSheetId="0" hidden="1">'Приложение 2'!$C$1:$L$183</definedName>
    <definedName name="Z_C9191A59_CCA1_49D7_BB50_DCA4B9B020B6_.wvu.FilterData" localSheetId="0" hidden="1">'Приложение 2'!$C$1:$L$192</definedName>
    <definedName name="Z_C934BD91_DDEA_4076_A147_7986E4E9B0ED_.wvu.FilterData" localSheetId="0" hidden="1">'Приложение 2'!$C$1:$L$183</definedName>
    <definedName name="Z_C94FA497_4D48_4D7E_A920_806216D74D1B_.wvu.FilterData" localSheetId="0" hidden="1">'Приложение 2'!$C$1:$L$192</definedName>
    <definedName name="Z_D02414CE_9AF1_48F2_B9C1_8FD13886ED45_.wvu.FilterData" localSheetId="0" hidden="1">'Приложение 2'!$C$1:$L$189</definedName>
    <definedName name="Z_D7D7697E_66A0_4199_8E1B_459E153818BC_.wvu.FilterData" localSheetId="0" hidden="1">'Приложение 2'!$C$1:$L$192</definedName>
    <definedName name="Z_D91AFCB0_7014_421B_B25D_B77E26E1DD8E_.wvu.FilterData" localSheetId="0" hidden="1">'Приложение 2'!$C$1:$L$192</definedName>
    <definedName name="Z_DB100ABA_7F0E_45CD_90F9_075FB0E255C0_.wvu.FilterData" localSheetId="0" hidden="1">'Приложение 2'!$C$1:$L$183</definedName>
    <definedName name="Z_DE0DDA78_B92A_4D1C_B8DF_6477086525E1_.wvu.FilterData" localSheetId="0" hidden="1">'Приложение 2'!$C$1:$L$189</definedName>
    <definedName name="Z_DE2D4942_7408_4E97_8066_36FDC42C9E89_.wvu.Cols" localSheetId="0" hidden="1">'Приложение 2'!$A:$A</definedName>
    <definedName name="Z_DE2D4942_7408_4E97_8066_36FDC42C9E89_.wvu.FilterData" localSheetId="0" hidden="1">'Приложение 2'!$I$1:$I$202</definedName>
    <definedName name="Z_DE2D4942_7408_4E97_8066_36FDC42C9E89_.wvu.PrintArea" localSheetId="0" hidden="1">'Приложение 2'!$C$1:$J$189</definedName>
    <definedName name="Z_DE2D4942_7408_4E97_8066_36FDC42C9E89_.wvu.PrintTitles" localSheetId="0" hidden="1">'Приложение 2'!$3:$5</definedName>
    <definedName name="Z_DFB31995_2AEB_472B_8C71_A88E9F198D39_.wvu.FilterData" localSheetId="0" hidden="1">'Приложение 2'!$C$1:$L$189</definedName>
    <definedName name="Z_E117B27D_63B4_4753_ACF6_36742AC2117E_.wvu.FilterData" localSheetId="0" hidden="1">'Приложение 2'!$C$1:$L$189</definedName>
    <definedName name="Z_E66457B1_D224_45F0_AE93_1B5AFC4C2E4C_.wvu.FilterData" localSheetId="0" hidden="1">'Приложение 2'!$C$1:$L$189</definedName>
    <definedName name="Z_E71649D5_E5DB_4EE1_90FA_A1BFB6D16EDE_.wvu.FilterData" localSheetId="0" hidden="1">'Приложение 2'!$C$1:$L$189</definedName>
    <definedName name="Z_F38AB824_A903_4D40_97D6_EA19EFD2DCE7_.wvu.FilterData" localSheetId="0" hidden="1">'Приложение 2'!$C$1:$L$189</definedName>
    <definedName name="Z_F755F24C_6D8D_4D02_84CD_D70BFE0A11B6_.wvu.FilterData" localSheetId="0" hidden="1">'Приложение 2'!$C$1:$L$191</definedName>
    <definedName name="Z_F8BC6D47_DF32_40A5_891A_216E8A452892_.wvu.FilterData" localSheetId="0" hidden="1">'Приложение 2'!$C$1:$L$192</definedName>
    <definedName name="Z_FE1A582F_FFC0_4668_8D83_C577CF374075_.wvu.FilterData" localSheetId="0" hidden="1">'Приложение 2'!$B$5:$J$191</definedName>
    <definedName name="Z_FEA8BA84_09E7_4AC9_B99A_D42DE5EF1549_.wvu.Cols" localSheetId="0" hidden="1">'Приложение 2'!$A:$A</definedName>
    <definedName name="Z_FEA8BA84_09E7_4AC9_B99A_D42DE5EF1549_.wvu.FilterData" localSheetId="0" hidden="1">'Приложение 2'!$B$5:$J$191</definedName>
    <definedName name="Z_FEA8BA84_09E7_4AC9_B99A_D42DE5EF1549_.wvu.PrintArea" localSheetId="0" hidden="1">'Приложение 2'!$B$1:$L$200</definedName>
    <definedName name="Z_FEA8BA84_09E7_4AC9_B99A_D42DE5EF1549_.wvu.PrintTitles" localSheetId="0" hidden="1">'Приложение 2'!$3:$5</definedName>
    <definedName name="_xlnm.Print_Titles" localSheetId="0">'Приложение 2'!$3:$5</definedName>
    <definedName name="_xlnm.Print_Area" localSheetId="0">'Приложение 2'!$C$1:$J$189</definedName>
  </definedNames>
  <calcPr calcId="162913"/>
  <customWorkbookViews>
    <customWorkbookView name="Степаненко Наталья Алексеевна - Личное представление" guid="{DE2D4942-7408-4E97-8066-36FDC42C9E89}" mergeInterval="0" personalView="1" maximized="1" xWindow="-8" yWindow="-8" windowWidth="1936" windowHeight="1048" activeSheetId="1"/>
    <customWorkbookView name="Митина Екатерина Сергеевна - Личное представление" guid="{BA841332-DFE8-4B37-BA4A-C5C5E49832E3}" mergeInterval="0" personalView="1" windowWidth="1280" windowHeight="1392" activeSheetId="1"/>
    <customWorkbookView name="Бондарева Оксана Петровна - Личное представление" guid="{10002042-64B8-47E1-9CF6-7701B56F6EC0}" mergeInterval="0" personalView="1" maximized="1" xWindow="-8" yWindow="-8" windowWidth="1936" windowHeight="1056" activeSheetId="1"/>
    <customWorkbookView name="Шишкина Юлия Андреева - Личное представление" guid="{47B689C4-ABBE-41BA-9B3C-3E610DB9C5AC}" mergeInterval="0" personalView="1" maximized="1" xWindow="-8" yWindow="-8" windowWidth="1936" windowHeight="1048" activeSheetId="1"/>
    <customWorkbookView name="Саратова Ольга Сергеевна - Личное представление" guid="{FEA8BA84-09E7-4AC9-B99A-D42DE5EF1549}" mergeInterval="0" personalView="1" xWindow="358" yWindow="27" windowWidth="1367" windowHeight="1015" activeSheetId="1"/>
    <customWorkbookView name="Логинова Ленара Юлдашевна - Личное представление" guid="{29EBB03D-D157-4DB4-B2FB-3BC1828B8F46}" mergeInterval="0" personalView="1" maximized="1" windowWidth="1916" windowHeight="854" activeSheetId="1"/>
    <customWorkbookView name="Загорская Елена Георгиевна - Личное представление" guid="{3A557100-9F28-4CAE-BE2B-77DADCE4D6AC}" mergeInterval="0" personalView="1" maximized="1" xWindow="-8" yWindow="-8" windowWidth="1936" windowHeight="1056" activeSheetId="1"/>
    <customWorkbookView name="Ахметов Эрнест Хатемович - Личное представление" guid="{2C3FADCE-752E-4842-8325-E971B470C62D}" mergeInterval="0" personalView="1" maximized="1" xWindow="-1928" yWindow="-8" windowWidth="1936" windowHeight="1048" activeSheetId="1"/>
    <customWorkbookView name="XxX - Личное представление" guid="{466B0117-CF9D-40DC-8F48-94B74A2CAE52}" mergeInterval="0" personalView="1" maximized="1" xWindow="-8" yWindow="-8" windowWidth="1936" windowHeight="1056" activeSheetId="1"/>
    <customWorkbookView name="Цёвка Елена Александровна - Личное представление" guid="{4AAB4DEF-F9A2-43E2-A6A9-F8EE2C83DEEC}" mergeInterval="0" personalView="1" xWindow="960" windowWidth="960" windowHeight="1032" activeSheetId="1"/>
  </customWorkbookViews>
</workbook>
</file>

<file path=xl/calcChain.xml><?xml version="1.0" encoding="utf-8"?>
<calcChain xmlns="http://schemas.openxmlformats.org/spreadsheetml/2006/main">
  <c r="I187" i="1" l="1"/>
  <c r="I105" i="1" l="1"/>
  <c r="I126" i="1" l="1"/>
  <c r="I179" i="1"/>
  <c r="I178" i="1"/>
  <c r="I177" i="1"/>
  <c r="I162" i="1" l="1"/>
  <c r="I170" i="1"/>
  <c r="I101" i="1"/>
  <c r="I182" i="1" l="1"/>
  <c r="I22" i="1" l="1"/>
  <c r="I13" i="1"/>
  <c r="I35" i="1"/>
  <c r="I34" i="1"/>
  <c r="I56" i="1" l="1"/>
  <c r="I57" i="1"/>
  <c r="I188" i="1" l="1"/>
  <c r="I94" i="1" l="1"/>
  <c r="I59" i="1" l="1"/>
  <c r="I155" i="1" l="1"/>
  <c r="I40" i="1" l="1"/>
  <c r="I160" i="1" l="1"/>
  <c r="I172" i="1"/>
  <c r="I168" i="1"/>
  <c r="I171" i="1" l="1"/>
  <c r="I44" i="1"/>
  <c r="I45" i="1"/>
  <c r="I23" i="1"/>
  <c r="I103" i="1"/>
  <c r="I90" i="1" l="1"/>
  <c r="I154" i="1" l="1"/>
  <c r="I118" i="1"/>
  <c r="I157" i="1"/>
  <c r="I153" i="1"/>
  <c r="I80" i="1" l="1"/>
  <c r="I127" i="1"/>
  <c r="I121" i="1" l="1"/>
  <c r="I174" i="1"/>
  <c r="I176" i="1"/>
  <c r="I175" i="1"/>
  <c r="I158" i="1" l="1"/>
  <c r="I111" i="1"/>
  <c r="I112" i="1"/>
  <c r="I113" i="1"/>
  <c r="I114" i="1"/>
  <c r="I115" i="1"/>
  <c r="I116" i="1"/>
  <c r="I108" i="1"/>
  <c r="I109" i="1"/>
  <c r="I110" i="1"/>
  <c r="I29" i="1" l="1"/>
  <c r="I28" i="1"/>
  <c r="I24" i="1"/>
  <c r="I33" i="1" l="1"/>
  <c r="I32" i="1"/>
  <c r="I192" i="1" l="1"/>
  <c r="I191" i="1"/>
  <c r="I190" i="1"/>
  <c r="I189" i="1"/>
  <c r="I186" i="1"/>
  <c r="I185" i="1"/>
  <c r="I156" i="1"/>
  <c r="I55" i="1"/>
  <c r="I54" i="1"/>
  <c r="I53" i="1"/>
  <c r="I52" i="1"/>
  <c r="I51" i="1"/>
  <c r="I50" i="1"/>
  <c r="I49" i="1"/>
  <c r="I48" i="1"/>
  <c r="I47" i="1"/>
  <c r="I147" i="1" l="1"/>
  <c r="I145" i="1" l="1"/>
  <c r="I144" i="1"/>
  <c r="I143" i="1"/>
  <c r="I142" i="1"/>
  <c r="I86" i="1"/>
  <c r="I88" i="1"/>
  <c r="I85" i="1"/>
  <c r="I84" i="1"/>
  <c r="I83" i="1"/>
  <c r="I93" i="1"/>
  <c r="I92" i="1"/>
  <c r="I91" i="1"/>
  <c r="I67" i="1"/>
  <c r="I60" i="1"/>
  <c r="I15" i="1" l="1"/>
  <c r="I11" i="1"/>
  <c r="I120" i="1"/>
  <c r="I165" i="1" l="1"/>
  <c r="I163" i="1" l="1"/>
  <c r="I139" i="1" l="1"/>
  <c r="I74" i="1"/>
  <c r="I75" i="1"/>
  <c r="I137" i="1" l="1"/>
  <c r="I131" i="1" l="1"/>
  <c r="I125" i="1"/>
  <c r="I123" i="1" l="1"/>
  <c r="I39" i="1" l="1"/>
  <c r="I65" i="1" l="1"/>
  <c r="I31" i="1" l="1"/>
  <c r="I27" i="1"/>
  <c r="I26" i="1"/>
  <c r="I25" i="1"/>
  <c r="I21" i="1"/>
  <c r="I20" i="1"/>
  <c r="I18" i="1"/>
  <c r="I17" i="1"/>
  <c r="I16" i="1"/>
  <c r="I14" i="1"/>
  <c r="I12" i="1"/>
  <c r="I10" i="1"/>
  <c r="I8" i="1"/>
  <c r="I100" i="1" l="1"/>
  <c r="I43" i="1" l="1"/>
  <c r="I42" i="1"/>
  <c r="I41" i="1"/>
  <c r="I38" i="1"/>
  <c r="I37" i="1"/>
  <c r="I164" i="1" l="1"/>
  <c r="I161" i="1" l="1"/>
  <c r="I133" i="1"/>
  <c r="I132" i="1"/>
  <c r="I130" i="1"/>
  <c r="I129" i="1"/>
  <c r="I128" i="1"/>
  <c r="I124" i="1"/>
  <c r="I183" i="1"/>
  <c r="I135" i="1"/>
  <c r="I136" i="1"/>
  <c r="I138" i="1"/>
  <c r="I119" i="1"/>
  <c r="I151" i="1"/>
  <c r="I150" i="1"/>
  <c r="I149" i="1"/>
  <c r="I148" i="1"/>
  <c r="I107" i="1"/>
  <c r="I106" i="1"/>
  <c r="I104" i="1"/>
  <c r="I169" i="1"/>
  <c r="I167" i="1"/>
  <c r="I166" i="1"/>
  <c r="I72" i="1"/>
  <c r="I71" i="1"/>
  <c r="I70" i="1"/>
  <c r="I69" i="1"/>
  <c r="I68" i="1"/>
  <c r="I66" i="1"/>
  <c r="I64" i="1"/>
  <c r="I63" i="1"/>
  <c r="I62" i="1"/>
  <c r="I61" i="1"/>
  <c r="I77" i="1"/>
  <c r="I76" i="1"/>
  <c r="I78" i="1"/>
  <c r="I79" i="1"/>
  <c r="I97" i="1"/>
  <c r="I99" i="1"/>
  <c r="I98" i="1"/>
  <c r="I96" i="1"/>
</calcChain>
</file>

<file path=xl/comments1.xml><?xml version="1.0" encoding="utf-8"?>
<comments xmlns="http://schemas.openxmlformats.org/spreadsheetml/2006/main">
  <authors>
    <author>Цёвка Елена Александровна</author>
  </authors>
  <commentList>
    <comment ref="D8" authorId="0" guid="{6274C15B-4342-4E01-889E-7BF72C01D6EF}" shapeId="0">
      <text>
        <r>
          <rPr>
            <b/>
            <sz val="9"/>
            <color indexed="81"/>
            <rFont val="Tahoma"/>
            <family val="2"/>
            <charset val="204"/>
          </rPr>
          <t>Цёвка Елена Александровна:</t>
        </r>
        <r>
          <rPr>
            <sz val="9"/>
            <color indexed="81"/>
            <rFont val="Tahoma"/>
            <family val="2"/>
            <charset val="204"/>
          </rPr>
          <t xml:space="preserve">
Показатель Проектный</t>
        </r>
      </text>
    </comment>
    <comment ref="D9" authorId="0" guid="{EA530DAA-D3F5-4F7E-BA4B-46EB51CB4183}"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0" authorId="0" guid="{007E7A26-5C63-421D-8C44-1568C938D3B4}"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1" authorId="0" guid="{B79292E0-C26D-4414-B4F4-9DEE46446D63}"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2" authorId="0" guid="{F66187F7-72DE-472D-BFDF-A2CEF6929A61}"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3" authorId="0" guid="{66512642-F562-49C4-9247-D7366CD4BD6B}"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4" authorId="0" guid="{7FCB1E63-4206-42EA-AC65-07A48B827CBB}"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5" authorId="0" guid="{924D89B5-C4F8-4757-9AB1-527E0F78E1E1}"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6" authorId="0" guid="{A6ACD2B9-5E6D-46A2-AFEF-F3067EB5F607}"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7" authorId="0" guid="{264E8593-B986-4DA7-8215-6CB0A74E2504}"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8" authorId="0" guid="{A4EB7328-23CF-4E4F-ACA6-E56A39E54E01}" shapeId="0">
      <text>
        <r>
          <rPr>
            <b/>
            <sz val="9"/>
            <color indexed="81"/>
            <rFont val="Tahoma"/>
            <family val="2"/>
            <charset val="204"/>
          </rPr>
          <t>Цёвка Елена Александровна:</t>
        </r>
        <r>
          <rPr>
            <sz val="9"/>
            <color indexed="81"/>
            <rFont val="Tahoma"/>
            <family val="2"/>
            <charset val="204"/>
          </rPr>
          <t xml:space="preserve">
Проекный показатель
</t>
        </r>
      </text>
    </comment>
    <comment ref="D153" authorId="0" guid="{17D1334F-B9B2-4D85-873F-02B72BEEDDA9}" shapeId="0">
      <text>
        <r>
          <rPr>
            <b/>
            <sz val="9"/>
            <color indexed="81"/>
            <rFont val="Tahoma"/>
            <family val="2"/>
            <charset val="204"/>
          </rPr>
          <t>Цёвка Елена Александровна:</t>
        </r>
        <r>
          <rPr>
            <sz val="9"/>
            <color indexed="81"/>
            <rFont val="Tahoma"/>
            <family val="2"/>
            <charset val="204"/>
          </rPr>
          <t xml:space="preserve">
Проектный показатель
</t>
        </r>
      </text>
    </comment>
    <comment ref="D154" authorId="0" guid="{AE2B79C4-9A3A-4926-9F93-4FD07C738F1F}" shapeId="0">
      <text>
        <r>
          <rPr>
            <b/>
            <sz val="9"/>
            <color indexed="81"/>
            <rFont val="Tahoma"/>
            <family val="2"/>
            <charset val="204"/>
          </rPr>
          <t>Цёвка Елена Александровна:</t>
        </r>
        <r>
          <rPr>
            <sz val="9"/>
            <color indexed="81"/>
            <rFont val="Tahoma"/>
            <family val="2"/>
            <charset val="204"/>
          </rPr>
          <t xml:space="preserve">
Проектный показатель
</t>
        </r>
      </text>
    </comment>
    <comment ref="K186" authorId="0" guid="{33AAE5E0-D245-407E-87C3-15FB03210D2D}" shapeId="0">
      <text>
        <r>
          <rPr>
            <b/>
            <sz val="9"/>
            <color indexed="81"/>
            <rFont val="Tahoma"/>
            <family val="2"/>
            <charset val="204"/>
          </rPr>
          <t>Цёвка Елена Александровна:</t>
        </r>
        <r>
          <rPr>
            <sz val="9"/>
            <color indexed="81"/>
            <rFont val="Tahoma"/>
            <family val="2"/>
            <charset val="204"/>
          </rPr>
          <t xml:space="preserve">
Показатель IV
</t>
        </r>
      </text>
    </comment>
  </commentList>
</comments>
</file>

<file path=xl/sharedStrings.xml><?xml version="1.0" encoding="utf-8"?>
<sst xmlns="http://schemas.openxmlformats.org/spreadsheetml/2006/main" count="701" uniqueCount="425">
  <si>
    <t>№ п/п</t>
  </si>
  <si>
    <t>Наименование показателей результатов</t>
  </si>
  <si>
    <t>Ед. измерения</t>
  </si>
  <si>
    <t>Базовый показатель на начало реализации программы</t>
  </si>
  <si>
    <t>Степень достижения запланированного результата за отчетный период, причины отрицательной динамики показателей, а также меры с помощью которых удалось улучшить значение целевых показателей</t>
  </si>
  <si>
    <t>план</t>
  </si>
  <si>
    <t>факт</t>
  </si>
  <si>
    <t>%</t>
  </si>
  <si>
    <t>1.</t>
  </si>
  <si>
    <t>единиц</t>
  </si>
  <si>
    <t>2.</t>
  </si>
  <si>
    <t>3.</t>
  </si>
  <si>
    <t>4.</t>
  </si>
  <si>
    <t>тонн</t>
  </si>
  <si>
    <t>ед.</t>
  </si>
  <si>
    <t>5.</t>
  </si>
  <si>
    <t>человек</t>
  </si>
  <si>
    <t>Организация временного трудоустройства несовершеннолетних граждан в возрасте от 14 до 18 лет в течение учебного года</t>
  </si>
  <si>
    <t>Организация проведения оплачиваемых общественных работ для не занятых трудовой деятельностью и безработных граждан</t>
  </si>
  <si>
    <t>6.</t>
  </si>
  <si>
    <t>7.</t>
  </si>
  <si>
    <t>8.</t>
  </si>
  <si>
    <t>9.</t>
  </si>
  <si>
    <t>10.</t>
  </si>
  <si>
    <t>шт.</t>
  </si>
  <si>
    <t>-</t>
  </si>
  <si>
    <t>11.</t>
  </si>
  <si>
    <t>12.</t>
  </si>
  <si>
    <t xml:space="preserve"> -</t>
  </si>
  <si>
    <t>Обеспечение выполнения работ по перевозке пассажиров по городским маршрутам</t>
  </si>
  <si>
    <t>кол-во маршрутов</t>
  </si>
  <si>
    <t>Количество участников, получивших меры финансовой поддержки для улучшения жилищных условий</t>
  </si>
  <si>
    <t>Переселение семей из непригодного для проживания и аварийного жилищного фонда</t>
  </si>
  <si>
    <t>ПРИЛОЖЕНИЕ 2</t>
  </si>
  <si>
    <t xml:space="preserve">Доля благоустроенных общественных территорий в городе Когалыме к общей площади общественных территорий </t>
  </si>
  <si>
    <t>Площадь благоустроенных общественных территорий, приходящихся на 1 жителя муниципального образования Когалыма</t>
  </si>
  <si>
    <t>Обеспечение текущего содержания территорий городского кладбища и мест захоронений</t>
  </si>
  <si>
    <t>комплект проектно-сметной документации, шт.</t>
  </si>
  <si>
    <t>км.</t>
  </si>
  <si>
    <t>Прирост протяженности автомобильных дорог общего пользования местного значения, соответствующих нормативным требованиям к транспортно-эксплуатационным показателям, в результате капитального ремонта и ремонта автомобильных дорог</t>
  </si>
  <si>
    <t>Организация экологически мотивированных культурных мероприятий</t>
  </si>
  <si>
    <t>Исполнение плана по поступлению в бюджет города Когалыма администрируемых доходов от управления и распоряжения муниципальным имуществом города Когалыма, в том числе земельными участками</t>
  </si>
  <si>
    <t>Доля утвержденных административных регламентов предоставления муниципальных услуг</t>
  </si>
  <si>
    <t>Объем инвестиций в основной капитал (за исключением бюджетных средств) в расчете на одного жителя</t>
  </si>
  <si>
    <t>Среднее количество поставщиков (подрядчиков, исполнителей), подавших заявки на участие в одном конкурсе, аукционе, запросе котировок, запросе предложений, процедура определения поставщиков (подрядчиков, исполнителей), которых завершена на конец отчетного периода</t>
  </si>
  <si>
    <t>штук (количество заявок)</t>
  </si>
  <si>
    <t>Число субъектов малого и среднего предпринимательства в расчете на 10 тыс. населения</t>
  </si>
  <si>
    <t>Доля среднесписочной численности работников (без внешних совместителей) малых и средних предприятий в среднесписочной численности работников (без внешних совместителей) всех предприятий и организаций</t>
  </si>
  <si>
    <t xml:space="preserve">% </t>
  </si>
  <si>
    <t>Уровень обеспеченности населения спортивными сооружениями, исходя из единовременной пропускной способности объектов спорта</t>
  </si>
  <si>
    <t>Доля граждан города Когалыма, выполнивших нормативы Всероссийского физкультурно-спортивного комплекса «Готов к труду и обороне» (ГТО), в общей численности населения, принявшего участие в сдаче нормативов Всероссийского физкультурно-спортивного комплекса «Готов к труду и обороне» (ГТО)</t>
  </si>
  <si>
    <t>из них учащихся и студентов</t>
  </si>
  <si>
    <t>баллы</t>
  </si>
  <si>
    <t>Доля граждан, положительно оценивающих состояние межнациональных отношений в городе Когалыме, от числа опрошенных</t>
  </si>
  <si>
    <t xml:space="preserve">Доля граждан среднего возраста, систематически занимающихся физической культурой и спортом, в общей численности граждан среднего возраста </t>
  </si>
  <si>
    <t xml:space="preserve">Доля граждан старшего возраста, систематически занимающихся физической культурой и спортом в общей численности граждан старшего возраста </t>
  </si>
  <si>
    <t xml:space="preserve">Доля лиц с ограниченными возможностями здоровья и инвалидов, систематически занимающихся физической культурой и спортом, в общей численности данной категории населения </t>
  </si>
  <si>
    <t>Обеспечение электроэнергией на освещение дворов, улиц и магистралей города Когалыма</t>
  </si>
  <si>
    <t>Увеличение числа обращений к цифровым ресурсам архивов</t>
  </si>
  <si>
    <t>Численность туристов, размещенных в коллективных средствах размещения, тысяч человек ежегодно</t>
  </si>
  <si>
    <t>тыс. человек</t>
  </si>
  <si>
    <t>шт</t>
  </si>
  <si>
    <t>Протяженность сети автомобильных дорог общего пользования местного значения</t>
  </si>
  <si>
    <t>Обеспечение стабильности работы светофорных объектов</t>
  </si>
  <si>
    <t xml:space="preserve">Реализация мероприятий для социально ориентированных некоммерческих организаций, осуществляющих деятельность в городе Когалыме </t>
  </si>
  <si>
    <t xml:space="preserve"> - сюжетов ТРК «Инфосервис»</t>
  </si>
  <si>
    <t>Общая площадь жилых помещений, приходящихся в среднем на 1 жителя</t>
  </si>
  <si>
    <t>кв. м.</t>
  </si>
  <si>
    <t>чел.</t>
  </si>
  <si>
    <t>Количество семей, состоящих на учёте в качестве нуждающихся в жилых помещениях, предоставляемых по договорам социального найма из муниципального жилищного фонда города Когалыма</t>
  </si>
  <si>
    <t>количество семей</t>
  </si>
  <si>
    <t>Предоставление семьям жилых помещений по договорам социального найма в связи с подходом очерёдности</t>
  </si>
  <si>
    <t>Доля населения, получившего жилые помещения и улучшившего жилищные условия в отчётном году, в общей численности населения, состоящего на учёте в качестве нуждающегося в жилых помещениях</t>
  </si>
  <si>
    <t>млн. кв. м.</t>
  </si>
  <si>
    <t>Формирование маневренного муниципального жилищного фонда</t>
  </si>
  <si>
    <t>Доступность дошкольного образования детей в возрасте от 1,5 до 3-х лет</t>
  </si>
  <si>
    <t>Группа А</t>
  </si>
  <si>
    <t>Группа В</t>
  </si>
  <si>
    <t>Группа С</t>
  </si>
  <si>
    <t>тыс. рублей</t>
  </si>
  <si>
    <t>Общее количество квадратных метров расселенного непригодного жилищного фонда</t>
  </si>
  <si>
    <t>Количество снесённых домов из непригодного для проживания и аварийного жилищного фонда</t>
  </si>
  <si>
    <t>Доля документов (исходящей корреспонденции), подписанных усиленной квалифицированной электронной подписью</t>
  </si>
  <si>
    <t xml:space="preserve">Число субъектов малого и среднего предпринимательства, включая индивидуальных предпринимателей и самозанятых </t>
  </si>
  <si>
    <t>Численность занятых в сфере малого и среднего предпринимательства, включая индивидуальных предпринимателей и самозанятых</t>
  </si>
  <si>
    <t>Производство молока крестьянскими (фермерскими) хозяйствами, индивидуальными предпринимателями</t>
  </si>
  <si>
    <t>Производство яиц в крестьянских (фермерских) хозяйствах, включая индивидуальных предпринимателей</t>
  </si>
  <si>
    <t>тыс. штук</t>
  </si>
  <si>
    <t>Исполнение плана по налоговым и неналоговым доходам, утвержденного решением о бюджете города Когалыма</t>
  </si>
  <si>
    <t>не менее 95%</t>
  </si>
  <si>
    <t>Количество участников мероприятий, направленных на укрепление общероссийского гражданского единства</t>
  </si>
  <si>
    <t>Численность участников мероприятий, направленных на этнокультурное развитие народов России, проживающих в муниципальном образовании</t>
  </si>
  <si>
    <t>м.п. трассы</t>
  </si>
  <si>
    <t>Доля средств бюджета города Когалыма, выделяемых немуниципальным организациям, в том числе социально ориентированным некоммерческим организациям, на предоставление услуг (работ) в общем объеме средств бюджета города Когалыма, выделяемых на предоставление услуг в сфере физической культуры и спорта</t>
  </si>
  <si>
    <t>Доля населения, принимающего участие в мероприятиях, мотивирующих ведение здорового образа жизни</t>
  </si>
  <si>
    <t>Количество размещенных материалов, информаций в средствах массовой информации и в сети Интернет по реализации на территории города Когалыма мероприятий по профилактике заболеваний и формированию здорового образа жизни</t>
  </si>
  <si>
    <t>Доля детей в возрасте от 5 до 18 лет, охваченных дополнительным образованием</t>
  </si>
  <si>
    <t>Функционирование ресурсного центра поддержки и развития добровольчества</t>
  </si>
  <si>
    <t>месяцев</t>
  </si>
  <si>
    <t>Доля средств бюджета города Когалыма, выделяемых немуниципальным организациям, в том числе социально ориентированным некоммерческим организациям, на предоставление услуг (работ) в общем объеме средств бюджета, выделяемых на предоставление услуг в сфере культуры</t>
  </si>
  <si>
    <t>Количество специалистов сферы культуры, повысивших квалификацию на базе Центров непрерывного образования и повышение квалификации творческих и управленческих кадров в сфере культуры (нарастающим итогом)</t>
  </si>
  <si>
    <t>тыс. единиц</t>
  </si>
  <si>
    <t>Обеспечение проведения городского конкурса на присуждение премии  "Общественное признание" с целью признания заслуг граждан, внесших значительный вклад в развитие города Когалыма</t>
  </si>
  <si>
    <t>Обеспечение публикации информационных выпусков:
- газеты «Когалымский вестник»</t>
  </si>
  <si>
    <t>минут</t>
  </si>
  <si>
    <t>Увеличение количества опубликованных материалов о деятельности органов местного самоуправления на официальном сайте Администрации города Когалыма, подготовленных специалистами сектора пресс-службы</t>
  </si>
  <si>
    <t>Количество граждан, принявших участие в физкультурно-оздоровительных мероприятиях</t>
  </si>
  <si>
    <t>Объем жилищного строительства</t>
  </si>
  <si>
    <t>тыс. кв. метров</t>
  </si>
  <si>
    <t>Обеспечение текущего содержания объектов благоустройства территории города Когалыма, включая озеленение территории и содержание малых архитектурных форм</t>
  </si>
  <si>
    <t>Выполнение работ по обустройству и ремонту пешеходных дорожек и тротуаров</t>
  </si>
  <si>
    <t>(кВт*час)</t>
  </si>
  <si>
    <t>(тыс.кв.м.)</t>
  </si>
  <si>
    <t>Организация сбора и переработки дикоросов (грибов)</t>
  </si>
  <si>
    <t>Количество субъектов предпринимательства, самозанятых и физических лиц, получивших консультационную и информационную поддержку</t>
  </si>
  <si>
    <t>Количество садоводческих, огороднических некоммерческих объединений граждан, в которых проведены работы по инженерному 
обеспечению их территорий</t>
  </si>
  <si>
    <t>объединение</t>
  </si>
  <si>
    <t>Организация мероприятий по
предупреждению и ликвидации
несанкционированных свалок на территории города Когалыма.</t>
  </si>
  <si>
    <t>Целевой показатель определен в относительной величине, так как включает затраты на оплату труда с учетом страховых выплат муниципального служащего органа местного самоуправления (госполномочия в сфере обращения с твердыми коммунальными отходами) (основание -Закон ХМАО - Югры от 17.11.2016 №79-оз).</t>
  </si>
  <si>
    <t>Количество благоустроенных дворовых территорий</t>
  </si>
  <si>
    <t>Поддержание эксплуатационного и технического состояния детских игровых и спортивных площадок</t>
  </si>
  <si>
    <t>Меньшее значение отражает большую эффективность</t>
  </si>
  <si>
    <t xml:space="preserve">Доля педагогических работников, 
использующих сервисы федеральной 
информационно-сервисной платформы 
цифровой образовательной среды </t>
  </si>
  <si>
    <t>Доля детей в возрасте 1 - 6 лет, состоящих на учете для определения 
в муниципальные дошкольные образовательные учреждения, в общей 
численности детей этого возраста</t>
  </si>
  <si>
    <t xml:space="preserve">Обеспечение  автомобильных дорог города Когалыма  сетями наружного освещения </t>
  </si>
  <si>
    <t>км/трасса</t>
  </si>
  <si>
    <t>Обеспечение остановочных павильонов информационными табло (приобретение, монтаж, ремонт и техническое обслуживание)</t>
  </si>
  <si>
    <t>Прирост протяженности автомобильных дорог общего пользования местного значения, соответствующих нормативным требованиям к транспортно-эксплуатационным показателям, в результате реконструкции автомобильных дорог</t>
  </si>
  <si>
    <t>Количество построенных пандусов</t>
  </si>
  <si>
    <t>Доля обучающихся по образовательным программам основного и среднего общего 
образования, охваченных мероприятия
ми, направленными на раннюю профессиональную ориентацию, в том числе в рамках программы «Билет в будущее»</t>
  </si>
  <si>
    <t>Число посещений культурных мероприятий</t>
  </si>
  <si>
    <t>Средняя численность пользователей архивной информацией на 10 тыс. человек населения</t>
  </si>
  <si>
    <t>Уровень удовлетворенности жителей качеством услуг, предоставляемых учреждениями культуры города Когалыма</t>
  </si>
  <si>
    <t>Доля негосударственных, в том числе некоммерческих организаций, предоставляющих услуги в сфере культуры, в общем  числе организаций, предоставляющих услуги в сфере культуры</t>
  </si>
  <si>
    <t>Доля граждан, получивших услуги в немуниципальных, в том числе некоммерческих организациях, в общем числе граждан, получивших услуги в сфере культуры</t>
  </si>
  <si>
    <t>I.</t>
  </si>
  <si>
    <t>II.</t>
  </si>
  <si>
    <t>III.</t>
  </si>
  <si>
    <t>Протяженность очищенной прибрежной полосы водных объектов</t>
  </si>
  <si>
    <t xml:space="preserve">Количество населения,
вовлеченного в мероприятия по очистке берегов водных объектов нарастающим итогом
</t>
  </si>
  <si>
    <t>V.</t>
  </si>
  <si>
    <t>IV.</t>
  </si>
  <si>
    <t>количество объектов</t>
  </si>
  <si>
    <t>10</t>
  </si>
  <si>
    <t>Покраска, отделка, ремонт и обследование зданий и сооружений</t>
  </si>
  <si>
    <t>Показатель формируется на основании Единого реестра субъектов малого и среднего предпринимательства. На достижение вышеустановленного планового значение показателя повлиял значительный рост количества индивидуальных предпринимателей и самозанятых граждан.</t>
  </si>
  <si>
    <t>Строительство, реконструкция объектов инженерной  и коммунальной инфраструктуры</t>
  </si>
  <si>
    <t>Использование дополнительной помощи при возникновении неотложной необходимости в проведении капитального ремонта</t>
  </si>
  <si>
    <t>Доля граждан принявших участие в решении вопросов развития городской среды, от общего количества граждан в возрасте от 14 лет, проживающих в городе Когалыме</t>
  </si>
  <si>
    <t>Количество благоустроенных общественных территорий</t>
  </si>
  <si>
    <t>Количество созданных объектов массового отдыха</t>
  </si>
  <si>
    <t>Количество семей, улучшивших жилищные условия</t>
  </si>
  <si>
    <t>семей</t>
  </si>
  <si>
    <t>Организация временного трудоустройства несовершеннолетних граждан в возрасте от 14 до 18 лет в свободное от учёбы время</t>
  </si>
  <si>
    <t>Оценка эффективности исполнения отдельных государственных полномочий в сфере трудовых отношений и государственного управления охраной труда в городе Когалыме</t>
  </si>
  <si>
    <t xml:space="preserve">чел. </t>
  </si>
  <si>
    <t>Количество публикаций в муниципальных СМИ, направленных на формирование этнокультурной компетентности граждан и пропаганду ценностей добрососедства и взаимоуважения</t>
  </si>
  <si>
    <t>Данный показатель получен согласно результатов социологического исследования проведенного Всероссийским центром изучения общественного мнения</t>
  </si>
  <si>
    <t>Превышение базового показателя связано с увеличением публикаций в СМИ.</t>
  </si>
  <si>
    <t>Среднее время ожидания места для получения дошкольного образования детьми в возрасте от 1,5 до 3</t>
  </si>
  <si>
    <t>Охват детей деятельностью региональных центров выявления, поддержки и развития способностей и талантов у детей и молодежи, технопарков «Кванториум» и центров «IТ-куб»</t>
  </si>
  <si>
    <t xml:space="preserve">Доля педагогических работников общеобразовательных организаций, прошедших повышение квалификации, в том числе в центрах непрерывного повышения профессионального мастерства </t>
  </si>
  <si>
    <t xml:space="preserve">Доля обучающихся в муниципальных общеобразовательных учреждениях, занимающихся во вторую (третью) смену, в общей численности обучающихся в муниципальных общеобразовательных учреждениях </t>
  </si>
  <si>
    <t>Доля муниципальных общеобразовательных организаций, соответствующих современным требованиям обучения, в общем количестве муниципальных общеобразовательных организаций</t>
  </si>
  <si>
    <t>Обеспечение безопасности населения на водных объектах города Когалыма</t>
  </si>
  <si>
    <t>Обеспечение готовности территориальной автоматизированной системы централизованного оповещения населения города Когалыма</t>
  </si>
  <si>
    <t>Обеспечение информированности и уровня знаний в области гражданской обороны, защиты от чрезвычайных ситуаций и пожарной безопасности населения города Когалыма</t>
  </si>
  <si>
    <t>Уровень обеспеченности города Когалыма доступной пожарной помощью</t>
  </si>
  <si>
    <t>Количество субъектов агропромышленного комплекса</t>
  </si>
  <si>
    <t>Производство мяса скота (в живом весе) крестьянскими (фермерскими) хозяйствами, индивидуальными предпринимателями, являющимися получателями мер финансовой поддержки</t>
  </si>
  <si>
    <t>Доля детей и молодежи (возраст 3 - 29 лет), систематически занимающихся физической культурой и спортом, в общей численности детей и молодежи</t>
  </si>
  <si>
    <t>Реализация плана меропритий по снижению уровня преждевременной смертности в городе Когалыме на 2021-2025  годы</t>
  </si>
  <si>
    <t>час</t>
  </si>
  <si>
    <t xml:space="preserve">Обеспечение условий для выполнения полномочий и функций, возложенных на органы местного самоуправления города Когалыма, % </t>
  </si>
  <si>
    <t xml:space="preserve">ед. </t>
  </si>
  <si>
    <t xml:space="preserve">Все муниципальные служащие соблюдают ограничения,  запреты, требования к служебному поведению. </t>
  </si>
  <si>
    <t>Необходимые условия для осуществления деятельности органов местного самоуправления муниципального образования городской округ город Когалым обеспечены в полном объеме в пределах запланированного финансирования.</t>
  </si>
  <si>
    <t xml:space="preserve">единиц      </t>
  </si>
  <si>
    <t>Общая распространённость наркомании на территории города Когалыма (на 100 тыс. населения)</t>
  </si>
  <si>
    <t>Уровень преступности на улицах и в общественных местах (число зарегистрированных преступлений на 100 тыс. человек населения)</t>
  </si>
  <si>
    <t>Обеспечение проведения конкурса социально значимых проектов, среди социально ориентированных некоммерческих организаций города Когалыма</t>
  </si>
  <si>
    <t>VI.</t>
  </si>
  <si>
    <t>VII.</t>
  </si>
  <si>
    <t>VIII.</t>
  </si>
  <si>
    <t>IX.</t>
  </si>
  <si>
    <t>X.</t>
  </si>
  <si>
    <t>XI.</t>
  </si>
  <si>
    <t>XII.</t>
  </si>
  <si>
    <t>XIII.</t>
  </si>
  <si>
    <t>Жители города в  данной  категории привлечены  к  занятиям физической культуры и спортом.</t>
  </si>
  <si>
    <t>Жители города в данной возрастной категории привлечены к систематическим занятиям физической культуры и спорта.</t>
  </si>
  <si>
    <t>XIV</t>
  </si>
  <si>
    <t>В соответствии с разъяснениями федерального оператора, к федеральной информационно-сервисной платформе цифровой образовательной среде относится ФГИС «Моя школа» и «Сферум». Данный показатель считается по количеству общеобразовательных организаций города, зарегистрированных на ФГИС «Моя школа» и ИКОП «Сферум». Все 7 школ города Когалыма зарегистрированы на платформе, что составляет 100%.</t>
  </si>
  <si>
    <t xml:space="preserve"> не менее 99,6%</t>
  </si>
  <si>
    <t xml:space="preserve">Доля сданных в аренду субъектам малого и среднего предпринимательства и организациям, образующим инфраструктуру поддержки субъектов малого и среднего предпринимательства объектов недвижимого имущества, включенных в перечень муниципального имущества, в общем количестве объектов недвижимого имущества, включенных в указанный перечень </t>
  </si>
  <si>
    <t>В связи с увеличением количества договоров аренды, досрочным выкупом квартир, погашением просроченной задолженности.</t>
  </si>
  <si>
    <t>В связи с отсутствием заявок на предоставление субсидии, направленной на поддержку развития садоводства и огородничества в муниципальном образовании город Когалым.</t>
  </si>
  <si>
    <t>Доля граждан, систематически занимающегося физической культурой и спортом</t>
  </si>
  <si>
    <t>Доля образовательных организаций, 
использующих сервисы федеральной 
информационно-сервисной платформы цифровой образовательной среды при 
реализации основных общеобразовательных программ начального общего, основного общего и среднего общего образования</t>
  </si>
  <si>
    <t>Данные федеральной статистической отчетности ОО-1.</t>
  </si>
  <si>
    <t>Отсутствует очередность.</t>
  </si>
  <si>
    <t>Созданы условия для участия педагогов в профессиональных конкурсах.</t>
  </si>
  <si>
    <t>Все педагогические работники общеобразовательных организаций получили вознаграждение за классное руководство.</t>
  </si>
  <si>
    <t>Приняли участие в сборах в г. Пыть-Ях.</t>
  </si>
  <si>
    <t>В целях достижения целевого показателя реализованы мероприятия, направленные на создание условий для формирования духовно-нравственных и гражданско-, военно -патриотических качеств молодёжи (военно-спортивные игры «Зарница», Орленок», проект «Вертикаль», слет военно-патриотических клубов и юнармейских отрядов и др.).</t>
  </si>
  <si>
    <t>Здание муниципального автономного общеобразовательного учреждения «Средняя общеобразовательная школа №7» города Когалыма требует капитального ремонта, что отражено в форме федерального статистического наблюдения №ОО-2.</t>
  </si>
  <si>
    <t>Федеральный закон от 06.10.2003 №131-ФЗ "Об общих принципах организации местного самоуправления в Российской Федерации", решение Думы города Когалыма от 09.02.2006 №206-ГД "Об утверждении структуры Администрации города Когалыма". Распоряжение Администрации города Когалыма от 27.10.2022 №187-р "Об утверждении штатного расписания муниципального казенного учреждения "Администрация города Когалыма".</t>
  </si>
  <si>
    <t>100% обеспеченность местами в детских садах. Отсутствует актуальная очередности в возрастной категории до 3 лет.</t>
  </si>
  <si>
    <t>Значение показателя на 2024 год</t>
  </si>
  <si>
    <t>Анализ достижения целевых показателей муниципальных программ за 2024 год</t>
  </si>
  <si>
    <t>I</t>
  </si>
  <si>
    <t>II</t>
  </si>
  <si>
    <t>III</t>
  </si>
  <si>
    <t>IV</t>
  </si>
  <si>
    <t>Содействие трудоустройству незанятых инвалидов трудоспособного возраста, в том числе инвалидов молодого возраста, на оборудованные (оснащённые) рабочие места</t>
  </si>
  <si>
    <t>V</t>
  </si>
  <si>
    <t xml:space="preserve">МКУ "УОДОМС": с 15 чел. из числа безработных граждан заключены срочные трудовые договоры для работы в должности машинистка. Средства в размере 1 421,75 тыс.рублей выплачены на заработную плату, налоги и мед.осмотр. Период участия в данном мероприятии 2 месяца. </t>
  </si>
  <si>
    <t>Специалистами МАУ "МКЦ "Феникс" принято 788 заявлений от несовершеннолетних граждани их законных представителей для  формирования общей очереди для трудоустройства в летние трудовые бригады. С несовершеннолетними гражданами заключено 657 срочных трудовых договоров (642 чел. в должности рабочий по благоустройству населенных пунктов; 15 чел. в должности помощник библиотекаря). Средства в размере 19 141,49 тыс.рублей выплачены на оплату труда, налоги, расходы на охрану труда и приобретение канцелярских товаров. Период участия в данном мероприятии 1 месяц.</t>
  </si>
  <si>
    <t>В МАУ "МКЦ "Феникс"поступило 8 заявок от учреждений города Когалыма о необходимом количестве работников для участия в данном мероприятии, заключено 8 договоров о совместной деятельности. С несовершеннолетними гражданами (по должности помощник делопроизводителя ) заключено 140 срочных трудовых договоров. Средства в размере 4 109,42 тыс.рублей выплачены на заработную плату и налоги. Период участия в данном мероприятии 1 месяц.</t>
  </si>
  <si>
    <t xml:space="preserve">В МАОУ "СОШ №7" трудоустроен на постоянное рабочее место 1 гражданин с инвалидностью (в должности делопроизводитель), для которого оснащено рабочее место. Приобретено компьютерное оборудование на сумму 100, тыс. рублей.  </t>
  </si>
  <si>
    <t xml:space="preserve">Показатель рассчитывается по итогам работы за год  в мае месяце специалистами отдела на основании критериев и сроков утверждённых распоряжением Департамента труда и занятости населения автономного округа – Югры от 27.04.2012 №117-р «Об утверждении порядка оценки эффективности деятельности органов местного самоуправления муниципальных районов и городских округов Ханты-Мансийского автономного округа - Югры в области реализации ими переданных для исполнения государственных полномочий по государственному управлению охраной труда». </t>
  </si>
  <si>
    <t>Производство овощей</t>
  </si>
  <si>
    <t>В связи с убытием КФХ Титлина В.Г. в зону СВО, производство яиц временно приостановлено.</t>
  </si>
  <si>
    <t>ООО "ЧУМИКО" собрано и переработано 5 тонн грибов.</t>
  </si>
  <si>
    <t>Увеличение показателя достигнуто в связи с сокращением КФХ поголовья крупно-рогатого скота</t>
  </si>
  <si>
    <t>Производство молока – 50,0 тонн, что соответствует запланированным значениям показателя на 2024 год.</t>
  </si>
  <si>
    <t xml:space="preserve">Показатель выполнен в полном объеме. </t>
  </si>
  <si>
    <t>Обеспечение условий для выполнения полномочий и функций, возложенных на органы местного самоуправления города Когалыма</t>
  </si>
  <si>
    <t>процент</t>
  </si>
  <si>
    <t>Сохранение доли почетных граждан города Когалыма мерами социальной поддержки, имеющих право на их получение и обратившихся за их получением</t>
  </si>
  <si>
    <t>Количество минут в сюжетах ТРК «Инфосервис» сформировано исходя из коммерческих предложений, представленных участниками рынка.</t>
  </si>
  <si>
    <t xml:space="preserve">Показатель отражает деятельность отдела анализа общественно-политической ситуации и развития местного самоуправления Управления внутренней политики Администрации города Когалыма в части обеспечения условий для реализации прав граждан на участие в осуществлении местного самоуправления на территории города Когалыма. </t>
  </si>
  <si>
    <t>В период с 05.09.2024 по 04.10.2024 года осуществляется прием заявок на Конкурс социально значимых проектов среди социально ориентированных некоммерческих организаций города Когалыма на официальном сайте конкурса - информационном ресурсе "Единый Личеый Кабинет Активисита "ЕЛКА"  elkanko.ru.  Определены 5 победителей:                                                                                                                                                                                                                                                                                                                                          1. Местная общественная организация Совет ветеранов войны и труда, инвалидов и пенсионеров города Когалыма  «Во имя мира на Земле» - 200 000,00 рублей;
2. Региональная общественная организация Центр развития гражданских инициатив и социально-экономической стратегии Ханты-Мансийского автономного округа Югры «ВЕЧЕ»  «Ступени здоровья!Оздоровительный центр Жемчужина» - 173  000,00 рублей;
3. Общественная организация «Когалымская городская федерация инвалидного спорта»  «Новые горизонты, новые возможности» - 200 000,00 рублей;                                                                                                                                             
4. Автономная некоммерческая организации развития культуры, спорта и просвещения «Когалымский клуб интеллектуальных видов спорта «Дебют 82»  «Гроссмейстеры завтрашнего дня» 124 300,00 рублей;
5. Автономная некоммерческая организация Центр развития добровольчества (волонтерства) в городе Когалыме «Навигатор добра»  «#вТемеДобра» 154 500,00 рублей.</t>
  </si>
  <si>
    <t xml:space="preserve">В целях финансового обеспечения затрат на выполнение функций ресурсного центра поддержки НКО в 2024 году из бюджета города Когалыма направлена субсидия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ходе деятельности  ресурсного центра осуществляются: консультации для НКО по вопросам реализации проектов и участия в мероприятиях (всего по различным направлениям консультаций) запланировано -50 консультаций . Фактически показатели выполнены. Организовано и  проведено 103 мероприятия.                                                                                                                                                                                                                                                                           </t>
  </si>
  <si>
    <t>Отражает количество опубликованных материалов о деятельности органов местного самоуправления на официальном сайте органов местного самоуправления города Когалыма, подготовленных специалистами сектора пресс-службы за истекший период</t>
  </si>
  <si>
    <t>В соответствии с решением Думы города Когалыма от 23.09.2014 №456-ГД «Об утверждении Положения о наградах и почетных званиях города Когалыма», постановлением
Администрации города Когалыма от 29.08.2011 №2136 «Об утверждении порядка оказания поддержки лицам, удостоенным звания «Почетный гражданин города Когалыма» 
установлены требования по предоставлению меры поддержки почетным гражданам города Когалыма.  
В  2024 году  единовременной выплате подлежат 7 почетных граждан (Мартынова О.В., Ветштейн В.В., Короткова Р.М.,Гурин А.А.,Лосева И.В., Гаврилова Т.Г.,Ерпылева Е.В.) . В соответствии с распоряжением Администрации города Когалыма от 17.07.2024 №113-р "О предоставлении мер поддержки гражданин города Когалыма" в 2024 году осуществлены выплаты  на ежегодное материальное вознаграждение ко Дню города Когалыма  гражданам, удостоенным звания "Почётный гражданин города Когалыма" и зарегистрированным по месту жительства в городе Когалыме в размере -115 500,00 рублей каждому.</t>
  </si>
  <si>
    <t>15,1</t>
  </si>
  <si>
    <t>87,7</t>
  </si>
  <si>
    <t>29,9</t>
  </si>
  <si>
    <t>76,0</t>
  </si>
  <si>
    <t>1620</t>
  </si>
  <si>
    <t>1,3</t>
  </si>
  <si>
    <t>1725</t>
  </si>
  <si>
    <t>2,4</t>
  </si>
  <si>
    <t>18</t>
  </si>
  <si>
    <t>100,0</t>
  </si>
  <si>
    <t xml:space="preserve">Численность детей занимающихся в 
возрасте от 5 до 18 лет охваченных 
дополнительным образованием по программам спортивной подготовки в 
спортивных организациях, </t>
  </si>
  <si>
    <t xml:space="preserve">Реализация профилактических мероприятий, направленных на формирование у населения современного уровня знаний о рациональном и полноценном питании, здоровом образе жизни, изготовление буклетов.  </t>
  </si>
  <si>
    <t>Жителеи города привлечены к участию в физкультурно-оздоровительных мероприятиях.</t>
  </si>
  <si>
    <t>Субсидия передана в полном объеме.
Городская общественная организация "Когалымский боксерский клуб "Патриот" - 199,40 тыс. рублей.
АНО "Дзюдока" - 122,80 тыс. руб.
АНО детско-юношеский футбольный клуб "КойлДС" - 1 207,8 тыс. рублей.
АНО "Волейболлный клуб "Пантера" - 
61,40 тыс. рубелй. 
Грант в размере 150,0 тыс. рублей - АНО развития волейбола "Волейбольный клуб "Пантера".</t>
  </si>
  <si>
    <t>Жителеи города привлечены к участию в мероприятиях, мотивирующих ведение здорового образа жизни.</t>
  </si>
  <si>
    <t>Мероприятия плана реализуются в полном объеме в установленные сроки.</t>
  </si>
  <si>
    <t>Доля родителей (законных представителей), удовлетворенных условиями и качеством предоставляемой образовательной услуги</t>
  </si>
  <si>
    <t>Количество детей в возрасте от 5 до 18 лет, охваченных дополнительным образованием</t>
  </si>
  <si>
    <t xml:space="preserve"> человек ежегодно </t>
  </si>
  <si>
    <t>С 01.01.2024 по 31.12.2024 года курсы повышения квалификации прошли 3 сотрудника МАУ «Школа искусств», 3 сотрудника МБУ "Централизованная библиотечная система", 4 сотрудника МАУ "КДК "АРТ-Праздник" и 2 сотрудника МАУ "Музейно-выставочный центр".</t>
  </si>
  <si>
    <t>24,0 тыс. туристов  размещены в коллективных средствах размещения в 2024 году.</t>
  </si>
  <si>
    <t xml:space="preserve">Показатель перевыполнен.
В 2024 году в числе объектов, вновь дополнивших спортивные сооружения города, учтены спортивные залы и площадки Образовательного центра города Когалыма - филиал Пермского национального исследовательского политехнического университета в города Когалыма (3 спортивных зала и 5 спортивных площадок). Также на уже имеющихся спортивных площадках спортивных комплексов СЦ «Юбилейный» и лыжной базы «Снежинка» были дополнительно установлены по два антивандальных стола для настольного тенниса.
</t>
  </si>
  <si>
    <t xml:space="preserve">Число посещений в учреждениях культуры 600,0 тыс. единиц:                                                                                                                                                                                                                                                                           МАУ "КДК "АРТ-Праздник" - 357,01 тыс. единиц;                                                                                                                                                                                  МБУ "ЦБС" - 208,02 тыс. единиц;                                                                                                                                                                                                МАУ "МВЦ" - 29,57 тыс. единиц;                                                                                                                                                                                                    МАУ "Детская школа искусств" - 5,40 тыс. единиц. </t>
  </si>
  <si>
    <t>Отчет формируется по итогам анкетирования 1 раз в конце года. 
 В городе Когалыме в 2024 году осуществляют свою деятельность 3 учреждения культуры:
- Муниципальное автономное учреждение "Культурно-досуговый комплекс "АРТ-Праздник";
- Муниципальное бюджетное учреждение "Централизованная библиотечная система";
- Муниципальное автономное учреждение "Музейно-выставочный центр".                                                                                                                    
Ежегодно управлением культуры и спорта Администрации города Когалыма проводится изучение мнения населения города Когалыма о качестве оказания муниципальных услуг в сфере культуры. 
По итогам анкетирования  выявлено следующее: в целом жители города Когалыма  из числа опрошенных удовлетворены уровнем деятельности учреждений (93,0%), графиком работы учреждений (95,9%), условиями комфортности (94,4%), уровнем культуры обслуживания (94,8%), уровнем доброжелательного отношения сотрудников (95,4%), уровнем информационного сопровождения мероприятий, проводимых учреждениями культуры (98,0%).                                                                                                                                                        Таким образом, уровень удовлетворенности качеством предоставления муниципальных услуг населению города Когалыма в среднем в 2024 году составляет 95,3%.</t>
  </si>
  <si>
    <t>Средняя численность пользователей архивной информацией на 10 тыс. человек населения составляет 162 человека.</t>
  </si>
  <si>
    <t>Увеличение числа обращений к цифровым ресурсам архивов за 2024 год составляет на 1,5 %</t>
  </si>
  <si>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
Увеличение знчанения показателя произошло по причине увеличения объема средств муниципальной программы, переданных негосударственным (немуниципальным) организациям.</t>
  </si>
  <si>
    <t xml:space="preserve">Информацию о количестве детей обучающихся в школе предоставляет МАУ "Детская школа искусств".
700 человек в возрасте от 5 до 18 лет, охваченны дополнительным образованием </t>
  </si>
  <si>
    <t>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</si>
  <si>
    <t xml:space="preserve">Сохранение доли муниципальных служащих, получивших дополнительное профессиональное образование, от общего числа муниципальных служащих, подлежащих направлению на обучение по программам дополнительного образования, % </t>
  </si>
  <si>
    <t xml:space="preserve">Сохранение доли муниципальных служащих, соблюдающих ограничения и запреты, требования к служебному поведению, % </t>
  </si>
  <si>
    <t>Увеличение доли автоматизированных рабочих мест (АРМ) в органах местного самоуправления города Когалыма, обеспеченных средствами защиты от несанкционированного доступа (НСД), от общего количества АРМ, установленных в органах местного самоуправления города Когалыма, %</t>
  </si>
  <si>
    <t xml:space="preserve">Повышение уровня удовлетворенности населения города Когалыма услугами в сфере государственной регистрации актов гражданского состояния, % </t>
  </si>
  <si>
    <t>Доля обучающихся 5-11 классов, принявших участие в школьном этапе
Всероссийской олимпиады школьников (в общей численности
обучающихся 5-11 классов)</t>
  </si>
  <si>
    <t>«Доля детей и молодежи в возрасте от 7 до 35 лет, участников олимпиад и иных
интеллектуальных и (или) творческих конкурсов, мероприятий, направленных на
развитие интеллектуальных и творческих способностей, способностей к занятиям
физической культурой и спортом, интереса к научной (научноисследовательской), инженерно-технической, изобретательской, творческой,
физкультурно-спортивной деятельности, а также на пропаганду научных знаний,
творческих и спортивных достижений, включенных в перечни, утвержденные
Министерством просвещения Российской Федерации, от общей численности
детей и молодежи в возрасте от 7 до 35 лет»</t>
  </si>
  <si>
    <t>Доля педагогических работников, участвующих в профессиональных
конкурсах</t>
  </si>
  <si>
    <t>Доля педагогических работников общеобразовательных организаций,
получивших вознаграждение за классное руководство, в общей численности
работников такой категории</t>
  </si>
  <si>
    <t>Количество учащихся, принявших участие в Окружном слете юнармейских
отрядов, центров, клубов, объединений патриотической направленности</t>
  </si>
  <si>
    <t>Доля молодёжи, вовлечённой в проекты, мероприятия по развитию духовно - нравственных и гражданско
-патриотических качеств молодежи</t>
  </si>
  <si>
    <t>Доля обучающихся получающих начальное общее образование в
муниципальных образовательных организациях, получающих бесплатное
горячее питание, к общему количеству обучающихся, получающих начальное
общее образование в муниципальных образовательных организациях</t>
  </si>
  <si>
    <t>Количество введенных в эксплуатацию объектов образования</t>
  </si>
  <si>
    <t>Доля детей, подростков и молодежи, которым организован отдых и оздоровление
включая организацию питания детей в возрасте от 6 до 17 лет (включительно) в
лагерях с дневным пребыванием детей, в возрасте от 8 до 17 лет (включительно) - в палаточных лагерях, в возрасте от 14 до 17 лет (включительно) - в лагерях
труда и отдыха с дневным пребыванием детей» к общему количеству детей,
планируемых к отдыху и оздоровлению</t>
  </si>
  <si>
    <t>Доля немуниципальных организаций (коммерческих, некоммерческих),
желающих оказывать услуги (работы) в сфере образования города Когалыма,
организации отдыха и оздоровления детей, охваченных методической,
консультационной и информационной поддержкой</t>
  </si>
  <si>
    <t>Доля средств бюджета города Когалыма, выделяемых немуниципальным
организациям, в том числе социально
-ориентированным некоммерческим
организациям, на предоставление услуг (работ), в общем объеме средств бюджета
города Когалыма, выделяемых на предоставление услуг в сфере образования</t>
  </si>
  <si>
    <t>Охват детей в возрасте 7
- 17 лет общим образованием в образовательных
организациях</t>
  </si>
  <si>
    <t>13.</t>
  </si>
  <si>
    <t>Доля граждан вовлеченных центрами (сообществами, объединениями) поддержки добровольчества (волонтерства) на базе образовательн
ых организаций, некоммерческих организаций, государственных и муниципальных учреждений, в добровольческую (волонтерскую) деятельность</t>
  </si>
  <si>
    <t>Доля общеобразовательных
организаций, оснащенных в
целях внедрения цифровой
образовательной среды</t>
  </si>
  <si>
    <t>Доля обучающихся, для которых созданы равные условия получения качественного образования вне зависимости от места их нахождения посредством предоставлени я доступа к федеральной информационно-сервисной платформе цифровой образовательн ой среды</t>
  </si>
  <si>
    <t>Очередность отсутствует, при обращении в Управление образования родители получают путевку в дошкольную организацию.</t>
  </si>
  <si>
    <t>Охват детей в возрасте от 5 до 18 лет дополнительными общеобразовательными программами на 30.10.2024 г. составляет 11 756 человек (включая спортивную подготовку и статистическую отчетность ДШИ) или 89,16 % от общей численности детей в возрасте от 5 до 18 лет,  проживающих в городе Когалыме (13 185 чел.)</t>
  </si>
  <si>
    <t>По состоянию на 31.12.2024 года общий охват обучающихся в «Школьном Кванториуме» составил 3 037 человека или 25,83% от количества детей и молодежи в возрасте 5-18 лет, охваченных программами дополнительного образования (11 756 чел.).</t>
  </si>
  <si>
    <t>Охват детей, обучающихся по образовательным программам основного и среднего общего образования, охваченных мероприятиями, направленными на раннюю профессиональную ориентацию (Проектория), в том числе в рамках программы «Билет в будущее» на 06.12.2024г. составляет - 4 306 человек или 86,48% от общего количества обучающихся с 5 - 11 класс (5 003 чел.).</t>
  </si>
  <si>
    <t>Проведено 758 мероприятий добровольческого характера с участием в них жителей города Когалыма, предполагающих безвозмездное и добровольное проявление социальной активности. Доля граждан,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составила  17,2%  (0,008 321 млн. чел. (9895 чел.))</t>
  </si>
  <si>
    <t>Комплектование школ компьютерным оборудованием за счет средств округа.</t>
  </si>
  <si>
    <t>В соответствии с разъяснениями регионального оператора, данный показатель рассчитывается на основании данных ИКОП «Сферум». На 31.12.2024 активных учащихся  5568 чел., что составляет 65,9% от общего числа обучающихся  (8445 чел.).</t>
  </si>
  <si>
    <t>В соответствии с разъяснениями регионального оператора, данный показатель считается по количеству педагогических работников, зарегистрированных и активно работающих на ИКОП «Сферум».  На платформе зарегистрированы административные и педагогические работники всех образовательных организаций города Когалыма. В показателе учитываются педагоги школ города. Их  на 31.12.2024 - 517 чел., что составляет 100,0 %.</t>
  </si>
  <si>
    <t xml:space="preserve">За период 2022-2024 гг.  курсы повышения квалификации прошли 517 человек (в статистических данных учитывается количество педагогов на 01.12.2024 - 517 чел.) из числа педагогических работников общеобразовательных организаций города. 
</t>
  </si>
  <si>
    <t>Число детей, использовавших социальные сертификаты для обучения в текущем календарном году на 06.12.2024 составляет - 4 083 чел. или 31% от общей численности детей в возрасте от 5 до 18 лет,  проживающих в городе Когалыме (13 185 чел.)</t>
  </si>
  <si>
    <t>В школьном этапе Всероссийской олимпиады школьников приняли участие 3 716 человек.</t>
  </si>
  <si>
    <t xml:space="preserve">Обучающиеся школ города активно принимают участие в мероприятия Перечня Минпросвещения: Всероссийская олимпиада школьников, фестиваль творческих открытий и инициатив «Леонардо», олимпиада ОПК, олимпиады Учи.ру и т.д. 
Всего в мероприятиях приняли участие около 2 400 человек.
</t>
  </si>
  <si>
    <t>XIIV</t>
  </si>
  <si>
    <t xml:space="preserve">Исполнение расходных обязательств муниципального образования за отчетный финансовый год от бюджетных ассигнований, утвержденных решением о бюджете города Когалыма, % </t>
  </si>
  <si>
    <t>Рост налогооблагаемой базы налога на доходы физических лиц по отдельным крупным налогоплательщикам</t>
  </si>
  <si>
    <t>В основном причина отрицательной динамики складывается по результатам реализации мероприятий по строительству объекта "Средняя общеобразовательная школа в г. Когалыме", по реконструкции развязки Восточной (проспект Нефтяников, улица Ноябрьская), 0,86 км.,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t>
  </si>
  <si>
    <t>Увеличение количества объектов имущества в перечне муниципального имущества города Когалыма</t>
  </si>
  <si>
    <t xml:space="preserve">Улучшение технических характеристик, поддержание эксплуатационного ресурса объектов муниципальной собственности </t>
  </si>
  <si>
    <t>Доля используемого недвижимого имущества города Когалыма в общем количестве недвижимого имущества города Когалыма</t>
  </si>
  <si>
    <t>Уровень преступности (число зарегистрированных преступлений на 100 тыс. населения)</t>
  </si>
  <si>
    <t xml:space="preserve">Доля потребительских споров, разрешенных в досудебном и несудебном порядке, в общем количестве споров с участием
потребителей
</t>
  </si>
  <si>
    <t>Количество мероприятий,
направленных на профилактику незаконного оборота и потребления наркотических средств и психотропных веществ, наркомании на территории города Когалыма</t>
  </si>
  <si>
    <t>В связи с увеличением спроса на пользование недвижимым имуществом, находящегося в муниципальной собственности города Когалыма</t>
  </si>
  <si>
    <r>
      <rPr>
        <sz val="13"/>
        <rFont val="Times New Roman"/>
        <family val="1"/>
        <charset val="204"/>
      </rPr>
      <t>На начало года перечень включал 89 объектов, по состоянию на 31.12.2024 добавилось 9 объектов (Холодильная камера №2/2 – склад КХК -185 по ул. Центральная. 22; Канализационная насосная станция по ул. Авиаторов, 40 (28,4 кв.м.); нежилое помещение по ул. Степана Повха, 4А (265,5кв.м.); нежилое здание по ул. Прибалтийская, д.63, (516,9 к.м.); земельный участок 86:17:0010401:16 ул. Геофизиков 3; земельный участок 86:17:0010612:351 пер. Волжский; земельный участок 86:17:0010406:497 по ул. Ноябрьская; земельный участок  86:17:0010404:365 по ул. Ноябрьская; земельный участок 86:17:0010402:273 по ул. Геофизиков;</t>
    </r>
    <r>
      <rPr>
        <sz val="13"/>
        <color rgb="FFC00000"/>
        <rFont val="Times New Roman"/>
        <family val="1"/>
        <charset val="204"/>
      </rPr>
      <t xml:space="preserve">
</t>
    </r>
    <r>
      <rPr>
        <sz val="13"/>
        <rFont val="Times New Roman"/>
        <family val="1"/>
        <charset val="204"/>
      </rPr>
      <t>- исключены из перечня: Кафе «Дельфин» по пр.Солнечный, д.1; здание по ул. Дружбы народов 19А (Центральный тепловой пункт – (далее ЦТП)); строение (здание) Часовня; строение (здание) Сторожка; земельный участок 86:17:0010614:7 по ул. Центральная, д. 46И; ИП Шахбазов Ф.Т., 4 ед (транспорт); ИП Леонтьев В.В. нежилое помещение по ул. Мира, 14В (приватизация, выкуп), ООО Сантехсервис ЦТП 36 (приватизация, выкуп); ООО Сантехсервис ЦТП 38 (приватизация, выкуп); ООО Сантехсервис ЦТП 40 (приватизация, выкуп); Мобильный туалет с кабиной, адаптированной для инвалидов и маломобильных групп населения.</t>
    </r>
  </si>
  <si>
    <t>По данным ОМВД по г.Когалыму за 2024 год количество преступлений составило - 120 (120/64 519*100 000= 185,99)
Уменьшение количества преступлений обуславливает большую эффективность показателя.</t>
  </si>
  <si>
    <t>В 2024 году на территории города Когалыма проведено 81 мероприятие,  направленное на  профилактику незаконного оборота и потребления наркотических средств и психотропных веществ, наркомании.</t>
  </si>
  <si>
    <r>
      <rPr>
        <sz val="13"/>
        <rFont val="Times New Roman"/>
        <family val="1"/>
        <charset val="204"/>
      </rPr>
      <t>Организовано обучение для 56 муниципальных служащих по следующим программам дополнительного профессионального образования:
- Противодействие коррупции в органах местного самоуправления;
- Внедрение антимонопольного комплаенса органами государственной власти и местного самоуправления;
- Организация деятельности по профилактике и предупреждению терроризма и националистического экстремизма;
- Бережливое производство: практика внедрения и развития;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Организация проведения работ по защите государственной тайны в организации;
- Реализация инвестиционных проектов;
-Совершенствование методологии и практики внешнего государственного (муниципального) финансового контроля. Деятельность контрольно-счетного органа;
- Управление государственными и муниципальными закупками;
- Внутренний финансовый аудит и внутренний финансовый контроль в бюджетных, автономных и казенных учреждениях в 2024 году.</t>
    </r>
    <r>
      <rPr>
        <sz val="13"/>
        <color rgb="FFC00000"/>
        <rFont val="Times New Roman"/>
        <family val="1"/>
        <charset val="204"/>
      </rPr>
      <t xml:space="preserve">
</t>
    </r>
  </si>
  <si>
    <t>Жалобы, нарекания на качество оказания услуг по государственной регистрации актов гражданского состояния и юридически значимых действий от граждан  не поступали. Государственные услуги оказаны качественно и в срок. За  2024 по заявлениям граждан зарегистрировано актов гражданского состояния - 1794, оказано юридически значимых действий – 7064.</t>
  </si>
  <si>
    <t>Предоставлены неисключительные права на использование программного обеспечения по защите информации
«Компонент Device Control программного комплекса «Кибер Протего» (с дополнительной лицензией Компонента Search Server программного комплекса «Кибер Протего»  (116 рабочих мест).</t>
  </si>
  <si>
    <t xml:space="preserve">Доля детей от 5 до 18 лет (17 лет включительно), которые обеспечены 
сертификатами персонифицированного финансирования дополнительного образования, а в период с 01.01.2023 г. до 01.01.2025 г. – социальными сертификатами
</t>
  </si>
  <si>
    <t xml:space="preserve">По состоянию на конец 2024 года в школах обучается 8423 человека, 329 человек получают общее образование в КПК. Недостижение показателя вызвано, в том числе, большим количеством обучающихся в форме семейного образования вне образовательной организации, и выездом детей за пределы города для получения среднего профессионального образования. </t>
  </si>
  <si>
    <t>В июне 2021 года создано АНО «Центра развития и поддержки добровольчества «Навигатор добра», уставная деятельность которого предполагает поддержку добровольчества. Субсидирование СО НКО, которое будет выполнять функции ресурсного центра поддержки и развития добровольчества осуществляется по итогам конкурса. По итогам конкурса победителем отбора стала АНО «ЦРД «Навигатор добра»</t>
  </si>
  <si>
    <t>Обеспечено 100% планируемой численности детей, которым организован отдых и оздоровление</t>
  </si>
  <si>
    <t>В 2024 году не планировалось введение новых объектов в эксплуатацию</t>
  </si>
  <si>
    <t>Все 100% обучающиеся, получающих начальное общее образование в школах города, получают бесплатное горячее питание.</t>
  </si>
  <si>
    <r>
      <t xml:space="preserve">Услуги отдыха и оздоровления детей в 2024 году оказывала 1 некоммерческая организация (ООО «Планета», г.Москва). Проведены консультации, оказаны информационная и методическая поддержка.
</t>
    </r>
    <r>
      <rPr>
        <b/>
        <sz val="13"/>
        <color rgb="FFFF0000"/>
        <rFont val="Times New Roman"/>
        <family val="1"/>
        <charset val="204"/>
      </rPr>
      <t/>
    </r>
  </si>
  <si>
    <t>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t>
  </si>
  <si>
    <t xml:space="preserve">Объем инвестиций в основной капитал (за исключением бюджетных средств) в расчете на одного жителя составил 387,4 тыс. рублей. По предварительным данным Управления Федеральной службы государственной статистики по Тюменской области, Ханты-Мансийскому автономному округу – Югре и Ямало-Ненецкому автономному округу объем инвестиций за счет всех источников финансирования составил 26 230,1 млн. рублей из них бюджетных 1 345,6 млн. рублей.
</t>
  </si>
  <si>
    <t>Показатель формируется на основании Единого реестра субъектов малого и среднего предпринимательства и среднегодовой численности постоянного населения. Рост значения показателя в 2024 году связан с увеличением количества субъектов малого и среднего предпринимательства с 1 812 единиц в 2023 году до 1 864 в 2024 году.</t>
  </si>
  <si>
    <t xml:space="preserve">На недостижение планового значения показателя обусловлено увеличением количества занятых на малых и средних предприятиях, и одновременным снижением численности работников всех предприятий и организаций, в частности значительное снижение численности работников произошло на крупных и средних предприятиях в следующих отраслях: добыча полезных ископаемых, деятельность по операциям с недвижимым имуществом, деятельность профессиональная, научная и техническая, образование.
</t>
  </si>
  <si>
    <t>Из 55 услуг, разработано 54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Разработка административного регламента услуги будет возможна только после утверждения типового административного регламента.</t>
  </si>
  <si>
    <t>Выполнение плана объясняется  проведением разъяснительных мероприятий, мониторингом писем и индивидуальной отработкой с исполнителем письма по выявленным ошибкам.</t>
  </si>
  <si>
    <t>Информационная поддержка субъектам малого и среднего предпринимательства оказывается в виде консультаций. Консультационными услугами специалистов отдела потребительского рынка и развития предпринимательства управления инвестиционной деятельности и развития предпринимательства Администрации города Когалыма за 2024 год всего воспользовались 863 субъекта малого и среднего предпринимательства.</t>
  </si>
  <si>
    <t xml:space="preserve">На создание благоприятных условий для ведения предпринимательской деятельности и ее популяризацию направлена подпрограмма «Развитие малого и среднего предпринимательства в городе Когалыме» (РМСП) муниципальной программы «Социально-экономическое развитие и инвестиции муниципального образования город Когалым». В рамках подпрограммы оказывалась финансовая, информационная, консультационная, имущественная, образовательная поддержка. 
Общее количество субъектов малого и среднего предпринимательства в 2024 году выросло за счет увеличения количества индивидуальных предпринимателей с 1 343 единиц в 2023 году до 1 400 и самозанятых граждан с 3 066 человек в 2023 году до 4 012 человек в 2024 году. </t>
  </si>
  <si>
    <t xml:space="preserve">Осуществление отдельного государственного полномочия по организации деятельности по накоплению (в том числе раздельному накоплению) и транспортированию твердых коммунальных отходов </t>
  </si>
  <si>
    <t>Установка систем фотоловушек в целях предупреждения фактов несанкционированного
размещения отходов</t>
  </si>
  <si>
    <t>Количество подготовленных земельных участков и проездов</t>
  </si>
  <si>
    <t>Всего в 2024 году снесено 24 аварийных жилых дома.</t>
  </si>
  <si>
    <t>В связи с нарушением Подрядчиком сроков выполнения работ, предусмотренных в рамках заключенных муниципальных контрактов,  бюджетные ассигнования в размере 8 041,0 перераспределены на 2025 год (переходящие остатки прошлых лет). Работы по подготовке 15 участков продолжаются, будут завершены и оплачены в 2025 году.</t>
  </si>
  <si>
    <t>Выполнены работы по устройству 4-х стационарных пандусов для инвалидов и маломобильных групп населения в многоквартирных жилых домах:
 - ул. Градостроителей, д.2;
-  ул. Молодежная, д. 24;
-  ул. Олимпийская, д. 15;
- пр. Солнечный, д. 13.</t>
  </si>
  <si>
    <t>Общее число семей, улучшивших свои жилищные условия в 2024 году - 428 семей. Число семей, состоящих на учете в качестве нуждающихся - 986 семей.</t>
  </si>
  <si>
    <t>В результате актуализации списка очередности граждан, нуждающихся в жилых помещениях, предоставляемых по договорам социального найма из муниципального жилищного фонда, по состоянию на конец 2024 года по городу Когалыму количество семей составило - 986.</t>
  </si>
  <si>
    <t>По состоянию на конец 2024 года 8 жилых помещений маневренного муниципального жилищного фонда сформировано во вторичном жилом фонде.</t>
  </si>
  <si>
    <t>Осуществлены выплаты:
- субсидии 2-м молодым  семьям на приобретение жилого помещения;
- социальная выплата 2-м семьям с  детьми  на погашение основного долга по ипотечному кредитованию;
- социальные выплаты 13-ти многодетным семьям  на приобретение жилых помещений взамен предоставления земельного участка в собственность.</t>
  </si>
  <si>
    <t>Жителей города привлечены  к систематическим занятиям физической культуры и спорта.</t>
  </si>
  <si>
    <t>Знаки отличия присвоены в соответствии с плановым значением показателя.</t>
  </si>
  <si>
    <t>Дети в данной возрастной категории охвачены
дополнительным образованием по программам спортивной подготовки в 
спортивных организациях в соответствии с плановыми значениями показателя.</t>
  </si>
  <si>
    <t xml:space="preserve">Всего в 2024 году 428 семей улучшили свои жилищные условия. 
</t>
  </si>
  <si>
    <t>В 2024 году:
- 8 семей переселены в жилые помещения в первичном жилом фонде по договорам социального найма; 
- 6 семей - по договорам найма жилого помещения муниципального жилищного фонда коммерческого использования во вторичный фонд;
- 2 семьи - в новостройку; 
- 4 семьи - по договорам найма жилого помещения в маневренном фонде; 
- 7 семьям выплачено возмещение за изымаемое жилое помещение; 
- 11 семьям предоставлены жилые помещения взамен изымаемого жилого помещения; 
- 1 гражданин выселен из жилого помещения с предоставлением жилья по договору социального найма по решению суда.</t>
  </si>
  <si>
    <t>Всего в 2024 году введено в эксплуатацию 23,1 тыс. кв. м жилья, в том числе 14,0 тыс. кв. м - индивидуальные жилые дома.</t>
  </si>
  <si>
    <t xml:space="preserve">По состоянию на 01.01.2025 года жилищный фонд города Когалыма составляет – 1 131,11 тыс. кв. м (стат. отчет 1-Жилфонд за 2024 год), обеспеченность жильем составила 17,5 кв. м на одного жителя (1 131,11/64 519=17,5).   </t>
  </si>
  <si>
    <t>В целях выявления граждан, допускающих несанкционированный сброс отходов в непредназначенных для этого местах, в лесных массивах установлены 3 фотоловушки (фотофиксация лиц).</t>
  </si>
  <si>
    <t>Количество приобретенных столов гриль</t>
  </si>
  <si>
    <t>Объект благоустройства "Этнодеревня" (3 этап)</t>
  </si>
  <si>
    <t>С учетом выполненных работ в 2024 году по благоустройству "Объект благоустройства "Этнодеревня" (3 этап) доля благоустроенных общественных территорий к общей площади общественных территорий составила 87,82%.</t>
  </si>
  <si>
    <t xml:space="preserve">С учетом выполненных работ в 2023 году по благоустройству "Объект благоустройства "Этнодеревня" (3 этап) площадь благоустроенных общественных территорий приходящихся на 1 жителя города Когалыма составила 27,47%.
</t>
  </si>
  <si>
    <t>Благоустройство дворовой территории по ул.Степана Повха, д.16</t>
  </si>
  <si>
    <t xml:space="preserve">Приобретено 2 стола-гриль. 
</t>
  </si>
  <si>
    <t>По состоянию на 31.12.2024 принявших участие граждан в решении вопросов развития городской среды составило 16 565 человек  или 33 % от общей численности граждан от 14 лет (50 087 чел.)</t>
  </si>
  <si>
    <t xml:space="preserve">
В экологической акции "Вода России" в 2024 г. приняли участие неравнодушные жители города и волонтеры в количестве  3 997 человек. Значение показателя  (нарастающим итогом) составило 4 357 чел.</t>
  </si>
  <si>
    <t xml:space="preserve">С мая по сентябрь  2024 года было проведено 23 мероприятия в рамках экологической акции «Вода России», очищено 36 280  метров береговой линии. </t>
  </si>
  <si>
    <t>Обустройство пешеходных переходов объектами дорожной
инфраструктуры</t>
  </si>
  <si>
    <t>количество переходов</t>
  </si>
  <si>
    <t>Обеспечение технического и эксплуатационного
обслуживания программных технических измерительных
комплексов</t>
  </si>
  <si>
    <t>Обеспечение аварийноопасных участков автомобильных
дорог местного значения системой видеонаблюдения для
фиксации нарушений правил дорожного движения</t>
  </si>
  <si>
    <t>количество участков</t>
  </si>
  <si>
    <t>Выполнение работ по переносу кабелей системы автоматической фотовидеофиксации нарушений правил дорожного движения города Когалыма в подземную канализацию</t>
  </si>
  <si>
    <t xml:space="preserve">Выполнены работы по созданию объектов благоустройства:
- Литературный сквер;
- "Этностойбище коренных народов ХМАО-Югры "Вонт-Корт" (лесное стойбище) в г.Когалыме";
- "Архитектурная композиция "Термометр";
- выполнены работы 1-го этапа по созданию объекта парка "Первопроходцев" в городе Когалыме. </t>
  </si>
  <si>
    <t>Всего на территории города Когалыма задействовано 7 регулярных маршрутов.</t>
  </si>
  <si>
    <t xml:space="preserve">В 2024 году выполнен ремонт автомобильных дорог города Когалыма общей протяженностью 5,8 км:
- участок ул. Проспект Нефтяников поворот на ПТП;
- участок ул. Романтиков, ул. Береговая до Нефтяников;
- участок ул. Повховское шоссе (подходы к Путепроводу);
- ул. Бакинская;
- пр-т Шмидта;
- от кольцевой развязки улиц Дружбы Народов - проспект Нефтяников - Сургутское шоссе - улицы Градостроителей - улицы Прибалтийская до моста через реку Ингуягун на км 2+289 автодороги улица Дружбы Народов.
</t>
  </si>
  <si>
    <t>В целях увеличения оптической видимости в тёмное время суток для обеспечения безопасности дорожного движения на автомобильных дорогах города Когалыма в 2024 года выполнены работы по строительству сетей наружного освещения общей протяженностью 0,758 мп на участке автомобильной дороги по проспекту Нефтяников (от ул. Ноябрьская до путепровода).</t>
  </si>
  <si>
    <t xml:space="preserve">Реализованы мероприятия по обеспечению технического и эксплуатационного обслуживания программно-технических измерительных комплексов в количестве 18 штук. </t>
  </si>
  <si>
    <t>Выполнены работы по монтажу системы автоматической фотовидеофиксации нарушений правил дорожного движения на участке автомобильной дороги от пересечения улицы Дружбы Народов - проспекта Нефтяников до путепровода автодороги Повховское шоссе.</t>
  </si>
  <si>
    <t>Осуществлен перенос кабелей системы автоматической фотовидеофиксации нарушений правил дорожного движения города Когалыма в подземную канализацию на улице Мира.</t>
  </si>
  <si>
    <t>Осуществлена реконструкция участков автомобильных дорог улица Дорожников и улица Романтиков (в том числе ПИР).</t>
  </si>
  <si>
    <t>Проведены работы по оперативному, техническому обслуживанию и текущему ремонту электрооборудования сетей наружного освещения и светофорных объектов города Когалыма.</t>
  </si>
  <si>
    <t xml:space="preserve">Выполнены работы:
- по установке светофорных объектов в районе пешеходных переходов по улице Сибирской (подрядчик – ООО «НовоТех»);
- по монтажу и настройке комплексов КРОСС 1- проекционных элементов по ул. Ленинградская (подрядчик – ООО «ЭкоСвет»).
</t>
  </si>
  <si>
    <t>Доля обеспечения концедентом инвестиций концессионера</t>
  </si>
  <si>
    <t>Обеспечение проведения капитального ремонта общего имущества
в многоквартирных домах, расположенных на территории города
Когалыма</t>
  </si>
  <si>
    <t>Разработка топливно-энергетического баланса города Когалыма за
2023 год и актуализация прогнозного баланса до 2030 года</t>
  </si>
  <si>
    <t>Дополнительная помощь (субсидия) выделяется только в случае возникновения неотложной необходимости в проведении капитального ремонта общего имущества в многоквартирных домах на финансирование аварийно-восстановительных работ и иных мероприятий, связанных с ликвидацией стихийных бедствий и других чрезвычайных ситуаций (носит заявительный характер).
В 2024 году неотложной необходимости не возникло.</t>
  </si>
  <si>
    <t>Выполнены работы по капитальному ремонту общедомового имущества в многоквартирных домах г. Когалыма:
- ул. Градостроителей, д.20, ул. Мира, д.2 - капитальный ремонт по замене, модернизации лифтов, лифтовых шахт, машинных и блочных помещений, разработка проектной документации;
- ул. Ленинградская, д. 31 – ремонт фасада.</t>
  </si>
  <si>
    <t>Выполнены проектно-изыскательские работы для строительства объекта «Котельная по улице Сибирская и магистральные сети теплоснабжения в городе Когалыме».</t>
  </si>
  <si>
    <t>Оказание услуг по погребению умерших</t>
  </si>
  <si>
    <t>Оказание услуг по перевозке умерших с места происшедшего летального исхода</t>
  </si>
  <si>
    <t>Организация выполнения мероприятий по проведению дезинсекции и дератизации в городе
Когалыме</t>
  </si>
  <si>
    <t>кв.м</t>
  </si>
  <si>
    <t>Оказание услуг по отлову животных без владельцев на территории города Когалыма</t>
  </si>
  <si>
    <t>голов</t>
  </si>
  <si>
    <t>Количество благоустроенных объектов территории города Когалыма (устройство, ремонт
системы ливневой канализации)</t>
  </si>
  <si>
    <t>Архитектурная подсветка зданий и сооружений на территории города Когалыма</t>
  </si>
  <si>
    <t>Оказание услуг по содержанию животных без владельцев в приюте для животных города</t>
  </si>
  <si>
    <t>Снос зданий, строений, расположенных на территории города Когалыма</t>
  </si>
  <si>
    <t xml:space="preserve">1) Показатель формируется на основании проведения опроса (анкетивания) с помощью независимой оценки качества условий осуществления образовательной деятельности 1 раз в 3 года. В отношении Муниципального автономного учреждения дополнительного образования «Детская школа искусств» города Когалыма НОКО проводилось в 2022 году. Следующая дата проведения - декабрь 2025 года.                                                                                                                                                                          2) Показатель формируется путем проведения управлением культуры и спорта Администрации города Когалыма ежегодного опроса изучения мнения населения города Когалыма о качестве оказания муниципальных услуг в сфере культуры. </t>
  </si>
  <si>
    <t xml:space="preserve">Выполнены в полном объеме 4 065,46 кв.м работы по объектам:  
1 - обустройство пешеходной дорожки вдоль ограждения СОШ 5 от жилого дома по ул. Молодёжная, д.26 до жилого дома по ул. Ленинградская, д.8 - 300 кв.м;                                                                        
2 - ремонт пешеходной дорожки вдоль автодороги по улице Ленинградской в районе жилого дома №1 - 280 кв. м;
3 - ремонт пешеходной дорожки вдоль автодороги по улице Ленинградской в районе жилого дома №9 - 212 кв. м,
4 - ремонт пешеходной дорожки вдоль автодороги по улице Ленинградской в районе жилого дома №17 - 188 кв. м;
5 - ремонт пешеходной дорожки вдоль автодороги по улице Ленинградской в районе жилого дома №19 - 80 кв.м;                                                                                                                                                                       
6 - восстановление тротуарной плитки на территории «Зона отдыха «Метелица»- 121 кв. м;                                                                                                       
7 - ремонт  тротуара от улицы Мира, дом 23 до улицы Мира, дом 17 в городе Когалыме – 413 кв. м;                                  
8 - ремонт покрытия тротуарной плитки в парке "Югорочка" - 735 кв. м;                                                                                                                                                                                                                                                                                                                                                                                                                                                                                                                                                                                                                                                                                                                                                                                                                                                                                                                                                                                                                                                                            
9 - обустройство тротуара по улице Степана Повха от КСК Ягун до МАОУ СОШ 7 - 210 кв.м;                                                                                            
10- ремонт пешеходной дорожки от д.21 по ул.Мира до здания филиала Малого театра в г.Когалыме - 518 кв.м;                                                                                                                                                            
11 - обустройство пешеходной дорожки  по улице Береговая (в границах улиц Широкая и Романтиков) - 950 кв.м;                                                                                                                                                                  12 - обустройство тротуара от жилого дома №30 по ул. Молодежная, вдоль здания детского сада "Академия детства" - 25,96 кв.м;
13 - устройство пешеходной дорожки от жилого дома №17 по ул. Ленинградская - 20,2 кв.м;
14 - обустройство пешеходной дорожки в районе Прибалтийская 5 - 12,3 кв.м.                                                                                                                                                              </t>
  </si>
  <si>
    <t>1. Обустройство в районе роддома;
2. Обустройство ливневой канализации в районе МАУ СОШ №5;
3.Обустройство ливневой канализации в районе детской поликлиники;                                                                                                                                                                                  
4. Устройство сетей ливневой канализации в районе  дома 41 по ул.Ленинградская.</t>
  </si>
  <si>
    <t>Выполнен снос здания "Котельная №2", расположенного по адресу: город Когалым, улица Нефтяников, 15.</t>
  </si>
  <si>
    <t xml:space="preserve"> Выполнена покраска 3 построек на ул. Сопочинского 11/1, пр.Шмидта 7, Др. Народов 32/1.</t>
  </si>
  <si>
    <t xml:space="preserve">Проведено 56 мероприятий в 2024 году, в т.ч.: 
субботники - 6 
мероприятий по озеленению - 3, 
участие в экологических акциях - 10
конференции - 6
музейно-познавательные мероприятия - 7
марафон - 4
экологические социально-образовательные проекты - 9
экологически-трудовой десант - 1
экологический челлендж - 10.
</t>
  </si>
  <si>
    <t>Фактически достигнутый пказатель ниже планового значения, в связи с увеличением объектов, включенных в перечень для МСП (из 50 объектов недвижимого имущества 37 сданы в аренду субъектам МСП).</t>
  </si>
  <si>
    <t xml:space="preserve">В 2024 году количество негосударственных (немуниципальных) организаций, в том числе некоммерческих организаций, предоставляющих услуги в сфере культуры - 5 организаций (АНО "Алые паруса", АНО "Мираж", АНО "Да.БРО", ИП Фаритов Р.Ф., Максименко К.Р.).    Количество муниципальных учреждений, предоставляющих услуги в сфере культуры - 4 организации (МАУ "КДК "АРТ-Праздник", МБУ "ЦБС", МАУ "МВЦ", МАУ "Детская школа искусств")                                                                                                                                               Снижение показателя произошло по причине того, что одной и той же АНО были переданы несколько услуг (АНО "Алые паруса" - грант, 2 мероприятия, клуб; АНО "Да.БРО"  - 2 мероприятия)         </t>
  </si>
  <si>
    <t xml:space="preserve">Фактический показатель ниже планового по причине увеличения числа граждан, получивших услуги в сфере культуры в муниципальных учреждениях культуры.                                                                                                                                                                                                                                     2023 год:                                                                                                                                                                                                                                            Число граждан получивших услуги в немуниципальных, в том числе некоммерческих организациях - 1389 человек.                                                     В муниципальных учреждениях - 128 430 человек.                                                                                                                                                                     2024 год:                                                                                                                                                                                                                                Число граждан получивших услуги в немуниципальных, в том числе некоммерческих организациях - 1226 человек.                                                     В муниципальных учреждениях - 180 440 человек.     
</t>
  </si>
  <si>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 (104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соответствии с решением Думы города Когалыма  от 16.08.2023 №286-ГД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Таким образом, фактические показатели отражают количество печатных  информационных выпусков газеты "Когалымский вестник" на текущий период 2024 года.                                                                                                                                                                                                                                                                       
</t>
  </si>
  <si>
    <t>1. Муниципальная программа "Развитие образования в городе Когалыме"</t>
  </si>
  <si>
    <t>2. Муниципальная программа "Социально-экономическое развитие и инвестиции муниципального образования город Когалым"</t>
  </si>
  <si>
    <t>3. Муниципальная программа "Культурное пространство города Когалыма"</t>
  </si>
  <si>
    <t>4. Муниципальная программа "Развитие физической культуры и спорта в городе Когалыме"</t>
  </si>
  <si>
    <t>5. Муниципальная программа "Формирование комфортной городской среды в городе Когалыме"</t>
  </si>
  <si>
    <t>7. Муниципальная программа "Содействие занятости населения города Когалыма"</t>
  </si>
  <si>
    <t>8. Муниципальная программа "Экологическая безопасность города Когалыма"</t>
  </si>
  <si>
    <t>9. Муниципальная программа "Содержание объектов городского хозяйства и инженерной инфраструктуры в городе Когалыме "</t>
  </si>
  <si>
    <t>10. Муниципальная программа 
"Укрепление межнационального и межконфессионального согласия, профилактика экстремизма и терроризма в городе Когалыме"</t>
  </si>
  <si>
    <t>11. Муниципальная программа "Развитие транспортной системы города Когалыма"</t>
  </si>
  <si>
    <t>12. Муниципальная программа "Развитие жилищно-коммунального комплекса в городе Когалыме"</t>
  </si>
  <si>
    <t>13. Муниципальная программа "Безопасность жизнедеятельности населения города Когалыма"</t>
  </si>
  <si>
    <t>14. Муниципальная программа «Развитие муниципальной службы в городе Когалыме»</t>
  </si>
  <si>
    <t>15. Муниципальная программа "Управление муниципальным имуществом города Когалыма"</t>
  </si>
  <si>
    <t>16. Муниципальная программа "Развитие жилищной сферы в городе Когалыме"</t>
  </si>
  <si>
    <t>17. Муниципальная программа "Профилактика правонарушений и обеспечение отдельных прав граждан в городе Когалыме"</t>
  </si>
  <si>
    <t>18. Муниципальная программа "Управление муниципальными финансами в городе Когалыме"</t>
  </si>
  <si>
    <t>19. Муниципальная программа "Развитие институтов гражданского общества города Когалыма"</t>
  </si>
  <si>
    <t xml:space="preserve">Выполнена архитектурная подсветка объекта "Путепровод на км 0+468 автодороги Повховское шоссе в городе Когалыме".
 МК на выполнение работ по монтажу архитектурной подсветки пешеходного моста "Циркуль" расторгнут в одностороннем порядке (Подрядчик не приступил к работам).    </t>
  </si>
  <si>
    <t>Реконструкция участка ВЛ 35КВ ПП-35КВ «Аэропорт» ПС №35 - 950,0 м.п.;
Строительство магистральных инженерных сетей водоснабжения и канализации жилых комплексов «Философский камень» и «ЛУКОЙЛ» в городе Когалыме - 847,69 м.п.</t>
  </si>
  <si>
    <t xml:space="preserve">Показатель имеет фактическое значение (ликвидировано 3 несанкционированные свалки: Этнодеревня, ул.Береговая 13, ул.Пр.Нефтянников). </t>
  </si>
  <si>
    <t>Разработан топливно-энергетический баланс города Когалыма за 2023 год и актуализирован прогнозный баланс на период до 2030 года"(постановление Администрации города Когалыма от 24.09.2024 №1757).</t>
  </si>
  <si>
    <t>За 12 месяцев 2024 года  целевой показатель составляет 1 376 единиц преступлений на 100 000 тысяч человек населения. Показатель труднопрогнозируемый  и зависит от социально экономической обстановки на территории города Когалыма.</t>
  </si>
  <si>
    <t xml:space="preserve">В 2024 году в категорию получателей средств бюджета города Когалыма вошла АНО «Дом творчества»
Получатели поддержки:
ИП Мирсаяпов Фидан Радикович
ИП Болыспаева Раушан Мусалимовна
ИП Алиева Александра Николаевна
ИП Демина Ольга Николаевна
ИП Долженко Елена Анатольевна
ИП Кузнецова Лариса Борисовна
ИП Плотникова Ирина Николаевна
ИП Шендрик Виктория Александровна
ИП Куликова Елена Николаевна
ИП Бельская Анжела Викторовна
ЧОУДО "Школа ин.языков "Диалог"
ООО "Детский сад "Академия детства"
ИП Попова Юлия Андреевна
АНО " Центр эстетического, интеллектуального и культурного развития детей "Город детства»
</t>
  </si>
  <si>
    <t>2 семьи очередников, состоящих на учете в качестве нуждающихся в жилых помещениях, предоставляемых по договорам социального найма из муниципального жилищного фонда города Когалыма, обеспечены жилыми помещениями по договорам социального найма в порядке очередности.</t>
  </si>
  <si>
    <t>6. Муниципальная программа "Развитие агропромышленного комплекса в городе Когалыме"</t>
  </si>
  <si>
    <t xml:space="preserve">К концу 2024 года  увеличилось количество поставленных на учет граждан с диагнозом наркомания в Когалымской городской больнице. 
Статистика последних трех лет (2022 год - 23 человека, 2023 год - 13 человек, 2024 год - 15 человек)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</si>
</sst>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quot;-&quot;??\ _₽_-;_-@_-"/>
    <numFmt numFmtId="165" formatCode="0.0"/>
    <numFmt numFmtId="166" formatCode="#,##0.0"/>
    <numFmt numFmtId="167" formatCode="#,##0.00\ _₽"/>
    <numFmt numFmtId="168" formatCode="0.000"/>
    <numFmt numFmtId="169" formatCode="#,##0.000"/>
  </numFmts>
  <fonts count="29" x14ac:knownFonts="1">
    <font>
      <sz val="11"/>
      <color theme="1"/>
      <name val="Calibri"/>
      <family val="2"/>
      <scheme val="minor"/>
    </font>
    <font>
      <sz val="11"/>
      <color theme="1"/>
      <name val="Calibri"/>
      <family val="2"/>
      <charset val="204"/>
      <scheme val="minor"/>
    </font>
    <font>
      <sz val="11"/>
      <color theme="1"/>
      <name val="Calibri"/>
      <family val="2"/>
      <scheme val="minor"/>
    </font>
    <font>
      <sz val="10"/>
      <name val="Arial"/>
      <family val="2"/>
      <charset val="204"/>
    </font>
    <font>
      <sz val="11"/>
      <color indexed="8"/>
      <name val="Calibri"/>
      <family val="2"/>
      <charset val="204"/>
    </font>
    <font>
      <b/>
      <sz val="13"/>
      <name val="Times New Roman"/>
      <family val="1"/>
      <charset val="204"/>
    </font>
    <font>
      <sz val="13"/>
      <name val="Times New Roman"/>
      <family val="1"/>
      <charset val="204"/>
    </font>
    <font>
      <b/>
      <sz val="9"/>
      <color indexed="81"/>
      <name val="Tahoma"/>
      <family val="2"/>
      <charset val="204"/>
    </font>
    <font>
      <sz val="9"/>
      <color indexed="81"/>
      <name val="Tahoma"/>
      <family val="2"/>
      <charset val="204"/>
    </font>
    <font>
      <sz val="13"/>
      <color rgb="FFC00000"/>
      <name val="Times New Roman"/>
      <family val="1"/>
      <charset val="204"/>
    </font>
    <font>
      <b/>
      <sz val="20"/>
      <color rgb="FFC00000"/>
      <name val="Times New Roman"/>
      <family val="1"/>
      <charset val="204"/>
    </font>
    <font>
      <b/>
      <sz val="24"/>
      <color rgb="FFC00000"/>
      <name val="Times New Roman"/>
      <family val="1"/>
      <charset val="204"/>
    </font>
    <font>
      <sz val="11"/>
      <color rgb="FFC00000"/>
      <name val="Times New Roman"/>
      <family val="1"/>
      <charset val="204"/>
    </font>
    <font>
      <b/>
      <sz val="13"/>
      <color rgb="FFC00000"/>
      <name val="Times New Roman"/>
      <family val="1"/>
      <charset val="204"/>
    </font>
    <font>
      <sz val="10"/>
      <color rgb="FFC00000"/>
      <name val="Times New Roman"/>
      <family val="1"/>
      <charset val="204"/>
    </font>
    <font>
      <sz val="12"/>
      <color rgb="FFC00000"/>
      <name val="Times New Roman"/>
      <family val="1"/>
      <charset val="204"/>
    </font>
    <font>
      <b/>
      <sz val="26"/>
      <color rgb="FFC00000"/>
      <name val="Times New Roman"/>
      <family val="1"/>
      <charset val="204"/>
    </font>
    <font>
      <sz val="14"/>
      <color rgb="FFC00000"/>
      <name val="Times New Roman"/>
      <family val="1"/>
      <charset val="204"/>
    </font>
    <font>
      <sz val="22"/>
      <color rgb="FFC00000"/>
      <name val="Times New Roman"/>
      <family val="1"/>
      <charset val="204"/>
    </font>
    <font>
      <sz val="12"/>
      <name val="Times New Roman"/>
      <family val="1"/>
      <charset val="204"/>
    </font>
    <font>
      <sz val="14"/>
      <name val="Times New Roman"/>
      <family val="1"/>
      <charset val="204"/>
    </font>
    <font>
      <b/>
      <sz val="13"/>
      <color rgb="FFFF0000"/>
      <name val="Times New Roman"/>
      <family val="1"/>
      <charset val="204"/>
    </font>
    <font>
      <b/>
      <sz val="15"/>
      <name val="Times New Roman"/>
      <family val="1"/>
      <charset val="204"/>
    </font>
    <font>
      <sz val="13"/>
      <color theme="1"/>
      <name val="Times New Roman"/>
      <family val="1"/>
      <charset val="204"/>
    </font>
    <font>
      <sz val="16"/>
      <name val="Times New Roman"/>
      <family val="1"/>
      <charset val="204"/>
    </font>
    <font>
      <sz val="10"/>
      <name val="Times New Roman"/>
      <family val="1"/>
      <charset val="204"/>
    </font>
    <font>
      <b/>
      <sz val="24"/>
      <name val="Times New Roman"/>
      <family val="1"/>
      <charset val="204"/>
    </font>
    <font>
      <sz val="11"/>
      <name val="Times New Roman"/>
      <family val="1"/>
      <charset val="204"/>
    </font>
    <font>
      <b/>
      <sz val="14"/>
      <name val="Times New Roman"/>
      <family val="1"/>
      <charset val="204"/>
    </font>
  </fonts>
  <fills count="12">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indexed="9"/>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9"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s>
  <cellStyleXfs count="6">
    <xf numFmtId="0" fontId="0" fillId="0" borderId="0"/>
    <xf numFmtId="164" fontId="2" fillId="0" borderId="0" applyFont="0" applyFill="0" applyBorder="0" applyAlignment="0" applyProtection="0"/>
    <xf numFmtId="0" fontId="3" fillId="0" borderId="0"/>
    <xf numFmtId="0" fontId="4" fillId="0" borderId="0"/>
    <xf numFmtId="0" fontId="1" fillId="0" borderId="0"/>
    <xf numFmtId="0" fontId="1" fillId="0" borderId="0"/>
  </cellStyleXfs>
  <cellXfs count="270">
    <xf numFmtId="0" fontId="0" fillId="0" borderId="0" xfId="0"/>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9" fillId="0" borderId="0" xfId="0" applyFont="1"/>
    <xf numFmtId="0" fontId="9" fillId="0" borderId="0" xfId="0" applyFont="1" applyAlignment="1">
      <alignment vertical="center"/>
    </xf>
    <xf numFmtId="0" fontId="9" fillId="0" borderId="0" xfId="0" applyFont="1" applyAlignment="1">
      <alignment horizontal="center"/>
    </xf>
    <xf numFmtId="0" fontId="10" fillId="0" borderId="0" xfId="0" applyFont="1"/>
    <xf numFmtId="0" fontId="11" fillId="0" borderId="0" xfId="0" applyFont="1"/>
    <xf numFmtId="0" fontId="12" fillId="0" borderId="0" xfId="0" applyFont="1"/>
    <xf numFmtId="49" fontId="9" fillId="0" borderId="0" xfId="0" applyNumberFormat="1" applyFont="1" applyAlignment="1">
      <alignment horizontal="center"/>
    </xf>
    <xf numFmtId="165" fontId="9" fillId="0" borderId="0" xfId="0" applyNumberFormat="1" applyFont="1" applyAlignment="1">
      <alignment horizontal="center"/>
    </xf>
    <xf numFmtId="0" fontId="14" fillId="0" borderId="0" xfId="0" applyFont="1" applyAlignment="1">
      <alignment horizontal="center"/>
    </xf>
    <xf numFmtId="0" fontId="15" fillId="0" borderId="0" xfId="0" applyFont="1"/>
    <xf numFmtId="165" fontId="9" fillId="0" borderId="0" xfId="0" applyNumberFormat="1" applyFont="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165" fontId="9" fillId="0" borderId="0" xfId="0" applyNumberFormat="1" applyFont="1" applyFill="1" applyAlignment="1">
      <alignment horizontal="center" vertical="center" wrapText="1"/>
    </xf>
    <xf numFmtId="0" fontId="9" fillId="0" borderId="0" xfId="0" applyFont="1" applyFill="1" applyAlignment="1">
      <alignment horizontal="center" vertical="center" wrapText="1"/>
    </xf>
    <xf numFmtId="0" fontId="15" fillId="0" borderId="0" xfId="0" applyFont="1" applyFill="1" applyAlignment="1">
      <alignment horizontal="center" vertical="center" wrapText="1"/>
    </xf>
    <xf numFmtId="0" fontId="16" fillId="0" borderId="0" xfId="0" applyFont="1" applyFill="1" applyAlignment="1">
      <alignment horizontal="center" vertical="center" wrapText="1"/>
    </xf>
    <xf numFmtId="0" fontId="15" fillId="5" borderId="0" xfId="0" applyFont="1" applyFill="1" applyAlignment="1">
      <alignment horizontal="center"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Fill="1" applyAlignment="1">
      <alignment horizontal="center" vertical="center" wrapText="1"/>
    </xf>
    <xf numFmtId="2" fontId="9" fillId="0" borderId="0" xfId="0" applyNumberFormat="1" applyFont="1" applyFill="1" applyAlignment="1">
      <alignment horizontal="center" vertical="center"/>
    </xf>
    <xf numFmtId="0" fontId="9" fillId="0" borderId="0" xfId="0" applyFont="1" applyFill="1"/>
    <xf numFmtId="0" fontId="12" fillId="0" borderId="0" xfId="0" applyFont="1" applyFill="1"/>
    <xf numFmtId="0" fontId="11" fillId="0" borderId="0" xfId="0" applyFont="1" applyFill="1"/>
    <xf numFmtId="0" fontId="9" fillId="0" borderId="0" xfId="0" applyFont="1" applyFill="1" applyAlignment="1">
      <alignment horizontal="center"/>
    </xf>
    <xf numFmtId="0" fontId="12" fillId="0" borderId="0" xfId="0" applyFont="1" applyAlignment="1">
      <alignment horizontal="center"/>
    </xf>
    <xf numFmtId="0" fontId="15" fillId="0" borderId="0" xfId="0" applyFont="1" applyFill="1" applyBorder="1" applyAlignment="1">
      <alignment horizontal="center" vertical="center" wrapText="1"/>
    </xf>
    <xf numFmtId="0" fontId="12" fillId="0" borderId="0" xfId="0" applyFont="1" applyFill="1" applyBorder="1"/>
    <xf numFmtId="168" fontId="9" fillId="0" borderId="0" xfId="0" applyNumberFormat="1" applyFont="1" applyAlignment="1">
      <alignment horizontal="center"/>
    </xf>
    <xf numFmtId="2" fontId="9" fillId="0" borderId="0" xfId="0" applyNumberFormat="1" applyFont="1" applyAlignment="1">
      <alignment horizontal="center"/>
    </xf>
    <xf numFmtId="0" fontId="16" fillId="0" borderId="0" xfId="0" applyFont="1"/>
    <xf numFmtId="165" fontId="9" fillId="0" borderId="0" xfId="0" applyNumberFormat="1" applyFont="1" applyFill="1" applyAlignment="1">
      <alignment horizontal="center"/>
    </xf>
    <xf numFmtId="0" fontId="9" fillId="0" borderId="0" xfId="0" applyFont="1" applyAlignment="1">
      <alignment horizontal="center" vertical="center"/>
    </xf>
    <xf numFmtId="0" fontId="9" fillId="2" borderId="0" xfId="0" applyFont="1" applyFill="1" applyAlignment="1">
      <alignment horizontal="center" vertical="center" wrapText="1"/>
    </xf>
    <xf numFmtId="0" fontId="15" fillId="2" borderId="0" xfId="0" applyFont="1" applyFill="1" applyAlignment="1">
      <alignment horizontal="center" vertical="center" wrapText="1"/>
    </xf>
    <xf numFmtId="167" fontId="9" fillId="0" borderId="0" xfId="0" applyNumberFormat="1" applyFont="1" applyAlignment="1">
      <alignment horizontal="center" vertical="center" wrapText="1"/>
    </xf>
    <xf numFmtId="0" fontId="15" fillId="0" borderId="0" xfId="0" applyFont="1" applyFill="1"/>
    <xf numFmtId="0" fontId="9" fillId="0" borderId="0" xfId="0" applyFont="1" applyAlignment="1">
      <alignment horizontal="center" wrapText="1"/>
    </xf>
    <xf numFmtId="1" fontId="9" fillId="0" borderId="0" xfId="0" applyNumberFormat="1" applyFont="1" applyAlignment="1">
      <alignment horizontal="center"/>
    </xf>
    <xf numFmtId="1" fontId="9" fillId="0" borderId="0" xfId="0" applyNumberFormat="1" applyFont="1" applyFill="1" applyAlignment="1">
      <alignment horizontal="center"/>
    </xf>
    <xf numFmtId="0" fontId="13" fillId="0" borderId="0" xfId="0" applyFont="1" applyFill="1" applyAlignment="1">
      <alignment horizontal="center" vertical="center" wrapText="1"/>
    </xf>
    <xf numFmtId="0" fontId="18" fillId="0" borderId="0" xfId="0" applyFont="1"/>
    <xf numFmtId="165" fontId="9" fillId="0" borderId="0" xfId="0" applyNumberFormat="1" applyFont="1"/>
    <xf numFmtId="2" fontId="9" fillId="0" borderId="0" xfId="0" applyNumberFormat="1" applyFont="1" applyAlignment="1">
      <alignment horizontal="center" vertical="center" wrapText="1"/>
    </xf>
    <xf numFmtId="165" fontId="9" fillId="0" borderId="0" xfId="0" applyNumberFormat="1" applyFont="1" applyAlignment="1">
      <alignment horizontal="center" wrapText="1"/>
    </xf>
    <xf numFmtId="0" fontId="10" fillId="0" borderId="0" xfId="0" applyFont="1" applyFill="1"/>
    <xf numFmtId="0" fontId="12" fillId="0" borderId="0" xfId="0" applyFont="1" applyAlignment="1">
      <alignment vertical="center"/>
    </xf>
    <xf numFmtId="0" fontId="12" fillId="0" borderId="0" xfId="0" applyFont="1" applyFill="1" applyAlignment="1">
      <alignment vertical="center"/>
    </xf>
    <xf numFmtId="0" fontId="17" fillId="0" borderId="0" xfId="0" applyFont="1" applyFill="1" applyAlignment="1">
      <alignment vertical="center"/>
    </xf>
    <xf numFmtId="0" fontId="17" fillId="0" borderId="0" xfId="0" applyFont="1" applyAlignment="1">
      <alignment vertical="center"/>
    </xf>
    <xf numFmtId="0" fontId="6" fillId="0" borderId="0" xfId="0" applyFont="1" applyAlignment="1">
      <alignment vertical="center"/>
    </xf>
    <xf numFmtId="0" fontId="6" fillId="0" borderId="0" xfId="0" applyFont="1" applyFill="1" applyAlignment="1">
      <alignment vertical="center"/>
    </xf>
    <xf numFmtId="0" fontId="6" fillId="0" borderId="1" xfId="0" applyFont="1" applyFill="1" applyBorder="1" applyAlignment="1">
      <alignment horizontal="center" vertical="center" wrapText="1"/>
    </xf>
    <xf numFmtId="0" fontId="19" fillId="0" borderId="1" xfId="4" applyNumberFormat="1" applyFont="1" applyFill="1" applyBorder="1" applyAlignment="1">
      <alignment horizontal="center"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165" fontId="6" fillId="7"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2" applyFont="1" applyFill="1" applyBorder="1" applyAlignment="1">
      <alignment horizontal="left" vertical="center" wrapText="1"/>
    </xf>
    <xf numFmtId="0" fontId="6" fillId="0" borderId="1" xfId="0"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NumberFormat="1" applyFont="1" applyFill="1" applyBorder="1" applyAlignment="1">
      <alignment horizontal="center" vertical="center"/>
    </xf>
    <xf numFmtId="165" fontId="6" fillId="0" borderId="1" xfId="0" applyNumberFormat="1" applyFont="1" applyFill="1" applyBorder="1" applyAlignment="1">
      <alignment horizontal="center" vertical="center"/>
    </xf>
    <xf numFmtId="0" fontId="6" fillId="0" borderId="1" xfId="0" applyFont="1" applyBorder="1" applyAlignment="1">
      <alignment horizontal="center" vertical="center" wrapText="1"/>
    </xf>
    <xf numFmtId="165" fontId="6" fillId="0" borderId="1"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1" fontId="6" fillId="0" borderId="1" xfId="0" applyNumberFormat="1" applyFont="1" applyFill="1" applyBorder="1" applyAlignment="1">
      <alignment horizontal="center" vertical="center"/>
    </xf>
    <xf numFmtId="0" fontId="19" fillId="0" borderId="1" xfId="0" applyFont="1" applyFill="1" applyBorder="1" applyAlignment="1">
      <alignment horizontal="center" vertical="center"/>
    </xf>
    <xf numFmtId="0" fontId="6" fillId="0" borderId="0" xfId="0" applyFont="1" applyAlignment="1">
      <alignment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2" xfId="0" applyFont="1" applyBorder="1" applyAlignment="1">
      <alignment horizontal="left" vertical="center" wrapText="1"/>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1"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2" fontId="6" fillId="0" borderId="1" xfId="0" applyNumberFormat="1" applyFont="1" applyFill="1" applyBorder="1" applyAlignment="1">
      <alignment horizontal="center" vertical="center"/>
    </xf>
    <xf numFmtId="3" fontId="6" fillId="0" borderId="1" xfId="0" applyNumberFormat="1" applyFont="1" applyBorder="1" applyAlignment="1">
      <alignment horizontal="center" vertical="center" wrapText="1"/>
    </xf>
    <xf numFmtId="3" fontId="6" fillId="0" borderId="6"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0" fontId="6" fillId="0" borderId="0" xfId="0" applyFont="1" applyBorder="1" applyAlignment="1">
      <alignment horizontal="right" vertical="top" wrapText="1"/>
    </xf>
    <xf numFmtId="0" fontId="5" fillId="0" borderId="1" xfId="0" applyFont="1" applyBorder="1" applyAlignment="1">
      <alignment horizontal="center" vertical="top" wrapText="1"/>
    </xf>
    <xf numFmtId="0" fontId="9" fillId="0" borderId="1" xfId="0" applyFont="1" applyFill="1" applyBorder="1" applyAlignment="1">
      <alignment horizontal="justify" vertical="top" wrapText="1"/>
    </xf>
    <xf numFmtId="0" fontId="9" fillId="0" borderId="1" xfId="0" applyFont="1" applyFill="1" applyBorder="1" applyAlignment="1">
      <alignment horizontal="left" vertical="top" wrapText="1"/>
    </xf>
    <xf numFmtId="0" fontId="9" fillId="0" borderId="1" xfId="0" applyFont="1" applyBorder="1" applyAlignment="1">
      <alignment horizontal="left" vertical="top" wrapText="1"/>
    </xf>
    <xf numFmtId="0" fontId="9" fillId="0" borderId="1" xfId="0" applyFont="1" applyBorder="1" applyAlignment="1">
      <alignment horizontal="justify" vertical="top" wrapText="1"/>
    </xf>
    <xf numFmtId="0" fontId="9" fillId="0" borderId="1" xfId="0" applyFont="1" applyBorder="1" applyAlignment="1">
      <alignment horizontal="justify" vertical="top"/>
    </xf>
    <xf numFmtId="0" fontId="9" fillId="2" borderId="1" xfId="0" applyFont="1" applyFill="1" applyBorder="1" applyAlignment="1">
      <alignment horizontal="justify" vertical="top" wrapText="1"/>
    </xf>
    <xf numFmtId="0" fontId="9" fillId="0" borderId="1" xfId="0" applyFont="1" applyFill="1" applyBorder="1" applyAlignment="1">
      <alignment horizontal="center" vertical="top" wrapText="1"/>
    </xf>
    <xf numFmtId="49" fontId="6" fillId="2" borderId="1" xfId="0" applyNumberFormat="1" applyFont="1" applyFill="1" applyBorder="1" applyAlignment="1">
      <alignment vertical="top" wrapText="1"/>
    </xf>
    <xf numFmtId="49" fontId="9" fillId="2" borderId="1" xfId="0" applyNumberFormat="1" applyFont="1" applyFill="1" applyBorder="1" applyAlignment="1">
      <alignment vertical="top" wrapText="1"/>
    </xf>
    <xf numFmtId="0" fontId="9" fillId="0" borderId="1" xfId="2" applyNumberFormat="1" applyFont="1" applyFill="1" applyBorder="1" applyAlignment="1" applyProtection="1">
      <alignment horizontal="left" vertical="top" wrapText="1"/>
    </xf>
    <xf numFmtId="49" fontId="6" fillId="0" borderId="1" xfId="0" applyNumberFormat="1" applyFont="1" applyFill="1" applyBorder="1" applyAlignment="1">
      <alignment horizontal="left" vertical="top" wrapText="1"/>
    </xf>
    <xf numFmtId="0" fontId="9" fillId="0" borderId="1" xfId="0" applyFont="1" applyBorder="1" applyAlignment="1">
      <alignment horizontal="center" vertical="top" wrapText="1"/>
    </xf>
    <xf numFmtId="0" fontId="12" fillId="0" borderId="0" xfId="0" applyFont="1" applyAlignment="1">
      <alignment vertical="top"/>
    </xf>
    <xf numFmtId="0" fontId="6" fillId="0" borderId="1" xfId="0" applyFont="1" applyBorder="1" applyAlignment="1">
      <alignment horizontal="left" vertical="top" wrapText="1"/>
    </xf>
    <xf numFmtId="0" fontId="6" fillId="0" borderId="1" xfId="0" applyFont="1" applyBorder="1" applyAlignment="1">
      <alignment horizontal="justify" vertical="top" wrapText="1"/>
    </xf>
    <xf numFmtId="0" fontId="6" fillId="0" borderId="1" xfId="0" applyFont="1" applyFill="1" applyBorder="1" applyAlignment="1">
      <alignment horizontal="left" vertical="top" wrapText="1"/>
    </xf>
    <xf numFmtId="0" fontId="9" fillId="0" borderId="3" xfId="0" applyFont="1" applyFill="1" applyBorder="1" applyAlignment="1">
      <alignment horizontal="left" vertical="top" wrapText="1"/>
    </xf>
    <xf numFmtId="165" fontId="6" fillId="0" borderId="1" xfId="0" applyNumberFormat="1" applyFont="1" applyFill="1" applyBorder="1" applyAlignment="1">
      <alignment horizontal="center" vertical="center" wrapText="1"/>
    </xf>
    <xf numFmtId="166"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top" wrapText="1"/>
    </xf>
    <xf numFmtId="0" fontId="6" fillId="2" borderId="1" xfId="0" applyFont="1" applyFill="1" applyBorder="1" applyAlignment="1">
      <alignment horizontal="justify" vertical="top" wrapText="1"/>
    </xf>
    <xf numFmtId="4" fontId="6" fillId="0" borderId="1" xfId="0" applyNumberFormat="1" applyFont="1" applyFill="1" applyBorder="1" applyAlignment="1">
      <alignment horizontal="left" vertical="center" wrapText="1"/>
    </xf>
    <xf numFmtId="4" fontId="6" fillId="2" borderId="1" xfId="0" applyNumberFormat="1" applyFont="1" applyFill="1" applyBorder="1" applyAlignment="1">
      <alignment horizontal="left" vertical="center" wrapText="1"/>
    </xf>
    <xf numFmtId="4" fontId="6" fillId="4" borderId="1" xfId="0" applyNumberFormat="1" applyFont="1" applyFill="1" applyBorder="1" applyAlignment="1">
      <alignment horizontal="center" vertical="center" wrapText="1"/>
    </xf>
    <xf numFmtId="169" fontId="6" fillId="0" borderId="1" xfId="0" applyNumberFormat="1"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65" fontId="6" fillId="8" borderId="1" xfId="0" applyNumberFormat="1" applyFont="1" applyFill="1" applyBorder="1" applyAlignment="1">
      <alignment horizontal="center" vertical="center" wrapText="1"/>
    </xf>
    <xf numFmtId="0" fontId="6" fillId="2" borderId="1" xfId="0" applyFont="1" applyFill="1" applyBorder="1" applyAlignment="1">
      <alignment horizontal="left" vertical="top" wrapText="1"/>
    </xf>
    <xf numFmtId="0" fontId="6" fillId="0" borderId="1" xfId="0" applyFont="1" applyBorder="1" applyAlignment="1">
      <alignment vertical="top" wrapText="1"/>
    </xf>
    <xf numFmtId="0" fontId="6" fillId="0" borderId="1" xfId="0" applyFont="1" applyBorder="1" applyAlignment="1">
      <alignment vertical="top"/>
    </xf>
    <xf numFmtId="49" fontId="6" fillId="2" borderId="1"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1" fontId="6" fillId="2" borderId="1" xfId="0" applyNumberFormat="1" applyFont="1" applyFill="1" applyBorder="1" applyAlignment="1">
      <alignment horizontal="center" vertical="center" wrapText="1"/>
    </xf>
    <xf numFmtId="165" fontId="6" fillId="2" borderId="1" xfId="0"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wrapText="1"/>
    </xf>
    <xf numFmtId="0" fontId="6" fillId="0" borderId="1" xfId="0" applyFont="1" applyBorder="1" applyAlignment="1">
      <alignment vertical="center" wrapText="1"/>
    </xf>
    <xf numFmtId="0" fontId="6" fillId="0" borderId="3" xfId="0" applyFont="1" applyFill="1" applyBorder="1" applyAlignment="1">
      <alignment vertical="center" wrapText="1"/>
    </xf>
    <xf numFmtId="0" fontId="6" fillId="0" borderId="3" xfId="0" applyFont="1" applyFill="1" applyBorder="1" applyAlignment="1">
      <alignment horizontal="center" vertical="center" wrapText="1"/>
    </xf>
    <xf numFmtId="1" fontId="6" fillId="0" borderId="3" xfId="0" applyNumberFormat="1" applyFont="1" applyFill="1" applyBorder="1" applyAlignment="1">
      <alignment horizontal="center" vertical="center" wrapText="1"/>
    </xf>
    <xf numFmtId="49" fontId="6" fillId="0" borderId="1" xfId="0" applyNumberFormat="1" applyFont="1" applyFill="1" applyBorder="1" applyAlignment="1">
      <alignment horizontal="justify" vertical="top" wrapText="1"/>
    </xf>
    <xf numFmtId="0" fontId="6" fillId="0" borderId="3" xfId="0" applyFont="1" applyFill="1" applyBorder="1" applyAlignment="1">
      <alignment horizontal="justify" vertical="top" wrapText="1"/>
    </xf>
    <xf numFmtId="49" fontId="6" fillId="0" borderId="1" xfId="0" applyNumberFormat="1" applyFont="1" applyBorder="1" applyAlignment="1">
      <alignment horizontal="justify" vertical="top" wrapText="1"/>
    </xf>
    <xf numFmtId="1" fontId="6" fillId="7" borderId="1" xfId="0" applyNumberFormat="1" applyFont="1" applyFill="1" applyBorder="1" applyAlignment="1">
      <alignment horizontal="center" vertical="center" wrapText="1"/>
    </xf>
    <xf numFmtId="165" fontId="6" fillId="9" borderId="1" xfId="0" applyNumberFormat="1" applyFont="1" applyFill="1" applyBorder="1" applyAlignment="1">
      <alignment horizontal="center" vertical="center" wrapText="1"/>
    </xf>
    <xf numFmtId="0" fontId="6" fillId="0" borderId="1" xfId="2" applyNumberFormat="1" applyFont="1" applyFill="1" applyBorder="1" applyAlignment="1" applyProtection="1">
      <alignment horizontal="justify" vertical="top" wrapText="1"/>
      <protection hidden="1"/>
    </xf>
    <xf numFmtId="0" fontId="6" fillId="4" borderId="1" xfId="0" applyFont="1" applyFill="1" applyBorder="1" applyAlignment="1">
      <alignment horizontal="justify" vertical="center" wrapText="1"/>
    </xf>
    <xf numFmtId="0" fontId="19"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6"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xf>
    <xf numFmtId="0" fontId="6" fillId="0" borderId="1" xfId="0" applyNumberFormat="1" applyFont="1" applyFill="1" applyBorder="1" applyAlignment="1" applyProtection="1">
      <alignment horizontal="center" vertical="center" wrapText="1"/>
    </xf>
    <xf numFmtId="3" fontId="6" fillId="0" borderId="1" xfId="0" applyNumberFormat="1" applyFont="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protection locked="0"/>
    </xf>
    <xf numFmtId="0" fontId="6" fillId="0" borderId="1" xfId="2" applyFont="1" applyBorder="1" applyAlignment="1">
      <alignment horizontal="center" vertical="center" wrapText="1"/>
    </xf>
    <xf numFmtId="0" fontId="6" fillId="0" borderId="1" xfId="2" applyFont="1" applyFill="1" applyBorder="1" applyAlignment="1">
      <alignment horizontal="center" vertical="center" wrapText="1"/>
    </xf>
    <xf numFmtId="1" fontId="6" fillId="0" borderId="1" xfId="2" applyNumberFormat="1" applyFont="1" applyFill="1" applyBorder="1" applyAlignment="1">
      <alignment horizontal="center" vertical="center" wrapText="1"/>
    </xf>
    <xf numFmtId="165" fontId="6" fillId="0" borderId="1" xfId="2" applyNumberFormat="1" applyFont="1" applyBorder="1" applyAlignment="1">
      <alignment horizontal="center" vertical="center" wrapText="1"/>
    </xf>
    <xf numFmtId="165" fontId="6" fillId="0" borderId="1" xfId="2" applyNumberFormat="1" applyFont="1" applyFill="1" applyBorder="1" applyAlignment="1">
      <alignment horizontal="center" vertical="center" wrapText="1"/>
    </xf>
    <xf numFmtId="0" fontId="6" fillId="0" borderId="1" xfId="0" applyFont="1" applyFill="1" applyBorder="1" applyAlignment="1" applyProtection="1">
      <alignment horizontal="left" vertical="center" wrapText="1"/>
      <protection locked="0"/>
    </xf>
    <xf numFmtId="0" fontId="6" fillId="0" borderId="1" xfId="2" applyNumberFormat="1" applyFont="1" applyFill="1" applyBorder="1" applyAlignment="1">
      <alignment horizontal="center" vertical="center" wrapText="1"/>
    </xf>
    <xf numFmtId="2" fontId="6" fillId="0" borderId="1" xfId="2" applyNumberFormat="1" applyFont="1" applyBorder="1" applyAlignment="1">
      <alignment horizontal="center" vertical="center" wrapText="1"/>
    </xf>
    <xf numFmtId="4" fontId="6" fillId="0" borderId="1" xfId="2" applyNumberFormat="1" applyFont="1" applyFill="1" applyBorder="1" applyAlignment="1">
      <alignment horizontal="center" vertical="center" wrapText="1"/>
    </xf>
    <xf numFmtId="3" fontId="6" fillId="0" borderId="1" xfId="2" applyNumberFormat="1" applyFont="1" applyFill="1" applyBorder="1" applyAlignment="1">
      <alignment horizontal="center" vertical="center" wrapText="1"/>
    </xf>
    <xf numFmtId="49" fontId="6" fillId="0" borderId="5" xfId="0" applyNumberFormat="1" applyFont="1" applyBorder="1" applyAlignment="1">
      <alignment horizontal="center" vertical="center" wrapText="1"/>
    </xf>
    <xf numFmtId="0" fontId="20" fillId="0" borderId="1" xfId="2" applyNumberFormat="1" applyFont="1" applyFill="1" applyBorder="1" applyAlignment="1" applyProtection="1">
      <alignment horizontal="left" vertical="top" wrapText="1"/>
    </xf>
    <xf numFmtId="0" fontId="6" fillId="0" borderId="0" xfId="0" applyNumberFormat="1" applyFont="1" applyFill="1" applyAlignment="1">
      <alignment horizontal="center" vertical="center" wrapText="1"/>
    </xf>
    <xf numFmtId="0" fontId="6" fillId="0" borderId="1" xfId="2" applyFont="1" applyBorder="1" applyAlignment="1">
      <alignment horizontal="left" vertical="top" wrapText="1"/>
    </xf>
    <xf numFmtId="0" fontId="6" fillId="0" borderId="1" xfId="2" applyNumberFormat="1" applyFont="1" applyFill="1" applyBorder="1" applyAlignment="1" applyProtection="1">
      <alignment horizontal="left" vertical="top" wrapText="1"/>
    </xf>
    <xf numFmtId="0" fontId="6" fillId="2" borderId="1" xfId="0" applyFont="1" applyFill="1" applyBorder="1" applyAlignment="1">
      <alignment vertical="top" wrapText="1"/>
    </xf>
    <xf numFmtId="0" fontId="9" fillId="0" borderId="2" xfId="0" applyFont="1" applyFill="1" applyBorder="1" applyAlignment="1">
      <alignment horizontal="left" vertical="top" wrapText="1"/>
    </xf>
    <xf numFmtId="0" fontId="6" fillId="0" borderId="1" xfId="4" applyFont="1" applyFill="1" applyBorder="1" applyAlignment="1">
      <alignment horizontal="left" vertical="center" wrapText="1"/>
    </xf>
    <xf numFmtId="0" fontId="19" fillId="0" borderId="1" xfId="4" applyFont="1" applyFill="1" applyBorder="1" applyAlignment="1">
      <alignment horizontal="center" vertical="center" wrapText="1"/>
    </xf>
    <xf numFmtId="0" fontId="19" fillId="10" borderId="1" xfId="4" applyFont="1" applyFill="1" applyBorder="1" applyAlignment="1">
      <alignment horizontal="center" vertical="center" wrapText="1"/>
    </xf>
    <xf numFmtId="2" fontId="19" fillId="0" borderId="1" xfId="4" applyNumberFormat="1" applyFont="1" applyFill="1" applyBorder="1" applyAlignment="1">
      <alignment horizontal="center" vertical="center" wrapText="1"/>
    </xf>
    <xf numFmtId="3" fontId="19" fillId="0" borderId="1" xfId="4" applyNumberFormat="1" applyFont="1" applyFill="1" applyBorder="1" applyAlignment="1">
      <alignment horizontal="center" vertical="center" wrapText="1"/>
    </xf>
    <xf numFmtId="3" fontId="19" fillId="10" borderId="1" xfId="4" applyNumberFormat="1" applyFont="1" applyFill="1" applyBorder="1" applyAlignment="1">
      <alignment horizontal="center" vertical="center" wrapText="1"/>
    </xf>
    <xf numFmtId="0" fontId="6" fillId="0" borderId="1" xfId="4" applyFont="1" applyFill="1" applyBorder="1" applyAlignment="1">
      <alignment horizontal="center" vertical="center" wrapText="1"/>
    </xf>
    <xf numFmtId="2" fontId="6" fillId="0" borderId="1" xfId="4" applyNumberFormat="1" applyFont="1" applyFill="1" applyBorder="1" applyAlignment="1">
      <alignment horizontal="center" vertical="center" wrapText="1"/>
    </xf>
    <xf numFmtId="165" fontId="6" fillId="0" borderId="1" xfId="4" applyNumberFormat="1" applyFont="1" applyFill="1" applyBorder="1" applyAlignment="1">
      <alignment horizontal="center" vertical="center" wrapText="1"/>
    </xf>
    <xf numFmtId="0" fontId="2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applyFill="1" applyAlignment="1">
      <alignment horizontal="center" vertical="center" wrapText="1"/>
    </xf>
    <xf numFmtId="0" fontId="22" fillId="0" borderId="0" xfId="0" applyFont="1" applyAlignment="1">
      <alignment horizontal="center" vertical="center" wrapText="1"/>
    </xf>
    <xf numFmtId="4" fontId="19" fillId="10" borderId="1" xfId="4"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3" fontId="6" fillId="2" borderId="1"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2" fontId="6" fillId="0" borderId="0" xfId="0" applyNumberFormat="1" applyFont="1" applyAlignment="1">
      <alignment horizontal="center"/>
    </xf>
    <xf numFmtId="1" fontId="6" fillId="2" borderId="1" xfId="0" applyNumberFormat="1" applyFont="1" applyFill="1" applyBorder="1" applyAlignment="1">
      <alignment horizontal="center" vertical="center"/>
    </xf>
    <xf numFmtId="165" fontId="6" fillId="2" borderId="1" xfId="0" applyNumberFormat="1" applyFont="1" applyFill="1" applyBorder="1" applyAlignment="1">
      <alignment horizontal="center" vertical="center"/>
    </xf>
    <xf numFmtId="0" fontId="6" fillId="0" borderId="1" xfId="0" applyFont="1" applyFill="1" applyBorder="1" applyAlignment="1">
      <alignment vertical="top" wrapText="1"/>
    </xf>
    <xf numFmtId="4" fontId="6" fillId="0" borderId="1" xfId="0" applyNumberFormat="1" applyFont="1" applyBorder="1" applyAlignment="1">
      <alignment horizontal="center" vertical="center" wrapText="1"/>
    </xf>
    <xf numFmtId="1" fontId="6" fillId="0" borderId="1" xfId="0" applyNumberFormat="1" applyFont="1" applyBorder="1" applyAlignment="1">
      <alignment horizontal="justify" vertical="center" wrapText="1"/>
    </xf>
    <xf numFmtId="1" fontId="6" fillId="0" borderId="1" xfId="1" applyNumberFormat="1" applyFont="1" applyBorder="1" applyAlignment="1">
      <alignment horizontal="center" vertical="center"/>
    </xf>
    <xf numFmtId="1" fontId="6" fillId="0" borderId="1" xfId="1" applyNumberFormat="1" applyFont="1" applyBorder="1" applyAlignment="1">
      <alignment horizontal="center" vertical="center" wrapText="1"/>
    </xf>
    <xf numFmtId="0" fontId="6" fillId="0" borderId="1" xfId="0" applyFont="1" applyBorder="1" applyAlignment="1">
      <alignment horizontal="justify" vertical="center" wrapText="1"/>
    </xf>
    <xf numFmtId="0" fontId="6" fillId="0" borderId="2" xfId="0" applyFont="1" applyBorder="1" applyAlignment="1">
      <alignment vertical="top" wrapText="1"/>
    </xf>
    <xf numFmtId="1" fontId="6" fillId="0" borderId="1" xfId="1" applyNumberFormat="1" applyFont="1" applyFill="1" applyBorder="1" applyAlignment="1">
      <alignment horizontal="center" vertical="center"/>
    </xf>
    <xf numFmtId="0" fontId="6" fillId="0" borderId="2" xfId="0" applyFont="1" applyFill="1" applyBorder="1" applyAlignment="1">
      <alignment vertical="center" wrapText="1"/>
    </xf>
    <xf numFmtId="0" fontId="19" fillId="0" borderId="1" xfId="0" applyFont="1" applyBorder="1" applyAlignment="1">
      <alignment horizontal="center" vertical="center"/>
    </xf>
    <xf numFmtId="0" fontId="6" fillId="0" borderId="1" xfId="1" applyNumberFormat="1" applyFont="1" applyFill="1" applyBorder="1" applyAlignment="1">
      <alignment horizontal="center" vertical="center" wrapText="1"/>
    </xf>
    <xf numFmtId="0" fontId="6" fillId="0" borderId="2" xfId="0" applyFont="1" applyFill="1" applyBorder="1" applyAlignment="1">
      <alignment horizontal="left" vertical="top" wrapText="1"/>
    </xf>
    <xf numFmtId="0" fontId="20" fillId="0" borderId="1" xfId="0" applyFont="1" applyFill="1" applyBorder="1" applyAlignment="1">
      <alignment horizontal="left" vertical="top" wrapText="1"/>
    </xf>
    <xf numFmtId="0" fontId="6" fillId="0" borderId="10" xfId="0" applyFont="1" applyFill="1" applyBorder="1" applyAlignment="1">
      <alignment horizontal="center" vertical="center" wrapText="1"/>
    </xf>
    <xf numFmtId="0" fontId="6" fillId="0" borderId="1" xfId="0" applyFont="1" applyFill="1" applyBorder="1" applyAlignment="1">
      <alignment horizontal="left" wrapText="1"/>
    </xf>
    <xf numFmtId="4" fontId="6" fillId="0" borderId="1" xfId="0" applyNumberFormat="1" applyFont="1" applyFill="1" applyBorder="1" applyAlignment="1">
      <alignment horizontal="center" vertical="center"/>
    </xf>
    <xf numFmtId="3" fontId="6" fillId="0" borderId="1" xfId="0" applyNumberFormat="1" applyFont="1" applyFill="1" applyBorder="1" applyAlignment="1">
      <alignment horizontal="center" vertical="center"/>
    </xf>
    <xf numFmtId="49" fontId="6" fillId="0" borderId="4" xfId="0" applyNumberFormat="1" applyFont="1" applyBorder="1" applyAlignment="1">
      <alignment horizontal="center" vertical="center" wrapText="1"/>
    </xf>
    <xf numFmtId="0" fontId="6" fillId="0" borderId="3" xfId="0" applyFont="1" applyFill="1" applyBorder="1" applyAlignment="1">
      <alignment horizontal="justify" vertical="center" wrapText="1"/>
    </xf>
    <xf numFmtId="49" fontId="6" fillId="0" borderId="4" xfId="0" applyNumberFormat="1" applyFont="1" applyBorder="1" applyAlignment="1">
      <alignment vertical="center" wrapText="1"/>
    </xf>
    <xf numFmtId="49" fontId="6" fillId="0" borderId="3" xfId="0" applyNumberFormat="1" applyFont="1" applyFill="1" applyBorder="1" applyAlignment="1">
      <alignment vertical="center" wrapText="1"/>
    </xf>
    <xf numFmtId="49" fontId="6" fillId="0" borderId="3" xfId="0" applyNumberFormat="1" applyFont="1" applyBorder="1" applyAlignment="1">
      <alignment vertical="center" wrapText="1"/>
    </xf>
    <xf numFmtId="0" fontId="6" fillId="2" borderId="3" xfId="0" applyFont="1" applyFill="1" applyBorder="1" applyAlignment="1">
      <alignment horizontal="center" vertical="center" wrapText="1"/>
    </xf>
    <xf numFmtId="1" fontId="19" fillId="0" borderId="1" xfId="0" applyNumberFormat="1" applyFont="1" applyFill="1" applyBorder="1" applyAlignment="1">
      <alignment horizontal="center" vertical="center" wrapText="1"/>
    </xf>
    <xf numFmtId="0" fontId="6" fillId="0" borderId="3" xfId="0" applyFont="1" applyFill="1" applyBorder="1" applyAlignment="1">
      <alignment horizontal="left" vertical="top" wrapText="1"/>
    </xf>
    <xf numFmtId="1" fontId="19" fillId="0" borderId="3" xfId="0" applyNumberFormat="1" applyFont="1" applyFill="1" applyBorder="1" applyAlignment="1">
      <alignment horizontal="center" vertical="center" wrapText="1"/>
    </xf>
    <xf numFmtId="165" fontId="23" fillId="0" borderId="0" xfId="0" applyNumberFormat="1" applyFont="1" applyAlignment="1">
      <alignment horizontal="center"/>
    </xf>
    <xf numFmtId="0" fontId="23" fillId="0" borderId="0" xfId="0" applyFont="1"/>
    <xf numFmtId="165" fontId="6" fillId="0" borderId="0" xfId="0" applyNumberFormat="1" applyFont="1" applyAlignment="1">
      <alignment horizontal="center"/>
    </xf>
    <xf numFmtId="165" fontId="24" fillId="0" borderId="0" xfId="0" applyNumberFormat="1" applyFont="1" applyAlignment="1">
      <alignment horizontal="center"/>
    </xf>
    <xf numFmtId="0" fontId="5" fillId="0" borderId="1"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0" borderId="2" xfId="0" applyFont="1" applyFill="1" applyBorder="1" applyAlignment="1">
      <alignment horizontal="center" vertical="center" wrapText="1"/>
    </xf>
    <xf numFmtId="0" fontId="22" fillId="0" borderId="0" xfId="0" applyFont="1" applyAlignment="1">
      <alignment horizontal="center"/>
    </xf>
    <xf numFmtId="0" fontId="22" fillId="0" borderId="11" xfId="0" applyFont="1" applyBorder="1" applyAlignment="1">
      <alignment horizontal="center" vertical="center"/>
    </xf>
    <xf numFmtId="0" fontId="6" fillId="0" borderId="0" xfId="0" applyFont="1" applyAlignment="1">
      <alignment horizontal="center"/>
    </xf>
    <xf numFmtId="0" fontId="25" fillId="0" borderId="0" xfId="0" applyFont="1" applyAlignment="1">
      <alignment horizontal="center"/>
    </xf>
    <xf numFmtId="0" fontId="26" fillId="0" borderId="0" xfId="0" applyFont="1" applyFill="1" applyAlignment="1">
      <alignment horizontal="center" vertical="center" wrapText="1"/>
    </xf>
    <xf numFmtId="0" fontId="22" fillId="0" borderId="0" xfId="0" applyFont="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xf>
    <xf numFmtId="1" fontId="6" fillId="7" borderId="1" xfId="0" applyNumberFormat="1" applyFont="1" applyFill="1" applyBorder="1" applyAlignment="1">
      <alignment horizontal="center" vertical="center"/>
    </xf>
    <xf numFmtId="165" fontId="6" fillId="7" borderId="1" xfId="0" applyNumberFormat="1" applyFont="1" applyFill="1" applyBorder="1" applyAlignment="1">
      <alignment horizontal="center" vertical="center"/>
    </xf>
    <xf numFmtId="0" fontId="20" fillId="0" borderId="0" xfId="0" applyFont="1" applyFill="1" applyAlignment="1">
      <alignment vertical="center"/>
    </xf>
    <xf numFmtId="1" fontId="20" fillId="0" borderId="0" xfId="0" applyNumberFormat="1" applyFont="1" applyFill="1" applyAlignment="1">
      <alignment vertical="center"/>
    </xf>
    <xf numFmtId="1" fontId="6" fillId="9" borderId="1" xfId="0" applyNumberFormat="1" applyFont="1" applyFill="1" applyBorder="1" applyAlignment="1">
      <alignment horizontal="center" vertical="center"/>
    </xf>
    <xf numFmtId="165" fontId="6" fillId="11" borderId="1" xfId="0" applyNumberFormat="1" applyFont="1" applyFill="1" applyBorder="1" applyAlignment="1">
      <alignment horizontal="center" vertical="center" wrapText="1"/>
    </xf>
    <xf numFmtId="1" fontId="6" fillId="11" borderId="1" xfId="0" applyNumberFormat="1" applyFont="1" applyFill="1" applyBorder="1" applyAlignment="1">
      <alignment horizontal="center" vertical="center"/>
    </xf>
    <xf numFmtId="0" fontId="20" fillId="0" borderId="0" xfId="0" applyFont="1" applyFill="1" applyAlignment="1">
      <alignment vertical="center" wrapText="1"/>
    </xf>
    <xf numFmtId="0" fontId="20" fillId="0" borderId="0" xfId="0" applyFont="1" applyFill="1" applyAlignment="1">
      <alignment horizontal="left" vertical="center" wrapText="1"/>
    </xf>
    <xf numFmtId="0" fontId="6" fillId="0" borderId="0" xfId="0" applyFont="1"/>
    <xf numFmtId="0" fontId="27" fillId="0" borderId="0" xfId="0" applyFont="1"/>
    <xf numFmtId="1" fontId="27" fillId="0" borderId="0" xfId="0" applyNumberFormat="1" applyFont="1" applyAlignment="1">
      <alignment vertical="center"/>
    </xf>
    <xf numFmtId="0" fontId="27" fillId="0" borderId="0" xfId="0" applyFont="1" applyAlignment="1">
      <alignment vertical="center"/>
    </xf>
    <xf numFmtId="0" fontId="27" fillId="0" borderId="0" xfId="0" applyFont="1" applyFill="1" applyAlignment="1">
      <alignment vertical="center"/>
    </xf>
    <xf numFmtId="0" fontId="27" fillId="0" borderId="0" xfId="0" applyFont="1" applyAlignment="1">
      <alignment vertical="top"/>
    </xf>
    <xf numFmtId="0" fontId="13" fillId="0" borderId="0" xfId="0" applyFont="1" applyFill="1" applyAlignment="1">
      <alignment horizontal="center"/>
    </xf>
    <xf numFmtId="0" fontId="9" fillId="0" borderId="0" xfId="0" applyFont="1" applyFill="1" applyAlignment="1">
      <alignment vertical="center"/>
    </xf>
    <xf numFmtId="165" fontId="28" fillId="0" borderId="0" xfId="0" applyNumberFormat="1" applyFont="1" applyFill="1" applyAlignment="1">
      <alignment vertical="center"/>
    </xf>
    <xf numFmtId="165" fontId="6" fillId="3" borderId="1" xfId="0" applyNumberFormat="1" applyFont="1" applyFill="1" applyBorder="1" applyAlignment="1">
      <alignment horizontal="center" vertical="center" wrapText="1"/>
    </xf>
    <xf numFmtId="0" fontId="5" fillId="0" borderId="0" xfId="0" applyFont="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top" wrapText="1"/>
    </xf>
    <xf numFmtId="0" fontId="5" fillId="6" borderId="1"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5" fillId="3" borderId="3" xfId="0" applyFont="1" applyFill="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0" fontId="22" fillId="0" borderId="11" xfId="0" applyFont="1" applyBorder="1" applyAlignment="1">
      <alignment horizontal="center" vertical="center"/>
    </xf>
    <xf numFmtId="0" fontId="22" fillId="0" borderId="0" xfId="0" applyFont="1" applyAlignment="1">
      <alignment horizontal="center" vertical="center"/>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cellXfs>
  <cellStyles count="6">
    <cellStyle name="Excel Built-in Normal" xfId="3"/>
    <cellStyle name="Обычный" xfId="0" builtinId="0"/>
    <cellStyle name="Обычный 2" xfId="2"/>
    <cellStyle name="Обычный 3" xfId="5"/>
    <cellStyle name="Обычный 5" xfId="4"/>
    <cellStyle name="Финансовый" xfId="1" builtinId="3"/>
  </cellStyles>
  <dxfs count="0"/>
  <tableStyles count="0" defaultTableStyle="TableStyleMedium2" defaultPivotStyle="PivotStyleMedium9"/>
  <colors>
    <mruColors>
      <color rgb="FF6600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usernames" Target="revisions/userNam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revisionHeaders" Target="revisions/revisionHeaders.xml"/><Relationship Id="rId5" Type="http://schemas.openxmlformats.org/officeDocument/2006/relationships/calcChain" Target="calcChain.xml"/><Relationship Id="rId4" Type="http://schemas.openxmlformats.org/officeDocument/2006/relationships/sharedStrings" Target="sharedStrings.xml"/></Relationships>
</file>

<file path=xl/revisions/_rels/revisionHeaders.xml.rels><?xml version="1.0" encoding="UTF-8" standalone="yes"?>
<Relationships xmlns="http://schemas.openxmlformats.org/package/2006/relationships"><Relationship Id="rId117" Type="http://schemas.openxmlformats.org/officeDocument/2006/relationships/revisionLog" Target="revisionLog117.xml"/><Relationship Id="rId21" Type="http://schemas.openxmlformats.org/officeDocument/2006/relationships/revisionLog" Target="revisionLog21.xml"/><Relationship Id="rId42" Type="http://schemas.openxmlformats.org/officeDocument/2006/relationships/revisionLog" Target="revisionLog42.xml"/><Relationship Id="rId63" Type="http://schemas.openxmlformats.org/officeDocument/2006/relationships/revisionLog" Target="revisionLog63.xml"/><Relationship Id="rId84" Type="http://schemas.openxmlformats.org/officeDocument/2006/relationships/revisionLog" Target="revisionLog84.xml"/><Relationship Id="rId138" Type="http://schemas.openxmlformats.org/officeDocument/2006/relationships/revisionLog" Target="revisionLog138.xml"/><Relationship Id="rId159" Type="http://schemas.openxmlformats.org/officeDocument/2006/relationships/revisionLog" Target="revisionLog159.xml"/><Relationship Id="rId170" Type="http://schemas.openxmlformats.org/officeDocument/2006/relationships/revisionLog" Target="revisionLog170.xml"/><Relationship Id="rId191" Type="http://schemas.openxmlformats.org/officeDocument/2006/relationships/revisionLog" Target="revisionLog191.xml"/><Relationship Id="rId205" Type="http://schemas.openxmlformats.org/officeDocument/2006/relationships/revisionLog" Target="revisionLog205.xml"/><Relationship Id="rId16" Type="http://schemas.openxmlformats.org/officeDocument/2006/relationships/revisionLog" Target="revisionLog16.xml"/><Relationship Id="rId107" Type="http://schemas.openxmlformats.org/officeDocument/2006/relationships/revisionLog" Target="revisionLog107.xml"/><Relationship Id="rId11" Type="http://schemas.openxmlformats.org/officeDocument/2006/relationships/revisionLog" Target="revisionLog11.xml"/><Relationship Id="rId32" Type="http://schemas.openxmlformats.org/officeDocument/2006/relationships/revisionLog" Target="revisionLog32.xml"/><Relationship Id="rId37" Type="http://schemas.openxmlformats.org/officeDocument/2006/relationships/revisionLog" Target="revisionLog37.xml"/><Relationship Id="rId53" Type="http://schemas.openxmlformats.org/officeDocument/2006/relationships/revisionLog" Target="revisionLog53.xml"/><Relationship Id="rId58" Type="http://schemas.openxmlformats.org/officeDocument/2006/relationships/revisionLog" Target="revisionLog58.xml"/><Relationship Id="rId74" Type="http://schemas.openxmlformats.org/officeDocument/2006/relationships/revisionLog" Target="revisionLog74.xml"/><Relationship Id="rId79" Type="http://schemas.openxmlformats.org/officeDocument/2006/relationships/revisionLog" Target="revisionLog79.xml"/><Relationship Id="rId102" Type="http://schemas.openxmlformats.org/officeDocument/2006/relationships/revisionLog" Target="revisionLog102.xml"/><Relationship Id="rId123" Type="http://schemas.openxmlformats.org/officeDocument/2006/relationships/revisionLog" Target="revisionLog123.xml"/><Relationship Id="rId128" Type="http://schemas.openxmlformats.org/officeDocument/2006/relationships/revisionLog" Target="revisionLog128.xml"/><Relationship Id="rId144" Type="http://schemas.openxmlformats.org/officeDocument/2006/relationships/revisionLog" Target="revisionLog144.xml"/><Relationship Id="rId149" Type="http://schemas.openxmlformats.org/officeDocument/2006/relationships/revisionLog" Target="revisionLog149.xml"/><Relationship Id="rId5" Type="http://schemas.openxmlformats.org/officeDocument/2006/relationships/revisionLog" Target="revisionLog5.xml"/><Relationship Id="rId90" Type="http://schemas.openxmlformats.org/officeDocument/2006/relationships/revisionLog" Target="revisionLog90.xml"/><Relationship Id="rId95" Type="http://schemas.openxmlformats.org/officeDocument/2006/relationships/revisionLog" Target="revisionLog95.xml"/><Relationship Id="rId160" Type="http://schemas.openxmlformats.org/officeDocument/2006/relationships/revisionLog" Target="revisionLog160.xml"/><Relationship Id="rId165" Type="http://schemas.openxmlformats.org/officeDocument/2006/relationships/revisionLog" Target="revisionLog165.xml"/><Relationship Id="rId181" Type="http://schemas.openxmlformats.org/officeDocument/2006/relationships/revisionLog" Target="revisionLog181.xml"/><Relationship Id="rId186" Type="http://schemas.openxmlformats.org/officeDocument/2006/relationships/revisionLog" Target="revisionLog186.xml"/><Relationship Id="rId22" Type="http://schemas.openxmlformats.org/officeDocument/2006/relationships/revisionLog" Target="revisionLog22.xml"/><Relationship Id="rId27" Type="http://schemas.openxmlformats.org/officeDocument/2006/relationships/revisionLog" Target="revisionLog27.xml"/><Relationship Id="rId43" Type="http://schemas.openxmlformats.org/officeDocument/2006/relationships/revisionLog" Target="revisionLog43.xml"/><Relationship Id="rId48" Type="http://schemas.openxmlformats.org/officeDocument/2006/relationships/revisionLog" Target="revisionLog48.xml"/><Relationship Id="rId64" Type="http://schemas.openxmlformats.org/officeDocument/2006/relationships/revisionLog" Target="revisionLog64.xml"/><Relationship Id="rId69" Type="http://schemas.openxmlformats.org/officeDocument/2006/relationships/revisionLog" Target="revisionLog69.xml"/><Relationship Id="rId113" Type="http://schemas.openxmlformats.org/officeDocument/2006/relationships/revisionLog" Target="revisionLog113.xml"/><Relationship Id="rId118" Type="http://schemas.openxmlformats.org/officeDocument/2006/relationships/revisionLog" Target="revisionLog118.xml"/><Relationship Id="rId134" Type="http://schemas.openxmlformats.org/officeDocument/2006/relationships/revisionLog" Target="revisionLog134.xml"/><Relationship Id="rId139" Type="http://schemas.openxmlformats.org/officeDocument/2006/relationships/revisionLog" Target="revisionLog139.xml"/><Relationship Id="rId80" Type="http://schemas.openxmlformats.org/officeDocument/2006/relationships/revisionLog" Target="revisionLog80.xml"/><Relationship Id="rId85" Type="http://schemas.openxmlformats.org/officeDocument/2006/relationships/revisionLog" Target="revisionLog85.xml"/><Relationship Id="rId150" Type="http://schemas.openxmlformats.org/officeDocument/2006/relationships/revisionLog" Target="revisionLog150.xml"/><Relationship Id="rId155" Type="http://schemas.openxmlformats.org/officeDocument/2006/relationships/revisionLog" Target="revisionLog155.xml"/><Relationship Id="rId171" Type="http://schemas.openxmlformats.org/officeDocument/2006/relationships/revisionLog" Target="revisionLog171.xml"/><Relationship Id="rId176" Type="http://schemas.openxmlformats.org/officeDocument/2006/relationships/revisionLog" Target="revisionLog176.xml"/><Relationship Id="rId192" Type="http://schemas.openxmlformats.org/officeDocument/2006/relationships/revisionLog" Target="revisionLog192.xml"/><Relationship Id="rId197" Type="http://schemas.openxmlformats.org/officeDocument/2006/relationships/revisionLog" Target="revisionLog197.xml"/><Relationship Id="rId206" Type="http://schemas.openxmlformats.org/officeDocument/2006/relationships/revisionLog" Target="revisionLog206.xml"/><Relationship Id="rId201" Type="http://schemas.openxmlformats.org/officeDocument/2006/relationships/revisionLog" Target="revisionLog201.xml"/><Relationship Id="rId12" Type="http://schemas.openxmlformats.org/officeDocument/2006/relationships/revisionLog" Target="revisionLog12.xml"/><Relationship Id="rId17" Type="http://schemas.openxmlformats.org/officeDocument/2006/relationships/revisionLog" Target="revisionLog17.xml"/><Relationship Id="rId33" Type="http://schemas.openxmlformats.org/officeDocument/2006/relationships/revisionLog" Target="revisionLog33.xml"/><Relationship Id="rId38" Type="http://schemas.openxmlformats.org/officeDocument/2006/relationships/revisionLog" Target="revisionLog38.xml"/><Relationship Id="rId59" Type="http://schemas.openxmlformats.org/officeDocument/2006/relationships/revisionLog" Target="revisionLog59.xml"/><Relationship Id="rId103" Type="http://schemas.openxmlformats.org/officeDocument/2006/relationships/revisionLog" Target="revisionLog103.xml"/><Relationship Id="rId108" Type="http://schemas.openxmlformats.org/officeDocument/2006/relationships/revisionLog" Target="revisionLog108.xml"/><Relationship Id="rId124" Type="http://schemas.openxmlformats.org/officeDocument/2006/relationships/revisionLog" Target="revisionLog124.xml"/><Relationship Id="rId129" Type="http://schemas.openxmlformats.org/officeDocument/2006/relationships/revisionLog" Target="revisionLog129.xml"/><Relationship Id="rId54" Type="http://schemas.openxmlformats.org/officeDocument/2006/relationships/revisionLog" Target="revisionLog54.xml"/><Relationship Id="rId70" Type="http://schemas.openxmlformats.org/officeDocument/2006/relationships/revisionLog" Target="revisionLog70.xml"/><Relationship Id="rId75" Type="http://schemas.openxmlformats.org/officeDocument/2006/relationships/revisionLog" Target="revisionLog75.xml"/><Relationship Id="rId91" Type="http://schemas.openxmlformats.org/officeDocument/2006/relationships/revisionLog" Target="revisionLog91.xml"/><Relationship Id="rId96" Type="http://schemas.openxmlformats.org/officeDocument/2006/relationships/revisionLog" Target="revisionLog96.xml"/><Relationship Id="rId140" Type="http://schemas.openxmlformats.org/officeDocument/2006/relationships/revisionLog" Target="revisionLog140.xml"/><Relationship Id="rId145" Type="http://schemas.openxmlformats.org/officeDocument/2006/relationships/revisionLog" Target="revisionLog145.xml"/><Relationship Id="rId161" Type="http://schemas.openxmlformats.org/officeDocument/2006/relationships/revisionLog" Target="revisionLog161.xml"/><Relationship Id="rId166" Type="http://schemas.openxmlformats.org/officeDocument/2006/relationships/revisionLog" Target="revisionLog166.xml"/><Relationship Id="rId182" Type="http://schemas.openxmlformats.org/officeDocument/2006/relationships/revisionLog" Target="revisionLog182.xml"/><Relationship Id="rId187" Type="http://schemas.openxmlformats.org/officeDocument/2006/relationships/revisionLog" Target="revisionLog187.xml"/><Relationship Id="rId1" Type="http://schemas.openxmlformats.org/officeDocument/2006/relationships/revisionLog" Target="revisionLog1.xml"/><Relationship Id="rId6" Type="http://schemas.openxmlformats.org/officeDocument/2006/relationships/revisionLog" Target="revisionLog6.xml"/><Relationship Id="rId23" Type="http://schemas.openxmlformats.org/officeDocument/2006/relationships/revisionLog" Target="revisionLog23.xml"/><Relationship Id="rId28" Type="http://schemas.openxmlformats.org/officeDocument/2006/relationships/revisionLog" Target="revisionLog28.xml"/><Relationship Id="rId49" Type="http://schemas.openxmlformats.org/officeDocument/2006/relationships/revisionLog" Target="revisionLog49.xml"/><Relationship Id="rId114" Type="http://schemas.openxmlformats.org/officeDocument/2006/relationships/revisionLog" Target="revisionLog114.xml"/><Relationship Id="rId119" Type="http://schemas.openxmlformats.org/officeDocument/2006/relationships/revisionLog" Target="revisionLog119.xml"/><Relationship Id="rId44" Type="http://schemas.openxmlformats.org/officeDocument/2006/relationships/revisionLog" Target="revisionLog44.xml"/><Relationship Id="rId60" Type="http://schemas.openxmlformats.org/officeDocument/2006/relationships/revisionLog" Target="revisionLog60.xml"/><Relationship Id="rId65" Type="http://schemas.openxmlformats.org/officeDocument/2006/relationships/revisionLog" Target="revisionLog65.xml"/><Relationship Id="rId81" Type="http://schemas.openxmlformats.org/officeDocument/2006/relationships/revisionLog" Target="revisionLog81.xml"/><Relationship Id="rId86" Type="http://schemas.openxmlformats.org/officeDocument/2006/relationships/revisionLog" Target="revisionLog86.xml"/><Relationship Id="rId130" Type="http://schemas.openxmlformats.org/officeDocument/2006/relationships/revisionLog" Target="revisionLog130.xml"/><Relationship Id="rId135" Type="http://schemas.openxmlformats.org/officeDocument/2006/relationships/revisionLog" Target="revisionLog135.xml"/><Relationship Id="rId151" Type="http://schemas.openxmlformats.org/officeDocument/2006/relationships/revisionLog" Target="revisionLog151.xml"/><Relationship Id="rId156" Type="http://schemas.openxmlformats.org/officeDocument/2006/relationships/revisionLog" Target="revisionLog156.xml"/><Relationship Id="rId177" Type="http://schemas.openxmlformats.org/officeDocument/2006/relationships/revisionLog" Target="revisionLog177.xml"/><Relationship Id="rId198" Type="http://schemas.openxmlformats.org/officeDocument/2006/relationships/revisionLog" Target="revisionLog198.xml"/><Relationship Id="rId172" Type="http://schemas.openxmlformats.org/officeDocument/2006/relationships/revisionLog" Target="revisionLog172.xml"/><Relationship Id="rId193" Type="http://schemas.openxmlformats.org/officeDocument/2006/relationships/revisionLog" Target="revisionLog193.xml"/><Relationship Id="rId202" Type="http://schemas.openxmlformats.org/officeDocument/2006/relationships/revisionLog" Target="revisionLog202.xml"/><Relationship Id="rId13" Type="http://schemas.openxmlformats.org/officeDocument/2006/relationships/revisionLog" Target="revisionLog13.xml"/><Relationship Id="rId18" Type="http://schemas.openxmlformats.org/officeDocument/2006/relationships/revisionLog" Target="revisionLog18.xml"/><Relationship Id="rId39" Type="http://schemas.openxmlformats.org/officeDocument/2006/relationships/revisionLog" Target="revisionLog39.xml"/><Relationship Id="rId109" Type="http://schemas.openxmlformats.org/officeDocument/2006/relationships/revisionLog" Target="revisionLog109.xml"/><Relationship Id="rId34" Type="http://schemas.openxmlformats.org/officeDocument/2006/relationships/revisionLog" Target="revisionLog34.xml"/><Relationship Id="rId50" Type="http://schemas.openxmlformats.org/officeDocument/2006/relationships/revisionLog" Target="revisionLog50.xml"/><Relationship Id="rId55" Type="http://schemas.openxmlformats.org/officeDocument/2006/relationships/revisionLog" Target="revisionLog55.xml"/><Relationship Id="rId76" Type="http://schemas.openxmlformats.org/officeDocument/2006/relationships/revisionLog" Target="revisionLog76.xml"/><Relationship Id="rId97" Type="http://schemas.openxmlformats.org/officeDocument/2006/relationships/revisionLog" Target="revisionLog97.xml"/><Relationship Id="rId104" Type="http://schemas.openxmlformats.org/officeDocument/2006/relationships/revisionLog" Target="revisionLog104.xml"/><Relationship Id="rId120" Type="http://schemas.openxmlformats.org/officeDocument/2006/relationships/revisionLog" Target="revisionLog120.xml"/><Relationship Id="rId125" Type="http://schemas.openxmlformats.org/officeDocument/2006/relationships/revisionLog" Target="revisionLog125.xml"/><Relationship Id="rId141" Type="http://schemas.openxmlformats.org/officeDocument/2006/relationships/revisionLog" Target="revisionLog141.xml"/><Relationship Id="rId146" Type="http://schemas.openxmlformats.org/officeDocument/2006/relationships/revisionLog" Target="revisionLog146.xml"/><Relationship Id="rId167" Type="http://schemas.openxmlformats.org/officeDocument/2006/relationships/revisionLog" Target="revisionLog167.xml"/><Relationship Id="rId188" Type="http://schemas.openxmlformats.org/officeDocument/2006/relationships/revisionLog" Target="revisionLog188.xml"/><Relationship Id="rId7" Type="http://schemas.openxmlformats.org/officeDocument/2006/relationships/revisionLog" Target="revisionLog7.xml"/><Relationship Id="rId71" Type="http://schemas.openxmlformats.org/officeDocument/2006/relationships/revisionLog" Target="revisionLog71.xml"/><Relationship Id="rId92" Type="http://schemas.openxmlformats.org/officeDocument/2006/relationships/revisionLog" Target="revisionLog92.xml"/><Relationship Id="rId162" Type="http://schemas.openxmlformats.org/officeDocument/2006/relationships/revisionLog" Target="revisionLog162.xml"/><Relationship Id="rId183" Type="http://schemas.openxmlformats.org/officeDocument/2006/relationships/revisionLog" Target="revisionLog183.xml"/><Relationship Id="rId2" Type="http://schemas.openxmlformats.org/officeDocument/2006/relationships/revisionLog" Target="revisionLog2.xml"/><Relationship Id="rId29" Type="http://schemas.openxmlformats.org/officeDocument/2006/relationships/revisionLog" Target="revisionLog29.xml"/><Relationship Id="rId24" Type="http://schemas.openxmlformats.org/officeDocument/2006/relationships/revisionLog" Target="revisionLog24.xml"/><Relationship Id="rId40" Type="http://schemas.openxmlformats.org/officeDocument/2006/relationships/revisionLog" Target="revisionLog40.xml"/><Relationship Id="rId45" Type="http://schemas.openxmlformats.org/officeDocument/2006/relationships/revisionLog" Target="revisionLog45.xml"/><Relationship Id="rId66" Type="http://schemas.openxmlformats.org/officeDocument/2006/relationships/revisionLog" Target="revisionLog66.xml"/><Relationship Id="rId87" Type="http://schemas.openxmlformats.org/officeDocument/2006/relationships/revisionLog" Target="revisionLog87.xml"/><Relationship Id="rId110" Type="http://schemas.openxmlformats.org/officeDocument/2006/relationships/revisionLog" Target="revisionLog110.xml"/><Relationship Id="rId115" Type="http://schemas.openxmlformats.org/officeDocument/2006/relationships/revisionLog" Target="revisionLog115.xml"/><Relationship Id="rId131" Type="http://schemas.openxmlformats.org/officeDocument/2006/relationships/revisionLog" Target="revisionLog131.xml"/><Relationship Id="rId136" Type="http://schemas.openxmlformats.org/officeDocument/2006/relationships/revisionLog" Target="revisionLog136.xml"/><Relationship Id="rId157" Type="http://schemas.openxmlformats.org/officeDocument/2006/relationships/revisionLog" Target="revisionLog157.xml"/><Relationship Id="rId178" Type="http://schemas.openxmlformats.org/officeDocument/2006/relationships/revisionLog" Target="revisionLog178.xml"/><Relationship Id="rId61" Type="http://schemas.openxmlformats.org/officeDocument/2006/relationships/revisionLog" Target="revisionLog61.xml"/><Relationship Id="rId82" Type="http://schemas.openxmlformats.org/officeDocument/2006/relationships/revisionLog" Target="revisionLog82.xml"/><Relationship Id="rId152" Type="http://schemas.openxmlformats.org/officeDocument/2006/relationships/revisionLog" Target="revisionLog152.xml"/><Relationship Id="rId173" Type="http://schemas.openxmlformats.org/officeDocument/2006/relationships/revisionLog" Target="revisionLog173.xml"/><Relationship Id="rId194" Type="http://schemas.openxmlformats.org/officeDocument/2006/relationships/revisionLog" Target="revisionLog194.xml"/><Relationship Id="rId199" Type="http://schemas.openxmlformats.org/officeDocument/2006/relationships/revisionLog" Target="revisionLog199.xml"/><Relationship Id="rId203" Type="http://schemas.openxmlformats.org/officeDocument/2006/relationships/revisionLog" Target="revisionLog203.xml"/><Relationship Id="rId19" Type="http://schemas.openxmlformats.org/officeDocument/2006/relationships/revisionLog" Target="revisionLog19.xml"/><Relationship Id="rId14" Type="http://schemas.openxmlformats.org/officeDocument/2006/relationships/revisionLog" Target="revisionLog14.xml"/><Relationship Id="rId30" Type="http://schemas.openxmlformats.org/officeDocument/2006/relationships/revisionLog" Target="revisionLog30.xml"/><Relationship Id="rId35" Type="http://schemas.openxmlformats.org/officeDocument/2006/relationships/revisionLog" Target="revisionLog35.xml"/><Relationship Id="rId56" Type="http://schemas.openxmlformats.org/officeDocument/2006/relationships/revisionLog" Target="revisionLog56.xml"/><Relationship Id="rId77" Type="http://schemas.openxmlformats.org/officeDocument/2006/relationships/revisionLog" Target="revisionLog77.xml"/><Relationship Id="rId100" Type="http://schemas.openxmlformats.org/officeDocument/2006/relationships/revisionLog" Target="revisionLog100.xml"/><Relationship Id="rId105" Type="http://schemas.openxmlformats.org/officeDocument/2006/relationships/revisionLog" Target="revisionLog105.xml"/><Relationship Id="rId126" Type="http://schemas.openxmlformats.org/officeDocument/2006/relationships/revisionLog" Target="revisionLog126.xml"/><Relationship Id="rId147" Type="http://schemas.openxmlformats.org/officeDocument/2006/relationships/revisionLog" Target="revisionLog147.xml"/><Relationship Id="rId168" Type="http://schemas.openxmlformats.org/officeDocument/2006/relationships/revisionLog" Target="revisionLog168.xml"/><Relationship Id="rId8" Type="http://schemas.openxmlformats.org/officeDocument/2006/relationships/revisionLog" Target="revisionLog8.xml"/><Relationship Id="rId51" Type="http://schemas.openxmlformats.org/officeDocument/2006/relationships/revisionLog" Target="revisionLog51.xml"/><Relationship Id="rId72" Type="http://schemas.openxmlformats.org/officeDocument/2006/relationships/revisionLog" Target="revisionLog72.xml"/><Relationship Id="rId93" Type="http://schemas.openxmlformats.org/officeDocument/2006/relationships/revisionLog" Target="revisionLog93.xml"/><Relationship Id="rId98" Type="http://schemas.openxmlformats.org/officeDocument/2006/relationships/revisionLog" Target="revisionLog98.xml"/><Relationship Id="rId121" Type="http://schemas.openxmlformats.org/officeDocument/2006/relationships/revisionLog" Target="revisionLog121.xml"/><Relationship Id="rId142" Type="http://schemas.openxmlformats.org/officeDocument/2006/relationships/revisionLog" Target="revisionLog142.xml"/><Relationship Id="rId163" Type="http://schemas.openxmlformats.org/officeDocument/2006/relationships/revisionLog" Target="revisionLog163.xml"/><Relationship Id="rId184" Type="http://schemas.openxmlformats.org/officeDocument/2006/relationships/revisionLog" Target="revisionLog184.xml"/><Relationship Id="rId189" Type="http://schemas.openxmlformats.org/officeDocument/2006/relationships/revisionLog" Target="revisionLog189.xml"/><Relationship Id="rId3" Type="http://schemas.openxmlformats.org/officeDocument/2006/relationships/revisionLog" Target="revisionLog3.xml"/><Relationship Id="rId25" Type="http://schemas.openxmlformats.org/officeDocument/2006/relationships/revisionLog" Target="revisionLog25.xml"/><Relationship Id="rId46" Type="http://schemas.openxmlformats.org/officeDocument/2006/relationships/revisionLog" Target="revisionLog46.xml"/><Relationship Id="rId67" Type="http://schemas.openxmlformats.org/officeDocument/2006/relationships/revisionLog" Target="revisionLog67.xml"/><Relationship Id="rId116" Type="http://schemas.openxmlformats.org/officeDocument/2006/relationships/revisionLog" Target="revisionLog116.xml"/><Relationship Id="rId137" Type="http://schemas.openxmlformats.org/officeDocument/2006/relationships/revisionLog" Target="revisionLog137.xml"/><Relationship Id="rId158" Type="http://schemas.openxmlformats.org/officeDocument/2006/relationships/revisionLog" Target="revisionLog158.xml"/><Relationship Id="rId20" Type="http://schemas.openxmlformats.org/officeDocument/2006/relationships/revisionLog" Target="revisionLog20.xml"/><Relationship Id="rId41" Type="http://schemas.openxmlformats.org/officeDocument/2006/relationships/revisionLog" Target="revisionLog41.xml"/><Relationship Id="rId62" Type="http://schemas.openxmlformats.org/officeDocument/2006/relationships/revisionLog" Target="revisionLog62.xml"/><Relationship Id="rId83" Type="http://schemas.openxmlformats.org/officeDocument/2006/relationships/revisionLog" Target="revisionLog83.xml"/><Relationship Id="rId88" Type="http://schemas.openxmlformats.org/officeDocument/2006/relationships/revisionLog" Target="revisionLog88.xml"/><Relationship Id="rId111" Type="http://schemas.openxmlformats.org/officeDocument/2006/relationships/revisionLog" Target="revisionLog111.xml"/><Relationship Id="rId132" Type="http://schemas.openxmlformats.org/officeDocument/2006/relationships/revisionLog" Target="revisionLog132.xml"/><Relationship Id="rId153" Type="http://schemas.openxmlformats.org/officeDocument/2006/relationships/revisionLog" Target="revisionLog153.xml"/><Relationship Id="rId174" Type="http://schemas.openxmlformats.org/officeDocument/2006/relationships/revisionLog" Target="revisionLog174.xml"/><Relationship Id="rId179" Type="http://schemas.openxmlformats.org/officeDocument/2006/relationships/revisionLog" Target="revisionLog179.xml"/><Relationship Id="rId195" Type="http://schemas.openxmlformats.org/officeDocument/2006/relationships/revisionLog" Target="revisionLog195.xml"/><Relationship Id="rId190" Type="http://schemas.openxmlformats.org/officeDocument/2006/relationships/revisionLog" Target="revisionLog190.xml"/><Relationship Id="rId204" Type="http://schemas.openxmlformats.org/officeDocument/2006/relationships/revisionLog" Target="revisionLog204.xml"/><Relationship Id="rId15" Type="http://schemas.openxmlformats.org/officeDocument/2006/relationships/revisionLog" Target="revisionLog15.xml"/><Relationship Id="rId36" Type="http://schemas.openxmlformats.org/officeDocument/2006/relationships/revisionLog" Target="revisionLog36.xml"/><Relationship Id="rId57" Type="http://schemas.openxmlformats.org/officeDocument/2006/relationships/revisionLog" Target="revisionLog57.xml"/><Relationship Id="rId106" Type="http://schemas.openxmlformats.org/officeDocument/2006/relationships/revisionLog" Target="revisionLog106.xml"/><Relationship Id="rId127" Type="http://schemas.openxmlformats.org/officeDocument/2006/relationships/revisionLog" Target="revisionLog127.xml"/><Relationship Id="rId10" Type="http://schemas.openxmlformats.org/officeDocument/2006/relationships/revisionLog" Target="revisionLog10.xml"/><Relationship Id="rId31" Type="http://schemas.openxmlformats.org/officeDocument/2006/relationships/revisionLog" Target="revisionLog31.xml"/><Relationship Id="rId52" Type="http://schemas.openxmlformats.org/officeDocument/2006/relationships/revisionLog" Target="revisionLog52.xml"/><Relationship Id="rId73" Type="http://schemas.openxmlformats.org/officeDocument/2006/relationships/revisionLog" Target="revisionLog73.xml"/><Relationship Id="rId78" Type="http://schemas.openxmlformats.org/officeDocument/2006/relationships/revisionLog" Target="revisionLog78.xml"/><Relationship Id="rId94" Type="http://schemas.openxmlformats.org/officeDocument/2006/relationships/revisionLog" Target="revisionLog94.xml"/><Relationship Id="rId99" Type="http://schemas.openxmlformats.org/officeDocument/2006/relationships/revisionLog" Target="revisionLog99.xml"/><Relationship Id="rId101" Type="http://schemas.openxmlformats.org/officeDocument/2006/relationships/revisionLog" Target="revisionLog101.xml"/><Relationship Id="rId122" Type="http://schemas.openxmlformats.org/officeDocument/2006/relationships/revisionLog" Target="revisionLog122.xml"/><Relationship Id="rId143" Type="http://schemas.openxmlformats.org/officeDocument/2006/relationships/revisionLog" Target="revisionLog143.xml"/><Relationship Id="rId148" Type="http://schemas.openxmlformats.org/officeDocument/2006/relationships/revisionLog" Target="revisionLog148.xml"/><Relationship Id="rId164" Type="http://schemas.openxmlformats.org/officeDocument/2006/relationships/revisionLog" Target="revisionLog164.xml"/><Relationship Id="rId169" Type="http://schemas.openxmlformats.org/officeDocument/2006/relationships/revisionLog" Target="revisionLog169.xml"/><Relationship Id="rId185" Type="http://schemas.openxmlformats.org/officeDocument/2006/relationships/revisionLog" Target="revisionLog185.xml"/><Relationship Id="rId4" Type="http://schemas.openxmlformats.org/officeDocument/2006/relationships/revisionLog" Target="revisionLog4.xml"/><Relationship Id="rId9" Type="http://schemas.openxmlformats.org/officeDocument/2006/relationships/revisionLog" Target="revisionLog9.xml"/><Relationship Id="rId180" Type="http://schemas.openxmlformats.org/officeDocument/2006/relationships/revisionLog" Target="revisionLog180.xml"/><Relationship Id="rId26" Type="http://schemas.openxmlformats.org/officeDocument/2006/relationships/revisionLog" Target="revisionLog26.xml"/><Relationship Id="rId47" Type="http://schemas.openxmlformats.org/officeDocument/2006/relationships/revisionLog" Target="revisionLog47.xml"/><Relationship Id="rId68" Type="http://schemas.openxmlformats.org/officeDocument/2006/relationships/revisionLog" Target="revisionLog68.xml"/><Relationship Id="rId89" Type="http://schemas.openxmlformats.org/officeDocument/2006/relationships/revisionLog" Target="revisionLog89.xml"/><Relationship Id="rId112" Type="http://schemas.openxmlformats.org/officeDocument/2006/relationships/revisionLog" Target="revisionLog112.xml"/><Relationship Id="rId133" Type="http://schemas.openxmlformats.org/officeDocument/2006/relationships/revisionLog" Target="revisionLog133.xml"/><Relationship Id="rId154" Type="http://schemas.openxmlformats.org/officeDocument/2006/relationships/revisionLog" Target="revisionLog154.xml"/><Relationship Id="rId175" Type="http://schemas.openxmlformats.org/officeDocument/2006/relationships/revisionLog" Target="revisionLog175.xml"/><Relationship Id="rId196" Type="http://schemas.openxmlformats.org/officeDocument/2006/relationships/revisionLog" Target="revisionLog196.xml"/><Relationship Id="rId200" Type="http://schemas.openxmlformats.org/officeDocument/2006/relationships/revisionLog" Target="revisionLog200.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F8A5F2BE-4C52-49BB-9C89-ABFEEAD148C6}" diskRevisions="1" revisionId="2263" version="206" protected="1">
  <header guid="{F14EE687-3B2F-4674-B889-2D5B9CFAB668}" dateTime="2024-04-18T11:16:08" maxSheetId="2" userName="Ахметов Эрнест Хатемович" r:id="rId1">
    <sheetIdMap count="1">
      <sheetId val="1"/>
    </sheetIdMap>
  </header>
  <header guid="{7A8557BE-D553-4071-B0DB-2FE1934053F2}" dateTime="2024-04-18T11:17:01" maxSheetId="2" userName="Цёвка Елена Александровна" r:id="rId2" minRId="1">
    <sheetIdMap count="1">
      <sheetId val="1"/>
    </sheetIdMap>
  </header>
  <header guid="{2DFF1AB8-6123-44EC-A3A9-6556F009FFDF}" dateTime="2024-04-18T11:37:44" maxSheetId="2" userName="Митина Екатерина Сергеевна" r:id="rId3" minRId="5" maxRId="6">
    <sheetIdMap count="1">
      <sheetId val="1"/>
    </sheetIdMap>
  </header>
  <header guid="{1C32CDF8-66D3-4A97-A64B-21C649CBB49B}" dateTime="2024-04-18T12:02:29" maxSheetId="2" userName="Цёвка Елена Александровна" r:id="rId4" minRId="7" maxRId="9">
    <sheetIdMap count="1">
      <sheetId val="1"/>
    </sheetIdMap>
  </header>
  <header guid="{1D5389DE-C2BA-439E-9A84-3D752DE36F92}" dateTime="2024-04-18T12:28:43" maxSheetId="2" userName="Степаненко Наталья Алексеевна" r:id="rId5" minRId="13" maxRId="15">
    <sheetIdMap count="1">
      <sheetId val="1"/>
    </sheetIdMap>
  </header>
  <header guid="{B3C5F61D-D8CC-4A76-A2FC-5CB3E181D308}" dateTime="2024-04-18T13:58:39" maxSheetId="2" userName="Степаненко Наталья Алексеевна" r:id="rId6">
    <sheetIdMap count="1">
      <sheetId val="1"/>
    </sheetIdMap>
  </header>
  <header guid="{5113CB3F-C1ED-4FD9-9FFB-A91B41E534A4}" dateTime="2024-04-18T14:00:05" maxSheetId="2" userName="Степаненко Наталья Алексеевна" r:id="rId7">
    <sheetIdMap count="1">
      <sheetId val="1"/>
    </sheetIdMap>
  </header>
  <header guid="{928BF4F8-5C19-496F-B813-7EBFAA903E3C}" dateTime="2024-04-18T14:52:55" maxSheetId="2" userName="Митина Екатерина Сергеевна" r:id="rId8" minRId="22" maxRId="30">
    <sheetIdMap count="1">
      <sheetId val="1"/>
    </sheetIdMap>
  </header>
  <header guid="{4B987E42-47FE-4566-9DFB-DF1D48ACB757}" dateTime="2024-04-18T15:04:38" maxSheetId="2" userName="Степаненко Наталья Алексеевна" r:id="rId9" minRId="31" maxRId="33">
    <sheetIdMap count="1">
      <sheetId val="1"/>
    </sheetIdMap>
  </header>
  <header guid="{5F39BEA3-51AE-4DC2-954C-626437CEB67A}" dateTime="2024-04-18T15:28:56" maxSheetId="2" userName="Степаненко Наталья Алексеевна" r:id="rId10" minRId="37" maxRId="45">
    <sheetIdMap count="1">
      <sheetId val="1"/>
    </sheetIdMap>
  </header>
  <header guid="{8F0C895E-C9B0-438D-80C0-7B65219C9D8A}" dateTime="2024-04-18T15:58:29" maxSheetId="2" userName="Митина Екатерина Сергеевна" r:id="rId11" minRId="46">
    <sheetIdMap count="1">
      <sheetId val="1"/>
    </sheetIdMap>
  </header>
  <header guid="{C5E9F5E8-5109-4428-94E8-53CE656B19B2}" dateTime="2024-04-18T16:46:20" maxSheetId="2" userName="Цёвка Елена Александровна" r:id="rId12" minRId="47" maxRId="79">
    <sheetIdMap count="1">
      <sheetId val="1"/>
    </sheetIdMap>
  </header>
  <header guid="{3E62A422-5D9C-4B7A-9F3F-01822CF316E6}" dateTime="2024-04-18T17:23:26" maxSheetId="2" userName="Цёвка Елена Александровна" r:id="rId13" minRId="80">
    <sheetIdMap count="1">
      <sheetId val="1"/>
    </sheetIdMap>
  </header>
  <header guid="{73F78C11-4413-4678-893F-39C946E3D61F}" dateTime="2024-04-18T17:40:22" maxSheetId="2" userName="Митина Екатерина Сергеевна" r:id="rId14" minRId="81">
    <sheetIdMap count="1">
      <sheetId val="1"/>
    </sheetIdMap>
  </header>
  <header guid="{F9A6B885-728D-4935-895E-E6A8EF005B1E}" dateTime="2024-04-19T09:52:34" maxSheetId="2" userName="Цёвка Елена Александровна" r:id="rId15" minRId="82" maxRId="86">
    <sheetIdMap count="1">
      <sheetId val="1"/>
    </sheetIdMap>
  </header>
  <header guid="{785CF9B1-B954-426C-839E-9CD51E3927BA}" dateTime="2024-04-19T16:42:42" maxSheetId="2" userName="Степаненко Наталья Алексеевна" r:id="rId16" minRId="90" maxRId="92">
    <sheetIdMap count="1">
      <sheetId val="1"/>
    </sheetIdMap>
  </header>
  <header guid="{0BF1013D-7CCD-4ADC-ABF7-9EA7D8E6AEA8}" dateTime="2024-04-19T16:52:35" maxSheetId="2" userName="Степаненко Наталья Алексеевна" r:id="rId17" minRId="96">
    <sheetIdMap count="1">
      <sheetId val="1"/>
    </sheetIdMap>
  </header>
  <header guid="{D203C0BB-8318-41D9-A1B1-7EA69A214137}" dateTime="2024-04-19T17:21:28" maxSheetId="2" userName="Степаненко Наталья Алексеевна" r:id="rId18" minRId="97">
    <sheetIdMap count="1">
      <sheetId val="1"/>
    </sheetIdMap>
  </header>
  <header guid="{7B5DA9CB-CA0E-4989-91F3-C479252775AC}" dateTime="2024-04-22T09:34:04" maxSheetId="2" userName="Цёвка Елена Александровна" r:id="rId19">
    <sheetIdMap count="1">
      <sheetId val="1"/>
    </sheetIdMap>
  </header>
  <header guid="{AFFA3737-10B1-4849-A2D9-05C77639661E}" dateTime="2024-04-22T09:49:29" maxSheetId="2" userName="Цёвка Елена Александровна" r:id="rId20" minRId="101">
    <sheetIdMap count="1">
      <sheetId val="1"/>
    </sheetIdMap>
  </header>
  <header guid="{B25E4EAC-5591-47A8-BA2C-56810EE2E100}" dateTime="2024-04-22T10:15:14" maxSheetId="2" userName="Цёвка Елена Александровна" r:id="rId21" minRId="102" maxRId="104">
    <sheetIdMap count="1">
      <sheetId val="1"/>
    </sheetIdMap>
  </header>
  <header guid="{80BB2183-8DB1-46E3-A3B3-44B5C43CF1A5}" dateTime="2024-04-22T10:17:10" maxSheetId="2" userName="Цёвка Елена Александровна" r:id="rId22" minRId="105">
    <sheetIdMap count="1">
      <sheetId val="1"/>
    </sheetIdMap>
  </header>
  <header guid="{4E6DEB5D-1BCB-444A-BE01-46DE233567BF}" dateTime="2024-04-22T10:18:51" maxSheetId="2" userName="Цёвка Елена Александровна" r:id="rId23">
    <sheetIdMap count="1">
      <sheetId val="1"/>
    </sheetIdMap>
  </header>
  <header guid="{29F367D0-0F8E-4A02-A633-A14A7E7CD47F}" dateTime="2024-04-22T15:16:18" maxSheetId="2" userName="Степаненко Наталья Алексеевна" r:id="rId24" minRId="106">
    <sheetIdMap count="1">
      <sheetId val="1"/>
    </sheetIdMap>
  </header>
  <header guid="{38B92E41-2B07-4971-AA39-DC0790FD21ED}" dateTime="2024-04-22T18:05:14" maxSheetId="2" userName="Степаненко Наталья Алексеевна" r:id="rId25" minRId="110" maxRId="257">
    <sheetIdMap count="1">
      <sheetId val="1"/>
    </sheetIdMap>
  </header>
  <header guid="{284F4E84-979D-4AE8-9C8F-0644BE7D8CE5}" dateTime="2024-04-23T11:09:09" maxSheetId="2" userName="Степаненко Наталья Алексеевна" r:id="rId26" minRId="261" maxRId="353">
    <sheetIdMap count="1">
      <sheetId val="1"/>
    </sheetIdMap>
  </header>
  <header guid="{5775B360-EC2B-41E2-B82F-127DCD2199ED}" dateTime="2024-04-23T11:31:04" maxSheetId="2" userName="Степаненко Наталья Алексеевна" r:id="rId27" minRId="354" maxRId="427">
    <sheetIdMap count="1">
      <sheetId val="1"/>
    </sheetIdMap>
  </header>
  <header guid="{02E46E7E-35DE-4240-BE8D-29F167AD642D}" dateTime="2024-04-23T11:36:11" maxSheetId="2" userName="Степаненко Наталья Алексеевна" r:id="rId28" minRId="428" maxRId="432">
    <sheetIdMap count="1">
      <sheetId val="1"/>
    </sheetIdMap>
  </header>
  <header guid="{F98804DA-E695-4C2A-A13B-5FE8EE3C1ED1}" dateTime="2024-04-23T15:07:49" maxSheetId="2" userName="Степаненко Наталья Алексеевна" r:id="rId29" minRId="433" maxRId="434">
    <sheetIdMap count="1">
      <sheetId val="1"/>
    </sheetIdMap>
  </header>
  <header guid="{4EBC3301-44D2-4AF3-A1DA-012090224BC9}" dateTime="2024-04-23T15:08:08" maxSheetId="2" userName="Степаненко Наталья Алексеевна" r:id="rId30">
    <sheetIdMap count="1">
      <sheetId val="1"/>
    </sheetIdMap>
  </header>
  <header guid="{E07EA61C-A7DE-4DF8-B34C-2E4B498513F2}" dateTime="2024-04-23T15:48:13" maxSheetId="2" userName="Степаненко Наталья Алексеевна" r:id="rId31" minRId="439" maxRId="442">
    <sheetIdMap count="1">
      <sheetId val="1"/>
    </sheetIdMap>
  </header>
  <header guid="{D21F8F87-46B6-46ED-B1F5-98B684A7B08F}" dateTime="2024-04-23T15:53:50" maxSheetId="2" userName="Степаненко Наталья Алексеевна" r:id="rId32" minRId="447" maxRId="458">
    <sheetIdMap count="1">
      <sheetId val="1"/>
    </sheetIdMap>
  </header>
  <header guid="{D8B8087C-C88D-428E-9429-ABDFFA1933B4}" dateTime="2024-04-23T16:20:34" maxSheetId="2" userName="Степаненко Наталья Алексеевна" r:id="rId33" minRId="463" maxRId="470">
    <sheetIdMap count="1">
      <sheetId val="1"/>
    </sheetIdMap>
  </header>
  <header guid="{2C017C88-0880-4B93-965F-D7F2E8C2C1A8}" dateTime="2024-04-23T16:39:56" maxSheetId="2" userName="Степаненко Наталья Алексеевна" r:id="rId34" minRId="475" maxRId="480">
    <sheetIdMap count="1">
      <sheetId val="1"/>
    </sheetIdMap>
  </header>
  <header guid="{7FE362C5-7329-42F4-82F9-9063505FB861}" dateTime="2024-04-23T16:55:41" maxSheetId="2" userName="Степаненко Наталья Алексеевна" r:id="rId35" minRId="481" maxRId="507">
    <sheetIdMap count="1">
      <sheetId val="1"/>
    </sheetIdMap>
  </header>
  <header guid="{BD188B0D-7977-494B-9338-88B222DF8D27}" dateTime="2024-04-24T09:00:18" maxSheetId="2" userName="Степаненко Наталья Алексеевна" r:id="rId36" minRId="512" maxRId="590">
    <sheetIdMap count="1">
      <sheetId val="1"/>
    </sheetIdMap>
  </header>
  <header guid="{EECC4566-D45C-464F-9BC3-1C5A93D8E016}" dateTime="2024-04-24T09:15:41" maxSheetId="2" userName="Степаненко Наталья Алексеевна" r:id="rId37" minRId="595" maxRId="599">
    <sheetIdMap count="1">
      <sheetId val="1"/>
    </sheetIdMap>
  </header>
  <header guid="{3D220B53-B84A-4299-B916-60FFA6028902}" dateTime="2024-04-24T09:16:00" maxSheetId="2" userName="Степаненко Наталья Алексеевна" r:id="rId38">
    <sheetIdMap count="1">
      <sheetId val="1"/>
    </sheetIdMap>
  </header>
  <header guid="{BE7DB584-2BB3-4F6E-8C70-816D49B89B8E}" dateTime="2024-04-24T09:51:45" maxSheetId="2" userName="Степаненко Наталья Алексеевна" r:id="rId39" minRId="608" maxRId="613">
    <sheetIdMap count="1">
      <sheetId val="1"/>
    </sheetIdMap>
  </header>
  <header guid="{D47A03A4-0DB2-4D57-B719-D91B0CFB3D81}" dateTime="2024-04-24T10:41:30" maxSheetId="2" userName="Степаненко Наталья Алексеевна" r:id="rId40" minRId="618" maxRId="620">
    <sheetIdMap count="1">
      <sheetId val="1"/>
    </sheetIdMap>
  </header>
  <header guid="{BC485E1F-96D9-4D2A-BFD5-DF37FA81DFE7}" dateTime="2024-04-24T14:29:59" maxSheetId="2" userName="Степаненко Наталья Алексеевна" r:id="rId41" minRId="625" maxRId="628">
    <sheetIdMap count="1">
      <sheetId val="1"/>
    </sheetIdMap>
  </header>
  <header guid="{A2AB7F74-3057-49A8-BB90-ED7A04C75747}" dateTime="2024-05-03T15:44:53" maxSheetId="2" userName="Митина Екатерина Сергеевна" r:id="rId42" minRId="633" maxRId="634">
    <sheetIdMap count="1">
      <sheetId val="1"/>
    </sheetIdMap>
  </header>
  <header guid="{AF98F7EE-8B6B-4681-A148-B172D5BE1BAB}" dateTime="2024-05-03T15:47:18" maxSheetId="2" userName="Митина Екатерина Сергеевна" r:id="rId43" minRId="638">
    <sheetIdMap count="1">
      <sheetId val="1"/>
    </sheetIdMap>
  </header>
  <header guid="{9934A236-E5E5-42F2-A953-9F483DB42D8B}" dateTime="2024-05-03T16:49:04" maxSheetId="2" userName="Бондарева Оксана Петровна" r:id="rId44" minRId="642" maxRId="648">
    <sheetIdMap count="1">
      <sheetId val="1"/>
    </sheetIdMap>
  </header>
  <header guid="{DC69F03E-4D73-429F-9341-85BB6B326097}" dateTime="2024-05-06T18:16:24" maxSheetId="2" userName="Бондарева Оксана Петровна" r:id="rId45" minRId="649">
    <sheetIdMap count="1">
      <sheetId val="1"/>
    </sheetIdMap>
  </header>
  <header guid="{67DC00BD-754B-403E-A98C-EC55963FB3BA}" dateTime="2024-05-06T23:05:59" maxSheetId="2" userName="XxX" r:id="rId46" minRId="650" maxRId="671">
    <sheetIdMap count="1">
      <sheetId val="1"/>
    </sheetIdMap>
  </header>
  <header guid="{DEC9927A-BE9D-4836-B730-F9F54237B4C9}" dateTime="2024-05-07T00:06:39" maxSheetId="2" userName="XxX" r:id="rId47" minRId="675" maxRId="684">
    <sheetIdMap count="1">
      <sheetId val="1"/>
    </sheetIdMap>
  </header>
  <header guid="{23E6801A-E9E0-4309-A922-3B93A0238878}" dateTime="2024-05-07T00:35:01" maxSheetId="2" userName="XxX" r:id="rId48" minRId="685">
    <sheetIdMap count="1">
      <sheetId val="1"/>
    </sheetIdMap>
  </header>
  <header guid="{A27AE771-72A2-4622-A080-1F9954CE0C39}" dateTime="2024-05-07T09:42:26" maxSheetId="2" userName="Цёвка Елена Александровна" r:id="rId49" minRId="686" maxRId="687">
    <sheetIdMap count="1">
      <sheetId val="1"/>
    </sheetIdMap>
  </header>
  <header guid="{CCD07020-3F2B-456D-940B-32B7FF7F03A0}" dateTime="2024-05-07T10:08:58" maxSheetId="2" userName="Митина Екатерина Сергеевна" r:id="rId50" minRId="691" maxRId="693">
    <sheetIdMap count="1">
      <sheetId val="1"/>
    </sheetIdMap>
  </header>
  <header guid="{B9136BDB-D741-4F28-929A-6D2FD3DF9066}" dateTime="2024-05-07T10:46:43" maxSheetId="2" userName="Бондарева Оксана Петровна" r:id="rId51" minRId="694" maxRId="695">
    <sheetIdMap count="1">
      <sheetId val="1"/>
    </sheetIdMap>
  </header>
  <header guid="{C88E0729-EBE7-4929-9D38-5834C93E50D1}" dateTime="2024-05-07T10:52:25" maxSheetId="2" userName="Бондарева Оксана Петровна" r:id="rId52" minRId="699" maxRId="700">
    <sheetIdMap count="1">
      <sheetId val="1"/>
    </sheetIdMap>
  </header>
  <header guid="{A4512A84-F8E7-49D0-A2D2-ABB1E697FB8D}" dateTime="2024-05-07T11:00:40" maxSheetId="2" userName="Цёвка Елена Александровна" r:id="rId53" minRId="704" maxRId="707">
    <sheetIdMap count="1">
      <sheetId val="1"/>
    </sheetIdMap>
  </header>
  <header guid="{035352AE-F21D-464E-AF07-E0FBF85CC3EA}" dateTime="2024-05-07T11:03:24" maxSheetId="2" userName="Бондарева Оксана Петровна" r:id="rId54">
    <sheetIdMap count="1">
      <sheetId val="1"/>
    </sheetIdMap>
  </header>
  <header guid="{D3FE16F5-3FC3-4777-A572-CB22916990C4}" dateTime="2024-05-07T11:08:52" maxSheetId="2" userName="Цёвка Елена Александровна" r:id="rId55" minRId="711" maxRId="718">
    <sheetIdMap count="1">
      <sheetId val="1"/>
    </sheetIdMap>
  </header>
  <header guid="{BCF6BB74-C74B-4030-8546-6C03FABA593B}" dateTime="2024-05-07T12:17:13" maxSheetId="2" userName="Цёвка Елена Александровна" r:id="rId56" minRId="719" maxRId="725">
    <sheetIdMap count="1">
      <sheetId val="1"/>
    </sheetIdMap>
  </header>
  <header guid="{A0E88729-F5EC-4649-B822-2769A4A6BC19}" dateTime="2024-05-07T16:27:36" maxSheetId="2" userName="Цёвка Елена Александровна" r:id="rId57" minRId="729">
    <sheetIdMap count="1">
      <sheetId val="1"/>
    </sheetIdMap>
  </header>
  <header guid="{ECE6DB3A-933A-42D9-A737-7B43A3F626BF}" dateTime="2024-05-07T16:27:50" maxSheetId="2" userName="Цёвка Елена Александровна" r:id="rId58" minRId="733">
    <sheetIdMap count="1">
      <sheetId val="1"/>
    </sheetIdMap>
  </header>
  <header guid="{7FFA56C8-19C5-4EAD-BD05-1B431ED89AA1}" dateTime="2024-05-07T16:28:02" maxSheetId="2" userName="Цёвка Елена Александровна" r:id="rId59" minRId="734">
    <sheetIdMap count="1">
      <sheetId val="1"/>
    </sheetIdMap>
  </header>
  <header guid="{380DDA2F-ECC2-4B52-842B-A8D81D81BF7E}" dateTime="2024-05-07T16:28:34" maxSheetId="2" userName="Цёвка Елена Александровна" r:id="rId60" minRId="735">
    <sheetIdMap count="1">
      <sheetId val="1"/>
    </sheetIdMap>
  </header>
  <header guid="{8F1B3262-7474-42EF-8302-6BE43D1763D1}" dateTime="2024-05-07T16:29:04" maxSheetId="2" userName="Цёвка Елена Александровна" r:id="rId61" minRId="736">
    <sheetIdMap count="1">
      <sheetId val="1"/>
    </sheetIdMap>
  </header>
  <header guid="{C50F9A5D-F9D0-4085-8AAC-18C7E22AEA49}" dateTime="2024-05-07T16:32:34" maxSheetId="2" userName="Цёвка Елена Александровна" r:id="rId62" minRId="737" maxRId="740">
    <sheetIdMap count="1">
      <sheetId val="1"/>
    </sheetIdMap>
  </header>
  <header guid="{D27029F8-8F10-4816-9B63-1C782F464A50}" dateTime="2024-05-08T10:55:50" maxSheetId="2" userName="Митина Екатерина Сергеевна" r:id="rId63" minRId="741" maxRId="744">
    <sheetIdMap count="1">
      <sheetId val="1"/>
    </sheetIdMap>
  </header>
  <header guid="{559DBEF9-1933-44EA-BB04-1C1A9300B7EE}" dateTime="2024-05-08T12:05:33" maxSheetId="2" userName="Митина Екатерина Сергеевна" r:id="rId64">
    <sheetIdMap count="1">
      <sheetId val="1"/>
    </sheetIdMap>
  </header>
  <header guid="{77A6070E-4B56-4F1E-B11B-2599F0ADE99C}" dateTime="2024-05-10T11:18:49" maxSheetId="2" userName="Бондарева Оксана Петровна" r:id="rId65" minRId="748" maxRId="754">
    <sheetIdMap count="1">
      <sheetId val="1"/>
    </sheetIdMap>
  </header>
  <header guid="{28CB44B1-708B-4CAA-9AE5-97B4AE60DFF6}" dateTime="2024-05-13T09:42:08" maxSheetId="2" userName="Цёвка Елена Александровна" r:id="rId66" minRId="758">
    <sheetIdMap count="1">
      <sheetId val="1"/>
    </sheetIdMap>
  </header>
  <header guid="{A336C247-8E74-41F1-808B-69A54C473E88}" dateTime="2024-05-13T09:51:00" maxSheetId="2" userName="Цёвка Елена Александровна" r:id="rId67" minRId="759" maxRId="760">
    <sheetIdMap count="1">
      <sheetId val="1"/>
    </sheetIdMap>
  </header>
  <header guid="{412C1BF8-CD79-4B13-B252-EDADECF0C28A}" dateTime="2024-05-13T10:01:02" maxSheetId="2" userName="Степаненко Наталья Алексеевна" r:id="rId68" minRId="764" maxRId="822">
    <sheetIdMap count="1">
      <sheetId val="1"/>
    </sheetIdMap>
  </header>
  <header guid="{FD43A4A8-7FA1-4699-A0D3-6334DBA60F90}" dateTime="2024-05-13T10:17:30" maxSheetId="2" userName="Бондарева Оксана Петровна" r:id="rId69" minRId="827" maxRId="828">
    <sheetIdMap count="1">
      <sheetId val="1"/>
    </sheetIdMap>
  </header>
  <header guid="{BD3B36CC-AD5F-49F7-A225-F20BE859480A}" dateTime="2024-05-13T10:20:48" maxSheetId="2" userName="Степаненко Наталья Алексеевна" r:id="rId70">
    <sheetIdMap count="1">
      <sheetId val="1"/>
    </sheetIdMap>
  </header>
  <header guid="{28F55323-9557-4234-9DE9-5A5491394B45}" dateTime="2024-05-15T10:33:34" maxSheetId="2" userName="Митина Екатерина Сергеевна" r:id="rId71" minRId="832">
    <sheetIdMap count="1">
      <sheetId val="1"/>
    </sheetIdMap>
  </header>
  <header guid="{B56D8875-B8C4-4F77-AAF9-F7873341680A}" dateTime="2024-05-15T10:34:07" maxSheetId="2" userName="Митина Екатерина Сергеевна" r:id="rId72">
    <sheetIdMap count="1">
      <sheetId val="1"/>
    </sheetIdMap>
  </header>
  <header guid="{2A2C73F2-E100-4EA4-8D92-B8D707A30E8D}" dateTime="2024-05-16T14:30:52" maxSheetId="2" userName="Митина Екатерина Сергеевна" r:id="rId73">
    <sheetIdMap count="1">
      <sheetId val="1"/>
    </sheetIdMap>
  </header>
  <header guid="{03F324B8-96C0-4DD7-B388-F0D98670379A}" dateTime="2024-05-22T16:55:07" maxSheetId="2" userName="Степаненко Наталья Алексеевна" r:id="rId74" minRId="839">
    <sheetIdMap count="1">
      <sheetId val="1"/>
    </sheetIdMap>
  </header>
  <header guid="{22C9783B-F3A8-4E39-B37A-C7FC79BA15D9}" dateTime="2024-05-24T11:41:36" maxSheetId="2" userName="Степаненко Наталья Алексеевна" r:id="rId75" minRId="840" maxRId="842">
    <sheetIdMap count="1">
      <sheetId val="1"/>
    </sheetIdMap>
  </header>
  <header guid="{EE700B06-46C9-449C-A20A-870D5477DBB1}" dateTime="2024-05-24T11:48:21" maxSheetId="2" userName="Степаненко Наталья Алексеевна" r:id="rId76" minRId="846">
    <sheetIdMap count="1">
      <sheetId val="1"/>
    </sheetIdMap>
  </header>
  <header guid="{2C8798F2-CFDC-4444-AD5F-4F6B7A78576E}" dateTime="2025-03-21T09:37:16" maxSheetId="2" userName="Степаненко Наталья Алексеевна" r:id="rId77" minRId="847" maxRId="848">
    <sheetIdMap count="1">
      <sheetId val="1"/>
    </sheetIdMap>
  </header>
  <header guid="{B3D45FDF-C0EB-4FDA-9C7F-2E90DFC6B402}" dateTime="2025-03-21T09:45:10" maxSheetId="2" userName="Степаненко Наталья Алексеевна" r:id="rId78" minRId="852" maxRId="882">
    <sheetIdMap count="1">
      <sheetId val="1"/>
    </sheetIdMap>
  </header>
  <header guid="{59AF7358-DF41-4C34-9BE2-8EE559A9EFDD}" dateTime="2025-03-21T10:50:08" maxSheetId="2" userName="Степаненко Наталья Алексеевна" r:id="rId79">
    <sheetIdMap count="1">
      <sheetId val="1"/>
    </sheetIdMap>
  </header>
  <header guid="{36DB9778-B6BE-4C64-958D-DE3F854274A3}" dateTime="2025-03-21T10:50:40" maxSheetId="2" userName="Степаненко Наталья Алексеевна" r:id="rId80">
    <sheetIdMap count="1">
      <sheetId val="1"/>
    </sheetIdMap>
  </header>
  <header guid="{A2FF79A9-1445-405E-8021-3C8F5B23785D}" dateTime="2025-03-21T10:55:26" maxSheetId="2" userName="Степаненко Наталья Алексеевна" r:id="rId81" minRId="886" maxRId="917">
    <sheetIdMap count="1">
      <sheetId val="1"/>
    </sheetIdMap>
  </header>
  <header guid="{F6E19246-4940-49FE-A4BA-B687761D4D56}" dateTime="2025-03-21T11:03:08" maxSheetId="2" userName="Степаненко Наталья Алексеевна" r:id="rId82" minRId="918" maxRId="920">
    <sheetIdMap count="1">
      <sheetId val="1"/>
    </sheetIdMap>
  </header>
  <header guid="{7429D429-67F9-4A77-9251-FFBA64A23470}" dateTime="2025-03-21T11:15:28" maxSheetId="2" userName="Степаненко Наталья Алексеевна" r:id="rId83" minRId="921" maxRId="943">
    <sheetIdMap count="1">
      <sheetId val="1"/>
    </sheetIdMap>
  </header>
  <header guid="{23FF4A41-78D4-451E-9840-02E19437824C}" dateTime="2025-03-21T11:33:56" maxSheetId="2" userName="Степаненко Наталья Алексеевна" r:id="rId84">
    <sheetIdMap count="1">
      <sheetId val="1"/>
    </sheetIdMap>
  </header>
  <header guid="{7890598B-4EA9-4FB9-9127-8FE3760104DA}" dateTime="2025-03-21T11:41:41" maxSheetId="2" userName="Степаненко Наталья Алексеевна" r:id="rId85" minRId="944" maxRId="945">
    <sheetIdMap count="1">
      <sheetId val="1"/>
    </sheetIdMap>
  </header>
  <header guid="{92995572-D5C9-4BD7-98AF-ACDB8E715F62}" dateTime="2025-03-21T12:05:57" maxSheetId="2" userName="Степаненко Наталья Алексеевна" r:id="rId86" minRId="949" maxRId="952">
    <sheetIdMap count="1">
      <sheetId val="1"/>
    </sheetIdMap>
  </header>
  <header guid="{CBCB1266-B249-43CE-9D99-06D6D1CFB43E}" dateTime="2025-03-31T14:30:45" maxSheetId="2" userName="Степаненко Наталья Алексеевна" r:id="rId87" minRId="956" maxRId="1003">
    <sheetIdMap count="1">
      <sheetId val="1"/>
    </sheetIdMap>
  </header>
  <header guid="{5672108F-333F-481C-906A-DEFD35202771}" dateTime="2025-03-31T14:31:18" maxSheetId="2" userName="Степаненко Наталья Алексеевна" r:id="rId88" minRId="1007">
    <sheetIdMap count="1">
      <sheetId val="1"/>
    </sheetIdMap>
  </header>
  <header guid="{7B0A7AD9-D8A5-4D07-B075-3EB43C047EFB}" dateTime="2025-03-31T14:33:08" maxSheetId="2" userName="Степаненко Наталья Алексеевна" r:id="rId89" minRId="1008">
    <sheetIdMap count="1">
      <sheetId val="1"/>
    </sheetIdMap>
  </header>
  <header guid="{99F3D378-CCB9-4CD9-8D47-41B62C54C784}" dateTime="2025-03-31T14:41:03" maxSheetId="2" userName="Степаненко Наталья Алексеевна" r:id="rId90" minRId="1009" maxRId="1016">
    <sheetIdMap count="1">
      <sheetId val="1"/>
    </sheetIdMap>
  </header>
  <header guid="{F256EDB2-BF37-4BBC-A844-41F120DBA6FC}" dateTime="2025-03-31T14:50:06" maxSheetId="2" userName="Степаненко Наталья Алексеевна" r:id="rId91" minRId="1020">
    <sheetIdMap count="1">
      <sheetId val="1"/>
    </sheetIdMap>
  </header>
  <header guid="{C9804197-DC59-496F-B826-FAB44CE220F6}" dateTime="2025-03-31T15:18:19" maxSheetId="2" userName="Степаненко Наталья Алексеевна" r:id="rId92" minRId="1024" maxRId="1064">
    <sheetIdMap count="1">
      <sheetId val="1"/>
    </sheetIdMap>
  </header>
  <header guid="{FE98D198-29F8-4CC1-BF14-5BDC9F0E70B1}" dateTime="2025-03-31T15:25:13" maxSheetId="2" userName="Степаненко Наталья Алексеевна" r:id="rId93" minRId="1065" maxRId="1067">
    <sheetIdMap count="1">
      <sheetId val="1"/>
    </sheetIdMap>
  </header>
  <header guid="{8B52839F-3906-4428-A31A-64315D41A25D}" dateTime="2025-03-31T17:05:00" maxSheetId="2" userName="Степаненко Наталья Алексеевна" r:id="rId94" minRId="1068">
    <sheetIdMap count="1">
      <sheetId val="1"/>
    </sheetIdMap>
  </header>
  <header guid="{C7889DB5-0882-4E5B-85F1-6A8C8B51D997}" dateTime="2025-04-01T14:36:25" maxSheetId="2" userName="Степаненко Наталья Алексеевна" r:id="rId95" minRId="1072" maxRId="1075">
    <sheetIdMap count="1">
      <sheetId val="1"/>
    </sheetIdMap>
  </header>
  <header guid="{0EF7D03A-6508-499F-A73A-40291CED50DB}" dateTime="2025-04-01T14:39:25" maxSheetId="2" userName="Степаненко Наталья Алексеевна" r:id="rId96" minRId="1079" maxRId="1083">
    <sheetIdMap count="1">
      <sheetId val="1"/>
    </sheetIdMap>
  </header>
  <header guid="{9A74E290-10C1-4A0E-9552-6ABD2C4BAB95}" dateTime="2025-04-01T14:41:57" maxSheetId="2" userName="Степаненко Наталья Алексеевна" r:id="rId97" minRId="1084" maxRId="1085">
    <sheetIdMap count="1">
      <sheetId val="1"/>
    </sheetIdMap>
  </header>
  <header guid="{2F846A40-C3CE-44B9-BA47-F1DDB64DA970}" dateTime="2025-04-01T14:42:58" maxSheetId="2" userName="Степаненко Наталья Алексеевна" r:id="rId98" minRId="1086" maxRId="1087">
    <sheetIdMap count="1">
      <sheetId val="1"/>
    </sheetIdMap>
  </header>
  <header guid="{5F6D85B0-919C-4B9C-B7C4-B315904E5C98}" dateTime="2025-04-01T14:45:23" maxSheetId="2" userName="Степаненко Наталья Алексеевна" r:id="rId99" minRId="1091" maxRId="1093">
    <sheetIdMap count="1">
      <sheetId val="1"/>
    </sheetIdMap>
  </header>
  <header guid="{CB69CB45-B52B-48A8-A6F4-54112FEEA39B}" dateTime="2025-04-01T15:10:17" maxSheetId="2" userName="Степаненко Наталья Алексеевна" r:id="rId100" minRId="1097" maxRId="1113">
    <sheetIdMap count="1">
      <sheetId val="1"/>
    </sheetIdMap>
  </header>
  <header guid="{7C83DA5F-5CF2-4898-BEF9-D355427A0DFF}" dateTime="2025-04-01T15:12:52" maxSheetId="2" userName="Степаненко Наталья Алексеевна" r:id="rId101" minRId="1114" maxRId="1147">
    <sheetIdMap count="1">
      <sheetId val="1"/>
    </sheetIdMap>
  </header>
  <header guid="{E5342C27-B88A-4E2D-84BF-51A477DA4CFB}" dateTime="2025-04-01T15:13:19" maxSheetId="2" userName="Степаненко Наталья Алексеевна" r:id="rId102" minRId="1148" maxRId="1151">
    <sheetIdMap count="1">
      <sheetId val="1"/>
    </sheetIdMap>
  </header>
  <header guid="{B70AD236-723B-4B6C-B158-640BFB226BD3}" dateTime="2025-04-01T15:19:31" maxSheetId="2" userName="Степаненко Наталья Алексеевна" r:id="rId103" minRId="1152" maxRId="1171">
    <sheetIdMap count="1">
      <sheetId val="1"/>
    </sheetIdMap>
  </header>
  <header guid="{84592204-535D-41B0-B5D4-5704150037F7}" dateTime="2025-04-01T15:19:59" maxSheetId="2" userName="Степаненко Наталья Алексеевна" r:id="rId104" minRId="1175" maxRId="1176">
    <sheetIdMap count="1">
      <sheetId val="1"/>
    </sheetIdMap>
  </header>
  <header guid="{D704AB1A-D9EA-432F-99B7-6B2E79CC5ECC}" dateTime="2025-04-01T15:30:08" maxSheetId="2" userName="Степаненко Наталья Алексеевна" r:id="rId105" minRId="1177">
    <sheetIdMap count="1">
      <sheetId val="1"/>
    </sheetIdMap>
  </header>
  <header guid="{A18BB659-373C-4094-9D07-37BCA640C64A}" dateTime="2025-04-01T15:32:06" maxSheetId="2" userName="Степаненко Наталья Алексеевна" r:id="rId106" minRId="1178" maxRId="1187">
    <sheetIdMap count="1">
      <sheetId val="1"/>
    </sheetIdMap>
  </header>
  <header guid="{4A5AF626-C540-49B3-AE25-6F965732BE81}" dateTime="2025-04-01T15:54:54" maxSheetId="2" userName="Степаненко Наталья Алексеевна" r:id="rId107" minRId="1188" maxRId="1191">
    <sheetIdMap count="1">
      <sheetId val="1"/>
    </sheetIdMap>
  </header>
  <header guid="{3D4E9A4C-C611-46B0-92A2-096547235E9A}" dateTime="2025-04-01T16:04:30" maxSheetId="2" userName="Степаненко Наталья Алексеевна" r:id="rId108" minRId="1195" maxRId="1198">
    <sheetIdMap count="1">
      <sheetId val="1"/>
    </sheetIdMap>
  </header>
  <header guid="{E3AFE833-9571-4A18-A443-091641350A7A}" dateTime="2025-04-01T16:06:33" maxSheetId="2" userName="Степаненко Наталья Алексеевна" r:id="rId109" minRId="1202" maxRId="1204">
    <sheetIdMap count="1">
      <sheetId val="1"/>
    </sheetIdMap>
  </header>
  <header guid="{1E7CAF4C-CC42-49B6-903A-49FD3F1C0B52}" dateTime="2025-04-01T16:22:03" maxSheetId="2" userName="Степаненко Наталья Алексеевна" r:id="rId110" minRId="1205" maxRId="1207">
    <sheetIdMap count="1">
      <sheetId val="1"/>
    </sheetIdMap>
  </header>
  <header guid="{57F10167-DE0F-4F30-84A7-1BA406CA07C4}" dateTime="2025-04-01T16:23:02" maxSheetId="2" userName="Степаненко Наталья Алексеевна" r:id="rId111" minRId="1211">
    <sheetIdMap count="1">
      <sheetId val="1"/>
    </sheetIdMap>
  </header>
  <header guid="{48CC77CC-252A-4904-AF66-E50A489F9B2A}" dateTime="2025-04-01T16:24:28" maxSheetId="2" userName="Степаненко Наталья Алексеевна" r:id="rId112" minRId="1215" maxRId="1216">
    <sheetIdMap count="1">
      <sheetId val="1"/>
    </sheetIdMap>
  </header>
  <header guid="{6F8C0DBE-DFC4-432C-AD03-F0060A0045E9}" dateTime="2025-04-01T16:27:58" maxSheetId="2" userName="Степаненко Наталья Алексеевна" r:id="rId113" minRId="1220" maxRId="1229">
    <sheetIdMap count="1">
      <sheetId val="1"/>
    </sheetIdMap>
  </header>
  <header guid="{92DBDCFC-CCE3-4123-B261-0E198B632934}" dateTime="2025-04-01T16:51:04" maxSheetId="2" userName="Степаненко Наталья Алексеевна" r:id="rId114" minRId="1233" maxRId="1246">
    <sheetIdMap count="1">
      <sheetId val="1"/>
    </sheetIdMap>
  </header>
  <header guid="{86EB235B-D57C-4D60-83B6-3E36AC85E562}" dateTime="2025-04-01T16:51:21" maxSheetId="2" userName="Степаненко Наталья Алексеевна" r:id="rId115">
    <sheetIdMap count="1">
      <sheetId val="1"/>
    </sheetIdMap>
  </header>
  <header guid="{2A25BF0D-C02D-4379-99FE-B765CE9E7622}" dateTime="2025-04-01T17:04:39" maxSheetId="2" userName="Цёвка Елена Александровна" r:id="rId116" minRId="1247" maxRId="1261">
    <sheetIdMap count="1">
      <sheetId val="1"/>
    </sheetIdMap>
  </header>
  <header guid="{8DB509FD-8F3F-4F6D-8333-F94C7DF8B779}" dateTime="2025-04-02T08:36:08" maxSheetId="2" userName="Степаненко Наталья Алексеевна" r:id="rId117">
    <sheetIdMap count="1">
      <sheetId val="1"/>
    </sheetIdMap>
  </header>
  <header guid="{84684D94-6EE7-4101-8E66-873F106C88C5}" dateTime="2025-04-02T09:38:13" maxSheetId="2" userName="Цёвка Елена Александровна" r:id="rId118" minRId="1265" maxRId="1278">
    <sheetIdMap count="1">
      <sheetId val="1"/>
    </sheetIdMap>
  </header>
  <header guid="{4F06C627-B30B-4277-B222-F39F86EDB312}" dateTime="2025-04-02T11:01:26" maxSheetId="2" userName="Цёвка Елена Александровна" r:id="rId119" minRId="1279" maxRId="1290">
    <sheetIdMap count="1">
      <sheetId val="1"/>
    </sheetIdMap>
  </header>
  <header guid="{7204115B-B260-4037-B91F-B993AA7637E5}" dateTime="2025-04-02T11:17:58" maxSheetId="2" userName="Цёвка Елена Александровна" r:id="rId120" minRId="1291" maxRId="1294">
    <sheetIdMap count="1">
      <sheetId val="1"/>
    </sheetIdMap>
  </header>
  <header guid="{7AC9B52A-61A1-40E1-A103-AB9AA58B5610}" dateTime="2025-04-02T11:29:12" maxSheetId="2" userName="Цёвка Елена Александровна" r:id="rId121" minRId="1295" maxRId="1306">
    <sheetIdMap count="1">
      <sheetId val="1"/>
    </sheetIdMap>
  </header>
  <header guid="{315A026F-17E3-4577-9589-7ABAA0557B89}" dateTime="2025-04-02T11:53:55" maxSheetId="2" userName="Цёвка Елена Александровна" r:id="rId122" minRId="1307" maxRId="1310">
    <sheetIdMap count="1">
      <sheetId val="1"/>
    </sheetIdMap>
  </header>
  <header guid="{9ADD5A40-77F4-4771-8B46-4F961B7F9EE5}" dateTime="2025-04-02T13:58:42" maxSheetId="2" userName="Цёвка Елена Александровна" r:id="rId123" minRId="1311" maxRId="1336">
    <sheetIdMap count="1">
      <sheetId val="1"/>
    </sheetIdMap>
  </header>
  <header guid="{AB91ED08-864D-4658-A3E5-389A03242868}" dateTime="2025-04-02T13:58:56" maxSheetId="2" userName="Цёвка Елена Александровна" r:id="rId124">
    <sheetIdMap count="1">
      <sheetId val="1"/>
    </sheetIdMap>
  </header>
  <header guid="{476DA4B9-5BCA-4EE6-A9BF-EF8C994F79C1}" dateTime="2025-04-02T15:04:37" maxSheetId="2" userName="Цёвка Елена Александровна" r:id="rId125">
    <sheetIdMap count="1">
      <sheetId val="1"/>
    </sheetIdMap>
  </header>
  <header guid="{0B5D0324-9B93-4B93-9F6F-DE8F324D8CAD}" dateTime="2025-04-03T11:40:51" maxSheetId="2" userName="Степаненко Наталья Алексеевна" r:id="rId126" minRId="1337">
    <sheetIdMap count="1">
      <sheetId val="1"/>
    </sheetIdMap>
  </header>
  <header guid="{200CFAE9-9F9D-40AF-891E-E9D28DE70B96}" dateTime="2025-04-03T16:19:51" maxSheetId="2" userName="Цёвка Елена Александровна" r:id="rId127" minRId="1341" maxRId="1344">
    <sheetIdMap count="1">
      <sheetId val="1"/>
    </sheetIdMap>
  </header>
  <header guid="{86207131-4C5C-455C-8047-F4899EC3EEA6}" dateTime="2025-04-03T16:20:33" maxSheetId="2" userName="Цёвка Елена Александровна" r:id="rId128" minRId="1345">
    <sheetIdMap count="1">
      <sheetId val="1"/>
    </sheetIdMap>
  </header>
  <header guid="{CF2ED182-8FA7-4CB4-9BB7-6ACD8682026C}" dateTime="2025-04-03T17:13:18" maxSheetId="2" userName="Степаненко Наталья Алексеевна" r:id="rId129" minRId="1349" maxRId="1353">
    <sheetIdMap count="1">
      <sheetId val="1"/>
    </sheetIdMap>
  </header>
  <header guid="{F82B98C9-29D3-470D-95D5-9941FA8959B8}" dateTime="2025-04-03T17:17:44" maxSheetId="2" userName="Цёвка Елена Александровна" r:id="rId130" minRId="1354" maxRId="1355">
    <sheetIdMap count="1">
      <sheetId val="1"/>
    </sheetIdMap>
  </header>
  <header guid="{83A48BA6-2A4B-42A9-B1E0-13BF42EEE8EB}" dateTime="2025-04-04T11:19:22" maxSheetId="2" userName="Цёвка Елена Александровна" r:id="rId131" minRId="1356" maxRId="1361">
    <sheetIdMap count="1">
      <sheetId val="1"/>
    </sheetIdMap>
  </header>
  <header guid="{97E09DF5-56A7-4EBA-8F93-7BF3051A413C}" dateTime="2025-04-04T15:29:15" maxSheetId="2" userName="Цёвка Елена Александровна" r:id="rId132" minRId="1362">
    <sheetIdMap count="1">
      <sheetId val="1"/>
    </sheetIdMap>
  </header>
  <header guid="{46559D1B-30EC-4296-9E87-60029BFFC16C}" dateTime="2025-04-04T15:56:30" maxSheetId="2" userName="Цёвка Елена Александровна" r:id="rId133" minRId="1363" maxRId="1365">
    <sheetIdMap count="1">
      <sheetId val="1"/>
    </sheetIdMap>
  </header>
  <header guid="{90F1B196-2C7E-42FE-9F30-C85B0CA60C78}" dateTime="2025-04-04T16:25:39" maxSheetId="2" userName="Степаненко Наталья Алексеевна" r:id="rId134" minRId="1366" maxRId="1370">
    <sheetIdMap count="1">
      <sheetId val="1"/>
    </sheetIdMap>
  </header>
  <header guid="{ABCA9723-DC5E-4165-8C72-731C34A3268D}" dateTime="2025-04-04T16:38:47" maxSheetId="2" userName="Степаненко Наталья Алексеевна" r:id="rId135" minRId="1374" maxRId="1384">
    <sheetIdMap count="1">
      <sheetId val="1"/>
    </sheetIdMap>
  </header>
  <header guid="{6C35DA15-3216-4D55-B89F-4C7F85B65FDD}" dateTime="2025-04-04T16:41:33" maxSheetId="2" userName="Степаненко Наталья Алексеевна" r:id="rId136" minRId="1385">
    <sheetIdMap count="1">
      <sheetId val="1"/>
    </sheetIdMap>
  </header>
  <header guid="{F82902DD-86E0-4824-976F-355D0149F375}" dateTime="2025-04-07T12:21:32" maxSheetId="2" userName="Цёвка Елена Александровна" r:id="rId137" minRId="1389">
    <sheetIdMap count="1">
      <sheetId val="1"/>
    </sheetIdMap>
  </header>
  <header guid="{25CD4143-1E15-4D5C-9E23-5E45760D09BF}" dateTime="2025-04-07T16:32:24" maxSheetId="2" userName="Степаненко Наталья Алексеевна" r:id="rId138">
    <sheetIdMap count="1">
      <sheetId val="1"/>
    </sheetIdMap>
  </header>
  <header guid="{CB78A668-EB66-4ADB-B63B-45A938283809}" dateTime="2025-04-07T16:38:13" maxSheetId="2" userName="Митина Екатерина Сергеевна" r:id="rId139" minRId="1396" maxRId="1422">
    <sheetIdMap count="1">
      <sheetId val="1"/>
    </sheetIdMap>
  </header>
  <header guid="{BFEE8425-47BC-4C8D-9D1F-7EF5FEE96135}" dateTime="2025-04-07T17:22:09" maxSheetId="2" userName="Митина Екатерина Сергеевна" r:id="rId140" minRId="1423" maxRId="1426">
    <sheetIdMap count="1">
      <sheetId val="1"/>
    </sheetIdMap>
  </header>
  <header guid="{1102E461-30DA-4D60-AF5B-BB6D49EA589B}" dateTime="2025-04-07T17:28:18" maxSheetId="2" userName="Митина Екатерина Сергеевна" r:id="rId141" minRId="1430" maxRId="1433">
    <sheetIdMap count="1">
      <sheetId val="1"/>
    </sheetIdMap>
  </header>
  <header guid="{787BD8BD-22B6-40D9-9571-8BE9A4DC02AE}" dateTime="2025-04-07T17:36:21" maxSheetId="2" userName="Митина Екатерина Сергеевна" r:id="rId142" minRId="1437" maxRId="1461">
    <sheetIdMap count="1">
      <sheetId val="1"/>
    </sheetIdMap>
  </header>
  <header guid="{AAFB18BD-E569-4FC7-BB38-7B5D4786F1C2}" dateTime="2025-04-07T17:38:52" maxSheetId="2" userName="Митина Екатерина Сергеевна" r:id="rId143" minRId="1465" maxRId="1467">
    <sheetIdMap count="1">
      <sheetId val="1"/>
    </sheetIdMap>
  </header>
  <header guid="{22292886-DBD1-4A56-88E7-2199E0D1D96E}" dateTime="2025-04-07T17:40:08" maxSheetId="2" userName="Митина Екатерина Сергеевна" r:id="rId144" minRId="1468" maxRId="1472">
    <sheetIdMap count="1">
      <sheetId val="1"/>
    </sheetIdMap>
  </header>
  <header guid="{E0284597-E297-4015-B578-0E205198F6B5}" dateTime="2025-04-07T17:41:05" maxSheetId="2" userName="Митина Екатерина Сергеевна" r:id="rId145" minRId="1473" maxRId="1477">
    <sheetIdMap count="1">
      <sheetId val="1"/>
    </sheetIdMap>
  </header>
  <header guid="{146C559F-7E80-4FE0-9667-3CD48C304606}" dateTime="2025-04-07T17:41:30" maxSheetId="2" userName="Митина Екатерина Сергеевна" r:id="rId146">
    <sheetIdMap count="1">
      <sheetId val="1"/>
    </sheetIdMap>
  </header>
  <header guid="{B8B84058-93E9-442E-BAB8-6BC9E0BA831E}" dateTime="2025-04-07T17:45:32" maxSheetId="2" userName="Митина Екатерина Сергеевна" r:id="rId147" minRId="1478" maxRId="1508">
    <sheetIdMap count="1">
      <sheetId val="1"/>
    </sheetIdMap>
  </header>
  <header guid="{80D8CF20-1323-4664-AA1D-57357D38004E}" dateTime="2025-04-07T17:46:21" maxSheetId="2" userName="Митина Екатерина Сергеевна" r:id="rId148">
    <sheetIdMap count="1">
      <sheetId val="1"/>
    </sheetIdMap>
  </header>
  <header guid="{87B5E16C-82CE-4039-B895-41653FCA09D8}" dateTime="2025-04-07T18:01:00" maxSheetId="2" userName="Цёвка Елена Александровна" r:id="rId149">
    <sheetIdMap count="1">
      <sheetId val="1"/>
    </sheetIdMap>
  </header>
  <header guid="{EDACD1B1-41CA-4206-998D-F0B3409F26B1}" dateTime="2025-04-07T18:08:24" maxSheetId="2" userName="Митина Екатерина Сергеевна" r:id="rId150" minRId="1515" maxRId="1519">
    <sheetIdMap count="1">
      <sheetId val="1"/>
    </sheetIdMap>
  </header>
  <header guid="{771FE072-B31D-44D9-B6B2-254EFE932995}" dateTime="2025-04-07T18:15:24" maxSheetId="2" userName="Митина Екатерина Сергеевна" r:id="rId151" minRId="1520" maxRId="1534">
    <sheetIdMap count="1">
      <sheetId val="1"/>
    </sheetIdMap>
  </header>
  <header guid="{D7B755D1-A069-48CD-A142-2C88AEF79FBA}" dateTime="2025-04-08T08:59:09" maxSheetId="2" userName="Митина Екатерина Сергеевна" r:id="rId152" minRId="1535">
    <sheetIdMap count="1">
      <sheetId val="1"/>
    </sheetIdMap>
  </header>
  <header guid="{087C5C9D-98F3-4637-9F58-EE918C3F0705}" dateTime="2025-04-08T09:13:30" maxSheetId="2" userName="Митина Екатерина Сергеевна" r:id="rId153" minRId="1539" maxRId="1541">
    <sheetIdMap count="1">
      <sheetId val="1"/>
    </sheetIdMap>
  </header>
  <header guid="{9BA4117C-2BD3-4223-8844-A60880C26FEF}" dateTime="2025-04-08T09:21:29" maxSheetId="2" userName="Митина Екатерина Сергеевна" r:id="rId154" minRId="1542" maxRId="1543">
    <sheetIdMap count="1">
      <sheetId val="1"/>
    </sheetIdMap>
  </header>
  <header guid="{2994D992-A4F6-413F-9784-4ADE295665B4}" dateTime="2025-04-08T09:23:21" maxSheetId="2" userName="Митина Екатерина Сергеевна" r:id="rId155" minRId="1544" maxRId="1545">
    <sheetIdMap count="1">
      <sheetId val="1"/>
    </sheetIdMap>
  </header>
  <header guid="{6F6E16A9-723C-49C1-99D2-3681551F161F}" dateTime="2025-04-08T09:25:33" maxSheetId="2" userName="Митина Екатерина Сергеевна" r:id="rId156" minRId="1546" maxRId="1547">
    <sheetIdMap count="1">
      <sheetId val="1"/>
    </sheetIdMap>
  </header>
  <header guid="{08244886-8B63-4DE0-A26D-E78B02201529}" dateTime="2025-04-08T09:30:45" maxSheetId="2" userName="Митина Екатерина Сергеевна" r:id="rId157" minRId="1548" maxRId="1555">
    <sheetIdMap count="1">
      <sheetId val="1"/>
    </sheetIdMap>
  </header>
  <header guid="{550D28BD-C8B5-4C65-8A14-1494DB363B29}" dateTime="2025-04-08T09:32:44" maxSheetId="2" userName="Митина Екатерина Сергеевна" r:id="rId158" minRId="1556">
    <sheetIdMap count="1">
      <sheetId val="1"/>
    </sheetIdMap>
  </header>
  <header guid="{42B95703-D76A-4DBB-BB76-AE8A2055F123}" dateTime="2025-04-08T09:33:39" maxSheetId="2" userName="Митина Екатерина Сергеевна" r:id="rId159" minRId="1560">
    <sheetIdMap count="1">
      <sheetId val="1"/>
    </sheetIdMap>
  </header>
  <header guid="{B9BA9BB6-8A66-41AC-944F-4A13B6EA4CAD}" dateTime="2025-04-08T10:54:46" maxSheetId="2" userName="Митина Екатерина Сергеевна" r:id="rId160" minRId="1564" maxRId="1565">
    <sheetIdMap count="1">
      <sheetId val="1"/>
    </sheetIdMap>
  </header>
  <header guid="{84B6DE73-D4AB-4D9B-803C-5B04B095AF1C}" dateTime="2025-04-08T10:59:11" maxSheetId="2" userName="Митина Екатерина Сергеевна" r:id="rId161" minRId="1566">
    <sheetIdMap count="1">
      <sheetId val="1"/>
    </sheetIdMap>
  </header>
  <header guid="{11378098-FE70-4AEA-A1F1-513F5CD5764F}" dateTime="2025-04-08T10:59:26" maxSheetId="2" userName="Митина Екатерина Сергеевна" r:id="rId162" minRId="1570">
    <sheetIdMap count="1">
      <sheetId val="1"/>
    </sheetIdMap>
  </header>
  <header guid="{250A59A0-9CBF-4A07-9580-CE3080989E76}" dateTime="2025-04-08T11:01:31" maxSheetId="2" userName="Митина Екатерина Сергеевна" r:id="rId163" minRId="1571" maxRId="1574">
    <sheetIdMap count="1">
      <sheetId val="1"/>
    </sheetIdMap>
  </header>
  <header guid="{335143B6-0B59-4678-9EE4-DAAC554C97CA}" dateTime="2025-04-08T11:03:42" maxSheetId="2" userName="Митина Екатерина Сергеевна" r:id="rId164" minRId="1575" maxRId="1584">
    <sheetIdMap count="1">
      <sheetId val="1"/>
    </sheetIdMap>
  </header>
  <header guid="{DA6BF61C-0C5E-482B-B780-9CFE37678A40}" dateTime="2025-04-08T11:31:58" maxSheetId="2" userName="Митина Екатерина Сергеевна" r:id="rId165" minRId="1588" maxRId="1598">
    <sheetIdMap count="1">
      <sheetId val="1"/>
    </sheetIdMap>
  </header>
  <header guid="{62E6384F-2950-4CB5-91F4-5C863AAE96B8}" dateTime="2025-04-08T11:33:22" maxSheetId="2" userName="Митина Екатерина Сергеевна" r:id="rId166" minRId="1602">
    <sheetIdMap count="1">
      <sheetId val="1"/>
    </sheetIdMap>
  </header>
  <header guid="{8E2C17A9-6ED5-4E58-A9D0-DA83588A58C5}" dateTime="2025-04-08T11:33:51" maxSheetId="2" userName="Митина Екатерина Сергеевна" r:id="rId167" minRId="1603">
    <sheetIdMap count="1">
      <sheetId val="1"/>
    </sheetIdMap>
  </header>
  <header guid="{983EB702-DAB3-4E9E-8EFE-BB43B9A37CC3}" dateTime="2025-04-08T11:40:04" maxSheetId="2" userName="Митина Екатерина Сергеевна" r:id="rId168" minRId="1607" maxRId="1608">
    <sheetIdMap count="1">
      <sheetId val="1"/>
    </sheetIdMap>
  </header>
  <header guid="{50E885CF-5049-40A1-A55E-6B71B0926EBB}" dateTime="2025-04-08T11:49:41" maxSheetId="2" userName="Митина Екатерина Сергеевна" r:id="rId169" minRId="1609" maxRId="1650">
    <sheetIdMap count="1">
      <sheetId val="1"/>
    </sheetIdMap>
  </header>
  <header guid="{08146E62-7DAD-4244-AB7F-F1F41699E971}" dateTime="2025-04-08T11:56:51" maxSheetId="2" userName="Митина Екатерина Сергеевна" r:id="rId170" minRId="1654" maxRId="1673">
    <sheetIdMap count="1">
      <sheetId val="1"/>
    </sheetIdMap>
  </header>
  <header guid="{309F0FB8-E50F-4976-B6B6-2766CFAAD856}" dateTime="2025-04-08T12:06:33" maxSheetId="2" userName="Митина Екатерина Сергеевна" r:id="rId171" minRId="1677" maxRId="1678">
    <sheetIdMap count="1">
      <sheetId val="1"/>
    </sheetIdMap>
  </header>
  <header guid="{8062712E-3759-4F98-B8C1-2BAFEEEC1941}" dateTime="2025-04-08T12:07:56" maxSheetId="2" userName="Митина Екатерина Сергеевна" r:id="rId172" minRId="1682" maxRId="1693">
    <sheetIdMap count="1">
      <sheetId val="1"/>
    </sheetIdMap>
  </header>
  <header guid="{AA5ACB41-ACB4-43DC-A3D9-023AA7BFE4C4}" dateTime="2025-04-08T12:12:08" maxSheetId="2" userName="Митина Екатерина Сергеевна" r:id="rId173" minRId="1694" maxRId="1697">
    <sheetIdMap count="1">
      <sheetId val="1"/>
    </sheetIdMap>
  </header>
  <header guid="{AE8CB929-6E70-4A56-9FDE-8B850F9BAE6F}" dateTime="2025-04-08T12:13:32" maxSheetId="2" userName="Митина Екатерина Сергеевна" r:id="rId174" minRId="1698" maxRId="1699">
    <sheetIdMap count="1">
      <sheetId val="1"/>
    </sheetIdMap>
  </header>
  <header guid="{ABA38C67-060A-46E7-84A0-8131F5A26D84}" dateTime="2025-04-08T12:27:48" maxSheetId="2" userName="Митина Екатерина Сергеевна" r:id="rId175" minRId="1700" maxRId="1702">
    <sheetIdMap count="1">
      <sheetId val="1"/>
    </sheetIdMap>
  </header>
  <header guid="{9DA0801A-108F-4041-9D81-ADF9AC614EE7}" dateTime="2025-04-08T12:27:55" maxSheetId="2" userName="Митина Екатерина Сергеевна" r:id="rId176">
    <sheetIdMap count="1">
      <sheetId val="1"/>
    </sheetIdMap>
  </header>
  <header guid="{789859EC-204C-4A71-8556-DCB92F816B07}" dateTime="2025-04-08T14:11:20" maxSheetId="2" userName="Митина Екатерина Сергеевна" r:id="rId177" minRId="1709" maxRId="1720">
    <sheetIdMap count="1">
      <sheetId val="1"/>
    </sheetIdMap>
  </header>
  <header guid="{0A2FC4C7-1B7F-48E3-8FA6-972FB0CEFCC4}" dateTime="2025-04-08T14:11:52" maxSheetId="2" userName="Митина Екатерина Сергеевна" r:id="rId178" minRId="1721" maxRId="1723">
    <sheetIdMap count="1">
      <sheetId val="1"/>
    </sheetIdMap>
  </header>
  <header guid="{EE584410-4AD6-4B22-8DE7-6B0C794B9D5D}" dateTime="2025-04-08T14:31:01" maxSheetId="2" userName="Митина Екатерина Сергеевна" r:id="rId179" minRId="1724" maxRId="1752">
    <sheetIdMap count="1">
      <sheetId val="1"/>
    </sheetIdMap>
  </header>
  <header guid="{D2C38324-85E2-4939-9877-029180FB911C}" dateTime="2025-04-08T14:41:32" maxSheetId="2" userName="Митина Екатерина Сергеевна" r:id="rId180" minRId="1753" maxRId="1757">
    <sheetIdMap count="1">
      <sheetId val="1"/>
    </sheetIdMap>
  </header>
  <header guid="{4A38A5FB-8D9A-4380-8A21-7720084BA743}" dateTime="2025-04-08T14:42:06" maxSheetId="2" userName="Степаненко Наталья Алексеевна" r:id="rId181" minRId="1761">
    <sheetIdMap count="1">
      <sheetId val="1"/>
    </sheetIdMap>
  </header>
  <header guid="{9CDF50FC-B986-4209-84C3-BD5784F9D387}" dateTime="2025-04-08T15:10:44" maxSheetId="2" userName="Митина Екатерина Сергеевна" r:id="rId182" minRId="1762" maxRId="1784">
    <sheetIdMap count="1">
      <sheetId val="1"/>
    </sheetIdMap>
  </header>
  <header guid="{15A7C0D8-985B-4ECB-B4AD-BD02FB4514BD}" dateTime="2025-04-08T15:33:40" maxSheetId="2" userName="Митина Екатерина Сергеевна" r:id="rId183" minRId="1785" maxRId="1795">
    <sheetIdMap count="1">
      <sheetId val="1"/>
    </sheetIdMap>
  </header>
  <header guid="{AF3C20BF-0D60-426A-B850-921F669269BA}" dateTime="2025-04-08T15:36:34" maxSheetId="2" userName="Митина Екатерина Сергеевна" r:id="rId184" minRId="1796" maxRId="1801">
    <sheetIdMap count="1">
      <sheetId val="1"/>
    </sheetIdMap>
  </header>
  <header guid="{8FF53780-7228-4F2B-81A4-E5DE03FE1EE3}" dateTime="2025-04-08T15:36:42" maxSheetId="2" userName="Цёвка Елена Александровна" r:id="rId185" minRId="1802" maxRId="1803">
    <sheetIdMap count="1">
      <sheetId val="1"/>
    </sheetIdMap>
  </header>
  <header guid="{C40342B0-61E0-4339-B7E6-2B84ECA841C6}" dateTime="2025-04-08T16:23:11" maxSheetId="2" userName="Цёвка Елена Александровна" r:id="rId186" minRId="1804">
    <sheetIdMap count="1">
      <sheetId val="1"/>
    </sheetIdMap>
  </header>
  <header guid="{6EBE70C3-CE8D-4087-A73D-80680F313C86}" dateTime="2025-04-08T17:03:04" maxSheetId="2" userName="Митина Екатерина Сергеевна" r:id="rId187" minRId="1808" maxRId="1811">
    <sheetIdMap count="1">
      <sheetId val="1"/>
    </sheetIdMap>
  </header>
  <header guid="{A2266320-3956-4898-9AFA-FB2C5CC4F2B4}" dateTime="2025-04-08T17:09:20" maxSheetId="2" userName="Степаненко Наталья Алексеевна" r:id="rId188" minRId="1812" maxRId="1813">
    <sheetIdMap count="1">
      <sheetId val="1"/>
    </sheetIdMap>
  </header>
  <header guid="{076274CA-9E4C-416B-8DAE-5BE2CAD896C1}" dateTime="2025-04-09T16:02:01" maxSheetId="2" userName="Степаненко Наталья Алексеевна" r:id="rId189" minRId="1814" maxRId="1815">
    <sheetIdMap count="1">
      <sheetId val="1"/>
    </sheetIdMap>
  </header>
  <header guid="{89FB78CD-9B7D-4041-8B07-151D2AE591F5}" dateTime="2025-04-09T17:53:38" maxSheetId="2" userName="Митина Екатерина Сергеевна" r:id="rId190" minRId="1816" maxRId="1827">
    <sheetIdMap count="1">
      <sheetId val="1"/>
    </sheetIdMap>
  </header>
  <header guid="{EA41244C-8FF2-4843-94E1-A8169BEE0C35}" dateTime="2025-04-10T12:28:42" maxSheetId="2" userName="Степаненко Наталья Алексеевна" r:id="rId191" minRId="1828" maxRId="1906">
    <sheetIdMap count="1">
      <sheetId val="1"/>
    </sheetIdMap>
  </header>
  <header guid="{D7EFB336-3497-4D8A-A959-A482FD93390A}" dateTime="2025-04-10T14:30:39" maxSheetId="2" userName="Степаненко Наталья Алексеевна" r:id="rId192" minRId="1910" maxRId="2189">
    <sheetIdMap count="1">
      <sheetId val="1"/>
    </sheetIdMap>
  </header>
  <header guid="{6C06A8C2-B961-4B8E-8764-2162F8EE57F1}" dateTime="2025-04-10T14:35:53" maxSheetId="2" userName="Степаненко Наталья Алексеевна" r:id="rId193" minRId="2190" maxRId="2193">
    <sheetIdMap count="1">
      <sheetId val="1"/>
    </sheetIdMap>
  </header>
  <header guid="{1FA6A61A-9342-4242-AE80-0A460DAFEE57}" dateTime="2025-04-16T17:48:01" maxSheetId="2" userName="Митина Екатерина Сергеевна" r:id="rId194" minRId="2198" maxRId="2200">
    <sheetIdMap count="1">
      <sheetId val="1"/>
    </sheetIdMap>
  </header>
  <header guid="{B93118E7-F2C9-4197-8315-1601B12671BA}" dateTime="2025-04-16T18:35:43" maxSheetId="2" userName="Митина Екатерина Сергеевна" r:id="rId195" minRId="2201">
    <sheetIdMap count="1">
      <sheetId val="1"/>
    </sheetIdMap>
  </header>
  <header guid="{3257F443-A7A4-4349-B505-5BC88DD8C3F0}" dateTime="2025-04-16T18:36:19" maxSheetId="2" userName="Митина Екатерина Сергеевна" r:id="rId196" minRId="2202">
    <sheetIdMap count="1">
      <sheetId val="1"/>
    </sheetIdMap>
  </header>
  <header guid="{FD8E7808-D447-4D34-91B2-D648D0BEC58F}" dateTime="2025-04-17T08:43:03" maxSheetId="2" userName="Цёвка Елена Александровна" r:id="rId197" minRId="2203">
    <sheetIdMap count="1">
      <sheetId val="1"/>
    </sheetIdMap>
  </header>
  <header guid="{8B32FD2E-03F4-4471-866E-4BD6F2C8661A}" dateTime="2025-04-17T08:43:30" maxSheetId="2" userName="Митина Екатерина Сергеевна" r:id="rId198" minRId="2204">
    <sheetIdMap count="1">
      <sheetId val="1"/>
    </sheetIdMap>
  </header>
  <header guid="{486D3191-3C42-4C3F-B057-80ABEF5E6900}" dateTime="2025-04-17T16:35:48" maxSheetId="2" userName="Митина Екатерина Сергеевна" r:id="rId199" minRId="2208">
    <sheetIdMap count="1">
      <sheetId val="1"/>
    </sheetIdMap>
  </header>
  <header guid="{9235DD38-574C-408A-B1C7-CD35C7771A24}" dateTime="2025-04-18T11:04:17" maxSheetId="2" userName="Митина Екатерина Сергеевна" r:id="rId200" minRId="2209">
    <sheetIdMap count="1">
      <sheetId val="1"/>
    </sheetIdMap>
  </header>
  <header guid="{96E7923C-1939-4CAF-BEC5-936DA1E4CDDC}" dateTime="2025-04-18T14:42:07" maxSheetId="2" userName="Митина Екатерина Сергеевна" r:id="rId201" minRId="2210">
    <sheetIdMap count="1">
      <sheetId val="1"/>
    </sheetIdMap>
  </header>
  <header guid="{17A46211-EB32-44F4-9141-21A9894BC592}" dateTime="2025-04-18T14:48:28" maxSheetId="2" userName="Митина Екатерина Сергеевна" r:id="rId202" minRId="2211" maxRId="2213">
    <sheetIdMap count="1">
      <sheetId val="1"/>
    </sheetIdMap>
  </header>
  <header guid="{C13F5939-CB56-45BB-94B0-13ECC14894A0}" dateTime="2025-05-12T12:17:47" maxSheetId="2" userName="Митина Екатерина Сергеевна" r:id="rId203">
    <sheetIdMap count="1">
      <sheetId val="1"/>
    </sheetIdMap>
  </header>
  <header guid="{9CA0A2AB-C243-423D-9836-5617F06B4513}" dateTime="2025-05-15T15:31:13" maxSheetId="2" userName="Степаненко Наталья Алексеевна" r:id="rId204" minRId="2214">
    <sheetIdMap count="1">
      <sheetId val="1"/>
    </sheetIdMap>
  </header>
  <header guid="{4F7D5C6F-90DE-4BA8-B690-2958986F78C9}" dateTime="2025-05-19T09:41:50" maxSheetId="2" userName="Цёвка Елена Александровна" r:id="rId205" minRId="2219">
    <sheetIdMap count="1">
      <sheetId val="1"/>
    </sheetIdMap>
  </header>
  <header guid="{F8A5F2BE-4C52-49BB-9C89-ABFEEAD148C6}" dateTime="2025-05-19T12:13:56" maxSheetId="2" userName="Степаненко Наталья Алексеевна" r:id="rId206" minRId="2220" maxRId="2259">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 sId="1">
    <oc r="J99" t="inlineStr">
      <is>
        <t>По данным ОМВД по г.Когалыму за 2023 год количество преступлений составило - 129 (129/63 964*100 000= 201,7)
Увеличение количества преступлений  обуславливает меньшую эффективность показателя.</t>
      </is>
    </oc>
    <nc r="J99" t="inlineStr">
      <is>
        <t>По данным ОМВД по г.Когалыму за 2023 год количество преступлений составило - 129 (129/63 964*100 000= 201,7)
Увеличение количества преступлений обуславливает меньшую эффективность показателя.</t>
      </is>
    </nc>
  </rcc>
  <rfmt sheetId="1" sqref="J99" start="0" length="2147483647">
    <dxf>
      <font>
        <color auto="1"/>
      </font>
    </dxf>
  </rfmt>
  <rfmt sheetId="1" sqref="G99:I99" start="0" length="2147483647">
    <dxf>
      <font>
        <color auto="1"/>
      </font>
    </dxf>
  </rfmt>
  <rcc rId="38" sId="1">
    <oc r="I96">
      <f>H96/G96*100</f>
    </oc>
    <nc r="I96">
      <f>H96/G96*100</f>
    </nc>
  </rcc>
  <rcc rId="39" sId="1">
    <oc r="I97">
      <f>H97/G97*100</f>
    </oc>
    <nc r="I97">
      <f>H97/G97*100</f>
    </nc>
  </rcc>
  <rcc rId="40" sId="1">
    <oc r="I99">
      <f>H99/G99*100</f>
    </oc>
    <nc r="I99">
      <f>G99/H99*100</f>
    </nc>
  </rcc>
  <rcc rId="41" sId="1">
    <oc r="I95">
      <f>H95/G95*100</f>
    </oc>
    <nc r="I95">
      <f>H95/G95*100</f>
    </nc>
  </rcc>
  <rcc rId="42" sId="1">
    <oc r="J98" t="inlineStr">
      <is>
        <t xml:space="preserve"> К концу 2023 года показатель был достигнут с фактическим показателем – 46,0%. Это обусловлено тем, что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oc>
    <nc r="J98" t="inlineStr">
      <is>
        <t xml:space="preserve"> К концу 2023 года показатель был достигнут с фактическим показателем – 46,0%. Это обусловлено тем, что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nc>
  </rcc>
  <rcc rId="43" sId="1">
    <oc r="I98">
      <f>H98/G98*100</f>
    </oc>
    <nc r="I98">
      <f>G98/H98*100</f>
    </nc>
  </rcc>
  <rcc rId="44" sId="1">
    <oc r="I102">
      <f>G102/H102*100</f>
    </oc>
    <nc r="I102">
      <f>H102/G102*100</f>
    </nc>
  </rcc>
  <rcc rId="45" sId="1">
    <oc r="I105">
      <f>G105/H105*100</f>
    </oc>
    <nc r="I105">
      <f>H105/G105*100</f>
    </nc>
  </rcc>
  <rfmt sheetId="1" sqref="J102:J105">
    <dxf>
      <alignment horizontal="left" readingOrder="0"/>
    </dxf>
  </rfmt>
  <rfmt sheetId="1" sqref="E146:I154" start="0" length="2147483647">
    <dxf>
      <font>
        <name val="Times New Roman"/>
        <scheme val="none"/>
      </font>
    </dxf>
  </rfmt>
</revisions>
</file>

<file path=xl/revisions/revisionLog10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97" sId="1">
    <oc r="D83" t="inlineStr">
      <is>
        <t>Доля обучающихся 5-11 классов, принявших участие в школьном этапе Всероссийской олимпиады школьников (в общей численности обучающихся 5-11 классов)</t>
      </is>
    </oc>
    <nc r="D83" t="inlineStr">
      <is>
        <t>Доля обучающихся 5-11 классов, принявших участие в школьном этапе
Всероссийской олимпиады школьников (в общей численности
обучающихся 5-11 классов)</t>
      </is>
    </nc>
  </rcc>
  <rfmt sheetId="1" sqref="D83" start="0" length="2147483647">
    <dxf>
      <font>
        <color auto="1"/>
      </font>
    </dxf>
  </rfmt>
  <rfmt sheetId="1" sqref="E83:G83" start="0" length="2147483647">
    <dxf>
      <font>
        <color auto="1"/>
      </font>
    </dxf>
  </rfmt>
  <rcc rId="1098" sId="1">
    <oc r="D84" t="inlineStr">
      <is>
        <t>Доля педагогических работников, участвующих в профессиональных конкурсах</t>
      </is>
    </oc>
    <nc r="D84" t="inlineStr">
      <is>
        <t>«Доля детей и молодежи в возрасте от 7 до 35 лет, участников олимпиад и иных
интеллектуальных и (или) творческих конкурсов, мероприятий, направленных на
развитие интеллектуальных и творческих способностей, способностей к занятиям
физической культурой и спортом, интереса к научной (научноисследовательской), инженерно-технической, изобретательской, творческой,
физкультурно-спортивной деятельности, а также на пропаганду научных знаний,
творческих и спортивных достижений, включенных в перечни, утвержденные
Министерством просвещения Российской Федерации, от общей численности
детей и молодежи в возрасте от 7 до 35 лет»</t>
      </is>
    </nc>
  </rcc>
  <rcc rId="1099" sId="1">
    <oc r="F84">
      <v>36.200000000000003</v>
    </oc>
    <nc r="F84">
      <v>0</v>
    </nc>
  </rcc>
  <rcc rId="1100" sId="1">
    <oc r="G84">
      <v>36.200000000000003</v>
    </oc>
    <nc r="G84">
      <v>10</v>
    </nc>
  </rcc>
  <rfmt sheetId="1" sqref="D84:G84" start="0" length="2147483647">
    <dxf>
      <font>
        <color auto="1"/>
      </font>
    </dxf>
  </rfmt>
  <rcc rId="1101" sId="1">
    <oc r="D85" t="inlineStr">
      <is>
        <t>Доля педагогических работников общеобразовательных организаций, получивших вознаграждение за классное руководство, в общей численности работников такой категории</t>
      </is>
    </oc>
    <nc r="D85" t="inlineStr">
      <is>
        <t>Доля педагогических работников, участвующих в профессиональных
конкурсах</t>
      </is>
    </nc>
  </rcc>
  <rfmt sheetId="1" sqref="D85:E85" start="0" length="2147483647">
    <dxf>
      <font>
        <color auto="1"/>
      </font>
    </dxf>
  </rfmt>
  <rcc rId="1102" sId="1">
    <oc r="F85">
      <v>100</v>
    </oc>
    <nc r="F85">
      <v>36.200000000000003</v>
    </nc>
  </rcc>
  <rcc rId="1103" sId="1" numFmtId="4">
    <oc r="G85">
      <v>100</v>
    </oc>
    <nc r="G85">
      <v>36.200000000000003</v>
    </nc>
  </rcc>
  <rfmt sheetId="1" sqref="E85:G85" start="0" length="2147483647">
    <dxf>
      <font>
        <color auto="1"/>
      </font>
    </dxf>
  </rfmt>
  <rfmt sheetId="1" sqref="G85">
    <dxf>
      <numFmt numFmtId="165" formatCode="0.0"/>
    </dxf>
  </rfmt>
  <rcc rId="1104" sId="1">
    <oc r="D86" t="inlineStr">
      <is>
        <t>Количество учащихся кадетских классов, принявших участие во Всероссийских кадетских сборах</t>
      </is>
    </oc>
    <nc r="D86" t="inlineStr">
      <is>
        <t>Доля педагогических работников общеобразовательных организаций,
получивших вознаграждение за классное руководство, в общей численности
работников такой категории</t>
      </is>
    </nc>
  </rcc>
  <rcc rId="1105" sId="1" odxf="1" dxf="1">
    <oc r="E86" t="inlineStr">
      <is>
        <t>человек</t>
      </is>
    </oc>
    <nc r="E86" t="inlineStr">
      <is>
        <t>%</t>
      </is>
    </nc>
    <odxf>
      <font>
        <sz val="13"/>
        <color rgb="FFC00000"/>
        <name val="Times New Roman"/>
        <scheme val="none"/>
      </font>
      <numFmt numFmtId="4" formatCode="#,##0.00"/>
    </odxf>
    <ndxf>
      <font>
        <sz val="13"/>
        <color auto="1"/>
        <name val="Times New Roman"/>
        <scheme val="none"/>
      </font>
      <numFmt numFmtId="0" formatCode="General"/>
    </ndxf>
  </rcc>
  <rfmt sheetId="1" sqref="D86" start="0" length="2147483647">
    <dxf>
      <font>
        <color auto="1"/>
      </font>
    </dxf>
  </rfmt>
  <rcc rId="1106" sId="1">
    <oc r="F86">
      <v>0</v>
    </oc>
    <nc r="F86">
      <v>100</v>
    </nc>
  </rcc>
  <rcc rId="1107" sId="1">
    <oc r="G86">
      <v>15</v>
    </oc>
    <nc r="G86">
      <v>100</v>
    </nc>
  </rcc>
  <rfmt sheetId="1" sqref="F86:G86" start="0" length="2147483647">
    <dxf>
      <font>
        <color auto="1"/>
      </font>
    </dxf>
  </rfmt>
  <rcc rId="1108" sId="1">
    <oc r="D87" t="inlineStr">
      <is>
        <t>Количество учащихся, принявших участие в Окружном слете юнармейских отрядов, центров, клубов, объединений патриотической направленности</t>
      </is>
    </oc>
    <nc r="D87" t="inlineStr">
      <is>
        <t>Количество учащихся, принявших участие в Окружном слете юнармейских
отрядов, центров, клубов, объединений патриотической направленности</t>
      </is>
    </nc>
  </rcc>
  <rfmt sheetId="1" sqref="D87" start="0" length="2147483647">
    <dxf>
      <font>
        <color auto="1"/>
      </font>
    </dxf>
  </rfmt>
  <rcc rId="1109" sId="1" numFmtId="4">
    <oc r="F87">
      <v>12</v>
    </oc>
    <nc r="F87">
      <v>5</v>
    </nc>
  </rcc>
  <rfmt sheetId="1" sqref="E87:G87" start="0" length="2147483647">
    <dxf>
      <font>
        <color auto="1"/>
      </font>
    </dxf>
  </rfmt>
  <rcc rId="1110" sId="1">
    <oc r="D88" t="inlineStr">
      <is>
        <t>Доля молодёжи, вовлечённой в проекты, мероприятия по развитию духовно-нравственных и гражданско-патриотических качеств молодежи</t>
      </is>
    </oc>
    <nc r="D88" t="inlineStr">
      <is>
        <t>Доля молодёжи, вовлечённой в проекты, мероприятия по развитию духовно - нравственных и гражданско
-патриотических качеств молодежи</t>
      </is>
    </nc>
  </rcc>
  <rfmt sheetId="1" sqref="D88" start="0" length="2147483647">
    <dxf>
      <font>
        <color auto="1"/>
      </font>
    </dxf>
  </rfmt>
  <rfmt sheetId="1" sqref="E88" start="0" length="2147483647">
    <dxf>
      <font>
        <color auto="1"/>
      </font>
    </dxf>
  </rfmt>
  <rcc rId="1111" sId="1" numFmtId="4">
    <oc r="F88">
      <v>21</v>
    </oc>
    <nc r="F88">
      <v>16.5</v>
    </nc>
  </rcc>
  <rcc rId="1112" sId="1">
    <oc r="G88">
      <v>17.02</v>
    </oc>
    <nc r="G88">
      <v>17.2</v>
    </nc>
  </rcc>
  <rfmt sheetId="1" sqref="F88">
    <dxf>
      <numFmt numFmtId="165" formatCode="0.0"/>
    </dxf>
  </rfmt>
  <rfmt sheetId="1" sqref="E88:G88" start="0" length="2147483647">
    <dxf>
      <font>
        <color auto="1"/>
      </font>
    </dxf>
  </rfmt>
  <rcc rId="1113" sId="1">
    <oc r="D89" t="inlineStr">
      <is>
        <t>Доля обучающихся получающих начальное общее образование в муниципальных образовательных организациях, получающих бесплатное горячее питание, к общему количеству обучающихся, получающих начальное общее образование в муниципальных образовательных организациях</t>
      </is>
    </oc>
    <nc r="D89" t="inlineStr">
      <is>
        <t>Доля обучающихся получающих начальное общее образование в
муниципальных образовательных организациях, получающих бесплатное
горячее питание, к общему количеству обучающихся, получающих начальное
общее образование в муниципальных образовательных организациях</t>
      </is>
    </nc>
  </rcc>
  <rfmt sheetId="1" sqref="D89:G89" start="0" length="2147483647">
    <dxf>
      <font>
        <color auto="1"/>
      </font>
    </dxf>
  </rfmt>
</revisions>
</file>

<file path=xl/revisions/revisionLog10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14" sId="1">
    <oc r="D90" t="inlineStr">
      <is>
        <t>Доля детей в возрасте от 6 до 17 лет (включительно), охваченных всеми формами отдыха и оздоровления, от общей численности детей, нуждающихся в оздоровлении</t>
      </is>
    </oc>
    <nc r="D90" t="inlineStr">
      <is>
        <t>Количество введенных в эксплуатацию объектов образования</t>
      </is>
    </nc>
  </rcc>
  <rfmt sheetId="1" sqref="D90" start="0" length="2147483647">
    <dxf>
      <font>
        <color auto="1"/>
      </font>
    </dxf>
  </rfmt>
  <rcc rId="1115" sId="1">
    <oc r="E90" t="inlineStr">
      <is>
        <t>%</t>
      </is>
    </oc>
    <nc r="E90" t="inlineStr">
      <is>
        <t>единиц</t>
      </is>
    </nc>
  </rcc>
  <rcc rId="1116" sId="1" numFmtId="4">
    <oc r="F90">
      <v>98</v>
    </oc>
    <nc r="F90">
      <v>0</v>
    </nc>
  </rcc>
  <rcc rId="1117" sId="1" numFmtId="4">
    <oc r="G90">
      <v>98</v>
    </oc>
    <nc r="G90">
      <v>0</v>
    </nc>
  </rcc>
  <rcc rId="1118" sId="1" numFmtId="4">
    <oc r="H90">
      <v>98</v>
    </oc>
    <nc r="H90">
      <v>0</v>
    </nc>
  </rcc>
  <rfmt sheetId="1" sqref="D90:H90" start="0" length="2147483647">
    <dxf>
      <font>
        <color auto="1"/>
      </font>
    </dxf>
  </rfmt>
  <rcc rId="1119" sId="1" numFmtId="4">
    <oc r="I90">
      <f>H90/G90*100</f>
    </oc>
    <nc r="I90">
      <v>0</v>
    </nc>
  </rcc>
  <rfmt sheetId="1" sqref="I90" start="0" length="2147483647">
    <dxf>
      <font>
        <color auto="1"/>
      </font>
    </dxf>
  </rfmt>
  <rcc rId="1120" sId="1">
    <oc r="D91" t="inlineStr">
      <is>
        <t>Доля немуниципальных организаций (коммерческих, некоммерческих), желающих оказывать услуги (работы) в сфере образования города Когалыма, организации отдыха и оздоровления детей, охваченных методической, консультационной и информационной поддержкой</t>
      </is>
    </oc>
    <nc r="D91" t="inlineStr">
      <is>
        <t>Доля детей, подростков и молодежи, которым организован отдых и оздоровление
включая организацию питания детей в возрасте от 6 до 17 лет (включительно) в
лагерях с дневным пребыванием детей, в возрасте от 8 до 17 лет (включительно) - в палаточных лагерях, в возрасте от 14 до 17 лет (включительно) - в лагерях
труда и отдыха с дневным пребыванием детей» к общему количеству детей,
планируемых к отдыху и оздоровлению</t>
      </is>
    </nc>
  </rcc>
  <rfmt sheetId="1" sqref="D91" start="0" length="2147483647">
    <dxf>
      <font>
        <color auto="1"/>
      </font>
    </dxf>
  </rfmt>
  <rcc rId="1121" sId="1" numFmtId="4">
    <oc r="F91">
      <v>100</v>
    </oc>
    <nc r="F91">
      <v>98</v>
    </nc>
  </rcc>
  <rfmt sheetId="1" sqref="E91:G91" start="0" length="2147483647">
    <dxf>
      <font>
        <color auto="1"/>
      </font>
    </dxf>
  </rfmt>
  <rcc rId="1122" sId="1">
    <oc r="D92" t="inlineStr">
      <is>
        <t>Доля средств бюджета города Когалыма, выделяемых немуниципальным организациям, в том числе социально-ориентированным некоммерческим организациям, на предоставление услуг (работ), в общем объеме средств бюджета города Когалыма, выделяемых на предоставление услуг в сфере образования</t>
      </is>
    </oc>
    <nc r="D92" t="inlineStr">
      <is>
        <t>Доля немуниципальных организаций (коммерческих, некоммерческих),
желающих оказывать услуги (работы) в сфере образования города Когалыма,
организации отдыха и оздоровления детей, охваченных методической,
консультационной и информационной поддержкой</t>
      </is>
    </nc>
  </rcc>
  <rfmt sheetId="1" sqref="D92" start="0" length="2147483647">
    <dxf>
      <font>
        <color auto="1"/>
      </font>
    </dxf>
  </rfmt>
  <rcc rId="1123" sId="1" numFmtId="4">
    <oc r="F92">
      <v>2.6</v>
    </oc>
    <nc r="F92">
      <v>100</v>
    </nc>
  </rcc>
  <rcc rId="1124" sId="1" numFmtId="4">
    <oc r="G92">
      <v>2.6</v>
    </oc>
    <nc r="G92">
      <v>100</v>
    </nc>
  </rcc>
  <rfmt sheetId="1" sqref="E92:G92" start="0" length="2147483647">
    <dxf>
      <font>
        <color auto="1"/>
      </font>
    </dxf>
  </rfmt>
  <rcc rId="1125" sId="1" numFmtId="4">
    <oc r="H92">
      <v>2.6</v>
    </oc>
    <nc r="H92"/>
  </rcc>
  <rcc rId="1126" sId="1" numFmtId="4">
    <oc r="H91">
      <v>100</v>
    </oc>
    <nc r="H91"/>
  </rcc>
  <rcc rId="1127" sId="1" numFmtId="4">
    <oc r="H89">
      <v>100</v>
    </oc>
    <nc r="H89"/>
  </rcc>
  <rcc rId="1128" sId="1">
    <oc r="H88">
      <v>19.8</v>
    </oc>
    <nc r="H88"/>
  </rcc>
  <rcc rId="1129" sId="1">
    <oc r="H87">
      <v>7</v>
    </oc>
    <nc r="H87"/>
  </rcc>
  <rcc rId="1130" sId="1">
    <oc r="H86">
      <v>15</v>
    </oc>
    <nc r="H86"/>
  </rcc>
  <rcc rId="1131" sId="1">
    <oc r="H85">
      <v>100</v>
    </oc>
    <nc r="H85"/>
  </rcc>
  <rcc rId="1132" sId="1">
    <oc r="H84">
      <v>36.200000000000003</v>
    </oc>
    <nc r="H84"/>
  </rcc>
  <rcc rId="1133" sId="1" numFmtId="4">
    <oc r="H83">
      <v>70</v>
    </oc>
    <nc r="H83"/>
  </rcc>
  <rrc rId="1134" sId="1" ref="A94:XFD94" action="insertRow">
    <undo index="0" exp="area" ref3D="1" dr="$A$1:$A$1048576" dn="Z_29EBB03D_D157_4DB4_B2FB_3BC1828B8F46_.wvu.Cols" sId="1"/>
    <undo index="0" exp="area" ref3D="1" dr="$A$1:$A$1048576" dn="Z_47B689C4_ABBE_41BA_9B3C_3E610DB9C5AC_.wvu.Cols" sId="1"/>
    <undo index="0" exp="area" ref3D="1" dr="$A$1:$A$1048576" dn="Z_FEA8BA84_09E7_4AC9_B99A_D42DE5EF1549_.wvu.Cols" sId="1"/>
  </rrc>
  <rrc rId="1135" sId="1" ref="A94:XFD94" action="insertRow">
    <undo index="0" exp="area" ref3D="1" dr="$A$1:$A$1048576" dn="Z_29EBB03D_D157_4DB4_B2FB_3BC1828B8F46_.wvu.Cols" sId="1"/>
    <undo index="0" exp="area" ref3D="1" dr="$A$1:$A$1048576" dn="Z_47B689C4_ABBE_41BA_9B3C_3E610DB9C5AC_.wvu.Cols" sId="1"/>
    <undo index="0" exp="area" ref3D="1" dr="$A$1:$A$1048576" dn="Z_FEA8BA84_09E7_4AC9_B99A_D42DE5EF1549_.wvu.Cols" sId="1"/>
  </rrc>
  <rcc rId="1136" sId="1">
    <oc r="D93" t="inlineStr">
      <is>
        <t>Функционирование ресурсного центра поддержки и развития добровольчества</t>
      </is>
    </oc>
    <nc r="D93" t="inlineStr">
      <is>
        <t>Доля средств бюджета города Когалыма, выделяемых немуниципальным
организациям, в том числе социально
-ориентированным некоммерческим
организациям, на предоставление услуг (работ), в общем объеме средств бюджета
города Когалыма, выделяемых на предоставление услуг в сфере образования</t>
      </is>
    </nc>
  </rcc>
  <rcc rId="1137" sId="1" odxf="1" dxf="1">
    <oc r="E93" t="inlineStr">
      <is>
        <t>единиц</t>
      </is>
    </oc>
    <nc r="E93" t="inlineStr">
      <is>
        <t>%</t>
      </is>
    </nc>
    <odxf>
      <font>
        <sz val="13"/>
        <color rgb="FFC00000"/>
        <name val="Times New Roman"/>
        <scheme val="none"/>
      </font>
      <numFmt numFmtId="4" formatCode="#,##0.00"/>
      <fill>
        <patternFill patternType="solid">
          <bgColor theme="0"/>
        </patternFill>
      </fill>
    </odxf>
    <ndxf>
      <font>
        <sz val="13"/>
        <color auto="1"/>
        <name val="Times New Roman"/>
        <scheme val="none"/>
      </font>
      <numFmt numFmtId="0" formatCode="General"/>
      <fill>
        <patternFill patternType="none">
          <bgColor indexed="65"/>
        </patternFill>
      </fill>
    </ndxf>
  </rcc>
  <rfmt sheetId="1" sqref="D93:E93" start="0" length="2147483647">
    <dxf>
      <font>
        <color auto="1"/>
      </font>
    </dxf>
  </rfmt>
  <rcc rId="1138" sId="1" numFmtId="4">
    <oc r="F93">
      <v>0</v>
    </oc>
    <nc r="F93">
      <v>2.6</v>
    </nc>
  </rcc>
  <rcc rId="1139" sId="1" numFmtId="4">
    <oc r="G93">
      <v>1</v>
    </oc>
    <nc r="G93">
      <v>4</v>
    </nc>
  </rcc>
  <rfmt sheetId="1" sqref="F93:G93">
    <dxf>
      <numFmt numFmtId="165" formatCode="0.0"/>
    </dxf>
  </rfmt>
  <rfmt sheetId="1" sqref="F93:G93" start="0" length="2147483647">
    <dxf>
      <font>
        <color auto="1"/>
      </font>
    </dxf>
  </rfmt>
  <rcc rId="1140" sId="1" numFmtId="4">
    <oc r="H93">
      <v>1</v>
    </oc>
    <nc r="H93"/>
  </rcc>
  <rcc rId="1141" sId="1">
    <nc r="D94" t="inlineStr">
      <is>
        <t>Функционирование ресурсного центра поддержки и развития добровольчества</t>
      </is>
    </nc>
  </rcc>
  <rfmt sheetId="1" sqref="D94" start="0" length="2147483647">
    <dxf>
      <font>
        <color auto="1"/>
      </font>
    </dxf>
  </rfmt>
  <rcc rId="1142" sId="1">
    <nc r="E94" t="inlineStr">
      <is>
        <t>единиц</t>
      </is>
    </nc>
  </rcc>
  <rfmt sheetId="1" sqref="E94" start="0" length="2147483647">
    <dxf>
      <font>
        <color auto="1"/>
      </font>
    </dxf>
  </rfmt>
  <rcc rId="1143" sId="1" numFmtId="4">
    <nc r="F94">
      <v>1</v>
    </nc>
  </rcc>
  <rcc rId="1144" sId="1" numFmtId="4">
    <nc r="G94">
      <v>1</v>
    </nc>
  </rcc>
  <rcc rId="1145" sId="1" numFmtId="4">
    <nc r="H94">
      <v>1</v>
    </nc>
  </rcc>
  <rcc rId="1146" sId="1">
    <nc r="I94">
      <f>H94/G94*100</f>
    </nc>
  </rcc>
  <rcc rId="1147" sId="1">
    <nc r="I95">
      <f>H95/G95*100</f>
    </nc>
  </rcc>
  <rfmt sheetId="1" sqref="E94:I94" start="0" length="2147483647">
    <dxf>
      <font>
        <color auto="1"/>
      </font>
    </dxf>
  </rfmt>
</revisions>
</file>

<file path=xl/revisions/revisionLog10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48" sId="1">
    <nc r="D95" t="inlineStr">
      <is>
        <t>Охват детей в возрасте 7
- 17 лет общим образованием в образовательных
организациях</t>
      </is>
    </nc>
  </rcc>
  <rcc rId="1149" sId="1" odxf="1" dxf="1">
    <nc r="E95" t="inlineStr">
      <is>
        <t>%</t>
      </is>
    </nc>
    <odxf>
      <font>
        <sz val="13"/>
        <color rgb="FFC00000"/>
        <name val="Times New Roman"/>
        <scheme val="none"/>
      </font>
      <numFmt numFmtId="4" formatCode="#,##0.00"/>
      <fill>
        <patternFill patternType="solid">
          <bgColor theme="0"/>
        </patternFill>
      </fill>
    </odxf>
    <ndxf>
      <font>
        <sz val="13"/>
        <color auto="1"/>
        <name val="Times New Roman"/>
        <scheme val="none"/>
      </font>
      <numFmt numFmtId="0" formatCode="General"/>
      <fill>
        <patternFill patternType="none">
          <bgColor indexed="65"/>
        </patternFill>
      </fill>
    </ndxf>
  </rcc>
  <rcc rId="1150" sId="1" numFmtId="4">
    <nc r="F95">
      <v>83.4</v>
    </nc>
  </rcc>
  <rcc rId="1151" sId="1" numFmtId="4">
    <nc r="G95">
      <v>80.7</v>
    </nc>
  </rcc>
  <rfmt sheetId="1" sqref="F95:G95">
    <dxf>
      <numFmt numFmtId="165" formatCode="0.0"/>
    </dxf>
  </rfmt>
  <rfmt sheetId="1" sqref="D95:G95" start="0" length="2147483647">
    <dxf>
      <font>
        <color auto="1"/>
      </font>
    </dxf>
  </rfmt>
</revisions>
</file>

<file path=xl/revisions/revisionLog10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52" sId="1">
    <nc r="C94" t="inlineStr">
      <is>
        <t>12.</t>
      </is>
    </nc>
  </rcc>
  <rcc rId="1153" sId="1">
    <nc r="C95" t="inlineStr">
      <is>
        <t>13.</t>
      </is>
    </nc>
  </rcc>
  <rcc rId="1154" sId="1">
    <nc r="B94">
      <v>82</v>
    </nc>
  </rcc>
  <rcc rId="1155" sId="1">
    <nc r="B95">
      <v>83</v>
    </nc>
  </rcc>
  <rfmt sheetId="1" sqref="D69:G69" start="0" length="2147483647">
    <dxf>
      <font>
        <color auto="1"/>
      </font>
    </dxf>
  </rfmt>
  <rfmt sheetId="1" sqref="C69" start="0" length="2147483647">
    <dxf>
      <font>
        <color auto="1"/>
      </font>
    </dxf>
  </rfmt>
  <rcc rId="1156" sId="1">
    <oc r="F70">
      <v>0.7</v>
    </oc>
    <nc r="F70">
      <v>0</v>
    </nc>
  </rcc>
  <rcc rId="1157" sId="1" numFmtId="4">
    <oc r="G70">
      <v>2</v>
    </oc>
    <nc r="G70">
      <v>0</v>
    </nc>
  </rcc>
  <rfmt sheetId="1" sqref="D70:G70" start="0" length="2147483647">
    <dxf>
      <font>
        <color auto="1"/>
      </font>
    </dxf>
  </rfmt>
  <rfmt sheetId="1" sqref="C70" start="0" length="2147483647">
    <dxf>
      <font>
        <color auto="1"/>
      </font>
    </dxf>
  </rfmt>
  <rcc rId="1158" sId="1">
    <oc r="F71">
      <v>81.8</v>
    </oc>
    <nc r="F71">
      <v>86.6</v>
    </nc>
  </rcc>
  <rcc rId="1159" sId="1" numFmtId="4">
    <oc r="G71">
      <v>87</v>
    </oc>
    <nc r="G71">
      <v>87.5</v>
    </nc>
  </rcc>
  <rfmt sheetId="1" sqref="D71:G71" start="0" length="2147483647">
    <dxf>
      <font>
        <color auto="1"/>
      </font>
    </dxf>
  </rfmt>
  <rcc rId="1160" sId="1">
    <oc r="F72">
      <v>0.34</v>
    </oc>
    <nc r="F72">
      <v>12.2</v>
    </nc>
  </rcc>
  <rcc rId="1161" sId="1" numFmtId="4">
    <oc r="G72">
      <v>20.9</v>
    </oc>
    <nc r="G72">
      <v>23</v>
    </nc>
  </rcc>
  <rfmt sheetId="1" sqref="D72:G72" start="0" length="2147483647">
    <dxf>
      <font>
        <color auto="1"/>
      </font>
    </dxf>
  </rfmt>
  <rfmt sheetId="1" sqref="G72">
    <dxf>
      <numFmt numFmtId="1" formatCode="0"/>
    </dxf>
  </rfmt>
  <rcc rId="1162" sId="1">
    <oc r="F73">
      <v>48.1</v>
    </oc>
    <nc r="F73">
      <v>39.9</v>
    </nc>
  </rcc>
  <rcc rId="1163" sId="1" numFmtId="4">
    <oc r="G73">
      <v>37</v>
    </oc>
    <nc r="G73">
      <v>40</v>
    </nc>
  </rcc>
  <rfmt sheetId="1" sqref="G73">
    <dxf>
      <numFmt numFmtId="1" formatCode="0"/>
    </dxf>
  </rfmt>
  <rfmt sheetId="1" sqref="D73:G73" start="0" length="2147483647">
    <dxf>
      <font>
        <color auto="1"/>
      </font>
    </dxf>
  </rfmt>
  <rfmt sheetId="1" sqref="C71:C73" start="0" length="2147483647">
    <dxf>
      <font>
        <color auto="1"/>
      </font>
    </dxf>
  </rfmt>
  <rcc rId="1164" sId="1">
    <oc r="D74" t="inlineStr">
      <is>
        <t xml:space="preserve">Общая численность граждан Российской Федерации,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t>
      </is>
    </oc>
    <nc r="D74" t="inlineStr">
      <is>
        <t>Доля граждан вовлеченных центрами (сообществами, объединениями) поддержки добровольчества (волонтерства) на базе образовательн
ых организаций, некоммерческих организаций, государственных и муниципальных учреждений, в добровольческую (волонтерскую) деятельность</t>
      </is>
    </nc>
  </rcc>
  <rfmt sheetId="1" sqref="D74" start="0" length="2147483647">
    <dxf>
      <font>
        <color auto="1"/>
      </font>
    </dxf>
  </rfmt>
  <rcc rId="1165" sId="1" odxf="1" dxf="1">
    <oc r="E74" t="inlineStr">
      <is>
        <t>млн. человек</t>
      </is>
    </oc>
    <nc r="E74" t="inlineStr">
      <is>
        <t>%</t>
      </is>
    </nc>
    <odxf>
      <font>
        <sz val="13"/>
        <color rgb="FFC00000"/>
        <name val="Times New Roman"/>
        <scheme val="none"/>
      </font>
      <numFmt numFmtId="4" formatCode="#,##0.00"/>
    </odxf>
    <ndxf>
      <font>
        <sz val="13"/>
        <color auto="1"/>
        <name val="Times New Roman"/>
        <scheme val="none"/>
      </font>
      <numFmt numFmtId="0" formatCode="General"/>
    </ndxf>
  </rcc>
  <rcc rId="1166" sId="1">
    <oc r="F74">
      <v>9.9000000000000008E-3</v>
    </oc>
    <nc r="F74">
      <v>15.6</v>
    </nc>
  </rcc>
  <rcc rId="1167" sId="1" numFmtId="4">
    <oc r="G74">
      <v>8.8999999999999999E-3</v>
    </oc>
    <nc r="G74">
      <v>15.7</v>
    </nc>
  </rcc>
  <rfmt sheetId="1" sqref="G74">
    <dxf>
      <numFmt numFmtId="168" formatCode="0.000"/>
    </dxf>
  </rfmt>
  <rfmt sheetId="1" sqref="G74">
    <dxf>
      <numFmt numFmtId="2" formatCode="0.00"/>
    </dxf>
  </rfmt>
  <rfmt sheetId="1" sqref="G74">
    <dxf>
      <numFmt numFmtId="165" formatCode="0.0"/>
    </dxf>
  </rfmt>
  <rfmt sheetId="1" sqref="E74:G74" start="0" length="2147483647">
    <dxf>
      <font>
        <color auto="1"/>
      </font>
    </dxf>
  </rfmt>
  <rcc rId="1168" sId="1">
    <oc r="D75" t="inlineStr">
      <is>
        <t>Доля общеобразовательных организаций, оснащенных в целях внедрения цифровой образовательной среды</t>
      </is>
    </oc>
    <nc r="D75" t="inlineStr">
      <is>
        <t>Доля общеобразовательных
организаций, оснащенных в
целях внедрения цифровой
образовательной среды</t>
      </is>
    </nc>
  </rcc>
  <rfmt sheetId="1" sqref="D75:G75" start="0" length="2147483647">
    <dxf>
      <font>
        <color auto="1"/>
      </font>
    </dxf>
  </rfmt>
  <rfmt sheetId="1" sqref="C74:C75" start="0" length="2147483647">
    <dxf>
      <font>
        <color auto="1"/>
      </font>
    </dxf>
  </rfmt>
  <rfmt sheetId="1" sqref="D76" start="0" length="0">
    <dxf>
      <font>
        <sz val="11"/>
        <color theme="1"/>
        <name val="Calibri"/>
        <scheme val="minor"/>
      </font>
      <alignment vertical="bottom" wrapText="0" readingOrder="0"/>
      <border outline="0">
        <left/>
        <right/>
        <top/>
        <bottom/>
      </border>
    </dxf>
  </rfmt>
  <rfmt sheetId="1" xfDxf="1" sqref="D76" start="0" length="0"/>
  <rfmt sheetId="1" sqref="D76">
    <dxf>
      <alignment wrapText="1" readingOrder="0"/>
    </dxf>
  </rfmt>
  <rfmt sheetId="1" sqref="D76" start="0" length="0">
    <dxf>
      <font>
        <sz val="13"/>
        <color auto="1"/>
        <name val="Times New Roman"/>
        <scheme val="none"/>
      </font>
      <alignment vertical="center" readingOrder="0"/>
      <border outline="0">
        <left style="thin">
          <color indexed="64"/>
        </left>
        <right style="thin">
          <color indexed="64"/>
        </right>
        <top style="thin">
          <color indexed="64"/>
        </top>
        <bottom style="thin">
          <color indexed="64"/>
        </bottom>
      </border>
    </dxf>
  </rfmt>
  <rcc rId="1169" sId="1">
    <oc r="D76" t="inlineStr">
      <is>
        <t>Доля обучающихся, для которых созданы равные условия получения 
качественного образования вне зависимости от места их нахождения 
посредством предоставления доступа к федеральной информационно-сервисной платформе цифровой образовательной среды</t>
      </is>
    </oc>
    <nc r="D76" t="inlineStr">
      <is>
        <t>Доля обучающихся, для которых созданы равные условия получения качественного образования вне зависимости от места их нахождения посредством предоставлени я доступа к федеральной информационно-сервисной платформе цифровой образовательн ой среды</t>
      </is>
    </nc>
  </rcc>
  <rcc rId="1170" sId="1" numFmtId="4">
    <oc r="F76">
      <v>0</v>
    </oc>
    <nc r="F76">
      <v>10</v>
    </nc>
  </rcc>
  <rcc rId="1171" sId="1" numFmtId="4">
    <oc r="G76">
      <v>55</v>
    </oc>
    <nc r="G76">
      <v>60</v>
    </nc>
  </rcc>
  <rfmt sheetId="1" sqref="F76:G76">
    <dxf>
      <numFmt numFmtId="165" formatCode="0.0"/>
    </dxf>
  </rfmt>
  <rfmt sheetId="1" sqref="F76:G76">
    <dxf>
      <numFmt numFmtId="1" formatCode="0"/>
    </dxf>
  </rfmt>
  <rfmt sheetId="1" sqref="F76:G76" start="0" length="2147483647">
    <dxf>
      <font>
        <color auto="1"/>
      </font>
    </dxf>
  </rfmt>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0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75" sId="1">
    <oc r="F77">
      <v>0</v>
    </oc>
    <nc r="F77">
      <v>10</v>
    </nc>
  </rcc>
  <rcc rId="1176" sId="1" numFmtId="4">
    <oc r="G77">
      <v>75</v>
    </oc>
    <nc r="G77">
      <v>81</v>
    </nc>
  </rcc>
  <rfmt sheetId="1" sqref="G77">
    <dxf>
      <numFmt numFmtId="165" formatCode="0.0"/>
    </dxf>
  </rfmt>
  <rfmt sheetId="1" sqref="G77">
    <dxf>
      <numFmt numFmtId="1" formatCode="0"/>
    </dxf>
  </rfmt>
  <rfmt sheetId="1" sqref="C76:G77" start="0" length="2147483647">
    <dxf>
      <font>
        <color auto="1"/>
      </font>
    </dxf>
  </rfmt>
</revisions>
</file>

<file path=xl/revisions/revisionLog10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77" sId="1" numFmtId="4">
    <oc r="F78">
      <v>0</v>
    </oc>
    <nc r="F78">
      <v>10</v>
    </nc>
  </rcc>
  <rfmt sheetId="1" sqref="C78:G78" start="0" length="2147483647">
    <dxf>
      <font>
        <color auto="1"/>
      </font>
    </dxf>
  </rfmt>
</revisions>
</file>

<file path=xl/revisions/revisionLog10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78" sId="1" numFmtId="4">
    <oc r="F79">
      <v>0</v>
    </oc>
    <nc r="F79">
      <v>20</v>
    </nc>
  </rcc>
  <rcc rId="1179" sId="1" numFmtId="4">
    <oc r="G79">
      <v>46.4</v>
    </oc>
    <nc r="G79">
      <v>53.8</v>
    </nc>
  </rcc>
  <rfmt sheetId="1" sqref="C79:G79" start="0" length="2147483647">
    <dxf>
      <font>
        <color auto="1"/>
      </font>
    </dxf>
  </rfmt>
  <rfmt sheetId="1" sqref="G80">
    <dxf>
      <numFmt numFmtId="1" formatCode="0"/>
    </dxf>
  </rfmt>
  <rfmt sheetId="1" sqref="B80:G80" start="0" length="2147483647">
    <dxf>
      <font>
        <color auto="1"/>
      </font>
    </dxf>
  </rfmt>
  <rfmt sheetId="1" sqref="B80" start="0" length="0">
    <dxf>
      <font>
        <sz val="15"/>
        <color rgb="FFC00000"/>
        <name val="Times New Roman"/>
        <scheme val="none"/>
      </font>
    </dxf>
  </rfmt>
  <rcc rId="1180" sId="1">
    <oc r="F81">
      <v>30.8</v>
    </oc>
    <nc r="F81">
      <v>28.9</v>
    </nc>
  </rcc>
  <rcc rId="1181" sId="1" numFmtId="4">
    <oc r="G81">
      <v>29.6</v>
    </oc>
    <nc r="G81">
      <v>28.8</v>
    </nc>
  </rcc>
  <rfmt sheetId="1" sqref="C81:G81" start="0" length="2147483647">
    <dxf>
      <font>
        <color auto="1"/>
      </font>
    </dxf>
  </rfmt>
  <rcc rId="1182" sId="1" numFmtId="4">
    <oc r="F82">
      <v>100</v>
    </oc>
    <nc r="F82">
      <v>99.1</v>
    </nc>
  </rcc>
  <rfmt sheetId="1" sqref="D82:G82" start="0" length="2147483647">
    <dxf>
      <font>
        <color auto="1"/>
      </font>
    </dxf>
  </rfmt>
  <rfmt sheetId="1" sqref="C82" start="0" length="2147483647">
    <dxf>
      <font>
        <color auto="1"/>
      </font>
    </dxf>
  </rfmt>
  <rrc rId="1183" sId="1" ref="A83:XFD83" action="insertRow">
    <undo index="0" exp="area" ref3D="1" dr="$A$1:$A$1048576" dn="Z_29EBB03D_D157_4DB4_B2FB_3BC1828B8F46_.wvu.Cols" sId="1"/>
    <undo index="0" exp="area" ref3D="1" dr="$A$1:$A$1048576" dn="Z_47B689C4_ABBE_41BA_9B3C_3E610DB9C5AC_.wvu.Cols" sId="1"/>
    <undo index="0" exp="area" ref3D="1" dr="$A$1:$A$1048576" dn="Z_FEA8BA84_09E7_4AC9_B99A_D42DE5EF1549_.wvu.Cols" sId="1"/>
  </rrc>
  <rcc rId="1184" sId="1" xfDxf="1" dxf="1">
    <nc r="D83" t="inlineStr">
      <is>
        <t>Доля детей, которые обеспечены сертификатами персонифицир ованного финансирован ия дополнительно го образования, а в период с 1 января 2023 г. по 1 января 2025 г. - социальными сертификатами</t>
      </is>
    </nc>
    <n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ndxf>
  </rcc>
  <rcc rId="1185" sId="1">
    <nc r="E83" t="inlineStr">
      <is>
        <t>%</t>
      </is>
    </nc>
  </rcc>
  <rcc rId="1186" sId="1" numFmtId="4">
    <nc r="F83">
      <v>25</v>
    </nc>
  </rcc>
  <rcc rId="1187" sId="1" numFmtId="4">
    <nc r="G83">
      <v>25</v>
    </nc>
  </rcc>
</revisions>
</file>

<file path=xl/revisions/revisionLog10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69:I69" start="0" length="2147483647">
    <dxf>
      <font>
        <color auto="1"/>
      </font>
    </dxf>
  </rfmt>
  <rfmt sheetId="1" sqref="J69" start="0" length="2147483647">
    <dxf>
      <font>
        <color auto="1"/>
      </font>
    </dxf>
  </rfmt>
  <rfmt sheetId="1" sqref="H70" start="0" length="0">
    <dxf>
      <font>
        <sz val="13"/>
        <color auto="1"/>
        <name val="Times New Roman"/>
        <scheme val="none"/>
      </font>
      <numFmt numFmtId="165" formatCode="0.0"/>
    </dxf>
  </rfmt>
  <rcc rId="1188" sId="1">
    <nc r="K91" t="inlineStr">
      <is>
        <t xml:space="preserve">НЕ БЕРЕМ В УЧЕТ </t>
      </is>
    </nc>
  </rcc>
  <rcc rId="1189" sId="1">
    <oc r="H71">
      <v>88</v>
    </oc>
    <nc r="H71">
      <v>89.16</v>
    </nc>
  </rcc>
  <rfmt sheetId="1" sqref="H71">
    <dxf>
      <numFmt numFmtId="165" formatCode="0.0"/>
    </dxf>
  </rfmt>
  <rfmt sheetId="1" sqref="H70:I71" start="0" length="2147483647">
    <dxf>
      <font>
        <color auto="1"/>
      </font>
    </dxf>
  </rfmt>
  <rfmt sheetId="1" sqref="H70:I71" start="0" length="2147483647">
    <dxf>
      <font/>
    </dxf>
  </rfmt>
  <rcc rId="1190" sId="1">
    <oc r="J70" t="inlineStr">
      <is>
        <t>Очередность отсутствует, при обращении в управление образования родители получают путевку в дошкольную организацию.</t>
      </is>
    </oc>
    <nc r="J70" t="inlineStr">
      <is>
        <t>Очередность отсутствует, при обращении в Управление образования родители получают путевку в дошкольную организацию.</t>
      </is>
    </nc>
  </rcc>
  <rfmt sheetId="1" sqref="J70" start="0" length="2147483647">
    <dxf>
      <font>
        <color auto="1"/>
      </font>
    </dxf>
  </rfmt>
  <rcc rId="1191" sId="1">
    <oc r="J71" t="inlineStr">
      <is>
        <t>Охват детей в возрасте от 5 до 18 лет дополнительными общеобразовательными программами на 31.12.2023 г. составляет 11 236 человек (включая спортивную подготовку и статистическую отчетность ДШИ) или 88,0% от общей численности детей в возрасте от 5 до 18 лет,  проживающих в городе Когалыме (12768 человек)</t>
      </is>
    </oc>
    <nc r="J71" t="inlineStr">
      <is>
        <t>Охват детей в возрасте от 5 до 18 лет дополнительными общеобразовательными программами на 30.10.2024 г. составляет 11 756 человек (включая спортивную подготовку и статистическую отчетность ДШИ) или 89,16 % от общей численности детей в возрасте от 5 до 18 лет,  проживающих в городе Когалыме (13 185 чел.)</t>
      </is>
    </nc>
  </rcc>
  <rfmt sheetId="1" sqref="J71"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0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95" sId="1">
    <oc r="H72">
      <v>21.8</v>
    </oc>
    <nc r="H72">
      <v>25.83</v>
    </nc>
  </rcc>
  <rfmt sheetId="1" sqref="H72:I72" start="0" length="2147483647">
    <dxf>
      <font>
        <color auto="1"/>
      </font>
    </dxf>
  </rfmt>
  <rfmt sheetId="1" sqref="G72">
    <dxf>
      <numFmt numFmtId="165" formatCode="0.0"/>
    </dxf>
  </rfmt>
  <rfmt sheetId="1" sqref="G72">
    <dxf>
      <numFmt numFmtId="1" formatCode="0"/>
    </dxf>
  </rfmt>
  <rcc rId="1196" sId="1">
    <oc r="J72" t="inlineStr">
      <is>
        <t>Охват детей в возрасте от 5 до 18 лет деятельностью Регионального центра выявления, поддержки и развития способностей и талантов у детей и молодежи, технопарков «Кванториум» и Центров «IT-куб» на 31.12.2023 г. составляет 2450 человек или 21,8% от общей численности детей охваченных дополнительным образованием (11 236 чел.)</t>
      </is>
    </oc>
    <nc r="J72" t="inlineStr">
      <is>
        <t>По состоянию на 31.12.2024 года общий охват обучающихся в «Школьном Кванториуме» составил 3 037 человека или 25,83% от количества детей и молодежи в возрасте 5-18 лет, охваченных программами дополнительного образования (11 756 чел.).</t>
      </is>
    </nc>
  </rcc>
  <rfmt sheetId="1" sqref="J72" start="0" length="2147483647">
    <dxf>
      <font>
        <color auto="1"/>
      </font>
    </dxf>
  </rfmt>
  <rcc rId="1197" sId="1" numFmtId="4">
    <oc r="H73">
      <v>57</v>
    </oc>
    <nc r="H73">
      <v>86.48</v>
    </nc>
  </rcc>
  <rfmt sheetId="1" sqref="H73:I73" start="0" length="2147483647">
    <dxf>
      <font>
        <color auto="1"/>
      </font>
    </dxf>
  </rfmt>
  <rcc rId="1198" sId="1">
    <oc r="J73" t="inlineStr">
      <is>
        <t>За 2023 год 2676 человек или 57,0% от общей численности обучающихся по образовательным программам основного и среднего общего образования (4695 человек) приняли участие: 
- в открытых онлайн-уроках, реализуемых с учетом опыта цикла открытых уроков «Проектория», направленных на раннюю профориентацию; 
- в профориентационных мероприятиях (экскурсии); 
- в проекте «Будущий профессионал»; 
- в мероприятиях по ранней профориентации в рамках реализации проекта «Билет в будущее».</t>
      </is>
    </oc>
    <nc r="J73" t="inlineStr">
      <is>
        <t>Охват детей, обучающихся по образовательным программам основного и среднего общего образования, охваченных мероприятиями, направленными на раннюю профессиональную ориентацию (Проектория), в том числе в рамках программы «Билет в будущее» на 06.12.2024г. составляет - 4 306 человек или 86,48% от общего количества обучающихся с 5 - 11 класс (5 003 чел.).</t>
      </is>
    </nc>
  </rcc>
  <rfmt sheetId="1" sqref="J73"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0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2" sId="1" numFmtId="4">
    <oc r="H74">
      <v>1.89E-2</v>
    </oc>
    <nc r="H74">
      <v>17.2</v>
    </nc>
  </rcc>
  <rfmt sheetId="1" sqref="H74">
    <dxf>
      <numFmt numFmtId="168" formatCode="0.000"/>
    </dxf>
  </rfmt>
  <rfmt sheetId="1" sqref="H74">
    <dxf>
      <numFmt numFmtId="2" formatCode="0.00"/>
    </dxf>
  </rfmt>
  <rfmt sheetId="1" sqref="H74">
    <dxf>
      <numFmt numFmtId="165" formatCode="0.0"/>
    </dxf>
  </rfmt>
  <rfmt sheetId="1" sqref="H74">
    <dxf>
      <numFmt numFmtId="2" formatCode="0.00"/>
    </dxf>
  </rfmt>
  <rfmt sheetId="1" sqref="H74">
    <dxf>
      <numFmt numFmtId="165" formatCode="0.0"/>
    </dxf>
  </rfmt>
  <rfmt sheetId="1" sqref="H74" start="0" length="2147483647">
    <dxf>
      <font>
        <color auto="1"/>
      </font>
    </dxf>
  </rfmt>
  <rcc rId="1203" sId="1">
    <oc r="I74">
      <f>H74/G74*100</f>
    </oc>
    <nc r="I74">
      <f>H74/G74*100</f>
    </nc>
  </rcc>
  <rfmt sheetId="1" sqref="I74" start="0" length="2147483647">
    <dxf>
      <font>
        <color auto="1"/>
      </font>
    </dxf>
  </rfmt>
  <rcc rId="1204" sId="1">
    <oc r="J74" t="inlineStr">
      <is>
        <t>За 2023 года проведено 809 мероприятий добровольческого характера с участием в них жителей города Когалыма, предполагающих безвозмездное и добровольное проявление социальной активности. Общая численность граждан,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составила 18 911 человек.</t>
      </is>
    </oc>
    <nc r="J74" t="inlineStr">
      <is>
        <t>Проведено 758 мероприятий добровольческого характера с участием в них жителей города Когалыма, предполагающих безвозмездное и добровольное проявление социальной активности. Доля граждан,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составила  17,2%  (0,008 321 млн. чел. (9895 чел.))</t>
      </is>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6" sId="1">
    <oc r="J142" t="inlineStr">
      <is>
        <t>Выполнены работы по художественому оформлению объектов: "Центральный распределительный пункт №10"; Строения, расположенные по адресу: ХМАО-Югра, г.Когалым, лесной массив 7 мкр. по ул.Градостроителей.</t>
      </is>
    </oc>
    <nc r="J142" t="inlineStr">
      <is>
        <t>Выполнены работы по художественному оформлению объектов: "Центральный распределительный пункт №10"; Строения, расположенные по адресу: ХМАО-Югра, г.Когалым, лесной массив 7 мкр. по ул.Градостроителей.</t>
      </is>
    </nc>
  </rcc>
</revisions>
</file>

<file path=xl/revisions/revisionLog1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75:I75" start="0" length="2147483647">
    <dxf>
      <font>
        <color auto="1"/>
      </font>
    </dxf>
  </rfmt>
  <rcc rId="1205" sId="1">
    <oc r="J75" t="inlineStr">
      <is>
        <t>В течение 2020-2023 гг. все  общеобразовательные организации (7) города Когалыма  оснащены  оборудованием в рамках внедрения цифровой образовательной среды.</t>
      </is>
    </oc>
    <nc r="J75" t="inlineStr">
      <is>
        <t>Комплектование школ компьютерным оборудованием за счет средств округа.</t>
      </is>
    </nc>
  </rcc>
  <rfmt sheetId="1" sqref="J75" start="0" length="2147483647">
    <dxf>
      <font>
        <color auto="1"/>
      </font>
    </dxf>
  </rfmt>
  <rcc rId="1206" sId="1">
    <oc r="H76">
      <v>75.3</v>
    </oc>
    <nc r="H76">
      <v>65.900000000000006</v>
    </nc>
  </rcc>
  <rfmt sheetId="1" sqref="H76:I76" start="0" length="2147483647">
    <dxf>
      <font>
        <color auto="1"/>
      </font>
    </dxf>
  </rfmt>
  <rcc rId="1207" sId="1">
    <oc r="J76" t="inlineStr">
      <is>
        <t>В соответствии с разъяснениями регионального оператора, данный показатель рассчитывается на основании данных ИКОП «Сферум». На 31.12.2023 активных учащихся -  6219 человек, что составляет 75,3% от общего числа обучающихся  (8259 человек).</t>
      </is>
    </oc>
    <nc r="J76" t="inlineStr">
      <is>
        <t>В соответствии с разъяснениями регионального оператора, данный показатель рассчитывается на основании данных ИКОП «Сферум». На 31.12.2024 активных учащихся  5568 чел., что составляет 65,9% от общего числа обучающихся  (8445 чел.).</t>
      </is>
    </nc>
  </rcc>
  <rfmt sheetId="1" sqref="J76"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77">
    <dxf>
      <numFmt numFmtId="165" formatCode="0.0"/>
    </dxf>
  </rfmt>
  <rfmt sheetId="1" sqref="H77">
    <dxf>
      <numFmt numFmtId="1" formatCode="0"/>
    </dxf>
  </rfmt>
  <rfmt sheetId="1" sqref="H77:I77" start="0" length="2147483647">
    <dxf>
      <font>
        <color auto="1"/>
      </font>
    </dxf>
  </rfmt>
  <rcc rId="1211" sId="1">
    <oc r="J77" t="inlineStr">
      <is>
        <t>В соответствии с разъяснениями регионального оператора, данный показатель считается по количеству педагогических работников, зарегистрированных и активно работающих на ИКОП «Сферум».  На платформе зарегистрированы административные и педагогические работники всех образовательных организаций города Когалыма. В показателе учитываются педагоги школ города. Их  на 31.12.2023 - 508 человек, что составляет 100%.</t>
      </is>
    </oc>
    <nc r="J77" t="inlineStr">
      <is>
        <t>В соответствии с разъяснениями регионального оператора, данный показатель считается по количеству педагогических работников, зарегистрированных и активно работающих на ИКОП «Сферум».  На платформе зарегистрированы административные и педагогические работники всех образовательных организаций города Когалыма. В показателе учитываются педагоги школ города. Их  на 31.12.2024 - 517 чел., что составляет 100,0 %.</t>
      </is>
    </nc>
  </rcc>
  <rfmt sheetId="1" sqref="J77"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78:I78" start="0" length="2147483647">
    <dxf>
      <font>
        <color auto="1"/>
      </font>
    </dxf>
  </rfmt>
  <rfmt sheetId="1" sqref="J78" start="0" length="2147483647">
    <dxf>
      <font>
        <color auto="1"/>
      </font>
    </dxf>
  </rfmt>
  <rcc rId="1215" sId="1" numFmtId="4">
    <oc r="H79">
      <v>82</v>
    </oc>
    <nc r="H79">
      <v>100</v>
    </nc>
  </rcc>
  <rfmt sheetId="1" sqref="H79:I79" start="0" length="2147483647">
    <dxf>
      <font>
        <color auto="1"/>
      </font>
    </dxf>
  </rfmt>
  <rcc rId="1216" sId="1">
    <oc r="J79" t="inlineStr">
      <is>
        <t xml:space="preserve">За период 2021-2023 гг.  курсы повышения квалификации прошли 417 человек (в статистических данных учитывается количество педагогов на 01.10.2023 - 508 человек) из числа педагогических работников общеобразовательных организаций города. Площадкой проведения для курсов являлись ЦНППМ и Академия Минпросвещения. ЦНППМ был организатором следующих курсов: 
- «Реализация требований, обновленных ФГОС НОО, ФГОС ООО в работе учителя» (1 полугодие);  
- «Школа Минпросвещения России»: новые возможности для повышения качества образования» (февраль - 1 поток, апрель - 2,3 потоки); 
- «Сопровождение программ наставничества педагогических работников и образовательной организации». 
Достижение показателя составляет 82%.
</t>
      </is>
    </oc>
    <nc r="J79" t="inlineStr">
      <is>
        <t xml:space="preserve">За период 2022-2024 гг.  курсы повышения квалификации прошли 517 человек (в статистических данных учитывается количество педагогов на 01.12.2024 - 517 чел.) из числа педагогических работников общеобразовательных организаций города. 
</t>
      </is>
    </nc>
  </rcc>
  <rfmt sheetId="1" sqref="J79"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80:J80" start="0" length="2147483647">
    <dxf>
      <font>
        <color auto="1"/>
      </font>
    </dxf>
  </rfmt>
  <rcc rId="1220" sId="1">
    <oc r="H81">
      <v>28.9</v>
    </oc>
    <nc r="H81">
      <v>28.8</v>
    </nc>
  </rcc>
  <rfmt sheetId="1" sqref="H81:J81" start="0" length="2147483647">
    <dxf>
      <font>
        <color auto="1"/>
      </font>
    </dxf>
  </rfmt>
  <rfmt sheetId="1" sqref="H82:I82" start="0" length="2147483647">
    <dxf>
      <font>
        <color auto="1"/>
      </font>
    </dxf>
  </rfmt>
  <rfmt sheetId="1" sqref="J82" start="0" length="2147483647">
    <dxf>
      <font>
        <color auto="1"/>
      </font>
    </dxf>
  </rfmt>
  <rcc rId="1221" sId="1" numFmtId="4">
    <nc r="H83">
      <v>31</v>
    </nc>
  </rcc>
  <rcc rId="1222" sId="1" odxf="1" dxf="1">
    <nc r="I83">
      <f>H83/G83*100</f>
    </nc>
    <odxf>
      <font>
        <sz val="13"/>
        <color rgb="FFC00000"/>
        <name val="Times New Roman"/>
        <scheme val="none"/>
      </font>
    </odxf>
    <ndxf>
      <font>
        <sz val="13"/>
        <color auto="1"/>
        <name val="Times New Roman"/>
        <scheme val="none"/>
      </font>
    </ndxf>
  </rcc>
  <rfmt sheetId="1" sqref="H83:I83" start="0" length="2147483647">
    <dxf>
      <font>
        <color auto="1"/>
      </font>
    </dxf>
  </rfmt>
  <rcc rId="1223" sId="1">
    <nc r="J83" t="inlineStr">
      <is>
        <t>Число детей, использовавших социальные сертификаты для обучения в текущем календарном году на 06.12.2024 составляет - 4 083 чел. или 31% от общей численности детей в возрасте от 5 до 18 лет,  проживающих в городе Когалыме (13 185 чел.)</t>
      </is>
    </nc>
  </rcc>
  <rfmt sheetId="1" sqref="J83" start="0" length="2147483647">
    <dxf>
      <font>
        <color auto="1"/>
      </font>
    </dxf>
  </rfmt>
  <rcc rId="1224" sId="1" numFmtId="4">
    <nc r="H84">
      <v>70.3</v>
    </nc>
  </rcc>
  <rfmt sheetId="1" sqref="H84:I84" start="0" length="2147483647">
    <dxf>
      <font>
        <color auto="1"/>
      </font>
    </dxf>
  </rfmt>
  <rcc rId="1225" sId="1">
    <nc r="J84" t="inlineStr">
      <is>
        <t>В школьном этапе Всероссийской олимпиады школьников приняли участие 3 716 человек.</t>
      </is>
    </nc>
  </rcc>
  <rfmt sheetId="1" sqref="J84" start="0" length="2147483647">
    <dxf>
      <font>
        <color auto="1"/>
      </font>
    </dxf>
  </rfmt>
  <rcc rId="1226" sId="1">
    <nc r="H85">
      <v>10</v>
    </nc>
  </rcc>
  <rfmt sheetId="1" sqref="H85" start="0" length="2147483647">
    <dxf>
      <font>
        <color auto="1"/>
      </font>
    </dxf>
  </rfmt>
  <rcc rId="1227" sId="1">
    <oc r="J85" t="inlineStr">
      <is>
        <t>Созданы условия для участия педагогов в профессиональных конкурсах.</t>
      </is>
    </oc>
    <nc r="J85" t="inlineStr">
      <is>
        <t xml:space="preserve">Обучающиеся школ города активно принимают участие в мероприятия Перечня Минпросвещения: Всероссийская олимпиада школьников, фестиваль творческих открытий и инициатив «Леонардо», олимпиада ОПК, олимпиады Учи.ру и т.д. 
Всего в мероприятиях приняли участие около 2 400 человек.
</t>
      </is>
    </nc>
  </rcc>
  <rfmt sheetId="1" sqref="J85" start="0" length="2147483647">
    <dxf>
      <font>
        <color auto="1"/>
      </font>
    </dxf>
  </rfmt>
  <rfmt sheetId="1" sqref="I85" start="0" length="2147483647">
    <dxf>
      <font>
        <color auto="1"/>
      </font>
    </dxf>
  </rfmt>
  <rcc rId="1228" sId="1" odxf="1" dxf="1" numFmtId="4">
    <nc r="H86">
      <v>36.200000000000003</v>
    </nc>
    <odxf>
      <font>
        <sz val="13"/>
        <color rgb="FFC00000"/>
        <name val="Times New Roman"/>
        <scheme val="none"/>
      </font>
      <numFmt numFmtId="0" formatCode="General"/>
    </odxf>
    <ndxf>
      <font>
        <sz val="13"/>
        <color auto="1"/>
        <name val="Times New Roman"/>
        <scheme val="none"/>
      </font>
      <numFmt numFmtId="165" formatCode="0.0"/>
    </ndxf>
  </rcc>
  <rcc rId="1229" sId="1">
    <oc r="J86" t="inlineStr">
      <is>
        <t>Все педагогические работники общеобразовательных организаций получили вознаграждение за классное руководство.</t>
      </is>
    </oc>
    <nc r="J86" t="inlineStr">
      <is>
        <t>Созданы условия для участия педагогов в профессиональных конкурсах.</t>
      </is>
    </nc>
  </rcc>
  <rfmt sheetId="1" sqref="I86:J86" start="0" length="2147483647">
    <dxf>
      <font>
        <color auto="1"/>
      </font>
    </dxf>
  </rfmt>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33" sId="1" odxf="1" dxf="1">
    <nc r="H87">
      <v>100</v>
    </nc>
    <odxf>
      <font>
        <sz val="13"/>
        <color rgb="FFC00000"/>
        <name val="Times New Roman"/>
        <scheme val="none"/>
      </font>
    </odxf>
    <ndxf>
      <font>
        <sz val="13"/>
        <color auto="1"/>
        <name val="Times New Roman"/>
        <scheme val="none"/>
      </font>
    </ndxf>
  </rcc>
  <rcc rId="1234" sId="1">
    <oc r="J87" t="inlineStr">
      <is>
        <t>Приняли участие в дистанционном режиме.</t>
      </is>
    </oc>
    <nc r="J87" t="inlineStr">
      <is>
        <t>Все педагогические работники общеобразовательных организаций получили вознаграждение за классное руководство.</t>
      </is>
    </nc>
  </rcc>
  <rfmt sheetId="1" sqref="J87" start="0" length="2147483647">
    <dxf>
      <font>
        <color auto="1"/>
      </font>
    </dxf>
  </rfmt>
  <rfmt sheetId="1" sqref="I87" start="0" length="2147483647">
    <dxf>
      <font>
        <color auto="1"/>
      </font>
    </dxf>
  </rfmt>
  <rcc rId="1235" sId="1" odxf="1" dxf="1" numFmtId="4">
    <nc r="H88">
      <v>5</v>
    </nc>
    <odxf>
      <font>
        <sz val="13"/>
        <color rgb="FFC00000"/>
        <name val="Times New Roman"/>
        <scheme val="none"/>
      </font>
      <numFmt numFmtId="0" formatCode="General"/>
      <fill>
        <patternFill patternType="none">
          <bgColor indexed="65"/>
        </patternFill>
      </fill>
    </odxf>
    <ndxf>
      <font>
        <sz val="13"/>
        <color auto="1"/>
        <name val="Times New Roman"/>
        <scheme val="none"/>
      </font>
      <numFmt numFmtId="1" formatCode="0"/>
      <fill>
        <patternFill patternType="solid">
          <bgColor theme="0"/>
        </patternFill>
      </fill>
    </ndxf>
  </rcc>
  <rfmt sheetId="1" sqref="I88:J88" start="0" length="2147483647">
    <dxf>
      <font>
        <color auto="1"/>
      </font>
    </dxf>
  </rfmt>
  <rcc rId="1236" sId="1">
    <nc r="H89">
      <v>25</v>
    </nc>
  </rcc>
  <rfmt sheetId="1" sqref="H89:J89" start="0" length="2147483647">
    <dxf>
      <font>
        <color auto="1"/>
      </font>
    </dxf>
  </rfmt>
  <rcc rId="1237" sId="1" odxf="1" dxf="1" numFmtId="4">
    <nc r="H90">
      <v>100</v>
    </nc>
    <odxf>
      <font>
        <sz val="13"/>
        <color rgb="FFC00000"/>
        <name val="Times New Roman"/>
        <scheme val="none"/>
      </font>
    </odxf>
    <ndxf>
      <font>
        <sz val="13"/>
        <color auto="1"/>
        <name val="Times New Roman"/>
        <scheme val="none"/>
      </font>
    </ndxf>
  </rcc>
  <rfmt sheetId="1" sqref="I90" start="0" length="2147483647">
    <dxf>
      <font>
        <color auto="1"/>
      </font>
    </dxf>
  </rfmt>
  <rfmt sheetId="1" sqref="J90">
    <dxf>
      <fill>
        <patternFill>
          <bgColor rgb="FFFFFF00"/>
        </patternFill>
      </fill>
    </dxf>
  </rfmt>
  <rcc rId="1238" sId="1" odxf="1" dxf="1" numFmtId="4">
    <nc r="H92">
      <v>100</v>
    </nc>
    <odxf>
      <font>
        <sz val="13"/>
        <color rgb="FFC00000"/>
        <name val="Times New Roman"/>
        <scheme val="none"/>
      </font>
    </odxf>
    <ndxf>
      <font>
        <sz val="13"/>
        <color auto="1"/>
        <name val="Times New Roman"/>
        <scheme val="none"/>
      </font>
    </ndxf>
  </rcc>
  <rcc rId="1239" sId="1">
    <oc r="J91" t="inlineStr">
      <is>
        <t xml:space="preserve">
В 2023 году численность отдохнувших детей составила 3 190 человек.</t>
      </is>
    </oc>
    <nc r="J91"/>
  </rcc>
  <rfmt sheetId="1" sqref="J91:J92">
    <dxf>
      <fill>
        <patternFill patternType="solid">
          <bgColor rgb="FFFFFF00"/>
        </patternFill>
      </fill>
    </dxf>
  </rfmt>
  <rcc rId="1240" sId="1" odxf="1" dxf="1" numFmtId="4">
    <nc r="H93">
      <v>100</v>
    </nc>
    <odxf>
      <font>
        <sz val="13"/>
        <color rgb="FFC00000"/>
        <name val="Times New Roman"/>
        <scheme val="none"/>
      </font>
    </odxf>
    <ndxf>
      <font>
        <sz val="13"/>
        <color auto="1"/>
        <name val="Times New Roman"/>
        <scheme val="none"/>
      </font>
    </ndxf>
  </rcc>
  <rcc rId="1241" sId="1">
    <oc r="J93" t="inlineStr">
      <is>
        <t xml:space="preserve">
В 2023 году получателями поддержки стали 13 индивидуальных предпринимателей (Плотникова И.Н., Кузнецова Л.Б., Бельская А.В., Болсыпаева Р.М., Демина О.Н., Мирсaяпов Ф.Р., Долженко Е.А., Алиева А.Н., Попова Ю.А., Шендрик В.А., Куликова Е.Н., Павлов О.Г., Колеватых С.Н.), ООО "Детский сад "Академия детства" и АНО «Центр эстетического, интеллектуального и культурного развития детей «Город детства».</t>
      </is>
    </oc>
    <nc r="J93"/>
  </rcc>
  <rfmt sheetId="1" sqref="I92:I93" start="0" length="2147483647">
    <dxf>
      <font>
        <color auto="1"/>
      </font>
    </dxf>
  </rfmt>
  <rfmt sheetId="1" sqref="J93">
    <dxf>
      <fill>
        <patternFill patternType="solid">
          <bgColor rgb="FFFFFF00"/>
        </patternFill>
      </fill>
    </dxf>
  </rfmt>
  <rcc rId="1242" sId="1" numFmtId="4">
    <nc r="H94">
      <v>3.8</v>
    </nc>
  </rcc>
  <rfmt sheetId="1" sqref="H94" start="0" length="2147483647">
    <dxf>
      <font>
        <color auto="1"/>
      </font>
    </dxf>
  </rfmt>
  <rfmt sheetId="1" sqref="H94">
    <dxf>
      <numFmt numFmtId="165" formatCode="0.0"/>
    </dxf>
  </rfmt>
  <rfmt sheetId="1" sqref="I94" start="0" length="2147483647">
    <dxf>
      <font>
        <color auto="1"/>
      </font>
    </dxf>
  </rfmt>
  <rcc rId="1243" sId="1">
    <oc r="J94" t="inlineStr">
      <is>
        <t>В июне 2021 года создано АНО «Центр развития и поддержки добровольчества «Навигатор добра», уставная деятельность которого предполагает поддержку добровольчества. Субсидирование СО НКО, которое будет выполнять функции ресурсного центра поддержки и развития добровольчества осуществляется по итогам конкурса. По итогам конкурса победителем отбора стала АНО «ЦРД «Навигатор добра», в июле 2023 года заключено соглашение.</t>
      </is>
    </oc>
    <nc r="J94" t="inlineStr">
      <is>
        <t>В 2024 году в категорию получателей средств бюджета города Когалыма вошла АПНО "Дом творчества"</t>
      </is>
    </nc>
  </rcc>
  <rfmt sheetId="1" sqref="J94" start="0" length="2147483647">
    <dxf>
      <font>
        <color auto="1"/>
      </font>
    </dxf>
  </rfmt>
  <rfmt sheetId="1" sqref="J94">
    <dxf>
      <fill>
        <patternFill patternType="solid">
          <bgColor rgb="FFFFFF00"/>
        </patternFill>
      </fill>
    </dxf>
  </rfmt>
  <rcc rId="1244" sId="1">
    <nc r="C83" t="inlineStr">
      <is>
        <t>XIIV</t>
      </is>
    </nc>
  </rcc>
  <rcc rId="1245" sId="1">
    <nc r="B83">
      <v>70</v>
    </nc>
  </rcc>
  <rcc rId="1246" sId="1">
    <oc r="B84">
      <v>70</v>
    </oc>
    <nc r="B84">
      <v>71</v>
    </nc>
  </rcc>
  <rfmt sheetId="1" sqref="J95:J96">
    <dxf>
      <fill>
        <patternFill patternType="solid">
          <bgColor rgb="FFFFFF00"/>
        </patternFill>
      </fill>
    </dxf>
  </rfmt>
  <rfmt sheetId="1" sqref="H96">
    <dxf>
      <fill>
        <patternFill>
          <bgColor rgb="FFFFFF00"/>
        </patternFill>
      </fill>
    </dxf>
  </rfmt>
</revisions>
</file>

<file path=xl/revisions/revisionLog1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68:J68" start="0" length="2147483647">
    <dxf>
      <font>
        <color auto="1"/>
      </font>
    </dxf>
  </rfmt>
</revisions>
</file>

<file path=xl/revisions/revisionLog1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44:J144" start="0" length="2147483647">
    <dxf>
      <font>
        <color auto="1"/>
      </font>
    </dxf>
  </rfmt>
  <rcc rId="1247" sId="1">
    <oc r="C145" t="inlineStr">
      <is>
        <t>1.</t>
      </is>
    </oc>
    <nc r="C145" t="inlineStr">
      <is>
        <t>I.</t>
      </is>
    </nc>
  </rcc>
  <rfmt sheetId="1" sqref="C145" start="0" length="2147483647">
    <dxf>
      <font>
        <color auto="1"/>
      </font>
    </dxf>
  </rfmt>
  <rcc rId="1248" sId="1">
    <oc r="D145" t="inlineStr">
      <is>
        <t xml:space="preserve">Доля муниципальных служащих, получивших дополнительное профессиональное образование, от численности муниципальных служащих, нуждающихся в получении дополнительного профессионального образования в соответствии с требованиями действующего законодательства, % </t>
      </is>
    </oc>
    <nc r="D145" t="inlineStr">
      <is>
        <t xml:space="preserve">Сохранение доли муниципальных служащих, получивших дополнительное профессиональное образование, от общего числа муниципальных служащих, подлежащих направлению на обучение по программам дополнительного образования, % </t>
      </is>
    </nc>
  </rcc>
  <rfmt sheetId="1" sqref="D145" start="0" length="2147483647">
    <dxf>
      <font>
        <color auto="1"/>
      </font>
    </dxf>
  </rfmt>
  <rfmt sheetId="1" sqref="E145" start="0" length="2147483647">
    <dxf>
      <font>
        <color auto="1"/>
      </font>
    </dxf>
  </rfmt>
  <rcc rId="1249" sId="1">
    <oc r="C146" t="inlineStr">
      <is>
        <t>2.</t>
      </is>
    </oc>
    <nc r="C146" t="inlineStr">
      <is>
        <t>II.</t>
      </is>
    </nc>
  </rcc>
  <rfmt sheetId="1" sqref="C146" start="0" length="2147483647">
    <dxf>
      <font>
        <color auto="1"/>
      </font>
    </dxf>
  </rfmt>
  <rcc rId="1250" sId="1">
    <oc r="D146" t="inlineStr">
      <is>
        <t xml:space="preserve">Доля  муниципальных служащих, соблюдающих ограничения и запреты, требования к служебному поведению, % </t>
      </is>
    </oc>
    <nc r="D146" t="inlineStr">
      <is>
        <t xml:space="preserve">Сохранение доли муниципальных служащих, соблюдающих ограничения и запреты, требования к служебному поведению, % </t>
      </is>
    </nc>
  </rcc>
  <rfmt sheetId="1" sqref="D146" start="0" length="2147483647">
    <dxf>
      <font>
        <color auto="1"/>
      </font>
    </dxf>
  </rfmt>
  <rfmt sheetId="1" sqref="E146" start="0" length="2147483647">
    <dxf>
      <font>
        <color auto="1"/>
      </font>
    </dxf>
  </rfmt>
  <rfmt sheetId="1" sqref="F145:F146" start="0" length="2147483647">
    <dxf>
      <font>
        <color auto="1"/>
      </font>
    </dxf>
  </rfmt>
  <rcc rId="1251" sId="1">
    <oc r="C147" t="inlineStr">
      <is>
        <t>3.</t>
      </is>
    </oc>
    <nc r="C147" t="inlineStr">
      <is>
        <t>III.</t>
      </is>
    </nc>
  </rcc>
  <rfmt sheetId="1" sqref="C147" start="0" length="2147483647">
    <dxf>
      <font>
        <color auto="1"/>
      </font>
    </dxf>
  </rfmt>
  <rcc rId="1252" sId="1">
    <oc r="D147" t="inlineStr">
      <is>
        <t xml:space="preserve">Доля автоматизированных рабочих мест (АРМ) в органах местного самоуправления города Когалыма, обеспеченных средствами защиты от несанкционированного доступа (НСД), от общего количества АРМ, установленных в органах местного самоуправления города Когалыма, % </t>
      </is>
    </oc>
    <nc r="D147" t="inlineStr">
      <is>
        <t>Увеличение доли автоматизированных рабочих мест (АРМ) в органах местного самоуправления города Когалыма, обеспеченных средствами защиты от несанкционированного доступа (НСД), от общего количества АРМ, установленных в органах местного самоуправления города Когалыма, %</t>
      </is>
    </nc>
  </rcc>
  <rfmt sheetId="1" sqref="D147" start="0" length="2147483647">
    <dxf>
      <font>
        <color auto="1"/>
      </font>
    </dxf>
  </rfmt>
  <rfmt sheetId="1" sqref="F147" start="0" length="2147483647">
    <dxf>
      <font>
        <color auto="1"/>
      </font>
    </dxf>
  </rfmt>
  <rcc rId="1253" sId="1">
    <oc r="F147">
      <v>28.3</v>
    </oc>
    <nc r="F147">
      <v>46.2</v>
    </nc>
  </rcc>
  <rfmt sheetId="1" sqref="D148" start="0" length="2147483647">
    <dxf>
      <font>
        <color auto="1"/>
      </font>
    </dxf>
  </rfmt>
  <rcc rId="1254" sId="1">
    <oc r="C148" t="inlineStr">
      <is>
        <t>4.</t>
      </is>
    </oc>
    <nc r="C148" t="inlineStr">
      <is>
        <t>IV.</t>
      </is>
    </nc>
  </rcc>
  <rfmt sheetId="1" sqref="C148" start="0" length="2147483647">
    <dxf>
      <font>
        <color auto="1"/>
      </font>
    </dxf>
  </rfmt>
  <rcc rId="1255" sId="1">
    <oc r="C149" t="inlineStr">
      <is>
        <t>5.</t>
      </is>
    </oc>
    <nc r="C149" t="inlineStr">
      <is>
        <t>V.</t>
      </is>
    </nc>
  </rcc>
  <rfmt sheetId="1" sqref="C149" start="0" length="2147483647">
    <dxf>
      <font>
        <color auto="1"/>
      </font>
    </dxf>
  </rfmt>
  <rcc rId="1256" sId="1">
    <oc r="D149" t="inlineStr">
      <is>
        <t xml:space="preserve">Уровень удовлетворенности населения города Когалыма услугами в сфере государственной регистрации актов гражданского состояния, % </t>
      </is>
    </oc>
    <nc r="D149" t="inlineStr">
      <is>
        <t xml:space="preserve">Повышение уровня удовлетворенности населения города Когалыма услугами в сфере государственной регистрации актов гражданского состояния, % </t>
      </is>
    </nc>
  </rcc>
  <rfmt sheetId="1" sqref="D149:E149" start="0" length="2147483647">
    <dxf>
      <font>
        <color auto="1"/>
      </font>
    </dxf>
  </rfmt>
  <rfmt sheetId="1" sqref="F148" start="0" length="2147483647">
    <dxf>
      <font>
        <color auto="1"/>
      </font>
    </dxf>
  </rfmt>
  <rcc rId="1257" sId="1">
    <oc r="F149">
      <v>91.5</v>
    </oc>
    <nc r="F149">
      <v>92</v>
    </nc>
  </rcc>
  <rfmt sheetId="1" sqref="F149" start="0" length="2147483647">
    <dxf>
      <font>
        <color auto="1"/>
      </font>
    </dxf>
  </rfmt>
  <rfmt sheetId="1" sqref="E147:E149" start="0" length="2147483647">
    <dxf>
      <font>
        <color auto="1"/>
      </font>
    </dxf>
  </rfmt>
  <rfmt sheetId="1" sqref="G145" start="0" length="2147483647">
    <dxf>
      <font>
        <color auto="1"/>
      </font>
    </dxf>
  </rfmt>
  <rfmt sheetId="1" sqref="G146" start="0" length="2147483647">
    <dxf>
      <font>
        <color auto="1"/>
      </font>
    </dxf>
  </rfmt>
  <rcc rId="1258" sId="1">
    <oc r="G147">
      <v>64.099999999999994</v>
    </oc>
    <nc r="G147">
      <v>82.1</v>
    </nc>
  </rcc>
  <rfmt sheetId="1" sqref="G147" start="0" length="2147483647">
    <dxf>
      <font>
        <color auto="1"/>
      </font>
    </dxf>
  </rfmt>
  <rfmt sheetId="1" sqref="G148" start="0" length="2147483647">
    <dxf>
      <font>
        <color auto="1"/>
      </font>
    </dxf>
  </rfmt>
  <rcc rId="1259" sId="1">
    <oc r="G149">
      <v>92.5</v>
    </oc>
    <nc r="G149">
      <v>93</v>
    </nc>
  </rcc>
  <rfmt sheetId="1" sqref="G149" start="0" length="2147483647">
    <dxf>
      <font>
        <color auto="1"/>
      </font>
    </dxf>
  </rfmt>
  <rfmt sheetId="1" sqref="H145" start="0" length="2147483647">
    <dxf>
      <font>
        <color auto="1"/>
      </font>
    </dxf>
  </rfmt>
  <rfmt sheetId="1" sqref="H146" start="0" length="2147483647">
    <dxf>
      <font>
        <color auto="1"/>
      </font>
    </dxf>
  </rfmt>
  <rcc rId="1260" sId="1">
    <oc r="H147">
      <v>64.099999999999994</v>
    </oc>
    <nc r="H147">
      <v>82.1</v>
    </nc>
  </rcc>
  <rfmt sheetId="1" sqref="H147" start="0" length="2147483647">
    <dxf>
      <font>
        <color auto="1"/>
      </font>
    </dxf>
  </rfmt>
  <rfmt sheetId="1" sqref="H148" start="0" length="2147483647">
    <dxf>
      <font>
        <color auto="1"/>
      </font>
    </dxf>
  </rfmt>
  <rcc rId="1261" sId="1">
    <oc r="H149">
      <v>92.5</v>
    </oc>
    <nc r="H149">
      <v>93</v>
    </nc>
  </rcc>
  <rfmt sheetId="1" sqref="H149" start="0" length="2147483647">
    <dxf>
      <font>
        <color auto="1"/>
      </font>
    </dxf>
  </rfmt>
  <rfmt sheetId="1" sqref="I145:I149" start="0" length="2147483647">
    <dxf>
      <font>
        <color auto="1"/>
      </font>
    </dxf>
  </rfmt>
</revisions>
</file>

<file path=xl/revisions/revisionLog1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E2D4942-7408-4E97-8066-36FDC42C9E89}" action="delete"/>
  <rdn rId="0" localSheetId="1" customView="1" name="Z_DE2D4942_7408_4E97_8066_36FDC42C9E89_.wvu.PrintArea" hidden="1" oldHidden="1">
    <formula>'Приложение 2'!$C$1:$J$193</formula>
    <oldFormula>'Приложение 2'!$C$1:$J$193</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2'!$C$1:$L$201</formula>
    <oldFormula>'Приложение 2'!$C$1:$L$201</oldFormula>
  </rdn>
  <rcv guid="{DE2D4942-7408-4E97-8066-36FDC42C9E89}" action="add"/>
</revisions>
</file>

<file path=xl/revisions/revisionLog1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65" sId="1">
    <oc r="J145" t="inlineStr">
      <is>
        <t xml:space="preserve">Организовано обучение для 67 муниципальных служащих по следующим программам дополнительного профессионального образования:
- Контрактная система в сфере закупок товаров, работ и услуг для обеспечения государственных и муниципальных нужд (Федеральный закон от 05.04.2013 №44-ФЗ);
- Организация деятельности органов местного самоуправления по профилактике и предупреждению терроризма и национального экстремизма;
- Обучение должностных лиц и специалистов гражданской обороны и единой государственной системы предупреждения и ликвидации чрезвычайных ситуаций;
- Эффективное управление государственными (муниципальными финансами);
- Бережливое производство: практика внедрения и развития;
- Противодействие коррупции в органах местного самоуправления;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Сметное дело и ценообразование в строительстве, в том числе: Консультационные услуги по работе с ПК «Гранд Смета» и ПК «ГрандСтройИнфо»;
- Управление государственными и муниципальными закупками;
- Мобилизационная подготовка в муниципальных образованиях.
</t>
      </is>
    </oc>
    <nc r="J145" t="inlineStr">
      <is>
        <r>
          <rPr>
            <sz val="13"/>
            <rFont val="Times New Roman"/>
            <family val="1"/>
            <charset val="204"/>
          </rPr>
          <t>Организовано обучение для56 муниципальных служащих по следующим программам дополнительного профессионального образования:</t>
        </r>
        <r>
          <rPr>
            <sz val="13"/>
            <color rgb="FFC00000"/>
            <rFont val="Times New Roman"/>
            <family val="1"/>
            <charset val="204"/>
          </rPr>
          <t xml:space="preserve">
- Контрактная система в сфере закупок товаров, работ и услуг для обеспечения государственных и муниципальных нужд (Федеральный закон от 05.04.2013 №44-ФЗ);
- Организация деятельности органов местного самоуправления по профилактике и предупреждению терроризма и национального экстремизма;
- Обучение должностных лиц и специалистов гражданской обороны и единой государственной системы предупреждения и ликвидации чрезвычайных ситуаций;
- Эффективное управление государственными (муниципальными финансами);
- Бережливое производство: практика внедрения и развития;
- Противодействие коррупции в органах местного самоуправления;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Сметное дело и ценообразование в строительстве, в том числе: Консультационные услуги по работе с ПК «Гранд Смета» и ПК «ГрандСтройИнфо»;
- Управление государственными и муниципальными закупками;
- Мобилизационная подготовка в муниципальных образованиях.
</t>
        </r>
      </is>
    </nc>
  </rcc>
  <rfmt sheetId="1" xfDxf="1" sqref="C180"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1266" sId="1">
    <oc r="C180" t="inlineStr">
      <is>
        <t>1.</t>
      </is>
    </oc>
    <nc r="C180" t="inlineStr">
      <is>
        <t>I.</t>
      </is>
    </nc>
  </rcc>
  <rfmt sheetId="1" sqref="C180" start="0" length="2147483647">
    <dxf>
      <font>
        <color auto="1"/>
      </font>
    </dxf>
  </rfmt>
  <rfmt sheetId="1" sqref="D180:G180" start="0" length="2147483647">
    <dxf>
      <font>
        <color auto="1"/>
      </font>
    </dxf>
  </rfmt>
  <rfmt sheetId="1" xfDxf="1" sqref="C181"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1267" sId="1">
    <oc r="C181" t="inlineStr">
      <is>
        <t>2.</t>
      </is>
    </oc>
    <nc r="C181" t="inlineStr">
      <is>
        <t>II.</t>
      </is>
    </nc>
  </rcc>
  <rfmt sheetId="1" sqref="D181" start="0" length="2147483647">
    <dxf>
      <font>
        <color auto="1"/>
      </font>
    </dxf>
  </rfmt>
  <rfmt sheetId="1" sqref="E181" start="0" length="2147483647">
    <dxf>
      <font>
        <color auto="1"/>
      </font>
    </dxf>
  </rfmt>
  <rfmt sheetId="1" sqref="F181:G181" start="0" length="2147483647">
    <dxf>
      <font>
        <color auto="1"/>
      </font>
    </dxf>
  </rfmt>
  <rcc rId="1268" sId="1">
    <oc r="C182" t="inlineStr">
      <is>
        <t>3.</t>
      </is>
    </oc>
    <nc r="C182" t="inlineStr">
      <is>
        <t>III.</t>
      </is>
    </nc>
  </rcc>
  <rfmt sheetId="1" sqref="D182:G182" start="0" length="2147483647">
    <dxf>
      <font>
        <color auto="1"/>
      </font>
    </dxf>
  </rfmt>
  <rcc rId="1269" sId="1">
    <oc r="C183" t="inlineStr">
      <is>
        <t>4.</t>
      </is>
    </oc>
    <nc r="C183" t="inlineStr">
      <is>
        <t>IV.</t>
      </is>
    </nc>
  </rcc>
  <rfmt sheetId="1" sqref="D183:G183" start="0" length="2147483647">
    <dxf>
      <font>
        <color auto="1"/>
      </font>
    </dxf>
  </rfmt>
  <rfmt sheetId="1" sqref="H180" start="0" length="2147483647">
    <dxf>
      <font>
        <color auto="1"/>
      </font>
    </dxf>
  </rfmt>
  <rfmt sheetId="1" sqref="H180:I183" start="0" length="2147483647">
    <dxf>
      <font>
        <color auto="1"/>
      </font>
    </dxf>
  </rfmt>
  <rfmt sheetId="1" sqref="C179:J179" start="0" length="2147483647">
    <dxf>
      <font>
        <color auto="1"/>
      </font>
    </dxf>
  </rfmt>
  <rfmt sheetId="1" sqref="C180:C183" start="0" length="2147483647">
    <dxf>
      <font>
        <color auto="1"/>
      </font>
    </dxf>
  </rfmt>
  <rfmt sheetId="1" sqref="C185:J185" start="0" length="2147483647">
    <dxf>
      <font>
        <color auto="1"/>
      </font>
    </dxf>
  </rfmt>
  <rcc rId="1270" sId="1">
    <oc r="C186">
      <v>1</v>
    </oc>
    <nc r="C186" t="inlineStr">
      <is>
        <t>I.</t>
      </is>
    </nc>
  </rcc>
  <rcc rId="1271" sId="1">
    <oc r="C187" t="inlineStr">
      <is>
        <t>2</t>
      </is>
    </oc>
    <nc r="C187" t="inlineStr">
      <is>
        <t>II.</t>
      </is>
    </nc>
  </rcc>
  <rfmt sheetId="1" sqref="C186:C187" start="0" length="2147483647">
    <dxf>
      <font>
        <color auto="1"/>
      </font>
    </dxf>
  </rfmt>
  <rcc rId="1272" sId="1">
    <oc r="F186">
      <v>99.6</v>
    </oc>
    <nc r="F186">
      <v>106.8</v>
    </nc>
  </rcc>
  <rfmt sheetId="1" sqref="E186:F186" start="0" length="2147483647">
    <dxf>
      <font>
        <color auto="1"/>
      </font>
    </dxf>
  </rfmt>
  <rfmt sheetId="1" sqref="G186" start="0" length="2147483647">
    <dxf>
      <font>
        <color auto="1"/>
      </font>
    </dxf>
  </rfmt>
  <rcc rId="1273" sId="1">
    <oc r="F187">
      <v>92.1</v>
    </oc>
    <nc r="F187">
      <v>90.2</v>
    </nc>
  </rcc>
  <rfmt sheetId="1" sqref="E187:G187" start="0" length="2147483647">
    <dxf>
      <font>
        <color auto="1"/>
      </font>
    </dxf>
  </rfmt>
  <rcc rId="1274" sId="1">
    <oc r="D187" t="inlineStr">
      <is>
        <t>Исполнение расходных обязательств муниципального образования за отчетный финансовый год, утвержденных решением о бюджете города Когалыма</t>
      </is>
    </oc>
    <nc r="D187" t="inlineStr">
      <is>
        <t xml:space="preserve">Исполнение расходных обязательств муниципального образования за отчетный финансовый год от бюджетных ассигнований, утвержденных решением о бюджете города Когалыма, % </t>
      </is>
    </nc>
  </rcc>
  <rfmt sheetId="1" sqref="D186:D187" start="0" length="2147483647">
    <dxf>
      <font>
        <color auto="1"/>
      </font>
    </dxf>
  </rfmt>
  <rcc rId="1275" sId="1">
    <oc r="H186">
      <v>115.3</v>
    </oc>
    <nc r="H186">
      <v>111.5</v>
    </nc>
  </rcc>
  <rfmt sheetId="1" sqref="H186" start="0" length="2147483647">
    <dxf>
      <font>
        <color auto="1"/>
      </font>
    </dxf>
  </rfmt>
  <rcc rId="1276" sId="1">
    <oc r="H187">
      <v>87.7</v>
    </oc>
    <nc r="H187">
      <v>89.1</v>
    </nc>
  </rcc>
  <rfmt sheetId="1" sqref="H187" start="0" length="2147483647">
    <dxf>
      <font>
        <color auto="1"/>
      </font>
    </dxf>
  </rfmt>
  <rcc rId="1277" sId="1" xfDxf="1" s="1" dxf="1">
    <nc r="J186" t="inlineStr">
      <is>
        <t>Рост налогооблагаемой базы налога на доходы физических лиц по отдельным крупным налогоплательщикам</t>
      </is>
    </nc>
    <n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justify"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ndxf>
  </rcc>
  <rcc rId="1278" sId="1">
    <oc r="J187" t="inlineStr">
      <is>
        <t xml:space="preserve">В основном, причина отрицательной динамики складывается по результатам реализации мероприятий по строительству объекта «Средняя общеобразовательная школа в г. Когалыме», по реконструкции развязки Восточной (проспект Нефтяников, улица Ноябрьская), 0,86 км и реконструкции жилищно-коммунального комплекса. </t>
      </is>
    </oc>
    <nc r="J187" t="inlineStr">
      <is>
        <t>В основном причина отрицательной динамики складывается по результатам реализации мероприятий по строительству объекта "Средняя общеобразовательная школа в г. Когалыме", по реконструкции развязки Восточной (проспект Нефтяников, улица Ноябрьская), 0,86 км.,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t>
      </is>
    </nc>
  </rcc>
  <rfmt sheetId="1" sqref="J187" start="0" length="2147483647">
    <dxf>
      <font>
        <color auto="1"/>
      </font>
    </dxf>
  </rfmt>
  <rfmt sheetId="1" sqref="I186:J187" start="0" length="2147483647">
    <dxf>
      <font>
        <color auto="1"/>
      </font>
    </dxf>
  </rfmt>
</revisions>
</file>

<file path=xl/revisions/revisionLog1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79" sId="1">
    <oc r="D38" t="inlineStr">
      <is>
        <t>Увеличение количества объектов имущества в перечне имущества города Когалыма</t>
      </is>
    </oc>
    <nc r="D38" t="inlineStr">
      <is>
        <t>Увеличение количества объектов имущества в перечне муниципального имущества города Когалыма</t>
      </is>
    </nc>
  </rcc>
  <rfmt sheetId="1" sqref="D38" start="0" length="2147483647">
    <dxf>
      <font>
        <color auto="1"/>
      </font>
    </dxf>
  </rfmt>
  <rfmt sheetId="1" sqref="C38" start="0" length="2147483647">
    <dxf>
      <font>
        <color auto="1"/>
      </font>
    </dxf>
  </rfmt>
  <rcc rId="1280" sId="1" numFmtId="4">
    <oc r="F38">
      <v>10.199999999999999</v>
    </oc>
    <nc r="F38">
      <v>10.8</v>
    </nc>
  </rcc>
  <rfmt sheetId="1" sqref="E38:G38" start="0" length="2147483647">
    <dxf>
      <font>
        <color auto="1"/>
      </font>
    </dxf>
  </rfmt>
  <rfmt sheetId="1" sqref="D39" start="0" length="2147483647">
    <dxf>
      <font>
        <color auto="1"/>
      </font>
    </dxf>
  </rfmt>
  <rcc rId="1281" sId="1" numFmtId="4">
    <oc r="F39">
      <v>77.8</v>
    </oc>
    <nc r="F39">
      <v>78.400000000000006</v>
    </nc>
  </rcc>
  <rfmt sheetId="1" sqref="E39:G39" start="0" length="2147483647">
    <dxf>
      <font>
        <color auto="1"/>
      </font>
    </dxf>
  </rfmt>
  <rfmt sheetId="1" sqref="D40:G40" start="0" length="2147483647">
    <dxf>
      <font>
        <color auto="1"/>
      </font>
    </dxf>
  </rfmt>
  <rfmt sheetId="1" sqref="C39:C40" start="0" length="2147483647">
    <dxf>
      <font>
        <color auto="1"/>
      </font>
    </dxf>
  </rfmt>
  <rfmt sheetId="1" sqref="D41" start="0" length="0">
    <dxf>
      <font>
        <b/>
        <sz val="13"/>
        <color rgb="FFC00000"/>
        <name val="Times New Roman"/>
        <scheme val="none"/>
      </font>
    </dxf>
  </rfmt>
  <rfmt sheetId="1" sqref="D41" start="0" length="2147483647">
    <dxf>
      <font>
        <b val="0"/>
      </font>
    </dxf>
  </rfmt>
  <rcc rId="1282" sId="1" numFmtId="4">
    <oc r="F41">
      <v>107.8</v>
    </oc>
    <nc r="F41">
      <v>101.8</v>
    </nc>
  </rcc>
  <rfmt sheetId="1" sqref="C41:G41" start="0" length="2147483647">
    <dxf>
      <font>
        <color auto="1"/>
      </font>
    </dxf>
  </rfmt>
  <rcc rId="1283" sId="1">
    <oc r="D42" t="inlineStr">
      <is>
        <t>Улучшение технических характеристик, поддержание эксплуатационного ресурса объектов муниципальной собственности</t>
      </is>
    </oc>
    <nc r="D42" t="inlineStr">
      <is>
        <t xml:space="preserve">Улучшение технических характеристик, поддержание эксплуатационного ресурса объектов муниципальной собственности </t>
      </is>
    </nc>
  </rcc>
  <rfmt sheetId="1" sqref="C42:D42" start="0" length="2147483647">
    <dxf>
      <font>
        <color auto="1"/>
      </font>
    </dxf>
  </rfmt>
  <rcc rId="1284" sId="1" numFmtId="4">
    <oc r="F42">
      <v>4</v>
    </oc>
    <nc r="F42">
      <v>9</v>
    </nc>
  </rcc>
  <rfmt sheetId="1" sqref="D42:G42" start="0" length="2147483647">
    <dxf>
      <font>
        <color auto="1"/>
      </font>
    </dxf>
  </rfmt>
  <rfmt sheetId="1" sqref="C44:I44">
    <dxf>
      <fill>
        <patternFill>
          <bgColor rgb="FFFFFF00"/>
        </patternFill>
      </fill>
    </dxf>
  </rfmt>
  <rfmt sheetId="1" sqref="C43:E43" start="0" length="2147483647">
    <dxf>
      <font>
        <color auto="1"/>
      </font>
    </dxf>
  </rfmt>
  <rfmt sheetId="1" sqref="E43:G43" start="0" length="2147483647">
    <dxf>
      <font>
        <color auto="1"/>
      </font>
    </dxf>
  </rfmt>
  <rcc rId="1285" sId="1">
    <oc r="D40" t="inlineStr">
      <is>
        <t>Удельный вес неиспользуемого недвижимого имущества города Когалыма в общем количестве недвижимого имущества города Когалыма</t>
      </is>
    </oc>
    <nc r="D40" t="inlineStr">
      <is>
        <t>Доля используемого недвижимого имущества города Когалыма в общем количестве недвижимого имущества города Когалыма</t>
      </is>
    </nc>
  </rcc>
  <rcc rId="1286" sId="1" numFmtId="4">
    <oc r="F40">
      <v>5.3</v>
    </oc>
    <nc r="F40">
      <v>94.9</v>
    </nc>
  </rcc>
  <rcc rId="1287" sId="1" numFmtId="4">
    <oc r="G40">
      <v>5</v>
    </oc>
    <nc r="G40">
      <v>96.1</v>
    </nc>
  </rcc>
  <rcc rId="1288" sId="1" numFmtId="4">
    <oc r="G42">
      <v>16</v>
    </oc>
    <nc r="G42">
      <v>14</v>
    </nc>
  </rcc>
  <rrc rId="1289" sId="1" ref="A44:XFD44" action="deleteRow">
    <undo index="9" exp="ref" v="1" dr="I44" r="K38" sId="1"/>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44:XFD44" start="0" length="0">
      <dxf>
        <font>
          <color rgb="FFC00000"/>
          <name val="Times New Roman"/>
          <scheme val="none"/>
        </font>
      </dxf>
    </rfmt>
    <rcc rId="0" sId="1" dxf="1">
      <nc r="A44">
        <v>7</v>
      </nc>
      <ndxf>
        <font>
          <b/>
          <sz val="15"/>
          <color rgb="FFC00000"/>
          <name val="Times New Roman"/>
          <scheme val="none"/>
        </font>
        <alignment horizontal="center" vertical="top" readingOrder="0"/>
      </ndxf>
    </rcc>
    <rcc rId="0" sId="1" dxf="1">
      <nc r="B44">
        <v>34</v>
      </nc>
      <ndxf>
        <font>
          <b/>
          <sz val="15"/>
          <color rgb="FFC00000"/>
          <name val="Times New Roman"/>
          <scheme val="none"/>
        </font>
        <alignment horizontal="center" vertical="center" readingOrder="0"/>
      </ndxf>
    </rcc>
    <rcc rId="0" sId="1" dxf="1">
      <nc r="C44" t="inlineStr">
        <is>
          <t>4.</t>
        </is>
      </nc>
      <ndxf>
        <font>
          <sz val="13"/>
          <color rgb="FFC00000"/>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D44" t="inlineStr">
        <is>
          <t>Количество кадастровых кварталов, в отношении которых проведены комплексные кадастровые работы</t>
        </is>
      </nc>
      <ndxf>
        <font>
          <sz val="13"/>
          <color rgb="FFC00000"/>
          <name val="Times New Roman"/>
          <scheme val="none"/>
        </font>
        <fill>
          <patternFill patternType="solid">
            <bgColor rgb="FFFFFF00"/>
          </patternFill>
        </fill>
        <alignment horizontal="justify" vertical="center" wrapText="1" readingOrder="0"/>
        <border outline="0">
          <left style="thin">
            <color indexed="64"/>
          </left>
          <right style="thin">
            <color indexed="64"/>
          </right>
          <top style="thin">
            <color indexed="64"/>
          </top>
          <bottom style="thin">
            <color indexed="64"/>
          </bottom>
        </border>
      </ndxf>
    </rcc>
    <rcc rId="0" sId="1" dxf="1">
      <nc r="E44" t="inlineStr">
        <is>
          <t>ед.</t>
        </is>
      </nc>
      <ndxf>
        <font>
          <sz val="12"/>
          <color rgb="FFC00000"/>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F44">
        <v>0</v>
      </nc>
      <ndxf>
        <font>
          <sz val="13"/>
          <color rgb="FFC00000"/>
          <name val="Times New Roman"/>
          <scheme val="none"/>
        </font>
        <numFmt numFmtId="1" formatCode="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G44">
        <v>1</v>
      </nc>
      <ndxf>
        <font>
          <sz val="13"/>
          <color rgb="FFC00000"/>
          <name val="Times New Roman"/>
          <scheme val="none"/>
        </font>
        <numFmt numFmtId="1" formatCode="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H44">
        <v>1</v>
      </nc>
      <ndxf>
        <font>
          <sz val="13"/>
          <color rgb="FFC00000"/>
          <name val="Times New Roman"/>
          <scheme val="none"/>
        </font>
        <numFmt numFmtId="165" formatCode="0.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I44">
        <f>H44/G44*100</f>
      </nc>
      <ndxf>
        <font>
          <sz val="13"/>
          <color rgb="FFC00000"/>
          <name val="Times New Roman"/>
          <scheme val="none"/>
        </font>
        <numFmt numFmtId="165" formatCode="0.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J44" t="inlineStr">
        <is>
          <t>Комплексные кадастровые работы по земельным участкам выполнены в полном объеме.</t>
        </is>
      </nc>
      <ndxf>
        <font>
          <sz val="13"/>
          <color rgb="FFC00000"/>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ndxf>
    </rcc>
    <rfmt sheetId="1" sqref="K44" start="0" length="0">
      <dxf>
        <font>
          <sz val="13"/>
          <color rgb="FFC00000"/>
          <name val="Times New Roman"/>
          <scheme val="none"/>
        </font>
        <alignment horizontal="center" vertical="top" readingOrder="0"/>
      </dxf>
    </rfmt>
    <rfmt sheetId="1" sqref="L44" start="0" length="0">
      <dxf>
        <font>
          <sz val="13"/>
          <color rgb="FFC00000"/>
          <name val="Times New Roman"/>
          <scheme val="none"/>
        </font>
      </dxf>
    </rfmt>
    <rfmt sheetId="1" sqref="N44" start="0" length="0">
      <dxf>
        <font>
          <b/>
          <sz val="26"/>
          <color rgb="FFC00000"/>
          <name val="Times New Roman"/>
          <scheme val="none"/>
        </font>
      </dxf>
    </rfmt>
  </rrc>
  <rcc rId="1290" sId="1" numFmtId="4">
    <oc r="H38">
      <v>23.6</v>
    </oc>
    <nc r="H38">
      <v>10.1</v>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7" sId="1">
    <oc r="K123">
      <f>SUM(I123:I127)/5</f>
    </oc>
    <nc r="K123">
      <f>(I123+I124+I125+I126+I127+I129)/6</f>
    </nc>
  </rcc>
  <rcc rId="48" sId="1">
    <oc r="A107">
      <v>84</v>
    </oc>
    <nc r="A107">
      <v>1</v>
    </nc>
  </rcc>
  <rcc rId="49" sId="1">
    <oc r="A108">
      <v>85</v>
    </oc>
    <nc r="A108">
      <v>2</v>
    </nc>
  </rcc>
  <rcc rId="50" sId="1">
    <oc r="A109">
      <v>86</v>
    </oc>
    <nc r="A109">
      <v>3</v>
    </nc>
  </rcc>
  <rcc rId="51" sId="1">
    <oc r="A110">
      <v>87</v>
    </oc>
    <nc r="A110">
      <v>4</v>
    </nc>
  </rcc>
  <rcc rId="52" sId="1">
    <oc r="A111">
      <v>88</v>
    </oc>
    <nc r="A111">
      <v>5</v>
    </nc>
  </rcc>
  <rcc rId="53" sId="1">
    <oc r="A112">
      <v>89</v>
    </oc>
    <nc r="A112">
      <v>6</v>
    </nc>
  </rcc>
  <rcc rId="54" sId="1">
    <oc r="A113">
      <v>90</v>
    </oc>
    <nc r="A113">
      <v>7</v>
    </nc>
  </rcc>
  <rcc rId="55" sId="1">
    <oc r="A114">
      <v>91</v>
    </oc>
    <nc r="A114">
      <v>8</v>
    </nc>
  </rcc>
  <rcc rId="56" sId="1">
    <oc r="A115">
      <v>92</v>
    </oc>
    <nc r="A115">
      <v>9</v>
    </nc>
  </rcc>
  <rfmt sheetId="1" sqref="A107:A115" start="0" length="2147483647">
    <dxf>
      <font>
        <color rgb="FF6600FF"/>
      </font>
    </dxf>
  </rfmt>
  <rcc rId="57" sId="1">
    <oc r="J124" t="inlineStr">
      <is>
        <t>В связи с увеличением объектов, включенных в перечень для МСП</t>
      </is>
    </oc>
    <nc r="J124" t="inlineStr">
      <is>
        <t>В связи с увеличением объектов, включенных в перечень для МСП (из 50 объектов недвижимого имущества 37 сданы в аренду субъектам МСП).</t>
      </is>
    </nc>
  </rcc>
  <rcc rId="58" sId="1" numFmtId="4">
    <oc r="H123">
      <v>10</v>
    </oc>
    <nc r="H123">
      <v>23.6</v>
    </nc>
  </rcc>
  <rcc rId="59" sId="1">
    <oc r="J123" t="inlineStr">
      <is>
        <t>На основании фактического спроса на пользование недвижимым имуществом, находящимся в муниципальной собственности города Когалыма</t>
      </is>
    </oc>
    <nc r="J123" t="inlineStr">
      <is>
        <t xml:space="preserve">На начало года перечень включал 72 объекта, по состоянию на 31.12.2023 добавились 22 объекта (Шмидта 10 цокольный этаж 92,5 кв.м.,  Шмидта 10 цокольный этаж 41,2 кв.м., ул.Сибирская 13 площадь 15,7 кв.м.),  ул.Молодежная д.6, кв.195,9 кв., 18 ед. - двжимого имущества;
исключены из перечня (Постановление Администрации города Когалыма №1301 от 13.07.2023) 5 объектов - ул.Центральная д.16 площадь 1 099,8 кв.м.(приватизация), ул. Дружбы народов д.7 помещение №5 площадью 41,2 кв.м., пр.Шмидта д.10 помещение №1 общей площадью 182,6 кв.м.(выкуп по 159-ФЗ), ул.Градостоителей д.7А площадью 352,3 кв.м  (выкуп по 159-ФЗ)  ул.Сибирская 13 площадь 15,7 кв.м.). </t>
      </is>
    </nc>
  </rcc>
  <rcc rId="60" sId="1" odxf="1" dxf="1">
    <nc r="J107" t="inlineStr">
      <is>
        <t>С 01.01.2023 по 31.12.2023 года курсы повышения квалификации прошли 5 сотрудника МАУ «Музейно-выставочный центр» и 4 сотрудника МБУ «Централизованная библиотечная система». По состоянию на 31.12.2023 (накопительным итогом с 2019 года) данный показатель составляет 35 человека.</t>
      </is>
    </nc>
    <odxf>
      <font>
        <sz val="13"/>
        <color rgb="FFFF0000"/>
        <name val="Times New Roman"/>
        <scheme val="none"/>
      </font>
    </odxf>
    <ndxf>
      <font>
        <sz val="13"/>
        <color auto="1"/>
        <name val="Times New Roman"/>
        <scheme val="none"/>
      </font>
    </ndxf>
  </rcc>
  <rcc rId="61" sId="1">
    <oc r="K193">
      <f>(I193+I194+I195+(I196+I198)/2+I199+I197)/6</f>
    </oc>
    <nc r="K193">
      <f>SUM(I193:I200)</f>
    </nc>
  </rcc>
  <rcc rId="62" sId="1">
    <nc r="L193">
      <f>K193/8</f>
    </nc>
  </rcc>
  <rcc rId="63" sId="1">
    <nc r="K122" t="inlineStr">
      <is>
        <t>В ГРУППУ А</t>
      </is>
    </nc>
  </rcc>
  <rfmt sheetId="1" sqref="K122">
    <dxf>
      <fill>
        <patternFill patternType="solid">
          <bgColor rgb="FF92D050"/>
        </patternFill>
      </fill>
    </dxf>
  </rfmt>
  <rfmt sheetId="1" sqref="K122" start="0" length="2147483647">
    <dxf>
      <font>
        <color auto="1"/>
      </font>
    </dxf>
  </rfmt>
  <rfmt sheetId="1" sqref="K122" start="0" length="2147483647">
    <dxf>
      <font>
        <b/>
      </font>
    </dxf>
  </rfmt>
  <rcc rId="64" sId="1">
    <oc r="K53">
      <f>(I53+#REF!)/2</f>
    </oc>
    <nc r="K53"/>
  </rcc>
  <rcc rId="65" sId="1">
    <oc r="A52">
      <v>14</v>
    </oc>
    <nc r="A52">
      <v>1</v>
    </nc>
  </rcc>
  <rcc rId="66" sId="1">
    <oc r="A53">
      <v>15</v>
    </oc>
    <nc r="A53">
      <v>2</v>
    </nc>
  </rcc>
  <rcc rId="67" sId="1">
    <oc r="A54">
      <v>16</v>
    </oc>
    <nc r="A54">
      <v>3</v>
    </nc>
  </rcc>
  <rcc rId="68" sId="1">
    <oc r="A55">
      <v>17</v>
    </oc>
    <nc r="A55">
      <v>4</v>
    </nc>
  </rcc>
  <rcc rId="69" sId="1">
    <oc r="A56">
      <v>18</v>
    </oc>
    <nc r="A56">
      <v>5</v>
    </nc>
  </rcc>
  <rcc rId="70" sId="1">
    <oc r="A57">
      <v>19</v>
    </oc>
    <nc r="A57">
      <v>6</v>
    </nc>
  </rcc>
  <rcc rId="71" sId="1">
    <oc r="A58">
      <v>20</v>
    </oc>
    <nc r="A58">
      <v>7</v>
    </nc>
  </rcc>
  <rfmt sheetId="1" sqref="A52:A65" start="0" length="2147483647">
    <dxf>
      <font>
        <color rgb="FF6600FF"/>
      </font>
    </dxf>
  </rfmt>
  <rcc rId="72" sId="1">
    <oc r="A60">
      <v>21</v>
    </oc>
    <nc r="A60">
      <v>8</v>
    </nc>
  </rcc>
  <rcc rId="73" sId="1">
    <oc r="A61">
      <v>22</v>
    </oc>
    <nc r="A61">
      <v>9</v>
    </nc>
  </rcc>
  <rcc rId="74" sId="1">
    <oc r="A62">
      <v>22</v>
    </oc>
    <nc r="A62">
      <v>10</v>
    </nc>
  </rcc>
  <rcc rId="75" sId="1">
    <oc r="A63">
      <v>22</v>
    </oc>
    <nc r="A63">
      <v>11</v>
    </nc>
  </rcc>
  <rcc rId="76" sId="1">
    <oc r="A64">
      <v>22</v>
    </oc>
    <nc r="A64">
      <v>12</v>
    </nc>
  </rcc>
  <rcc rId="77" sId="1">
    <oc r="A65">
      <v>22</v>
    </oc>
    <nc r="A65">
      <v>13</v>
    </nc>
  </rcc>
  <rcc rId="78" sId="1">
    <oc r="K52">
      <f>(I53+#REF!+I54+I55+I56+I57+I58+I59+I60+#REF!+I61+I62+I63+I64+I65)/15</f>
    </oc>
    <nc r="K52">
      <f>(I52+I53+I54+I55+I56+I57+I58+I59+I60+I61+I62+I63+I64+I65)/13</f>
    </nc>
  </rcc>
  <rfmt sheetId="1" sqref="I52">
    <dxf>
      <fill>
        <patternFill patternType="solid">
          <bgColor rgb="FF92D050"/>
        </patternFill>
      </fill>
    </dxf>
  </rfmt>
  <rfmt sheetId="1" sqref="I52">
    <dxf>
      <fill>
        <patternFill>
          <bgColor theme="6" tint="0.79998168889431442"/>
        </patternFill>
      </fill>
    </dxf>
  </rfmt>
  <rfmt sheetId="1" sqref="I53:I54">
    <dxf>
      <fill>
        <patternFill patternType="solid">
          <bgColor theme="6" tint="0.79998168889431442"/>
        </patternFill>
      </fill>
    </dxf>
  </rfmt>
  <rfmt sheetId="1" sqref="I55:I57">
    <dxf>
      <fill>
        <patternFill patternType="solid">
          <bgColor theme="6" tint="0.79998168889431442"/>
        </patternFill>
      </fill>
    </dxf>
  </rfmt>
  <rfmt sheetId="1" sqref="I58">
    <dxf>
      <fill>
        <patternFill patternType="solid">
          <bgColor theme="6" tint="0.79998168889431442"/>
        </patternFill>
      </fill>
    </dxf>
  </rfmt>
  <rfmt sheetId="1" sqref="I59">
    <dxf>
      <fill>
        <patternFill patternType="solid">
          <bgColor theme="6" tint="0.79998168889431442"/>
        </patternFill>
      </fill>
    </dxf>
  </rfmt>
  <rfmt sheetId="1" sqref="I60">
    <dxf>
      <fill>
        <patternFill patternType="solid">
          <bgColor theme="6" tint="0.79998168889431442"/>
        </patternFill>
      </fill>
    </dxf>
  </rfmt>
  <rfmt sheetId="1" sqref="I61">
    <dxf>
      <fill>
        <patternFill patternType="solid">
          <bgColor theme="6" tint="0.79998168889431442"/>
        </patternFill>
      </fill>
    </dxf>
  </rfmt>
  <rfmt sheetId="1" sqref="I62:I65">
    <dxf>
      <fill>
        <patternFill patternType="solid">
          <bgColor theme="6" tint="0.79998168889431442"/>
        </patternFill>
      </fill>
    </dxf>
  </rfmt>
  <rcc rId="79" sId="1">
    <oc r="J52" t="inlineStr">
      <is>
        <t>Показатель перевыполнен в связи с вводом в эксплуатацию новых спортивных объектов.</t>
      </is>
    </oc>
    <nc r="J52" t="inlineStr">
      <is>
        <t>Показатель перевыполнен в связи с вводом в эксплуатацию новых спортивных объектов. По состоянию на 31.12.2023 монтаж спортивного оборудования на территории МАОУ Средняя общеобразовательная школа № 8 корпус 2, по ул. Дружбы народов, д.24 завершен.</t>
      </is>
    </nc>
  </rcc>
  <rcmt sheetId="1" cell="H52" guid="{D12955B9-37DF-4480-827B-44261AA9266B}" author="Цёвка Елена Александровна" newLength="75"/>
</revisions>
</file>

<file path=xl/revisions/revisionLog1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38:I38" start="0" length="2147483647">
    <dxf>
      <font>
        <color auto="1"/>
      </font>
    </dxf>
  </rfmt>
  <rcc rId="1291" sId="1" numFmtId="4">
    <oc r="H40">
      <v>3.9</v>
    </oc>
    <nc r="H40">
      <v>96.5</v>
    </nc>
  </rcc>
  <rfmt sheetId="1" sqref="H43:I43" start="0" length="2147483647">
    <dxf>
      <font>
        <color auto="1"/>
      </font>
    </dxf>
  </rfmt>
  <rfmt sheetId="1" sqref="J43" start="0" length="2147483647">
    <dxf>
      <font>
        <color auto="1"/>
      </font>
    </dxf>
  </rfmt>
  <rcc rId="1292" sId="1" numFmtId="4">
    <oc r="H42">
      <v>15</v>
    </oc>
    <nc r="H42">
      <v>14</v>
    </nc>
  </rcc>
  <rfmt sheetId="1" sqref="H42:I42" start="0" length="2147483647">
    <dxf>
      <font>
        <color auto="1"/>
      </font>
    </dxf>
  </rfmt>
  <rcc rId="1293" sId="1" numFmtId="4">
    <oc r="H41">
      <v>119.9</v>
    </oc>
    <nc r="H41">
      <v>110</v>
    </nc>
  </rcc>
  <rfmt sheetId="1" sqref="J41" start="0" length="2147483647">
    <dxf>
      <font>
        <color auto="1"/>
      </font>
    </dxf>
  </rfmt>
  <rfmt sheetId="1" sqref="G41:I41" start="0" length="2147483647">
    <dxf>
      <font>
        <color auto="1"/>
      </font>
    </dxf>
  </rfmt>
  <rfmt sheetId="1" sqref="H40:I40" start="0" length="2147483647">
    <dxf>
      <font>
        <color auto="1"/>
      </font>
    </dxf>
  </rfmt>
  <rcc rId="1294" sId="1" numFmtId="4">
    <oc r="H39">
      <v>74</v>
    </oc>
    <nc r="H39">
      <v>78</v>
    </nc>
  </rcc>
  <rfmt sheetId="1" sqref="J39" start="0" length="2147483647">
    <dxf>
      <font>
        <color auto="1"/>
      </font>
    </dxf>
  </rfmt>
  <rfmt sheetId="1" sqref="G39:I39" start="0" length="2147483647">
    <dxf>
      <font>
        <color auto="1"/>
      </font>
    </dxf>
  </rfmt>
</revisions>
</file>

<file path=xl/revisions/revisionLog1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96:J196" start="0" length="2147483647">
    <dxf>
      <font>
        <color auto="1"/>
      </font>
    </dxf>
  </rfmt>
  <rcc rId="1295" sId="1">
    <oc r="C197" t="inlineStr">
      <is>
        <t>1.</t>
      </is>
    </oc>
    <nc r="C197" t="inlineStr">
      <is>
        <t>I.</t>
      </is>
    </nc>
  </rcc>
  <rcc rId="1296" sId="1">
    <oc r="F197">
      <v>84.1</v>
    </oc>
    <nc r="F197">
      <v>91</v>
    </nc>
  </rcc>
  <rcc rId="1297" sId="1" numFmtId="4">
    <oc r="G197">
      <v>89.2</v>
    </oc>
    <nc r="G197">
      <v>91.3</v>
    </nc>
  </rcc>
  <rcc rId="1298" sId="1">
    <oc r="C198" t="inlineStr">
      <is>
        <t>2.</t>
      </is>
    </oc>
    <nc r="C198" t="inlineStr">
      <is>
        <t>1.</t>
      </is>
    </nc>
  </rcc>
  <rcc rId="1299" sId="1">
    <oc r="C199" t="inlineStr">
      <is>
        <t>3.</t>
      </is>
    </oc>
    <nc r="C199" t="inlineStr">
      <is>
        <t>2.</t>
      </is>
    </nc>
  </rcc>
  <rcc rId="1300" sId="1">
    <oc r="C200" t="inlineStr">
      <is>
        <t>4.</t>
      </is>
    </oc>
    <nc r="C200" t="inlineStr">
      <is>
        <t>3.</t>
      </is>
    </nc>
  </rcc>
  <rfmt sheetId="1" sqref="D197:G197" start="0" length="2147483647">
    <dxf>
      <font>
        <color auto="1"/>
      </font>
    </dxf>
  </rfmt>
  <rfmt sheetId="1" sqref="C197" start="0" length="2147483647">
    <dxf>
      <font>
        <color auto="1"/>
      </font>
    </dxf>
  </rfmt>
  <rcc rId="1301" sId="1">
    <oc r="F198">
      <v>3482</v>
    </oc>
    <nc r="F198">
      <v>3608</v>
    </nc>
  </rcc>
  <rcc rId="1302" sId="1" numFmtId="4">
    <oc r="G198">
      <v>3648</v>
    </oc>
    <nc r="G198">
      <v>3628</v>
    </nc>
  </rcc>
  <rfmt sheetId="1" sqref="D198:G198" start="0" length="2147483647">
    <dxf>
      <font>
        <color auto="1"/>
      </font>
    </dxf>
  </rfmt>
  <rcc rId="1303" sId="1">
    <oc r="F199">
      <v>89</v>
    </oc>
    <nc r="F199">
      <v>126</v>
    </nc>
  </rcc>
  <rcc rId="1304" sId="1">
    <oc r="G199">
      <v>122</v>
    </oc>
    <nc r="G199">
      <v>136</v>
    </nc>
  </rcc>
  <rfmt sheetId="1" sqref="C198:G199" start="0" length="2147483647">
    <dxf>
      <font>
        <color auto="1"/>
      </font>
    </dxf>
  </rfmt>
  <rcc rId="1305" sId="1">
    <oc r="F200">
      <v>2410</v>
    </oc>
    <nc r="F200">
      <v>2471</v>
    </nc>
  </rcc>
  <rcc rId="1306" sId="1" numFmtId="4">
    <oc r="G200">
      <v>2460</v>
    </oc>
    <nc r="G200">
      <v>2491</v>
    </nc>
  </rcc>
  <rfmt sheetId="1" sqref="C200:G200" start="0" length="2147483647">
    <dxf>
      <font>
        <color auto="1"/>
      </font>
    </dxf>
  </rfmt>
</revisions>
</file>

<file path=xl/revisions/revisionLog1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07" sId="1" numFmtId="4">
    <oc r="H200">
      <v>2460</v>
    </oc>
    <nc r="H200">
      <v>2491</v>
    </nc>
  </rcc>
  <rfmt sheetId="1" sqref="H200" start="0" length="2147483647">
    <dxf>
      <font>
        <color auto="1"/>
      </font>
    </dxf>
  </rfmt>
  <rcc rId="1308" sId="1">
    <oc r="H199">
      <v>134</v>
    </oc>
    <nc r="H199">
      <v>148</v>
    </nc>
  </rcc>
  <rfmt sheetId="1" sqref="J199" start="0" length="2147483647">
    <dxf>
      <font>
        <color auto="1"/>
      </font>
    </dxf>
  </rfmt>
  <rfmt sheetId="1" sqref="H199:I199" start="0" length="2147483647">
    <dxf>
      <font>
        <color auto="1"/>
      </font>
    </dxf>
  </rfmt>
  <rcc rId="1309" sId="1" numFmtId="4">
    <oc r="H198">
      <v>3648</v>
    </oc>
    <nc r="H198">
      <v>3630</v>
    </nc>
  </rcc>
  <rfmt sheetId="1" sqref="H198:I198" start="0" length="2147483647">
    <dxf>
      <font>
        <color auto="1"/>
      </font>
    </dxf>
  </rfmt>
  <rcc rId="1310" sId="1">
    <oc r="H197">
      <v>93.1</v>
    </oc>
    <nc r="H197">
      <v>80.900000000000006</v>
    </nc>
  </rcc>
  <rfmt sheetId="1" sqref="H197" start="0" length="2147483647">
    <dxf>
      <font>
        <color auto="1"/>
      </font>
    </dxf>
  </rfmt>
  <rfmt sheetId="1" sqref="I197" start="0" length="2147483647">
    <dxf>
      <font>
        <color auto="1"/>
      </font>
    </dxf>
  </rfmt>
  <rfmt sheetId="1" sqref="J197" start="0" length="2147483647">
    <dxf>
      <font>
        <color auto="1"/>
      </font>
    </dxf>
  </rfmt>
  <rfmt sheetId="1" sqref="I200" start="0" length="2147483647">
    <dxf>
      <font>
        <color auto="1"/>
      </font>
    </dxf>
  </rfmt>
</revisions>
</file>

<file path=xl/revisions/revisionLog1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64:J164" start="0" length="2147483647">
    <dxf>
      <font>
        <color auto="1"/>
      </font>
    </dxf>
  </rfmt>
  <rcc rId="1311" sId="1">
    <oc r="C165" t="inlineStr">
      <is>
        <t>1.</t>
      </is>
    </oc>
    <nc r="C165" t="inlineStr">
      <is>
        <t>I.</t>
      </is>
    </nc>
  </rcc>
  <rcc rId="1312" sId="1">
    <oc r="D165" t="inlineStr">
      <is>
        <t xml:space="preserve">Уровень преступности (число зарегистрированных преступлений на 100 тыс. населения)         </t>
      </is>
    </oc>
    <nc r="D165" t="inlineStr">
      <is>
        <t>Уровень преступности (число зарегистрированных преступлений на 100 тыс. населения)</t>
      </is>
    </nc>
  </rcc>
  <rfmt sheetId="1" sqref="D165" start="0" length="2147483647">
    <dxf>
      <font>
        <color auto="1"/>
      </font>
    </dxf>
  </rfmt>
  <rfmt sheetId="1" sqref="C165" start="0" length="2147483647">
    <dxf>
      <font>
        <color auto="1"/>
      </font>
    </dxf>
  </rfmt>
  <rcc rId="1313" sId="1">
    <oc r="C166" t="inlineStr">
      <is>
        <t>2.</t>
      </is>
    </oc>
    <nc r="C166" t="inlineStr">
      <is>
        <t>II.</t>
      </is>
    </nc>
  </rcc>
  <rcc rId="1314" sId="1">
    <oc r="D166" t="inlineStr">
      <is>
        <t>Доля потребительских споров, разрешенных в досудебном и внесудебном порядке, в общем количестве споров с участием потребителей</t>
      </is>
    </oc>
    <nc r="D166" t="inlineStr">
      <is>
        <t xml:space="preserve">Доля потребительских споров, разрешенных в досудебном и несудебном порядке, в общем количестве споров с участием
потребителей
</t>
      </is>
    </nc>
  </rcc>
  <rfmt sheetId="1" sqref="D166" start="0" length="2147483647">
    <dxf>
      <font>
        <color auto="1"/>
      </font>
    </dxf>
  </rfmt>
  <rfmt sheetId="1" sqref="E166" start="0" length="2147483647">
    <dxf>
      <font>
        <color auto="1"/>
      </font>
    </dxf>
  </rfmt>
  <rfmt sheetId="1" sqref="E165" start="0" length="2147483647">
    <dxf>
      <font>
        <color auto="1"/>
      </font>
    </dxf>
  </rfmt>
  <rcc rId="1315" sId="1" numFmtId="4">
    <oc r="F165">
      <v>1048</v>
    </oc>
    <nc r="F165">
      <v>1040</v>
    </nc>
  </rcc>
  <rcc rId="1316" sId="1" numFmtId="4">
    <oc r="G165">
      <v>1039</v>
    </oc>
    <nc r="G165">
      <v>1030</v>
    </nc>
  </rcc>
  <rfmt sheetId="1" sqref="F165:G165" start="0" length="2147483647">
    <dxf>
      <font>
        <color auto="1"/>
      </font>
    </dxf>
  </rfmt>
  <rcc rId="1317" sId="1" numFmtId="4">
    <oc r="F166">
      <v>89.2</v>
    </oc>
    <nc r="F166">
      <v>90.9</v>
    </nc>
  </rcc>
  <rcc rId="1318" sId="1" numFmtId="4">
    <oc r="G166">
      <v>89.7</v>
    </oc>
    <nc r="G166">
      <v>91.5</v>
    </nc>
  </rcc>
  <rfmt sheetId="1" sqref="F166:G166" start="0" length="2147483647">
    <dxf>
      <font>
        <color auto="1"/>
      </font>
    </dxf>
  </rfmt>
  <rcc rId="1319" sId="1">
    <oc r="D167" t="inlineStr">
      <is>
        <t>Количество мероприятий, направленных на  профилактику незаконного оборота и потребления наркотических средств и психотропных веществ, наркомании на территории города Когалыма</t>
      </is>
    </oc>
    <nc r="D167" t="inlineStr">
      <is>
        <t>Количество мероприятий,
направленных на профилактику незаконного оборота и потребления наркотических средств и психотропных веществ, наркомании на территории города Когалыма</t>
      </is>
    </nc>
  </rcc>
  <rcc rId="1320" sId="1">
    <oc r="C167" t="inlineStr">
      <is>
        <t>3.</t>
      </is>
    </oc>
    <nc r="C167" t="inlineStr">
      <is>
        <t>III.</t>
      </is>
    </nc>
  </rcc>
  <rfmt sheetId="1" sqref="C167:E167" start="0" length="2147483647">
    <dxf>
      <font>
        <color auto="1"/>
      </font>
    </dxf>
  </rfmt>
  <rcc rId="1321" sId="1">
    <oc r="F167">
      <v>45</v>
    </oc>
    <nc r="F167" t="inlineStr">
      <is>
        <t>-</t>
      </is>
    </nc>
  </rcc>
  <rcc rId="1322" sId="1">
    <oc r="G167">
      <v>50</v>
    </oc>
    <nc r="G167">
      <v>51</v>
    </nc>
  </rcc>
  <rfmt sheetId="1" sqref="D167:G167" start="0" length="2147483647">
    <dxf>
      <font>
        <color auto="1"/>
      </font>
    </dxf>
  </rfmt>
  <rcc rId="1323" sId="1">
    <oc r="C168" t="inlineStr">
      <is>
        <t>4.</t>
      </is>
    </oc>
    <nc r="C168" t="inlineStr">
      <is>
        <t>IV.</t>
      </is>
    </nc>
  </rcc>
  <rfmt sheetId="1" sqref="C168" start="0" length="2147483647">
    <dxf>
      <font>
        <color auto="1"/>
      </font>
    </dxf>
  </rfmt>
  <rcc rId="1324" sId="1">
    <oc r="E168" t="inlineStr">
      <is>
        <t xml:space="preserve">единиц      </t>
      </is>
    </oc>
    <nc r="E168" t="inlineStr">
      <is>
        <t>человек</t>
      </is>
    </nc>
  </rcc>
  <rfmt sheetId="1" sqref="E168" start="0" length="2147483647">
    <dxf>
      <font>
        <color auto="1"/>
      </font>
    </dxf>
  </rfmt>
  <rfmt sheetId="1" sqref="D168" start="0" length="2147483647">
    <dxf>
      <font>
        <color auto="1"/>
      </font>
    </dxf>
  </rfmt>
  <rcc rId="1325" sId="1" numFmtId="4">
    <oc r="F168">
      <v>49.4</v>
    </oc>
    <nc r="F168">
      <v>21.6</v>
    </nc>
  </rcc>
  <rcc rId="1326" sId="1" numFmtId="4">
    <oc r="G168">
      <v>47</v>
    </oc>
    <nc r="G168">
      <v>21.5</v>
    </nc>
  </rcc>
  <rfmt sheetId="1" sqref="F168:G168" start="0" length="2147483647">
    <dxf>
      <font>
        <color auto="1"/>
      </font>
    </dxf>
  </rfmt>
  <rcc rId="1327" sId="1">
    <oc r="C169" t="inlineStr">
      <is>
        <t>5.</t>
      </is>
    </oc>
    <nc r="C169" t="inlineStr">
      <is>
        <t>V.</t>
      </is>
    </nc>
  </rcc>
  <rfmt sheetId="1" sqref="E169" start="0" length="2147483647">
    <dxf>
      <font>
        <color auto="1"/>
      </font>
    </dxf>
  </rfmt>
  <rfmt sheetId="1" sqref="D169" start="0" length="2147483647">
    <dxf>
      <font>
        <color auto="1"/>
      </font>
    </dxf>
  </rfmt>
  <rcc rId="1328" sId="1">
    <oc r="F169">
      <v>205</v>
    </oc>
    <nc r="F169">
      <v>240.9</v>
    </nc>
  </rcc>
  <rcc rId="1329" sId="1" numFmtId="4">
    <oc r="G169">
      <v>198</v>
    </oc>
    <nc r="G169">
      <v>191</v>
    </nc>
  </rcc>
  <rfmt sheetId="1" sqref="F169:G169" start="0" length="2147483647">
    <dxf>
      <font>
        <color auto="1"/>
      </font>
    </dxf>
  </rfmt>
  <rfmt sheetId="1" sqref="C169" start="0" length="2147483647">
    <dxf>
      <font>
        <color auto="1"/>
      </font>
    </dxf>
  </rfmt>
  <rcc rId="1330" sId="1">
    <oc r="D170" t="inlineStr">
      <is>
        <t>Обеспечение условий для выполнения полномочий и функций возложенных на органы местного самоуправления города Когалыма.</t>
      </is>
    </oc>
    <nc r="D170" t="inlineStr">
      <is>
        <t>Обеспечение условий для выполнения полномочий и функций, возложенных на органы местного самоуправления города Когалыма</t>
      </is>
    </nc>
  </rcc>
  <rfmt sheetId="1" sqref="C170:G170" start="0" length="2147483647">
    <dxf>
      <font>
        <color auto="1"/>
      </font>
    </dxf>
  </rfmt>
  <rcc rId="1331" sId="1">
    <oc r="C170" t="inlineStr">
      <is>
        <t>6.</t>
      </is>
    </oc>
    <nc r="C170" t="inlineStr">
      <is>
        <t>VI.</t>
      </is>
    </nc>
  </rcc>
  <rcc rId="1332" sId="1">
    <oc r="H165">
      <v>1101</v>
    </oc>
    <nc r="H165">
      <v>888</v>
    </nc>
  </rcc>
  <rcc rId="1333" sId="1">
    <oc r="H166">
      <v>93.8</v>
    </oc>
    <nc r="H166">
      <v>100</v>
    </nc>
  </rcc>
  <rcc rId="1334" sId="1">
    <oc r="H167">
      <v>52</v>
    </oc>
    <nc r="H167">
      <v>83</v>
    </nc>
  </rcc>
  <rcc rId="1335" sId="1" numFmtId="4">
    <oc r="H168">
      <v>23.5</v>
    </oc>
    <nc r="H168">
      <v>23</v>
    </nc>
  </rcc>
  <rcc rId="1336" sId="1" numFmtId="4">
    <oc r="H169">
      <v>201.69</v>
    </oc>
    <nc r="H169">
      <v>120</v>
    </nc>
  </rcc>
  <rfmt sheetId="1" sqref="G170:I170" start="0" length="2147483647">
    <dxf>
      <font>
        <color auto="1"/>
      </font>
    </dxf>
  </rfmt>
</revisions>
</file>

<file path=xl/revisions/revisionLog1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170" start="0" length="2147483647">
    <dxf>
      <font>
        <color auto="1"/>
      </font>
    </dxf>
  </rfmt>
</revisions>
</file>

<file path=xl/revisions/revisionLog1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166:I166" start="0" length="2147483647">
    <dxf>
      <font>
        <color auto="1"/>
      </font>
    </dxf>
  </rfmt>
  <rfmt sheetId="1" sqref="G167:I167" start="0" length="2147483647">
    <dxf>
      <font>
        <color auto="1"/>
      </font>
    </dxf>
  </rfmt>
</revisions>
</file>

<file path=xl/revisions/revisionLog1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65:I169" start="0" length="2147483647">
    <dxf>
      <font>
        <color auto="1"/>
      </font>
    </dxf>
  </rfmt>
  <rcc rId="1337" sId="1">
    <oc r="J144" t="inlineStr">
      <is>
        <r>
          <rPr>
            <sz val="13"/>
            <rFont val="Times New Roman"/>
            <family val="1"/>
            <charset val="204"/>
          </rPr>
          <t>Организовано обучение для56 муниципальных служащих по следующим программам дополнительного профессионального образования:</t>
        </r>
        <r>
          <rPr>
            <sz val="13"/>
            <color rgb="FFC00000"/>
            <rFont val="Times New Roman"/>
            <family val="1"/>
            <charset val="204"/>
          </rPr>
          <t xml:space="preserve">
- Контрактная система в сфере закупок товаров, работ и услуг для обеспечения государственных и муниципальных нужд (Федеральный закон от 05.04.2013 №44-ФЗ);
- Организация деятельности органов местного самоуправления по профилактике и предупреждению терроризма и национального экстремизма;
- Обучение должностных лиц и специалистов гражданской обороны и единой государственной системы предупреждения и ликвидации чрезвычайных ситуаций;
- Эффективное управление государственными (муниципальными финансами);
- Бережливое производство: практика внедрения и развития;
- Противодействие коррупции в органах местного самоуправления;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Сметное дело и ценообразование в строительстве, в том числе: Консультационные услуги по работе с ПК «Гранд Смета» и ПК «ГрандСтройИнфо»;
- Управление государственными и муниципальными закупками;
- Мобилизационная подготовка в муниципальных образованиях.
</t>
        </r>
      </is>
    </oc>
    <nc r="J144" t="inlineStr">
      <is>
        <r>
          <rPr>
            <sz val="13"/>
            <rFont val="Times New Roman"/>
            <family val="1"/>
            <charset val="204"/>
          </rPr>
          <t>Организовано обучение для 56 муниципальных служащих по следующим программам дополнительного профессионального образования:</t>
        </r>
        <r>
          <rPr>
            <sz val="13"/>
            <color rgb="FFC00000"/>
            <rFont val="Times New Roman"/>
            <family val="1"/>
            <charset val="204"/>
          </rPr>
          <t xml:space="preserve">
- Контрактная система в сфере закупок товаров, работ и услуг для обеспечения государственных и муниципальных нужд (Федеральный закон от 05.04.2013 №44-ФЗ);
- Организация деятельности органов местного самоуправления по профилактике и предупреждению терроризма и национального экстремизма;
- Обучение должностных лиц и специалистов гражданской обороны и единой государственной системы предупреждения и ликвидации чрезвычайных ситуаций;
- Эффективное управление государственными (муниципальными финансами);
- Бережливое производство: практика внедрения и развития;
- Противодействие коррупции в органах местного самоуправления;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Сметное дело и ценообразование в строительстве, в том числе: Консультационные услуги по работе с ПК «Гранд Смета» и ПК «ГрандСтройИнфо»;
- Управление государственными и муниципальными закупками;
- Мобилизационная подготовка в муниципальных образованиях.
</t>
        </r>
      </is>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37:J37" start="0" length="2147483647">
    <dxf>
      <font>
        <color auto="1"/>
      </font>
    </dxf>
  </rfmt>
  <rcc rId="1341" sId="1">
    <oc r="K38">
      <f>(I38+I39+I40+I41+I42+#REF!)/6</f>
    </oc>
    <nc r="K38">
      <f>(I38+I39+I40+I41+I42)/5</f>
    </nc>
  </rcc>
  <rcc rId="1342" sId="1">
    <oc r="J40" t="inlineStr">
      <is>
        <t>Фактически достигнутый показатель ниже планового, в связи с приватизацией недвижимого имущества, находящегося в муниципальной собственности города Когалым.</t>
      </is>
    </oc>
    <nc r="J40" t="inlineStr">
      <is>
        <t>В связи с увеличением спроса на пользование недвижимым имуществом, находящегося в муниципальной собственности города Когалыма</t>
      </is>
    </nc>
  </rcc>
  <rfmt sheetId="1" sqref="J40" start="0" length="2147483647">
    <dxf>
      <font>
        <color auto="1"/>
      </font>
    </dxf>
  </rfmt>
  <rcc rId="1343" sId="1">
    <oc r="J38" t="inlineStr">
      <is>
        <t xml:space="preserve">На начало года перечень включал 72 объекта, по состоянию на 31.12.2023 добавились 22 объекта (Шмидта 10 цокольный этаж 92,5 кв.м.,  Шмидта 10 цокольный этаж 41,2 кв.м., ул.Сибирская 13 площадь 15,7 кв.м.),  ул.Молодежная д.6, кв.195,9 кв., 18 ед. - двжимого имущества;
исключены из перечня (Постановление Администрации города Когалыма №1301 от 13.07.2023) 5 объектов - ул.Центральная д.16 площадь 1 099,8 кв.м.(приватизация), ул. Дружбы народов д.7 помещение №5 площадью 41,2 кв.м., пр.Шмидта д.10 помещение №1 общей площадью 182,6 кв.м.(выкуп по 159-ФЗ), ул.Градостоителей д.7А площадью 352,3 кв.м  (выкуп по 159-ФЗ)  ул.Сибирская 13 площадь 15,7 кв.м.). </t>
      </is>
    </oc>
    <nc r="J38" t="inlineStr">
      <is>
        <r>
          <rPr>
            <sz val="13"/>
            <rFont val="Times New Roman"/>
            <family val="1"/>
            <charset val="204"/>
          </rPr>
          <t>На начало года перечень включал 89 объектов, по состоянию на 31.12.2024 добавилось 9 объектов (Холодильная камера №2/2 – склад КХК -185 по ул. Центральная. 22; Канализационная насосная станция по ул. Авиаторов, 40 (28,4 кв.м.); нежилое помещение по ул. Степана Повха, 4А (265,5кв.м.); нежилое здание по ул. Прибалтийская, д.63, (516,9 к.м.); земельный участок 86:17:0010401:16 ул. Геофизиков 3; земельный участок 86:17:0010612:351 пер. Волжский; земельный участок 86:17:0010406:497 по ул. Ноябрьская; земельный участок  86:17:0010404:365 по ул. Ноябрьская; земельный участок 86:17:0010402:273 по ул. Геофизиков;</t>
        </r>
        <r>
          <rPr>
            <sz val="13"/>
            <color rgb="FFC00000"/>
            <rFont val="Times New Roman"/>
            <family val="1"/>
            <charset val="204"/>
          </rPr>
          <t xml:space="preserve">
</t>
        </r>
        <r>
          <rPr>
            <sz val="13"/>
            <rFont val="Times New Roman"/>
            <family val="1"/>
            <charset val="204"/>
          </rPr>
          <t>- исключены из перечня: Кафе «Дельфин» по пр.Солнечный, д.1; здание по ул. Дружбы народов 19А (Центральный тепловой пункт – (далее ЦТП)); строение (здание) Часовня; строение (здание) Сторожка; земельный участок 86:17:0010614:7 по ул. Центральная, д. 46И; ИП Шахбазов Ф.Т., 4 ед (транспорт); ИП Леонтьев В.В. нежилое помещение по ул. Мира, 14В (приватизация, выкуп), ООО Сантехсервис ЦТП 36 (приватизация, выкуп); ООО Сантехсервис ЦТП 38 (приватизация, выкуп); ООО Сантехсервис ЦТП 40 (приватизация, выкуп); Мобильный туалет с кабиной, адаптированной для инвалидов и маломобильных групп населения.</t>
        </r>
      </is>
    </nc>
  </rcc>
  <rcc rId="1344" sId="1">
    <oc r="J42" t="inlineStr">
      <is>
        <t>В связи с нарушением подрядной организацией сроков выполнения работ  по ремонту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t>
      </is>
    </oc>
    <nc r="J42" t="inlineStr">
      <is>
        <t xml:space="preserve">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
</t>
      </is>
    </nc>
  </rcc>
  <rfmt sheetId="1" sqref="J42" start="0" length="2147483647">
    <dxf>
      <font>
        <color auto="1"/>
      </font>
    </dxf>
  </rfmt>
</revisions>
</file>

<file path=xl/revisions/revisionLog1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45" sId="1">
    <oc r="J42" t="inlineStr">
      <is>
        <t xml:space="preserve">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
</t>
      </is>
    </oc>
    <nc r="J42" t="inlineStr">
      <is>
        <t>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t>
      </is>
    </nc>
  </rcc>
  <rcv guid="{4AAB4DEF-F9A2-43E2-A6A9-F8EE2C83DEEC}" action="delete"/>
  <rdn rId="0" localSheetId="1" customView="1" name="Z_4AAB4DEF_F9A2_43E2_A6A9_F8EE2C83DEEC_.wvu.PrintArea" hidden="1" oldHidden="1">
    <formula>'Приложение 2'!$C$1:$J$192</formula>
    <oldFormula>'Приложение 2'!$C$1:$J$192</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2'!$C$1:$L$200</oldFormula>
  </rdn>
  <rcv guid="{4AAB4DEF-F9A2-43E2-A6A9-F8EE2C83DEEC}" action="add"/>
</revisions>
</file>

<file path=xl/revisions/revisionLog1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49" sId="1">
    <oc r="K172">
      <f>(I172+I173+I174+I175+I176+I177+#REF!)/7</f>
    </oc>
    <nc r="K172">
      <f>(I172+I173+I174+I175+I177)/5</f>
    </nc>
  </rcc>
  <rcc rId="1350" sId="1">
    <oc r="K97">
      <f>(I97+I98+I100+I102+I103+I104+I105+I99+I101)/9</f>
    </oc>
    <nc r="K97">
      <f>(I97+I98+I100+I102+I103+I104+I105+I99+I101+I106+I107)/11</f>
    </nc>
  </rcc>
  <rcc rId="1351" sId="1">
    <oc r="K53">
      <f>(I53+I54+I55+I56+I57+I58+I59+I60+I61+I62+I63+I64+I65+I66)/13</f>
    </oc>
    <nc r="K53">
      <f>(I53+I54+I55+I56+I57+I58+I59+I61+I62+I63+I64+I65+I66+I60)/14</f>
    </nc>
  </rcc>
  <rfmt sheetId="1" sqref="C81" start="0" length="0">
    <dxf>
      <font>
        <sz val="13"/>
        <color auto="1"/>
        <name val="Times New Roman"/>
        <scheme val="none"/>
      </font>
      <numFmt numFmtId="30" formatCode="@"/>
    </dxf>
  </rfmt>
  <rfmt sheetId="1" sqref="C82" start="0" length="0">
    <dxf>
      <font>
        <sz val="13"/>
        <color auto="1"/>
        <name val="Times New Roman"/>
        <scheme val="none"/>
      </font>
      <numFmt numFmtId="30" formatCode="@"/>
    </dxf>
  </rfmt>
  <rcc rId="1352" sId="1">
    <oc r="K68">
      <f>(I68+I69+I70+I71+I72+I73+I74+I75+I76+I77+I78+I79+I80+I81+I83+I84+I85+I86+I87+I88+I89+I90+I91+I92+I93)/25</f>
    </oc>
    <nc r="K68">
      <f>(I68+I69+I70+I71+I72+I73+I74+I75+I76+I77+I78+I79+I80+I81+I83+I84+I85+I86+I87+I88+I89+I90+I91+I92+I93+I82+I94+I95)/28</f>
    </nc>
  </rcc>
  <rcc rId="1353" sId="1">
    <oc r="K138">
      <f>(I138+I139+I140+I141)/4</f>
    </oc>
    <nc r="K138">
      <f>(I138+I139+I140+I141+I142)/5</f>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0" sId="1">
    <oc r="K67">
      <f>(I67+I68)/2</f>
    </oc>
    <nc r="K67"/>
  </rcc>
</revisions>
</file>

<file path=xl/revisions/revisionLog1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54" sId="1" numFmtId="4">
    <oc r="H169">
      <v>120</v>
    </oc>
    <nc r="H169">
      <v>185.99</v>
    </nc>
  </rcc>
  <rfmt sheetId="1" sqref="J169" start="0" length="2147483647">
    <dxf>
      <font>
        <color auto="1"/>
      </font>
    </dxf>
  </rfmt>
  <rfmt sheetId="1" sqref="J169" start="0" length="2147483647">
    <dxf>
      <font>
        <color auto="1"/>
      </font>
    </dxf>
  </rfmt>
  <rcc rId="1355" sId="1">
    <oc r="J169" t="inlineStr">
      <is>
        <t>По данным ОМВД по г.Когалыму за 2023 год количество преступлений составило - 129 (129/63 964*100 000= 201,7)
Увеличение количества преступлений обуславливает меньшую эффективность показателя.</t>
      </is>
    </oc>
    <nc r="J169" t="inlineStr">
      <is>
        <t>По данным ОМВД по г.Когалыму за 2024 год количество преступлений составило - 120 (120/64 519*100 000= 185,99)
Уменьшение количества преступлений обуславливает большую эффективность показателя.</t>
      </is>
    </nc>
  </rcc>
</revisions>
</file>

<file path=xl/revisions/revisionLog1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56" sId="1">
    <oc r="H165">
      <v>888</v>
    </oc>
    <nc r="H165">
      <v>1376</v>
    </nc>
  </rcc>
  <rcc rId="1357" sId="1">
    <oc r="J165" t="inlineStr">
      <is>
        <t>Согласно результатам социологического исследования, проведенного Всероссийским центром изучения общественного мнения</t>
      </is>
    </oc>
    <nc r="J165" t="inlineStr">
      <is>
        <t>За 12 месяцев 2024 года  целевой показатель составляет 1 376 единиц преступлений на 100 000 тысяч человек населения. Показатель труднопрогназируемый  и зависит от социально экономической обстановки на территории города Когалыма.</t>
      </is>
    </nc>
  </rcc>
  <rfmt sheetId="1" sqref="J165" start="0" length="2147483647">
    <dxf>
      <font>
        <color auto="1"/>
      </font>
    </dxf>
  </rfmt>
  <rcc rId="1358" sId="1">
    <oc r="H167">
      <v>83</v>
    </oc>
    <nc r="H167">
      <v>81</v>
    </nc>
  </rcc>
  <rcc rId="1359" sId="1" numFmtId="4">
    <oc r="H168">
      <v>23</v>
    </oc>
    <nc r="H168">
      <v>23.2</v>
    </nc>
  </rcc>
  <rcc rId="1360" sId="1">
    <oc r="J167" t="inlineStr">
      <is>
        <t>В 2023 году на территории города Когалыма проведено 52 мероприятия  направленных на  профилактику незаконного оборота и потребления наркотических средств и психотропных веществ, наркомании.</t>
      </is>
    </oc>
    <nc r="J167" t="inlineStr">
      <is>
        <t>В 2024 году на территории города Когалыма проведено 81 мероприятие,  направленное на  профилактику незаконного оборота и потребления наркотических средств и психотропных веществ, наркомании.</t>
      </is>
    </nc>
  </rcc>
  <rfmt sheetId="1" sqref="J167" start="0" length="2147483647">
    <dxf>
      <font>
        <color auto="1"/>
      </font>
    </dxf>
  </rfmt>
  <rcc rId="1361" sId="1">
    <oc r="J168" t="inlineStr">
      <is>
        <t xml:space="preserve">К концу 2023 года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oc>
    <nc r="J168" t="inlineStr">
      <is>
        <r>
          <rPr>
            <sz val="13"/>
            <rFont val="Times New Roman"/>
            <family val="1"/>
            <charset val="204"/>
          </rPr>
          <t xml:space="preserve">К концу 2024 года  уменьшилось количество поставленных на учет граждан с диагнозом наркомания в Когалымской городской больнице. </t>
        </r>
        <r>
          <rPr>
            <sz val="13"/>
            <color rgb="FFC00000"/>
            <rFont val="Times New Roman"/>
            <family val="1"/>
            <charset val="204"/>
          </rPr>
          <t xml:space="preserve">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r>
      </is>
    </nc>
  </rcc>
  <rfmt sheetId="1" sqref="J168" start="0" length="2147483647">
    <dxf>
      <font>
        <color auto="1"/>
      </font>
    </dxf>
  </rfmt>
</revisions>
</file>

<file path=xl/revisions/revisionLog1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2" sId="1" numFmtId="4">
    <oc r="H168">
      <v>23.2</v>
    </oc>
    <nc r="H168">
      <v>23.25</v>
    </nc>
  </rcc>
</revisions>
</file>

<file path=xl/revisions/revisionLog1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3" sId="1">
    <oc r="J144" t="inlineStr">
      <is>
        <r>
          <rPr>
            <sz val="13"/>
            <rFont val="Times New Roman"/>
            <family val="1"/>
            <charset val="204"/>
          </rPr>
          <t>Организовано обучение для 56 муниципальных служащих по следующим программам дополнительного профессионального образования:</t>
        </r>
        <r>
          <rPr>
            <sz val="13"/>
            <color rgb="FFC00000"/>
            <rFont val="Times New Roman"/>
            <family val="1"/>
            <charset val="204"/>
          </rPr>
          <t xml:space="preserve">
- Контрактная система в сфере закупок товаров, работ и услуг для обеспечения государственных и муниципальных нужд (Федеральный закон от 05.04.2013 №44-ФЗ);
- Организация деятельности органов местного самоуправления по профилактике и предупреждению терроризма и национального экстремизма;
- Обучение должностных лиц и специалистов гражданской обороны и единой государственной системы предупреждения и ликвидации чрезвычайных ситуаций;
- Эффективное управление государственными (муниципальными финансами);
- Бережливое производство: практика внедрения и развития;
- Противодействие коррупции в органах местного самоуправления;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Сметное дело и ценообразование в строительстве, в том числе: Консультационные услуги по работе с ПК «Гранд Смета» и ПК «ГрандСтройИнфо»;
- Управление государственными и муниципальными закупками;
- Мобилизационная подготовка в муниципальных образованиях.
</t>
        </r>
      </is>
    </oc>
    <nc r="J144" t="inlineStr">
      <is>
        <r>
          <rPr>
            <sz val="13"/>
            <rFont val="Times New Roman"/>
            <family val="1"/>
            <charset val="204"/>
          </rPr>
          <t>Организовано обучение для 56 муниципальных служащих по следующим программам дополнительного профессионального образования:
- Противодействие коррупции в органах местного самоуправления;
- Внедрение антимонопольного комплаенса органами государственной власти и местного самоуправления;
- Организация деятельности по профилактике и предупреждению терроризма и националистического экстремизма;
- Бережливое производство: практика внедрения и развития;
- Взаимодействие органов местного самоуправления с социально-ориентированными некоммерческими организациями, оказывающими социальные услуги населению;
- Организация проведения работ по защите государственной тайны в организации;
- Реализация инвестиционных проектов;
-Совершенствование методологии и практики внешнего государственного (муниципального) финансового контроля. Деятельность контрольно-счетного органа;
- Управление государственными и муниципальными закупками;
- Внутренний финансовый аудит и внутренний финансовый контроль в бюджетных, автономных и казенных учреждениях в 2024 году.</t>
        </r>
        <r>
          <rPr>
            <sz val="13"/>
            <color rgb="FFC00000"/>
            <rFont val="Times New Roman"/>
            <family val="1"/>
            <charset val="204"/>
          </rPr>
          <t xml:space="preserve">
</t>
        </r>
      </is>
    </nc>
  </rcc>
  <rfmt sheetId="1" sqref="J145" start="0" length="2147483647">
    <dxf>
      <font>
        <color auto="1"/>
      </font>
    </dxf>
  </rfmt>
  <rcc rId="1364" sId="1">
    <oc r="J148" t="inlineStr">
      <is>
        <t>Жалобы, нарекания на качество оказания услуг по государственной регистрации актов гражданского состояния и юридически значимых действий от граждан  не поступали. Государственные услуги оказаны качественно и в срок. За январь - декабрь 2023 по заявлениям граждан зарегистрировано актов гражданского состояния 1763, оказано юридически значимых действий – 6897.</t>
      </is>
    </oc>
    <nc r="J148" t="inlineStr">
      <is>
        <t>Жалобы, нарекания на качество оказания услуг по государственной регистрации актов гражданского состояния и юридически значимых действий от граждан  не поступали. Государственные услуги оказаны качественно и в срок. За  2024 по заявлениям граждан зарегистрировано актов гражданского состояния - 1794, оказано юридически значимых действий – 7064.</t>
      </is>
    </nc>
  </rcc>
  <rfmt sheetId="1" sqref="J148" start="0" length="2147483647">
    <dxf>
      <font>
        <color auto="1"/>
      </font>
    </dxf>
  </rfmt>
  <rfmt sheetId="1" sqref="J147" start="0" length="2147483647">
    <dxf>
      <font>
        <color auto="1"/>
      </font>
    </dxf>
  </rfmt>
  <rcc rId="1365" sId="1">
    <oc r="J146" t="inlineStr">
      <is>
        <t>Установлено обновление программного обеспечения (от утечки конфиденциальной информации) Киберпротект (Сyber Protect) на 100 компьютерах, дополнительно приобретено 20 лицензий для шлюза безопасности IDECO.</t>
      </is>
    </oc>
    <nc r="J146" t="inlineStr">
      <is>
        <t>Предоставлены неисключительные права на использование программного обеспечения по защите информации
«Компонент Device Control программного комплекса «Кибер Протего» (с дополнительной лицензией Компонента Search Server программного комплекса «Кибер Протего»  (116 рабочих мест).</t>
      </is>
    </nc>
  </rcc>
  <rfmt sheetId="1" sqref="J146" start="0" length="2147483647">
    <dxf>
      <font>
        <color auto="1"/>
      </font>
    </dxf>
  </rfmt>
</revisions>
</file>

<file path=xl/revisions/revisionLog1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6" sId="1">
    <oc r="D82" t="inlineStr">
      <is>
        <t>Доля детей, которые обеспечены сертификатами персонифицир ованного финансирован ия дополнительно го образования, а в период с 1 января 2023 г. по 1 января 2025 г. - социальными сертификатами</t>
      </is>
    </oc>
    <nc r="D82" t="inlineStr">
      <is>
        <t xml:space="preserve">Доля детей от 5 до 18 лет (17 лет включительно), которые обеспечены 
сертификатами персонифицированного финансирования дополнительного образования, а в период с 01.01.2023 г. до 01.01.2025 г. – социальными сертификатами
</t>
      </is>
    </nc>
  </rcc>
  <rcc rId="1367" sId="1" numFmtId="4">
    <nc r="H95">
      <v>79.5</v>
    </nc>
  </rcc>
  <rfmt sheetId="1" sqref="H95">
    <dxf>
      <numFmt numFmtId="165" formatCode="0.0"/>
    </dxf>
  </rfmt>
  <rfmt sheetId="1" sqref="H95:I95" start="0" length="2147483647">
    <dxf>
      <font>
        <color auto="1"/>
      </font>
    </dxf>
  </rfmt>
  <rfmt sheetId="1" sqref="H95">
    <dxf>
      <fill>
        <patternFill patternType="none">
          <bgColor auto="1"/>
        </patternFill>
      </fill>
    </dxf>
  </rfmt>
  <rcc rId="1368" sId="1">
    <nc r="J95" t="inlineStr">
      <is>
        <t xml:space="preserve">По состоянию на конец 2024 года в школах обучается 8423 человека, 329 человек получают общее образование в КПК. Недостижение показателя вызвано, в том числе, большим количеством обучающихся в форме семейного образования вне образовательной организации, и выездом детей за пределы города для получения среднего профессионального образования. </t>
      </is>
    </nc>
  </rcc>
  <rfmt sheetId="1" sqref="J95" start="0" length="2147483647">
    <dxf>
      <font>
        <color auto="1"/>
      </font>
    </dxf>
  </rfmt>
  <rfmt sheetId="1" sqref="J95">
    <dxf>
      <fill>
        <patternFill patternType="none">
          <bgColor auto="1"/>
        </patternFill>
      </fill>
    </dxf>
  </rfmt>
  <rcc rId="1369" sId="1">
    <nc r="J94" t="inlineStr">
      <is>
        <t>В июне 2021 года создано АНО «Центра развития и поддержки добровольчества «Навигатор добра», уставная деятельность которого предполагает поддержку добровольчества. Субсидирование СО НКО, которое будет выполнять функции ресурсного центра поддержки и развития добровольчества осуществляется по итогам конкурса. По итогам конкурса победителем отбора стала АНО «ЦРД «Навигатор добра»</t>
      </is>
    </nc>
  </rcc>
  <rfmt sheetId="1" sqref="J94" start="0" length="2147483647">
    <dxf>
      <font>
        <color auto="1"/>
      </font>
    </dxf>
  </rfmt>
  <rfmt sheetId="1" sqref="J94">
    <dxf>
      <fill>
        <patternFill patternType="none">
          <bgColor auto="1"/>
        </patternFill>
      </fill>
    </dxf>
  </rfmt>
  <rcc rId="1370" sId="1">
    <oc r="J93" t="inlineStr">
      <is>
        <t>В 2024 году в категорию получателей средств бюджета города Когалыма вошла АПНО "Дом творчества"</t>
      </is>
    </oc>
    <nc r="J93" t="inlineStr">
      <is>
        <t xml:space="preserve">В 2024 году в категорию получателей средств бюджета города Когалыма вошла АНО «Дом творчества»
Получатели поддержки:
ИП Мирсаяпов Фидан Радикович
ИП Болыспаева Раушан Мусалимовна
ИП Алиева Александра Николаевна
ИП Демина Ольга Николаевна
ИП Долженко Елена Анатольевна
ИП Кузнецова Лариса Борисовна
ИП Плотникова Ирина Николаевна
ИП Шендрик Виктория Александровна
ИП Куликова Елена Николаевна
ИП Бельская Анжела Викторовна
ЧОУДО "Школа ин.языков "Диалог"
ООО "Детский сад "Академия детства"
ИП Попова Юлия Андреевна
АНО " Центр эстетического, интелектуального и культурного развития детей "Город детства»
</t>
      </is>
    </nc>
  </rcc>
  <rfmt sheetId="1" sqref="J93" start="0" length="2147483647">
    <dxf>
      <font/>
    </dxf>
  </rfmt>
  <rfmt sheetId="1" sqref="J93">
    <dxf>
      <fill>
        <patternFill patternType="none">
          <bgColor auto="1"/>
        </patternFill>
      </fill>
    </dxf>
  </rfmt>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92" start="0" length="2147483647">
    <dxf>
      <font>
        <color auto="1"/>
      </font>
    </dxf>
  </rfmt>
  <rfmt sheetId="1" sqref="J92" start="0" length="2147483647">
    <dxf>
      <font/>
    </dxf>
  </rfmt>
  <rfmt sheetId="1" sqref="J92">
    <dxf>
      <fill>
        <patternFill patternType="none">
          <bgColor auto="1"/>
        </patternFill>
      </fill>
    </dxf>
  </rfmt>
  <rcc rId="1374" sId="1">
    <nc r="J92" t="inlineStr">
      <is>
        <r>
          <t xml:space="preserve">Услуги отдыха и оздоровления детей в 2024 году оказывала 1 некоммерческая организация. Проведены консультации, оказаны информационная и методическая поддержка.
</t>
        </r>
        <r>
          <rPr>
            <b/>
            <sz val="13"/>
            <color rgb="FFFF0000"/>
            <rFont val="Times New Roman"/>
            <family val="1"/>
            <charset val="204"/>
          </rPr>
          <t>УТОНЯТЕСЯ НАИМЕНОВАНИЕ ОРГАНИЗАЦИИ</t>
        </r>
        <r>
          <rPr>
            <sz val="13"/>
            <rFont val="Times New Roman"/>
            <family val="1"/>
            <charset val="204"/>
          </rPr>
          <t xml:space="preserve"> </t>
        </r>
      </is>
    </nc>
  </rcc>
  <rfmt sheetId="1" sqref="J92">
    <dxf>
      <fill>
        <patternFill patternType="solid">
          <bgColor rgb="FFFFFF00"/>
        </patternFill>
      </fill>
    </dxf>
  </rfmt>
  <rcc rId="1375" sId="1">
    <nc r="J91" t="inlineStr">
      <is>
        <t>Обеспечено 100% планируемой численности детей, которым организован отдых и оздоровление</t>
      </is>
    </nc>
  </rcc>
  <rfmt sheetId="1" sqref="J91" start="0" length="2147483647">
    <dxf>
      <font>
        <color auto="1"/>
      </font>
    </dxf>
  </rfmt>
  <rfmt sheetId="1" sqref="J91">
    <dxf>
      <fill>
        <patternFill patternType="none">
          <bgColor auto="1"/>
        </patternFill>
      </fill>
    </dxf>
  </rfmt>
  <rcc rId="1376" sId="1">
    <nc r="J90" t="inlineStr">
      <is>
        <t>В 2024 году не планировалось введение новых объектов в эксплуатацию</t>
      </is>
    </nc>
  </rcc>
  <rfmt sheetId="1" sqref="J90" start="0" length="2147483647">
    <dxf>
      <font>
        <color auto="1"/>
      </font>
    </dxf>
  </rfmt>
  <rfmt sheetId="1" sqref="J90" start="0" length="2147483647">
    <dxf>
      <font/>
    </dxf>
  </rfmt>
  <rcc rId="1377" sId="1" numFmtId="4">
    <oc r="I90">
      <v>0</v>
    </oc>
    <nc r="I90">
      <v>100</v>
    </nc>
  </rcc>
  <rcc rId="1378" sId="1">
    <nc r="J89" t="inlineStr">
      <is>
        <t>Все 100% обучающиеся, получающих начальное общее образование в школах города, получают бесплатное горячее питание.</t>
      </is>
    </nc>
  </rcc>
  <rfmt sheetId="1" sqref="J90">
    <dxf>
      <fill>
        <patternFill patternType="none">
          <bgColor auto="1"/>
        </patternFill>
      </fill>
    </dxf>
  </rfmt>
  <rfmt sheetId="1" sqref="J89">
    <dxf>
      <fill>
        <patternFill patternType="none">
          <bgColor auto="1"/>
        </patternFill>
      </fill>
    </dxf>
  </rfmt>
  <rfmt sheetId="1" sqref="J89" start="0" length="2147483647">
    <dxf>
      <font>
        <color auto="1"/>
      </font>
    </dxf>
  </rfmt>
  <rfmt sheetId="1" sqref="J73" start="0" length="2147483647">
    <dxf>
      <font>
        <color auto="1"/>
      </font>
    </dxf>
  </rfmt>
  <rcc rId="1379" sId="1" odxf="1" dxf="1">
    <oc r="I72">
      <f>H72/G72*100</f>
    </oc>
    <nc r="I72">
      <f>H72/G72*100</f>
    </nc>
    <odxf>
      <fill>
        <patternFill>
          <bgColor theme="5" tint="0.59999389629810485"/>
        </patternFill>
      </fill>
    </odxf>
    <ndxf>
      <fill>
        <patternFill>
          <bgColor theme="6" tint="0.59999389629810485"/>
        </patternFill>
      </fill>
    </ndxf>
  </rcc>
  <rcc rId="1380" sId="1" odxf="1" dxf="1">
    <oc r="I73">
      <f>H73/G73*100</f>
    </oc>
    <nc r="I73">
      <f>H73/G73*100</f>
    </nc>
    <odxf>
      <fill>
        <patternFill>
          <bgColor theme="5" tint="0.59999389629810485"/>
        </patternFill>
      </fill>
    </odxf>
    <ndxf>
      <fill>
        <patternFill>
          <bgColor theme="6" tint="0.59999389629810485"/>
        </patternFill>
      </fill>
    </ndxf>
  </rcc>
  <rcc rId="1381" sId="1" odxf="1" dxf="1">
    <oc r="I75">
      <f>H75/G75*100</f>
    </oc>
    <nc r="I75">
      <f>H75/G75*100</f>
    </nc>
    <odxf>
      <fill>
        <patternFill>
          <bgColor theme="5" tint="0.59999389629810485"/>
        </patternFill>
      </fill>
    </odxf>
    <ndxf>
      <fill>
        <patternFill>
          <bgColor theme="6" tint="0.59999389629810485"/>
        </patternFill>
      </fill>
    </ndxf>
  </rcc>
  <rcc rId="1382" sId="1" odxf="1" dxf="1">
    <oc r="I76">
      <f>H76/G76*100</f>
    </oc>
    <nc r="I76">
      <f>H76/G76*100</f>
    </nc>
    <odxf>
      <fill>
        <patternFill>
          <bgColor theme="5" tint="0.59999389629810485"/>
        </patternFill>
      </fill>
    </odxf>
    <ndxf>
      <fill>
        <patternFill>
          <bgColor theme="6" tint="0.59999389629810485"/>
        </patternFill>
      </fill>
    </ndxf>
  </rcc>
  <rcc rId="1383" sId="1" odxf="1" dxf="1">
    <oc r="I78">
      <f>H78/G78*100</f>
    </oc>
    <nc r="I78">
      <f>H78/G78*100</f>
    </nc>
    <odxf>
      <fill>
        <patternFill>
          <bgColor theme="5" tint="0.59999389629810485"/>
        </patternFill>
      </fill>
    </odxf>
    <ndxf>
      <fill>
        <patternFill>
          <bgColor theme="6" tint="0.59999389629810485"/>
        </patternFill>
      </fill>
    </ndxf>
  </rcc>
  <rcc rId="1384" sId="1" odxf="1" dxf="1">
    <oc r="I87">
      <f>H87/G87*100</f>
    </oc>
    <nc r="I87">
      <f>H87/G87*100</f>
    </nc>
    <odxf>
      <fill>
        <patternFill>
          <bgColor theme="5" tint="0.59999389629810485"/>
        </patternFill>
      </fill>
    </odxf>
    <ndxf>
      <fill>
        <patternFill>
          <bgColor theme="6" tint="0.59999389629810485"/>
        </patternFill>
      </fill>
    </ndxf>
  </rcc>
</revisions>
</file>

<file path=xl/revisions/revisionLog1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85" sId="1">
    <oc r="J92" t="inlineStr">
      <is>
        <r>
          <t xml:space="preserve">Услуги отдыха и оздоровления детей в 2024 году оказывала 1 некоммерческая организация. Проведены консультации, оказаны информационная и методическая поддержка.
</t>
        </r>
        <r>
          <rPr>
            <b/>
            <sz val="13"/>
            <color rgb="FFFF0000"/>
            <rFont val="Times New Roman"/>
            <family val="1"/>
            <charset val="204"/>
          </rPr>
          <t>УТОНЯТЕСЯ НАИМЕНОВАНИЕ ОРГАНИЗАЦИИ</t>
        </r>
        <r>
          <rPr>
            <sz val="13"/>
            <rFont val="Times New Roman"/>
            <family val="1"/>
            <charset val="204"/>
          </rPr>
          <t xml:space="preserve"> </t>
        </r>
      </is>
    </oc>
    <nc r="J92" t="inlineStr">
      <is>
        <r>
          <t xml:space="preserve">Услуги отдыха и оздоровления детей в 2024 году оказывала 1 некоммерческая организация (ООО «Планета», г.Москва). Проведены консультации, оказаны информационная и методическая поддержка.
</t>
        </r>
        <r>
          <rPr>
            <b/>
            <sz val="13"/>
            <color rgb="FFFF0000"/>
            <rFont val="Times New Roman"/>
            <family val="1"/>
            <charset val="204"/>
          </rPr>
          <t/>
        </r>
      </is>
    </nc>
  </rcc>
  <rfmt sheetId="1" sqref="J92">
    <dxf>
      <fill>
        <patternFill patternType="none">
          <bgColor auto="1"/>
        </patternFill>
      </fill>
    </dxf>
  </rfmt>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89" sId="1">
    <oc r="J42" t="inlineStr">
      <is>
        <t>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t>
      </is>
    </oc>
    <nc r="J42" t="inlineStr">
      <is>
        <t>Работы проведены на следующих объектах:
1. Ремонт здания, расположенного по адресу:  город Когалым, ул. Дружбы Народов, 7
2. Ремонт входной группы (крыльцо) нежилого помещения №2 по адресу: ул. Степана Повха д.12 офис 46
3. Капитальный ремонт здания, находящегося в муниципальной собственности, расположенного по адресу: город Когалым, улица Югорская, 3
4. Капитальный ремонт здания, находящегося в муниципальной собственности, расположенного по адресу: город Когалым, ул. Янтарная, 10
5. Ремонт жилого помещения, расположенного по адресу: город Когалым, улица Дорожников, дом 2, квартира 22;
6. Ремонт жилого помещения, находящегося в муниципальной собственности, расположенном по адресу: город Когалым, улица Таллинская, дом 17, квартира 46;
7. Ремонт жилого помещения, находящегося в муниципальной собственности, расположенном по адресу: город Когалым, улица Привокзальная, дом 3, квартира 14;
8.  Ремонт квартиры №2,  находящейся в муниципальной собственности, расположенной по адресу: город Когалым, улица Олимпийская, дом 3; 
9.  Ремонт квартиры №6, находящейся в муниципальной собственности, расположенной по адресу: город Когалым, улица Олимпийская, дом 3; 
10. Ремонт жилого помещения, находящегося в муниципальной собственности, расположенном по адресу: город Когалым, улица Нефтяников, дом 9, квартира 4;
11. Ремонт жилого помещения, находящегося в муниципальной собственности, расположенном по адресу: город Когалым, улица Мира, дом 14, квартира 46 ;
12. Ремонт жилого помещения, находящегося в муниципальной собственности, расположенном по адресу: город Когалым, улица Ленинградская, дом 17, квартира 50; 
13.  Ремонт жилого помещения № 39, расположенного по адресу: город Когалым, улица Привокзальная, дом 1
14. Замена оконных блоков на 3 этаже в здании, по адресу: город Когалым, улица Дружбы Народов дом 41.</t>
      </is>
    </nc>
  </rcc>
  <rfmt sheetId="1" s="1" sqref="J186" start="0" length="0">
    <dxf>
      <font>
        <sz val="13"/>
        <color auto="1"/>
        <name val="Times New Roman"/>
        <scheme val="none"/>
      </font>
      <protection hidden="1"/>
    </dxf>
  </rfmt>
  <rcv guid="{4AAB4DEF-F9A2-43E2-A6A9-F8EE2C83DEEC}" action="delete"/>
  <rdn rId="0" localSheetId="1" customView="1" name="Z_4AAB4DEF_F9A2_43E2_A6A9_F8EE2C83DEEC_.wvu.PrintArea" hidden="1" oldHidden="1">
    <formula>'Приложение 2'!$C$1:$J$192</formula>
    <oldFormula>'Приложение 2'!$C$1:$J$192</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2'!$C$1:$L$200</oldFormula>
  </rdn>
  <rcv guid="{4AAB4DEF-F9A2-43E2-A6A9-F8EE2C83DEEC}" action="add"/>
</revisions>
</file>

<file path=xl/revisions/revisionLog1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7:J7" start="0" length="2147483647">
    <dxf>
      <font>
        <color auto="1"/>
      </font>
    </dxf>
  </rfmt>
  <rfmt sheetId="1" sqref="C8:E8" start="0" length="2147483647">
    <dxf>
      <font>
        <color auto="1"/>
      </font>
    </dxf>
  </rfmt>
  <rfmt sheetId="1" sqref="D9:E10" start="0" length="2147483647">
    <dxf>
      <font>
        <color auto="1"/>
      </font>
    </dxf>
  </rfmt>
  <rrc rId="1396" sId="1" ref="A16:XFD16" action="deleteRow">
    <undo index="5" exp="ref" dr="I16" r="L8" sId="1"/>
    <undo index="15" exp="ref" v="1" dr="I16" r="K8" sId="1"/>
    <undo index="0" exp="area" ref3D="1" dr="$A$1:$A$1048576" dn="Z_47B689C4_ABBE_41BA_9B3C_3E610DB9C5AC_.wvu.Cols" sId="1"/>
    <undo index="0" exp="area" ref3D="1" dr="$A$1:$A$1048576" dn="Z_29EBB03D_D157_4DB4_B2FB_3BC1828B8F46_.wvu.Cols" sId="1"/>
    <undo index="0" exp="area" ref3D="1" dr="$A$1:$A$1048576" dn="Z_FEA8BA84_09E7_4AC9_B99A_D42DE5EF1549_.wvu.Cols" sId="1"/>
    <rfmt sheetId="1" xfDxf="1" sqref="A16:XFD16" start="0" length="0">
      <dxf>
        <font>
          <sz val="12"/>
          <color rgb="FFC00000"/>
          <name val="Times New Roman"/>
          <scheme val="none"/>
        </font>
        <alignment horizontal="center" vertical="center" wrapText="1" readingOrder="0"/>
      </dxf>
    </rfmt>
    <rcc rId="0" sId="1" dxf="1">
      <nc r="A16">
        <v>9</v>
      </nc>
      <ndxf>
        <font>
          <b/>
          <sz val="15"/>
          <color rgb="FFC00000"/>
          <name val="Times New Roman"/>
          <scheme val="none"/>
        </font>
      </ndxf>
    </rcc>
    <rcc rId="0" sId="1" dxf="1">
      <nc r="B16">
        <v>9</v>
      </nc>
      <ndxf>
        <font>
          <b/>
          <sz val="15"/>
          <color rgb="FFC00000"/>
          <name val="Times New Roman"/>
          <scheme val="none"/>
        </font>
      </ndxf>
    </rcc>
    <rcc rId="0" sId="1" dxf="1">
      <nc r="C16" t="inlineStr">
        <is>
          <t>6.</t>
        </is>
      </nc>
      <ndxf>
        <font>
          <sz val="13"/>
          <color rgb="FFC00000"/>
          <name val="Times New Roman"/>
          <scheme val="none"/>
        </font>
        <border outline="0">
          <left style="thin">
            <color indexed="64"/>
          </left>
          <right style="thin">
            <color indexed="64"/>
          </right>
          <top style="thin">
            <color indexed="64"/>
          </top>
          <bottom style="thin">
            <color indexed="64"/>
          </bottom>
        </border>
      </ndxf>
    </rcc>
    <rcc rId="0" sId="1" dxf="1">
      <nc r="D16" t="inlineStr">
        <is>
          <t>Актуализированная стратегия социально-экономического развития города Когалыма до 2036 года</t>
        </is>
      </nc>
      <ndxf>
        <font>
          <sz val="13"/>
          <color rgb="FFC00000"/>
          <name val="Times New Roman"/>
          <scheme val="none"/>
        </font>
        <alignment horizontal="general" readingOrder="0"/>
        <border outline="0">
          <left style="thin">
            <color indexed="64"/>
          </left>
          <right style="thin">
            <color indexed="64"/>
          </right>
          <top style="thin">
            <color indexed="64"/>
          </top>
          <bottom style="thin">
            <color indexed="64"/>
          </bottom>
        </border>
      </ndxf>
    </rcc>
    <rcc rId="0" sId="1" dxf="1">
      <nc r="E16" t="inlineStr">
        <is>
          <t>единиц</t>
        </is>
      </nc>
      <ndxf>
        <font>
          <sz val="13"/>
          <color rgb="FFC00000"/>
          <name val="Times New Roman"/>
          <scheme val="none"/>
        </font>
        <alignment wrapText="0" readingOrder="0"/>
        <border outline="0">
          <left style="thin">
            <color indexed="64"/>
          </left>
          <right style="thin">
            <color indexed="64"/>
          </right>
          <top style="thin">
            <color indexed="64"/>
          </top>
          <bottom style="thin">
            <color indexed="64"/>
          </bottom>
        </border>
      </ndxf>
    </rcc>
    <rcc rId="0" sId="1" dxf="1">
      <nc r="F16" t="inlineStr">
        <is>
          <t xml:space="preserve"> -</t>
        </is>
      </nc>
      <ndxf>
        <font>
          <sz val="13"/>
          <color rgb="FFC00000"/>
          <name val="Times New Roman"/>
          <scheme val="none"/>
        </font>
        <alignment wrapText="0" readingOrder="0"/>
        <border outline="0">
          <left style="thin">
            <color indexed="64"/>
          </left>
          <right style="thin">
            <color indexed="64"/>
          </right>
          <top style="thin">
            <color indexed="64"/>
          </top>
          <bottom style="thin">
            <color indexed="64"/>
          </bottom>
        </border>
      </ndxf>
    </rcc>
    <rcc rId="0" sId="1" dxf="1">
      <nc r="G16">
        <v>1</v>
      </nc>
      <ndxf>
        <font>
          <sz val="13"/>
          <color rgb="FFC00000"/>
          <name val="Times New Roman"/>
          <scheme val="none"/>
        </font>
        <alignment wrapText="0" readingOrder="0"/>
        <border outline="0">
          <left style="thin">
            <color indexed="64"/>
          </left>
          <right style="thin">
            <color indexed="64"/>
          </right>
          <top style="thin">
            <color indexed="64"/>
          </top>
          <bottom style="thin">
            <color indexed="64"/>
          </bottom>
        </border>
      </ndxf>
    </rcc>
    <rcc rId="0" sId="1" dxf="1" numFmtId="4">
      <nc r="H16">
        <v>1</v>
      </nc>
      <ndxf>
        <font>
          <sz val="13"/>
          <color rgb="FFC00000"/>
          <name val="Times New Roman"/>
          <scheme val="none"/>
        </font>
        <numFmt numFmtId="3" formatCode="#,##0"/>
        <border outline="0">
          <left style="thin">
            <color indexed="64"/>
          </left>
          <right style="thin">
            <color indexed="64"/>
          </right>
          <top style="thin">
            <color indexed="64"/>
          </top>
          <bottom style="thin">
            <color indexed="64"/>
          </bottom>
        </border>
      </ndxf>
    </rcc>
    <rcc rId="0" sId="1" dxf="1" numFmtId="4">
      <nc r="I16">
        <v>100</v>
      </nc>
      <ndxf>
        <font>
          <sz val="13"/>
          <color rgb="FFC00000"/>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ndxf>
    </rcc>
    <rcc rId="0" sId="1" dxf="1">
      <nc r="J16" t="inlineStr">
        <is>
          <t>Выполнена работа по актуализации Стратегии СЭР города Когалыма до 2036 года, утверждена решением Думы города Когалыма 20.12.2023 №353-ГД</t>
        </is>
      </nc>
      <ndxf>
        <font>
          <sz val="13"/>
          <color rgb="FFC00000"/>
          <name val="Times New Roman"/>
          <scheme val="none"/>
        </font>
        <alignment horizontal="justify" vertical="top" readingOrder="0"/>
        <border outline="0">
          <left style="thin">
            <color indexed="64"/>
          </left>
          <right style="thin">
            <color indexed="64"/>
          </right>
          <top style="thin">
            <color indexed="64"/>
          </top>
          <bottom style="thin">
            <color indexed="64"/>
          </bottom>
        </border>
      </ndxf>
    </rcc>
    <rfmt sheetId="1" sqref="K16" start="0" length="0">
      <dxf>
        <font>
          <sz val="13"/>
          <color rgb="FFC00000"/>
          <name val="Times New Roman"/>
          <scheme val="none"/>
        </font>
      </dxf>
    </rfmt>
    <rfmt sheetId="1" sqref="L16" start="0" length="0">
      <dxf>
        <font>
          <sz val="13"/>
          <color rgb="FFC00000"/>
          <name val="Times New Roman"/>
          <scheme val="none"/>
        </font>
      </dxf>
    </rfmt>
    <rfmt sheetId="1" sqref="M16" start="0" length="0">
      <dxf>
        <font>
          <b/>
          <sz val="20"/>
          <color rgb="FFC00000"/>
          <name val="Times New Roman"/>
          <scheme val="none"/>
        </font>
      </dxf>
    </rfmt>
    <rfmt sheetId="1" sqref="N16" start="0" length="0">
      <dxf>
        <font>
          <b/>
          <sz val="24"/>
          <color rgb="FFC00000"/>
          <name val="Times New Roman"/>
          <scheme val="none"/>
        </font>
      </dxf>
    </rfmt>
  </rrc>
  <rcc rId="1397" sId="1">
    <oc r="C16" t="inlineStr">
      <is>
        <t>7.</t>
      </is>
    </oc>
    <nc r="C16" t="inlineStr">
      <is>
        <t>6.</t>
      </is>
    </nc>
  </rcc>
  <rcc rId="1398" sId="1">
    <oc r="B16">
      <v>10</v>
    </oc>
    <nc r="B16">
      <v>9</v>
    </nc>
  </rcc>
  <rcc rId="1399" sId="1">
    <oc r="A16">
      <v>10</v>
    </oc>
    <nc r="A16">
      <v>9</v>
    </nc>
  </rcc>
  <rfmt sheetId="1" sqref="C11:E16" start="0" length="2147483647">
    <dxf>
      <font>
        <color auto="1"/>
      </font>
    </dxf>
  </rfmt>
  <rfmt sheetId="1" sqref="C8:D10" start="0" length="2147483647">
    <dxf>
      <font>
        <color auto="1"/>
      </font>
    </dxf>
  </rfmt>
  <rcc rId="1400" sId="1" odxf="1" s="1" dxf="1">
    <oc r="F8">
      <v>129.4</v>
    </oc>
    <nc r="F8">
      <v>262.3</v>
    </nc>
    <odxf>
      <font>
        <b val="0"/>
        <i val="0"/>
        <strike val="0"/>
        <condense val="0"/>
        <extend val="0"/>
        <outline val="0"/>
        <shadow val="0"/>
        <u val="none"/>
        <vertAlign val="baseline"/>
        <sz val="13"/>
        <color rgb="FFC00000"/>
        <name val="Times New Roman"/>
        <scheme val="none"/>
      </font>
      <numFmt numFmtId="166"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numFmt numFmtId="0" formatCode="General"/>
    </ndxf>
  </rcc>
  <rcc rId="1401" sId="1" odxf="1" s="1" dxf="1">
    <oc r="G8">
      <v>156.9</v>
    </oc>
    <nc r="G8">
      <v>276.8</v>
    </nc>
    <odxf>
      <font>
        <b val="0"/>
        <i val="0"/>
        <strike val="0"/>
        <condense val="0"/>
        <extend val="0"/>
        <outline val="0"/>
        <shadow val="0"/>
        <u val="none"/>
        <vertAlign val="baseline"/>
        <sz val="13"/>
        <color rgb="FFC00000"/>
        <name val="Times New Roman"/>
        <scheme val="none"/>
      </font>
      <numFmt numFmtId="166" formatCode="#,##0.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numFmt numFmtId="0" formatCode="General"/>
      <fill>
        <patternFill patternType="solid">
          <bgColor theme="0" tint="-4.9989318521683403E-2"/>
        </patternFill>
      </fill>
    </ndxf>
  </rcc>
  <rcc rId="1402" sId="1" odxf="1" dxf="1">
    <oc r="F9">
      <v>244.8</v>
    </oc>
    <nc r="F9">
      <v>277.7</v>
    </nc>
    <odxf>
      <font>
        <sz val="13"/>
        <color rgb="FFC00000"/>
        <name val="Times New Roman"/>
        <scheme val="none"/>
      </font>
    </odxf>
    <ndxf>
      <font>
        <sz val="12"/>
        <color auto="1"/>
        <name val="Times New Roman"/>
        <scheme val="none"/>
      </font>
    </ndxf>
  </rcc>
  <rcc rId="1403" sId="1" odxf="1" dxf="1">
    <oc r="G9">
      <v>249.5</v>
    </oc>
    <nc r="G9">
      <v>283.10000000000002</v>
    </nc>
    <odxf>
      <font>
        <sz val="13"/>
        <color rgb="FFC00000"/>
        <name val="Times New Roman"/>
        <scheme val="none"/>
      </font>
      <fill>
        <patternFill patternType="none">
          <bgColor indexed="65"/>
        </patternFill>
      </fill>
    </odxf>
    <ndxf>
      <font>
        <sz val="12"/>
        <color auto="1"/>
        <name val="Times New Roman"/>
        <scheme val="none"/>
      </font>
      <fill>
        <patternFill patternType="solid">
          <bgColor theme="0" tint="-4.9989318521683403E-2"/>
        </patternFill>
      </fill>
    </ndxf>
  </rcc>
  <rcc rId="1404" sId="1" odxf="1" dxf="1" numFmtId="4">
    <oc r="F10">
      <v>12.34</v>
    </oc>
    <nc r="F10">
      <v>12.46</v>
    </nc>
    <odxf>
      <font>
        <sz val="13"/>
        <color rgb="FFC00000"/>
        <name val="Times New Roman"/>
        <scheme val="none"/>
      </font>
    </odxf>
    <ndxf>
      <font>
        <sz val="12"/>
        <color auto="1"/>
        <name val="Times New Roman"/>
        <scheme val="none"/>
      </font>
    </ndxf>
  </rcc>
  <rcc rId="1405" sId="1" odxf="1" dxf="1">
    <oc r="G10">
      <v>12.62</v>
    </oc>
    <nc r="G10">
      <v>12.49</v>
    </nc>
    <odxf>
      <font>
        <sz val="13"/>
        <color rgb="FFC00000"/>
        <name val="Times New Roman"/>
        <scheme val="none"/>
      </font>
      <fill>
        <patternFill patternType="none">
          <bgColor indexed="65"/>
        </patternFill>
      </fill>
    </odxf>
    <ndxf>
      <font>
        <sz val="12"/>
        <color auto="1"/>
        <name val="Times New Roman"/>
        <scheme val="none"/>
      </font>
      <fill>
        <patternFill patternType="solid">
          <bgColor theme="0" tint="-4.9989318521683403E-2"/>
        </patternFill>
      </fill>
    </ndxf>
  </rcc>
  <rfmt sheetId="1" s="1" sqref="F11" start="0" length="0">
    <dxf>
      <font>
        <sz val="12"/>
        <color auto="1"/>
        <name val="Times New Roman"/>
        <scheme val="none"/>
      </font>
    </dxf>
  </rfmt>
  <rfmt sheetId="1" s="1" sqref="G11" start="0" length="0">
    <dxf>
      <font>
        <sz val="12"/>
        <color auto="1"/>
        <name val="Times New Roman"/>
        <scheme val="none"/>
      </font>
      <fill>
        <patternFill patternType="solid">
          <bgColor theme="0" tint="-4.9989318521683403E-2"/>
        </patternFill>
      </fill>
    </dxf>
  </rfmt>
  <rfmt sheetId="1" s="1" sqref="F12" start="0" length="0">
    <dxf>
      <font>
        <sz val="12"/>
        <color auto="1"/>
        <name val="Times New Roman"/>
        <scheme val="none"/>
      </font>
    </dxf>
  </rfmt>
  <rfmt sheetId="1" s="1" sqref="G12" start="0" length="0">
    <dxf>
      <font>
        <sz val="12"/>
        <color auto="1"/>
        <name val="Times New Roman"/>
        <scheme val="none"/>
      </font>
      <fill>
        <patternFill patternType="solid">
          <bgColor theme="0" tint="-4.9989318521683403E-2"/>
        </patternFill>
      </fill>
    </dxf>
  </rfmt>
  <rcc rId="1406" sId="1" odxf="1" s="1" dxf="1">
    <oc r="F13">
      <v>89.9</v>
    </oc>
    <nc r="F13">
      <v>90.3</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ndxf>
  </rcc>
  <rcc rId="1407" sId="1" odxf="1" s="1" dxf="1">
    <oc r="G13">
      <v>91</v>
    </oc>
    <nc r="G13">
      <v>93</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fill>
        <patternFill patternType="solid">
          <bgColor theme="0" tint="-4.9989318521683403E-2"/>
        </patternFill>
      </fill>
    </ndxf>
  </rcc>
  <rcc rId="1408" sId="1" odxf="1" s="1" dxf="1" numFmtId="4">
    <oc r="F14">
      <v>3055</v>
    </oc>
    <nc r="F14">
      <v>3841</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numFmt numFmtId="3" formatCode="#,##0"/>
    </ndxf>
  </rcc>
  <rcc rId="1409" sId="1" odxf="1" s="1" dxf="1" numFmtId="4">
    <oc r="G14">
      <v>3396</v>
    </oc>
    <nc r="G14">
      <v>5015</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numFmt numFmtId="3" formatCode="#,##0"/>
      <fill>
        <patternFill patternType="solid">
          <bgColor theme="0" tint="-4.9989318521683403E-2"/>
        </patternFill>
      </fill>
    </ndxf>
  </rcc>
  <rcc rId="1410" sId="1" odxf="1" s="1" dxf="1" numFmtId="4">
    <oc r="F15">
      <v>6261</v>
    </oc>
    <nc r="F15">
      <v>7002</v>
    </nc>
    <odxf>
      <font>
        <b val="0"/>
        <i val="0"/>
        <strike val="0"/>
        <condense val="0"/>
        <extend val="0"/>
        <outline val="0"/>
        <shadow val="0"/>
        <u val="none"/>
        <vertAlign val="baseline"/>
        <sz val="13"/>
        <color rgb="FFC00000"/>
        <name val="Times New Roman"/>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alignment wrapText="1" readingOrder="0"/>
    </ndxf>
  </rcc>
  <rcc rId="1411" sId="1" odxf="1" s="1" dxf="1" numFmtId="4">
    <oc r="G15">
      <v>6972</v>
    </oc>
    <nc r="G15">
      <v>8234</v>
    </nc>
    <odxf>
      <font>
        <b val="0"/>
        <i val="0"/>
        <strike val="0"/>
        <condense val="0"/>
        <extend val="0"/>
        <outline val="0"/>
        <shadow val="0"/>
        <u val="none"/>
        <vertAlign val="baseline"/>
        <sz val="13"/>
        <color rgb="FFC00000"/>
        <name val="Times New Roman"/>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fill>
        <patternFill patternType="solid">
          <bgColor theme="0" tint="-4.9989318521683403E-2"/>
        </patternFill>
      </fill>
      <alignment wrapText="1" readingOrder="0"/>
    </ndxf>
  </rcc>
  <rcc rId="1412" sId="1" odxf="1" s="1" dxf="1">
    <oc r="F16">
      <v>684</v>
    </oc>
    <nc r="F16">
      <v>852</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alignment wrapText="1" readingOrder="0"/>
    </ndxf>
  </rcc>
  <rcc rId="1413" sId="1" odxf="1" s="1" dxf="1">
    <oc r="G16">
      <v>700</v>
    </oc>
    <nc r="G16">
      <v>860</v>
    </nc>
    <odxf>
      <font>
        <b val="0"/>
        <i val="0"/>
        <strike val="0"/>
        <condense val="0"/>
        <extend val="0"/>
        <outline val="0"/>
        <shadow val="0"/>
        <u val="none"/>
        <vertAlign val="baseline"/>
        <sz val="13"/>
        <color rgb="FFC00000"/>
        <name val="Times New Roman"/>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odxf>
    <ndxf>
      <font>
        <sz val="12"/>
        <color auto="1"/>
        <name val="Times New Roman"/>
        <scheme val="none"/>
      </font>
      <fill>
        <patternFill patternType="solid">
          <bgColor theme="0" tint="-4.9989318521683403E-2"/>
        </patternFill>
      </fill>
      <alignment wrapText="1" readingOrder="0"/>
    </ndxf>
  </rcc>
  <rcc rId="1414" sId="1" numFmtId="4">
    <oc r="H8">
      <v>521.95000000000005</v>
    </oc>
    <nc r="H8">
      <v>387.36</v>
    </nc>
  </rcc>
  <rfmt sheetId="1" sqref="H8:I8" start="0" length="2147483647">
    <dxf>
      <font>
        <color auto="1"/>
      </font>
    </dxf>
  </rfmt>
  <rcc rId="1415" sId="1">
    <oc r="H9">
      <v>286.60000000000002</v>
    </oc>
    <nc r="H9">
      <v>290.2</v>
    </nc>
  </rcc>
  <rcc rId="1416" sId="1" numFmtId="4">
    <oc r="H10">
      <v>11.36</v>
    </oc>
    <nc r="H10">
      <v>11.93</v>
    </nc>
  </rcc>
  <rcc rId="1417" sId="1">
    <oc r="H11">
      <v>98.3</v>
    </oc>
    <nc r="H11">
      <v>98.2</v>
    </nc>
  </rcc>
  <rcc rId="1418" sId="1" numFmtId="4">
    <oc r="H12">
      <v>3</v>
    </oc>
    <nc r="H12">
      <v>3.5</v>
    </nc>
  </rcc>
  <rcc rId="1419" sId="1" numFmtId="4">
    <oc r="H13">
      <v>94</v>
    </oc>
    <nc r="H13">
      <v>97.2</v>
    </nc>
  </rcc>
  <rfmt sheetId="1" sqref="H9:I13" start="0" length="2147483647">
    <dxf>
      <font>
        <color auto="1"/>
      </font>
    </dxf>
  </rfmt>
  <rfmt sheetId="1" sqref="I8:I16">
    <dxf>
      <fill>
        <patternFill>
          <bgColor rgb="FFFFFF00"/>
        </patternFill>
      </fill>
    </dxf>
  </rfmt>
  <rcc rId="1420" sId="1" odxf="1" dxf="1" numFmtId="4">
    <oc r="H14">
      <v>4878</v>
    </oc>
    <nc r="H14">
      <v>5876</v>
    </nc>
    <ndxf>
      <font>
        <sz val="12"/>
        <color auto="1"/>
        <name val="Times New Roman"/>
        <scheme val="none"/>
      </font>
      <numFmt numFmtId="3" formatCode="#,##0"/>
      <fill>
        <patternFill patternType="solid">
          <bgColor theme="0" tint="-4.9989318521683403E-2"/>
        </patternFill>
      </fill>
    </ndxf>
  </rcc>
  <rfmt sheetId="1" s="1" sqref="H15" start="0" length="0">
    <dxf>
      <font>
        <sz val="12"/>
        <color auto="1"/>
        <name val="Times New Roman"/>
        <scheme val="none"/>
      </font>
      <numFmt numFmtId="3" formatCode="#,##0"/>
      <fill>
        <patternFill patternType="solid">
          <bgColor theme="0" tint="-4.9989318521683403E-2"/>
        </patternFill>
      </fill>
    </dxf>
  </rfmt>
  <rfmt sheetId="1" sqref="H14:H15">
    <dxf>
      <fill>
        <patternFill patternType="none">
          <bgColor auto="1"/>
        </patternFill>
      </fill>
    </dxf>
  </rfmt>
  <rcc rId="1421" sId="1" numFmtId="4">
    <oc r="H15">
      <v>7722</v>
    </oc>
    <nc r="H15">
      <v>8776</v>
    </nc>
  </rcc>
  <rcc rId="1422" sId="1" numFmtId="4">
    <oc r="H16">
      <v>763</v>
    </oc>
    <nc r="H16">
      <v>863</v>
    </nc>
  </rcc>
  <rfmt sheetId="1" sqref="H16:I16" start="0" length="2147483647">
    <dxf>
      <font>
        <color auto="1"/>
      </font>
    </dxf>
  </rfmt>
  <rfmt sheetId="1" sqref="I14:I16" start="0" length="2147483647">
    <dxf>
      <font>
        <color auto="1"/>
      </font>
    </dxf>
  </rfmt>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1" sId="1">
    <oc r="J172" t="inlineStr">
      <is>
        <t>В соответствии с концессионным соглашением концессионеру ООО "Горводоканал" на реконструкцию объекта КНС-1 СКК "Галактика" в городе Когалым (работы запланированные на 2023 год выполнены в полном объеме, завершение работ в целом по  реконструкции объекта будет  осуществлено до конца 2024 года.</t>
      </is>
    </oc>
    <nc r="J172" t="inlineStr">
      <is>
        <t>В соответствии с концессионным соглашением концессионер ООО "Горводоканал", в рамках предоставленной субсидии в 2023 году, на реконструкцию объекта КНС-1 СКК "Галактика" в городе Когалым все работы, запланированные на 2023 год, выполнил в полном объеме, но завершение работ в целом по реконструкции объекта будет осуществлено до конца 2024 года.</t>
      </is>
    </nc>
  </rcc>
</revisions>
</file>

<file path=xl/revisions/revisionLog1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23" sId="1">
    <oc r="J8" t="inlineStr">
      <is>
        <t xml:space="preserve">В 2023 году наблюдается значительный рост показателя по отношению к 2022 году, что связано с ростом объема инвестиций в основной капитал на 97,2%. По предварительным данным Управления Федеральной службы государственной статистики по Тюменской области, Ханты-Мансийскому автономному округу – Югре и Ямало-Ненецкому автономному округу наибольший рост наблюдается в следующих сферах: "образование" (увеличение в 83,5 раз), "обрабатывающие производства" (увеличение в 8,3 раза), "добыча полезных ископаемых" (на 67,7%), "обеспечение электрической энергией, газом и паром; кондиционирование воздуха" (увеличение в 2,3 раза).
 </t>
      </is>
    </oc>
    <nc r="J8" t="inlineStr">
      <is>
        <t xml:space="preserve">Объем инвестиций в основной капитал (за исключением бюджетных средств) в расчете на одного жителя составил 387,4 тыс. рублей. По предварительным данным Управления Федеральной службы государственной статистики по Тюменской области, Ханты-Мансийскому автономному округу – Югре и Ямало-Ненецкому автономному округу объем инвестиций за счет всех источников финансирования составил 26 230,1 млн. рублей из них бюджетных 1 345,6 млн. рублей.
</t>
      </is>
    </nc>
  </rcc>
  <rfmt sheetId="1" sqref="J8" start="0" length="2147483647">
    <dxf>
      <font>
        <color auto="1"/>
      </font>
    </dxf>
  </rfmt>
  <rfmt sheetId="1" sqref="I16">
    <dxf>
      <fill>
        <patternFill>
          <bgColor rgb="FF92D050"/>
        </patternFill>
      </fill>
    </dxf>
  </rfmt>
  <rfmt sheetId="1" sqref="I16">
    <dxf>
      <fill>
        <patternFill>
          <bgColor theme="6" tint="0.59999389629810485"/>
        </patternFill>
      </fill>
    </dxf>
  </rfmt>
  <rcc rId="1424" sId="1">
    <oc r="J9" t="inlineStr">
      <is>
        <t>Показатель формируется на основании Единого реестра субъектов малого и среднего предпринимательства и среднегодовой численности постоянного населения. 
В 2023 году произошло увеличение значения показателя за счет увеличения количества субъектов малого и среднего предпринимательства с 1 727 единиц в 2022 году до 1 812 в 2023 году.</t>
      </is>
    </oc>
    <nc r="J9" t="inlineStr">
      <is>
        <t>Показатель формируется на основании Единого реестра субъектов малого и среднего предпринимательства и среднегодовой численности постоянного населения. Рост значения показателя в 2024 году связан с увеличением количества субъектов малого и среднего предпринимательства с 1 812 единиц в 2023 году до 1 864 в 2024 году.</t>
      </is>
    </nc>
  </rcc>
  <rfmt sheetId="1" sqref="J9" start="0" length="2147483647">
    <dxf>
      <font>
        <color auto="1"/>
      </font>
    </dxf>
  </rfmt>
  <rcc rId="1425" sId="1" odxf="1" dxf="1">
    <oc r="I15">
      <f>IFERROR(H15/G15*100,I14)</f>
    </oc>
    <nc r="I15">
      <f>IFERROR(H15/G15*100,I14)</f>
    </nc>
    <odxf>
      <fill>
        <patternFill>
          <bgColor rgb="FFFFFF00"/>
        </patternFill>
      </fill>
    </odxf>
    <ndxf>
      <fill>
        <patternFill>
          <bgColor theme="6" tint="0.59999389629810485"/>
        </patternFill>
      </fill>
    </ndxf>
  </rcc>
  <rfmt sheetId="1" sqref="I9:I11">
    <dxf>
      <fill>
        <patternFill>
          <bgColor theme="6" tint="0.59999389629810485"/>
        </patternFill>
      </fill>
    </dxf>
  </rfmt>
  <rfmt sheetId="1" sqref="I13">
    <dxf>
      <fill>
        <patternFill>
          <bgColor theme="6" tint="0.59999389629810485"/>
        </patternFill>
      </fill>
    </dxf>
  </rfmt>
  <rfmt sheetId="1" sqref="I8 I12 I14">
    <dxf>
      <fill>
        <patternFill>
          <bgColor theme="4" tint="0.79998168889431442"/>
        </patternFill>
      </fill>
    </dxf>
  </rfmt>
  <rcc rId="1426" sId="1">
    <oc r="J10" t="inlineStr">
      <is>
        <t xml:space="preserve">На недостижение планового значения показателя повлияло уменьшение численности работающих на малых, микро и средних предприятиях на 324 человека относительно 2022 года, вместе с тем произошел рост численности работающих на крупных предприятиях на 269 человек, что также повлияло на снижение значения данного показателя.
</t>
      </is>
    </oc>
    <nc r="J10" t="inlineStr">
      <is>
        <t xml:space="preserve">На недостижение планового значения показателя обусловлено увеличением количества занятых на малых и средних предприятиях, и одновременным снижением численности работников всех предприятий и организаций, в частности значительное снижение численности работников произошло на крупных и средних предприятиях в следующих отраслях: добыча полезных ископаемых, деятельность по операциям с недвижимым имуществом, деятельность профессиональная, научная и техническая, образование.
</t>
      </is>
    </nc>
  </rcc>
  <rfmt sheetId="1" sqref="J10" start="0" length="2147483647">
    <dxf>
      <font>
        <color auto="1"/>
      </font>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0" sId="1">
    <oc r="J11" t="inlineStr">
      <is>
        <t>Из 60 услуг, разработано 59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В соответствии с пунктом 5.5.1 протокола от 30.03.2023 №48 заседания комиссии по проведению административной реформы и повышению качества предоставления государственных и муниципальных услуг в ХМАО-Югре (далее - заседание комиссии) Департаменту по управлению государственным имуществом ХМАО-Югры необходимо было разработать типовой административный регламент услуги в срок до 15.05.2023. Протоколом от 03.04.2024 №51 заседания комиссии срок исполнения поручения продлен до 01.06.2024 (п. 6.2). Разработка административного регламента услуги будет возможна только после утверждения типового административного регламента Департаментом экономического развития Ханты-Мансийского автономного округа - Югры.</t>
      </is>
    </oc>
    <nc r="J11" t="inlineStr">
      <is>
        <t>Из 55 услуг, разработано 54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Разработка административного регламента услуги будет возможна только после утверждения типового административного регламента.</t>
      </is>
    </nc>
  </rcc>
  <rfmt sheetId="1" sqref="J11" start="0" length="2147483647">
    <dxf>
      <font>
        <color auto="1"/>
      </font>
    </dxf>
  </rfmt>
  <rcc rId="1431" sId="1">
    <oc r="J13" t="inlineStr">
      <is>
        <t>Выполнение плана объясняется увеличением числа проведения разъяснительных мероприятий, а также проведением сотрудниками информационно-технологического отдела обучающих мероприятий.</t>
      </is>
    </oc>
    <nc r="J13" t="inlineStr">
      <is>
        <t>Выполнение плана объясняется  проведением разъяснительных мероприятий, мониторингом писем и индивидуальной отработкой с исполнителем письма по выявленным ошибкам.</t>
      </is>
    </nc>
  </rcc>
  <rfmt sheetId="1" sqref="J13" start="0" length="2147483647">
    <dxf>
      <font>
        <color auto="1"/>
      </font>
    </dxf>
  </rfmt>
  <rfmt sheetId="1" sqref="J15" start="0" length="2147483647">
    <dxf>
      <font>
        <color auto="1"/>
      </font>
    </dxf>
  </rfmt>
  <rcc rId="1432" sId="1">
    <oc r="J16" t="inlineStr">
      <is>
        <t>Информационная поддержка субъектам малого и среднего предпринимательства оказывается в виде консультаций. В отчетном периоде консультационными услугами специалистов отдела потребительского рынка и развития предпринимательства управления инвестиционной деятельности и развития предпринимательства Администрации города Когалыма в 2023 году воспользовались 763 субъекта малого и среднего предпринимательства.</t>
      </is>
    </oc>
    <nc r="J16" t="inlineStr">
      <is>
        <t>Информационная поддержка субъектам малого и среднего предпринимательства оказывается в виде консультаций. Консультационными услугами специалистов отдела потребительского рынка и развития предпринимательства управления инвестиционной деятельности и развития предпринимательства Администрации города Когалыма за 2024 год всего воспользовались 863 субъекта малого и среднего предпринимательства.</t>
      </is>
    </nc>
  </rcc>
  <rfmt sheetId="1" sqref="J16" start="0" length="2147483647">
    <dxf>
      <font>
        <color auto="1"/>
      </font>
    </dxf>
  </rfmt>
  <rcc rId="1433" sId="1">
    <oc r="J14" t="inlineStr">
      <is>
        <t xml:space="preserve">На создание благоприятных условий для ведения предпринимательской деятельности и ее популяризацию направлена подпрограмма «Развитие малого и среднего предпринимательства в городе Когалыме» (РМСП) муниципальной программы «Социально-экономическое развитие и инвестиции муниципального образования город Когалым». В рамках подпрограммы оказывается финансовая, информационная, консультационная, имущественная, образовательная поддержка. 
Общее количество субъектов малого и среднего предпринимательства в 2023 году выросло за счет увеличения количества индивидуальных предпринимателей с 1 251 единиц в 2022 году до 1 343 и самозанятых граждан с 2 114 человек в 2022 году до 3 066 человек в 2023 году. </t>
      </is>
    </oc>
    <nc r="J14" t="inlineStr">
      <is>
        <r>
          <rPr>
            <sz val="13"/>
            <rFont val="Times New Roman"/>
            <family val="1"/>
            <charset val="204"/>
          </rPr>
          <t xml:space="preserve">На создание благоприятных условий для ведения предпринимательской деятельности и ее популяризацию направлена подпрограмма «Развитие малого и среднего предпринимательства в городе Когалыме» (РМСП) муниципальной программы «Социально-экономическое развитие и инвестиции муниципального образования город Когалым». В рамках подпрограммы оказывалась финансовая, информационная, консультационная, имущественная, образовательная поддержка. </t>
        </r>
        <r>
          <rPr>
            <sz val="13"/>
            <color rgb="FFC00000"/>
            <rFont val="Times New Roman"/>
            <family val="1"/>
            <charset val="204"/>
          </rPr>
          <t xml:space="preserve">
Общее количество субъектов малого и среднего предпринимательства в 2024 году выросло за счет увеличения количества индивидуальных предпринимателей с 1 343 единиц в 2023 году до 1 400 и самозанятых граждан с 3 066 человек в 2023 году до 4 012 человек в 2024 году. </t>
        </r>
      </is>
    </nc>
  </rcc>
  <rfmt sheetId="1" sqref="J14" start="0" length="2147483647">
    <dxf>
      <font>
        <color auto="1"/>
      </font>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7:J17" start="0" length="2147483647">
    <dxf>
      <font>
        <color auto="1"/>
      </font>
    </dxf>
  </rfmt>
  <rfmt sheetId="1" sqref="C18:G18" start="0" length="2147483647">
    <dxf>
      <font>
        <color auto="1"/>
      </font>
    </dxf>
  </rfmt>
  <rfmt sheetId="1" sqref="D19:E19" start="0" length="2147483647">
    <dxf>
      <font>
        <color auto="1"/>
      </font>
    </dxf>
  </rfmt>
  <rcc rId="1437" sId="1">
    <oc r="F19">
      <v>180</v>
    </oc>
    <nc r="F19">
      <v>240</v>
    </nc>
  </rcc>
  <rcc rId="1438" sId="1" odxf="1" s="1" dxf="1" numFmtId="4">
    <oc r="G18">
      <v>0.56999999999999995</v>
    </oc>
    <nc r="G18">
      <v>36.28</v>
    </nc>
    <ndxf>
      <font>
        <sz val="12"/>
        <color auto="1"/>
        <name val="Times New Roman"/>
        <scheme val="none"/>
      </font>
      <numFmt numFmtId="3" formatCode="#,##0"/>
      <fill>
        <patternFill patternType="solid">
          <bgColor theme="0" tint="-4.9989318521683403E-2"/>
        </patternFill>
      </fill>
    </ndxf>
  </rcc>
  <rcc rId="1439" sId="1" odxf="1" s="1" dxf="1" numFmtId="4">
    <oc r="G19">
      <v>300</v>
    </oc>
    <nc r="G19">
      <v>3997</v>
    </nc>
    <ndxf>
      <font>
        <sz val="12"/>
        <color auto="1"/>
        <name val="Times New Roman"/>
        <scheme val="none"/>
      </font>
      <numFmt numFmtId="3" formatCode="#,##0"/>
      <fill>
        <patternFill patternType="solid">
          <bgColor theme="0" tint="-4.9989318521683403E-2"/>
        </patternFill>
      </fill>
    </ndxf>
  </rcc>
  <rfmt sheetId="1" s="1" sqref="G20" start="0" length="0">
    <dxf>
      <font>
        <sz val="12"/>
        <color auto="1"/>
        <name val="Times New Roman"/>
        <scheme val="none"/>
      </font>
      <numFmt numFmtId="3" formatCode="#,##0"/>
      <fill>
        <patternFill patternType="solid">
          <bgColor theme="0" tint="-4.9989318521683403E-2"/>
        </patternFill>
      </fill>
    </dxf>
  </rfmt>
  <rfmt sheetId="1" s="1" sqref="G21" start="0" length="0">
    <dxf>
      <font>
        <sz val="12"/>
        <color auto="1"/>
        <name val="Times New Roman"/>
        <scheme val="none"/>
      </font>
      <numFmt numFmtId="3" formatCode="#,##0"/>
      <fill>
        <patternFill patternType="solid">
          <bgColor theme="0" tint="-4.9989318521683403E-2"/>
        </patternFill>
      </fill>
    </dxf>
  </rfmt>
  <rfmt sheetId="1" s="1" sqref="G22" start="0" length="0">
    <dxf>
      <font>
        <sz val="12"/>
        <color auto="1"/>
        <name val="Times New Roman"/>
        <scheme val="none"/>
      </font>
      <numFmt numFmtId="3" formatCode="#,##0"/>
      <fill>
        <patternFill patternType="solid">
          <bgColor theme="0" tint="-4.9989318521683403E-2"/>
        </patternFill>
      </fill>
    </dxf>
  </rfmt>
  <rfmt sheetId="1" sqref="G20:G22" start="0" length="2147483647">
    <dxf>
      <font>
        <color rgb="FFFF0000"/>
      </font>
    </dxf>
  </rfmt>
  <rfmt sheetId="1" sqref="F19" start="0" length="2147483647">
    <dxf>
      <font>
        <color auto="1"/>
      </font>
    </dxf>
  </rfmt>
  <rfmt sheetId="1" sqref="C20:G20" start="0" length="2147483647">
    <dxf>
      <font>
        <color auto="1"/>
      </font>
    </dxf>
  </rfmt>
  <rfmt sheetId="1" sqref="C19" start="0" length="2147483647">
    <dxf>
      <font>
        <color auto="1"/>
      </font>
    </dxf>
  </rfmt>
  <rcc rId="1440" sId="1">
    <oc r="F21">
      <v>2</v>
    </oc>
    <nc r="F21">
      <v>1</v>
    </nc>
  </rcc>
  <rcc rId="1441" sId="1" numFmtId="4">
    <oc r="G21">
      <v>1</v>
    </oc>
    <nc r="G21">
      <v>3</v>
    </nc>
  </rcc>
  <rfmt sheetId="1" sqref="C21:G21" start="0" length="2147483647">
    <dxf>
      <font>
        <color auto="1"/>
      </font>
    </dxf>
  </rfmt>
  <rcc rId="1442" sId="1">
    <oc r="D22" t="inlineStr">
      <is>
        <t xml:space="preserve">Исполнение отдельного государственного полномочия по организации деятельности по накоплению (в том числе раздельному накоплению) и транспортированию твердых коммунальных отходов </t>
      </is>
    </oc>
    <nc r="D22" t="inlineStr">
      <is>
        <t xml:space="preserve">Осуществление отдельного государственного полномочия по организации деятельности по накоплению (в том числе раздельному накоплению) и транспортированию твердых коммунальных отходов </t>
      </is>
    </nc>
  </rcc>
  <rfmt sheetId="1" sqref="C22:F22" start="0" length="2147483647">
    <dxf>
      <font>
        <color auto="1"/>
      </font>
    </dxf>
  </rfmt>
  <rrc rId="1443" sId="1" ref="A23:XFD23" action="insertRow">
    <undo index="0" exp="area" ref3D="1" dr="$A$1:$A$1048576" dn="Z_47B689C4_ABBE_41BA_9B3C_3E610DB9C5AC_.wvu.Cols" sId="1"/>
    <undo index="0" exp="area" ref3D="1" dr="$A$1:$A$1048576" dn="Z_29EBB03D_D157_4DB4_B2FB_3BC1828B8F46_.wvu.Cols" sId="1"/>
    <undo index="0" exp="area" ref3D="1" dr="$A$1:$A$1048576" dn="Z_FEA8BA84_09E7_4AC9_B99A_D42DE5EF1549_.wvu.Cols" sId="1"/>
  </rrc>
  <rcc rId="1444" sId="1">
    <nc r="C23" t="inlineStr">
      <is>
        <t>1.</t>
      </is>
    </nc>
  </rcc>
  <rcc rId="1445" sId="1">
    <oc r="B18">
      <v>11</v>
    </oc>
    <nc r="B18">
      <v>10</v>
    </nc>
  </rcc>
  <rcc rId="1446" sId="1">
    <oc r="B19">
      <v>12</v>
    </oc>
    <nc r="B19">
      <v>11</v>
    </nc>
  </rcc>
  <rcc rId="1447" sId="1">
    <oc r="B20">
      <v>13</v>
    </oc>
    <nc r="B20">
      <v>12</v>
    </nc>
  </rcc>
  <rcc rId="1448" sId="1">
    <oc r="B21">
      <v>14</v>
    </oc>
    <nc r="B21">
      <v>13</v>
    </nc>
  </rcc>
  <rcc rId="1449" sId="1">
    <oc r="B22">
      <v>15</v>
    </oc>
    <nc r="B22">
      <v>14</v>
    </nc>
  </rcc>
  <rcc rId="1450" sId="1">
    <nc r="B23">
      <v>15</v>
    </nc>
  </rcc>
  <rcc rId="1451" sId="1">
    <nc r="A23">
      <v>6</v>
    </nc>
  </rcc>
  <rfmt sheetId="1" sqref="A18:C23" start="0" length="2147483647">
    <dxf>
      <font>
        <color auto="1"/>
      </font>
    </dxf>
  </rfmt>
  <rfmt sheetId="1" sqref="A8:B16" start="0" length="2147483647">
    <dxf>
      <font>
        <color auto="1"/>
      </font>
    </dxf>
  </rfmt>
  <rcc rId="1452" sId="1">
    <nc r="E23" t="inlineStr">
      <is>
        <t>шт.</t>
      </is>
    </nc>
  </rcc>
  <rcc rId="1453" sId="1">
    <nc r="F23" t="inlineStr">
      <is>
        <t xml:space="preserve"> -</t>
      </is>
    </nc>
  </rcc>
  <rcc rId="1454" sId="1" numFmtId="4">
    <nc r="G23">
      <v>3</v>
    </nc>
  </rcc>
  <rfmt sheetId="1" sqref="G22:G23" start="0" length="2147483647">
    <dxf>
      <font>
        <color auto="1"/>
      </font>
    </dxf>
  </rfmt>
  <rfmt sheetId="1" sqref="G18">
    <dxf>
      <numFmt numFmtId="166" formatCode="#,##0.0"/>
    </dxf>
  </rfmt>
  <rfmt sheetId="1" sqref="G18">
    <dxf>
      <numFmt numFmtId="4" formatCode="#,##0.00"/>
    </dxf>
  </rfmt>
  <rcc rId="1455" sId="1">
    <oc r="H18">
      <v>1.07</v>
    </oc>
    <nc r="H18">
      <v>36.28</v>
    </nc>
  </rcc>
  <rcc rId="1456" sId="1">
    <oc r="H19">
      <v>360</v>
    </oc>
    <nc r="H19">
      <v>4357</v>
    </nc>
  </rcc>
  <rcc rId="1457" sId="1">
    <oc r="H21">
      <v>2</v>
    </oc>
    <nc r="H21">
      <v>3</v>
    </nc>
  </rcc>
  <rcc rId="1458" sId="1">
    <nc r="H23">
      <v>3</v>
    </nc>
  </rcc>
  <rcc rId="1459" sId="1">
    <nc r="I23">
      <f>H23/G23*100</f>
    </nc>
  </rcc>
  <rfmt sheetId="1" sqref="I18:I23">
    <dxf>
      <fill>
        <patternFill>
          <bgColor theme="6" tint="0.59999389629810485"/>
        </patternFill>
      </fill>
    </dxf>
  </rfmt>
  <rfmt sheetId="1" sqref="H18:I23" start="0" length="2147483647">
    <dxf>
      <font>
        <color auto="1"/>
      </font>
    </dxf>
  </rfmt>
  <rcc rId="1460" sId="1">
    <oc r="J21" t="inlineStr">
      <is>
        <t>В рамках мероприятия заключены два контракта на ликвидацию мест несанкционированного размещения отходов. Были ликвидированы свалки по адресам: ул. Центральная, 30А, 50; ул. Дорожников, 21.</t>
      </is>
    </oc>
    <nc r="J21" t="inlineStr">
      <is>
        <t xml:space="preserve">Показатель имеет фактическое значение (ликвидировано 3 несанкционированные свалки: Этнодервня, ул.Береговая 13, ул.Пр.Нефтянников). </t>
      </is>
    </nc>
  </rcc>
  <rfmt sheetId="1" sqref="J21" start="0" length="2147483647">
    <dxf>
      <font>
        <color auto="1"/>
      </font>
    </dxf>
  </rfmt>
  <rfmt sheetId="1" sqref="J22" start="0" length="2147483647">
    <dxf>
      <font>
        <color auto="1"/>
      </font>
    </dxf>
  </rfmt>
  <rcc rId="1461" sId="1">
    <nc r="D23" t="inlineStr">
      <is>
        <t>Установка систем фотоловушек в целях предупреждения фактов несанкционированного
размещения отходов</t>
      </is>
    </nc>
  </rcc>
  <rcv guid="{BA841332-DFE8-4B37-BA4A-C5C5E49832E3}" action="delete"/>
  <rdn rId="0" localSheetId="1" customView="1" name="Z_BA841332_DFE8_4B37_BA4A_C5C5E49832E3_.wvu.PrintArea" hidden="1" oldHidden="1">
    <formula>'Приложение 2'!$C$1:$J$200</formula>
    <oldFormula>'Приложение 2'!$C$1:$J$200</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2'!$C$1:$L$200</formula>
    <oldFormula>'Приложение 2'!$C$1:$L$200</oldFormula>
  </rdn>
  <rcv guid="{BA841332-DFE8-4B37-BA4A-C5C5E49832E3}" action="add"/>
</revisions>
</file>

<file path=xl/revisions/revisionLog1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D25:E25" start="0" length="2147483647">
    <dxf>
      <font>
        <color auto="1"/>
      </font>
    </dxf>
  </rfmt>
  <rcc rId="1465" sId="1" numFmtId="4">
    <oc r="F25">
      <v>34.200000000000003</v>
    </oc>
    <nc r="F25">
      <v>17.291</v>
    </nc>
  </rcc>
  <rcc rId="1466" sId="1" numFmtId="4">
    <oc r="G25">
      <v>20</v>
    </oc>
    <nc r="G25">
      <v>33</v>
    </nc>
  </rcc>
  <rfmt sheetId="1" sqref="F25:G25" start="0" length="2147483647">
    <dxf>
      <font>
        <color auto="1"/>
      </font>
    </dxf>
  </rfmt>
  <rcc rId="1467" sId="1">
    <oc r="C24" t="inlineStr">
      <is>
        <t>3. Муниципальная программа "Развитие жилищной сферы в городе Когалыме"</t>
      </is>
    </oc>
    <nc r="C24" t="inlineStr">
      <is>
        <r>
          <t xml:space="preserve">3. </t>
        </r>
        <r>
          <rPr>
            <b/>
            <sz val="13"/>
            <rFont val="Times New Roman"/>
            <family val="1"/>
            <charset val="204"/>
          </rPr>
          <t>Муниципальная программа "Развитие жилищной сферы в городе Когалыме"</t>
        </r>
      </is>
    </nc>
  </rcc>
</revisions>
</file>

<file path=xl/revisions/revisionLog1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D26:E26" start="0" length="2147483647">
    <dxf>
      <font>
        <color auto="1"/>
      </font>
    </dxf>
  </rfmt>
  <rcc rId="1468" sId="1">
    <oc r="F26">
      <v>4.0000000000000001E-3</v>
    </oc>
    <nc r="F26">
      <v>7.0000000000000001E-3</v>
    </nc>
  </rcc>
  <rcc rId="1469" sId="1">
    <oc r="G26">
      <v>4.0000000000000001E-3</v>
    </oc>
    <nc r="G26">
      <v>1.6000000000000001E-3</v>
    </nc>
  </rcc>
  <rfmt sheetId="1" sqref="F26:G26" start="0" length="2147483647">
    <dxf>
      <font>
        <color auto="1"/>
      </font>
    </dxf>
  </rfmt>
  <rfmt sheetId="1" sqref="D27:E27" start="0" length="2147483647">
    <dxf>
      <font>
        <color auto="1"/>
      </font>
    </dxf>
  </rfmt>
  <rcc rId="1470" sId="1">
    <oc r="F27">
      <v>15.8</v>
    </oc>
    <nc r="F27">
      <v>17.600000000000001</v>
    </nc>
  </rcc>
  <rfmt sheetId="1" sqref="F27:G27" start="0" length="2147483647">
    <dxf>
      <font>
        <color auto="1"/>
      </font>
    </dxf>
  </rfmt>
  <rcc rId="1471" sId="1">
    <oc r="E28" t="inlineStr">
      <is>
        <t>семей</t>
      </is>
    </oc>
    <nc r="E28" t="inlineStr">
      <is>
        <t xml:space="preserve"> -</t>
      </is>
    </nc>
  </rcc>
  <rcc rId="1472" sId="1">
    <oc r="F28">
      <v>488</v>
    </oc>
    <nc r="F28">
      <v>394</v>
    </nc>
  </rcc>
  <rfmt sheetId="1" sqref="D28:F28" start="0" length="2147483647">
    <dxf>
      <font>
        <color auto="1"/>
      </font>
    </dxf>
  </rfmt>
</revisions>
</file>

<file path=xl/revisions/revisionLog1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25:C28" start="0" length="2147483647">
    <dxf>
      <font>
        <color auto="1"/>
      </font>
    </dxf>
  </rfmt>
  <rfmt sheetId="1" sqref="D29:E29" start="0" length="2147483647">
    <dxf>
      <font>
        <color auto="1"/>
      </font>
    </dxf>
  </rfmt>
  <rcc rId="1473" sId="1">
    <oc r="F29">
      <v>17</v>
    </oc>
    <nc r="F29">
      <v>31</v>
    </nc>
  </rcc>
  <rcc rId="1474" sId="1">
    <oc r="G29">
      <v>1</v>
    </oc>
    <nc r="G29">
      <v>2</v>
    </nc>
  </rcc>
  <rcc rId="1475" sId="1">
    <oc r="E28" t="inlineStr">
      <is>
        <t xml:space="preserve"> -</t>
      </is>
    </oc>
    <nc r="E28" t="inlineStr">
      <is>
        <t>семей</t>
      </is>
    </nc>
  </rcc>
  <rcc rId="1476" sId="1">
    <oc r="F28">
      <v>394</v>
    </oc>
    <nc r="F28" t="inlineStr">
      <is>
        <t xml:space="preserve"> -</t>
      </is>
    </nc>
  </rcc>
  <rcc rId="1477" sId="1">
    <oc r="G28">
      <v>232</v>
    </oc>
    <nc r="G28">
      <v>394</v>
    </nc>
  </rcc>
  <rfmt sheetId="1" sqref="G28" start="0" length="2147483647">
    <dxf>
      <font>
        <color auto="1"/>
      </font>
    </dxf>
  </rfmt>
</revisions>
</file>

<file path=xl/revisions/revisionLog1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29:G29" start="0" length="2147483647">
    <dxf>
      <font>
        <color auto="1"/>
      </font>
    </dxf>
  </rfmt>
</revisions>
</file>

<file path=xl/revisions/revisionLog1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8" sId="1" numFmtId="4">
    <oc r="F30">
      <v>1</v>
    </oc>
    <nc r="F30">
      <v>0</v>
    </nc>
  </rcc>
  <rcc rId="1479" sId="1">
    <oc r="G30">
      <v>1</v>
    </oc>
    <nc r="G30">
      <v>8</v>
    </nc>
  </rcc>
  <rfmt sheetId="1" sqref="D30:G30" start="0" length="2147483647">
    <dxf>
      <font>
        <color auto="1"/>
      </font>
    </dxf>
  </rfmt>
  <rcc rId="1480" sId="1">
    <oc r="F31">
      <v>20</v>
    </oc>
    <nc r="F31">
      <v>14</v>
    </nc>
  </rcc>
  <rcc rId="1481" sId="1">
    <oc r="G31">
      <v>4</v>
    </oc>
    <nc r="G31">
      <v>10</v>
    </nc>
  </rcc>
  <rfmt sheetId="1" sqref="D31:G31" start="0" length="2147483647">
    <dxf>
      <font>
        <color auto="1"/>
      </font>
    </dxf>
  </rfmt>
  <rcc rId="1482" sId="1" numFmtId="4">
    <oc r="F32">
      <v>1194</v>
    </oc>
    <nc r="F32">
      <v>1096</v>
    </nc>
  </rcc>
  <rcc rId="1483" sId="1" numFmtId="4">
    <oc r="G32">
      <v>1026</v>
    </oc>
    <nc r="G32">
      <v>986</v>
    </nc>
  </rcc>
  <rfmt sheetId="1" sqref="D32:G32" start="0" length="2147483647">
    <dxf>
      <font>
        <color auto="1"/>
      </font>
    </dxf>
  </rfmt>
  <rcc rId="1484" sId="1">
    <oc r="F33">
      <v>126</v>
    </oc>
    <nc r="F33">
      <v>165</v>
    </nc>
  </rcc>
  <rcc rId="1485" sId="1">
    <oc r="G33">
      <v>60</v>
    </oc>
    <nc r="G33">
      <v>37</v>
    </nc>
  </rcc>
  <rfmt sheetId="1" sqref="D33:G33" start="0" length="2147483647">
    <dxf>
      <font>
        <color auto="1"/>
      </font>
    </dxf>
  </rfmt>
  <rcc rId="1486" sId="1" numFmtId="4">
    <oc r="F34">
      <v>21</v>
    </oc>
    <nc r="F34">
      <v>33</v>
    </nc>
  </rcc>
  <rcc rId="1487" sId="1">
    <oc r="G34">
      <v>11</v>
    </oc>
    <nc r="G34">
      <v>22</v>
    </nc>
  </rcc>
  <rfmt sheetId="1" sqref="D34:G34" start="0" length="2147483647">
    <dxf>
      <font>
        <color auto="1"/>
      </font>
    </dxf>
  </rfmt>
  <rrc rId="1488" sId="1" ref="A35:XFD35" action="insertRow">
    <undo index="0" exp="area" ref3D="1" dr="$A$1:$A$1048576" dn="Z_47B689C4_ABBE_41BA_9B3C_3E610DB9C5AC_.wvu.Cols" sId="1"/>
    <undo index="0" exp="area" ref3D="1" dr="$A$1:$A$1048576" dn="Z_29EBB03D_D157_4DB4_B2FB_3BC1828B8F46_.wvu.Cols" sId="1"/>
    <undo index="0" exp="area" ref3D="1" dr="$A$1:$A$1048576" dn="Z_FEA8BA84_09E7_4AC9_B99A_D42DE5EF1549_.wvu.Cols" sId="1"/>
  </rrc>
  <rcc rId="1489" sId="1">
    <nc r="B35">
      <v>26</v>
    </nc>
  </rcc>
  <rcc rId="1490" sId="1">
    <oc r="B36">
      <v>26</v>
    </oc>
    <nc r="B36">
      <v>27</v>
    </nc>
  </rcc>
  <rcc rId="1491" sId="1">
    <oc r="B37">
      <v>27</v>
    </oc>
    <nc r="B37">
      <v>28</v>
    </nc>
  </rcc>
  <rcc rId="1492" sId="1">
    <nc r="C35" t="inlineStr">
      <is>
        <t>7.</t>
      </is>
    </nc>
  </rcc>
  <rcc rId="1493" sId="1">
    <oc r="C36" t="inlineStr">
      <is>
        <t>7.</t>
      </is>
    </oc>
    <nc r="C36" t="inlineStr">
      <is>
        <t>8.</t>
      </is>
    </nc>
  </rcc>
  <rcc rId="1494" sId="1">
    <oc r="C37" t="inlineStr">
      <is>
        <t>8.</t>
      </is>
    </oc>
    <nc r="C37" t="inlineStr">
      <is>
        <t>9.</t>
      </is>
    </nc>
  </rcc>
  <rcc rId="1495" sId="1">
    <nc r="A35" t="inlineStr">
      <is>
        <t>11.</t>
      </is>
    </nc>
  </rcc>
  <rcc rId="1496" sId="1">
    <oc r="A36">
      <v>11</v>
    </oc>
    <nc r="A36">
      <v>12</v>
    </nc>
  </rcc>
  <rcc rId="1497" sId="1">
    <oc r="A37">
      <v>12</v>
    </oc>
    <nc r="A37">
      <v>13</v>
    </nc>
  </rcc>
  <rfmt sheetId="1" sqref="C29:C37" start="0" length="2147483647">
    <dxf>
      <font>
        <color auto="1"/>
      </font>
    </dxf>
  </rfmt>
  <rfmt sheetId="1" sqref="A25:B37" start="0" length="2147483647">
    <dxf>
      <font>
        <color auto="1"/>
      </font>
    </dxf>
  </rfmt>
  <rfmt sheetId="1" sqref="D35" start="0" length="0">
    <dxf>
      <font>
        <sz val="11"/>
        <color theme="1"/>
        <name val="Calibri"/>
        <scheme val="minor"/>
      </font>
      <alignment vertical="bottom" wrapText="0" readingOrder="0"/>
      <border outline="0">
        <left/>
        <right/>
        <top/>
        <bottom/>
      </border>
    </dxf>
  </rfmt>
  <rfmt sheetId="1" xfDxf="1" sqref="D35" start="0" length="0"/>
  <rcc rId="1498" sId="1" odxf="1" dxf="1">
    <nc r="D35" t="inlineStr">
      <is>
        <t>Доля населения, получившего жилые помещения и улучшившего жилищные условия в отчётном году, в общей численности населения, состоящего на учёте в качестве нуждающегося в жилых помещениях</t>
      </is>
    </nc>
    <n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ndxf>
  </rcc>
  <rcc rId="1499" sId="1">
    <nc r="E35" t="inlineStr">
      <is>
        <t>%</t>
      </is>
    </nc>
  </rcc>
  <rcc rId="1500" sId="1" numFmtId="4">
    <nc r="F35">
      <v>4.1100000000000003</v>
    </nc>
  </rcc>
  <rcc rId="1501" sId="1">
    <nc r="G35">
      <v>39.96</v>
    </nc>
  </rcc>
  <rcc rId="1502" sId="1">
    <nc r="I35">
      <f>H35/G35*100</f>
    </nc>
  </rcc>
  <rcc rId="1503" sId="1" numFmtId="4">
    <oc r="F36" t="inlineStr">
      <is>
        <t>-</t>
      </is>
    </oc>
    <nc r="F36">
      <v>2</v>
    </nc>
  </rcc>
  <rcc rId="1504" sId="1">
    <oc r="G36">
      <v>3</v>
    </oc>
    <nc r="G36">
      <v>4</v>
    </nc>
  </rcc>
  <rfmt sheetId="1" sqref="D36:G36" start="0" length="2147483647">
    <dxf>
      <font>
        <color auto="1"/>
      </font>
    </dxf>
  </rfmt>
  <rcc rId="1505" sId="1">
    <oc r="D37" t="inlineStr">
      <is>
        <t>Доля населения, получившего жилые помещения и улучшившего жилищные условия в отчётном году, в общей численности населения, состоящего на учёте в качестве нуждающегося в жилых помещениях</t>
      </is>
    </oc>
    <nc r="D37" t="inlineStr">
      <is>
        <t>Количество подготовленных земельных участков и проездов</t>
      </is>
    </nc>
  </rcc>
  <rcc rId="1506" sId="1">
    <oc r="E37" t="inlineStr">
      <is>
        <t>%</t>
      </is>
    </oc>
    <nc r="E37" t="inlineStr">
      <is>
        <t>шт</t>
      </is>
    </nc>
  </rcc>
  <rcc rId="1507" sId="1">
    <oc r="F37">
      <v>33.5</v>
    </oc>
    <nc r="F37">
      <v>0</v>
    </nc>
  </rcc>
  <rcc rId="1508" sId="1">
    <oc r="G37">
      <v>22.6</v>
    </oc>
    <nc r="G37">
      <v>15</v>
    </nc>
  </rcc>
  <rfmt sheetId="1" sqref="D37:G37"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K39" start="0" length="2147483647">
    <dxf>
      <font>
        <color auto="1"/>
      </font>
    </dxf>
  </rfmt>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25:I25">
    <dxf>
      <fill>
        <patternFill patternType="solid">
          <bgColor rgb="FFFFFF00"/>
        </patternFill>
      </fill>
    </dxf>
  </rfmt>
  <rfmt sheetId="1" sqref="E26:I26">
    <dxf>
      <fill>
        <patternFill patternType="solid">
          <bgColor rgb="FFFFFF00"/>
        </patternFill>
      </fill>
    </dxf>
  </rfmt>
  <rfmt sheetId="1" sqref="E27:I27">
    <dxf>
      <fill>
        <patternFill patternType="solid">
          <bgColor rgb="FFFFFF00"/>
        </patternFill>
      </fill>
    </dxf>
  </rfmt>
  <rfmt sheetId="1" sqref="E28:J28">
    <dxf>
      <fill>
        <patternFill patternType="solid">
          <bgColor rgb="FFFFFF00"/>
        </patternFill>
      </fill>
    </dxf>
  </rfmt>
  <rfmt sheetId="1" sqref="E29:I29">
    <dxf>
      <fill>
        <patternFill patternType="solid">
          <bgColor rgb="FFFFFF00"/>
        </patternFill>
      </fill>
    </dxf>
  </rfmt>
  <rfmt sheetId="1" sqref="E31:I31">
    <dxf>
      <fill>
        <patternFill patternType="solid">
          <bgColor rgb="FFFFFF00"/>
        </patternFill>
      </fill>
    </dxf>
  </rfmt>
  <rcc rId="82" sId="1">
    <oc r="J31" t="inlineStr">
      <is>
        <t>Комплектование школ компьютерным оборудованием за счет средств округа</t>
      </is>
    </oc>
    <nc r="J31" t="inlineStr">
      <is>
        <t>В течение 2020-2023 гг. все  общеобразовательные организации (7) города Когалыма  оснащены  оборудованием в рамках внедрения цифровой образовательной среды</t>
      </is>
    </nc>
  </rcc>
  <rfmt sheetId="1" sqref="E32:I32">
    <dxf>
      <fill>
        <patternFill patternType="solid">
          <bgColor rgb="FFFFFF00"/>
        </patternFill>
      </fill>
    </dxf>
  </rfmt>
  <rfmt sheetId="1" sqref="E33:I33">
    <dxf>
      <fill>
        <patternFill patternType="solid">
          <bgColor rgb="FFFFFF00"/>
        </patternFill>
      </fill>
    </dxf>
  </rfmt>
  <rfmt sheetId="1" sqref="E34:I34">
    <dxf>
      <fill>
        <patternFill patternType="solid">
          <bgColor rgb="FFFFFF00"/>
        </patternFill>
      </fill>
    </dxf>
  </rfmt>
  <rfmt sheetId="1" sqref="E30:J30">
    <dxf>
      <fill>
        <patternFill patternType="solid">
          <bgColor rgb="FFFFFF00"/>
        </patternFill>
      </fill>
    </dxf>
  </rfmt>
  <rfmt sheetId="1" sqref="E35:I35">
    <dxf>
      <fill>
        <patternFill patternType="solid">
          <bgColor rgb="FFFFFF00"/>
        </patternFill>
      </fill>
    </dxf>
  </rfmt>
  <rcmt sheetId="1" cell="D26" guid="{00000000-0000-0000-0000-000000000000}" action="delete" author="Цёвка Елена Александровна"/>
  <rfmt sheetId="1" sqref="I52:I65">
    <dxf>
      <fill>
        <patternFill patternType="none">
          <bgColor auto="1"/>
        </patternFill>
      </fill>
    </dxf>
  </rfmt>
  <rfmt sheetId="1" sqref="E25:J35">
    <dxf>
      <fill>
        <patternFill patternType="none">
          <bgColor auto="1"/>
        </patternFill>
      </fill>
    </dxf>
  </rfmt>
  <rfmt sheetId="1" sqref="I35">
    <dxf>
      <fill>
        <patternFill patternType="solid">
          <bgColor theme="6" tint="0.59999389629810485"/>
        </patternFill>
      </fill>
    </dxf>
  </rfmt>
  <rfmt sheetId="1" sqref="I34">
    <dxf>
      <fill>
        <patternFill patternType="solid">
          <bgColor theme="6" tint="0.59999389629810485"/>
        </patternFill>
      </fill>
    </dxf>
  </rfmt>
  <rfmt sheetId="1" sqref="I33">
    <dxf>
      <fill>
        <patternFill patternType="solid">
          <bgColor theme="6" tint="0.59999389629810485"/>
        </patternFill>
      </fill>
    </dxf>
  </rfmt>
  <rfmt sheetId="1" sqref="I32">
    <dxf>
      <fill>
        <patternFill patternType="solid">
          <bgColor theme="6" tint="0.59999389629810485"/>
        </patternFill>
      </fill>
    </dxf>
  </rfmt>
  <rfmt sheetId="1" sqref="I31">
    <dxf>
      <fill>
        <patternFill patternType="solid">
          <bgColor theme="6" tint="0.59999389629810485"/>
        </patternFill>
      </fill>
    </dxf>
  </rfmt>
  <rfmt sheetId="1" sqref="I30">
    <dxf>
      <fill>
        <patternFill patternType="solid">
          <bgColor theme="6" tint="0.59999389629810485"/>
        </patternFill>
      </fill>
    </dxf>
  </rfmt>
  <rfmt sheetId="1" sqref="I27:I29">
    <dxf>
      <fill>
        <patternFill patternType="solid">
          <bgColor theme="6" tint="0.59999389629810485"/>
        </patternFill>
      </fill>
    </dxf>
  </rfmt>
  <rfmt sheetId="1" sqref="I26">
    <dxf>
      <fill>
        <patternFill patternType="solid">
          <bgColor theme="6" tint="0.59999389629810485"/>
        </patternFill>
      </fill>
    </dxf>
  </rfmt>
  <rfmt sheetId="1" sqref="I25">
    <dxf>
      <fill>
        <patternFill patternType="solid">
          <bgColor theme="6" tint="0.59999389629810485"/>
        </patternFill>
      </fill>
    </dxf>
  </rfmt>
  <rfmt sheetId="1" sqref="I36">
    <dxf>
      <fill>
        <patternFill patternType="solid">
          <bgColor theme="6" tint="0.59999389629810485"/>
        </patternFill>
      </fill>
    </dxf>
  </rfmt>
  <rfmt sheetId="1" sqref="I37">
    <dxf>
      <fill>
        <patternFill patternType="solid">
          <bgColor theme="6" tint="0.59999389629810485"/>
        </patternFill>
      </fill>
    </dxf>
  </rfmt>
  <rfmt sheetId="1" sqref="I37">
    <dxf>
      <fill>
        <patternFill patternType="none">
          <bgColor auto="1"/>
        </patternFill>
      </fill>
    </dxf>
  </rfmt>
  <rfmt sheetId="1" sqref="I38">
    <dxf>
      <fill>
        <patternFill patternType="solid">
          <bgColor theme="6" tint="0.59999389629810485"/>
        </patternFill>
      </fill>
    </dxf>
  </rfmt>
  <rfmt sheetId="1" sqref="I39">
    <dxf>
      <fill>
        <patternFill patternType="solid">
          <bgColor theme="6" tint="0.59999389629810485"/>
        </patternFill>
      </fill>
    </dxf>
  </rfmt>
  <rfmt sheetId="1" sqref="I40">
    <dxf>
      <fill>
        <patternFill patternType="solid">
          <bgColor theme="6" tint="0.59999389629810485"/>
        </patternFill>
      </fill>
    </dxf>
  </rfmt>
  <rfmt sheetId="1" sqref="I41">
    <dxf>
      <fill>
        <patternFill patternType="solid">
          <bgColor theme="6" tint="0.59999389629810485"/>
        </patternFill>
      </fill>
    </dxf>
  </rfmt>
  <rfmt sheetId="1" sqref="I42">
    <dxf>
      <fill>
        <patternFill patternType="solid">
          <bgColor theme="6" tint="0.59999389629810485"/>
        </patternFill>
      </fill>
    </dxf>
  </rfmt>
  <rfmt sheetId="1" sqref="I43">
    <dxf>
      <fill>
        <patternFill patternType="solid">
          <bgColor theme="6" tint="0.59999389629810485"/>
        </patternFill>
      </fill>
    </dxf>
  </rfmt>
  <rfmt sheetId="1" sqref="I44">
    <dxf>
      <fill>
        <patternFill patternType="solid">
          <bgColor theme="6" tint="0.59999389629810485"/>
        </patternFill>
      </fill>
    </dxf>
  </rfmt>
  <rfmt sheetId="1" sqref="I45">
    <dxf>
      <fill>
        <patternFill patternType="solid">
          <bgColor theme="6" tint="0.59999389629810485"/>
        </patternFill>
      </fill>
    </dxf>
  </rfmt>
  <rfmt sheetId="1" sqref="I46">
    <dxf>
      <fill>
        <patternFill patternType="solid">
          <bgColor theme="6" tint="0.59999389629810485"/>
        </patternFill>
      </fill>
    </dxf>
  </rfmt>
  <rfmt sheetId="1" sqref="I47">
    <dxf>
      <fill>
        <patternFill patternType="solid">
          <bgColor theme="6" tint="0.59999389629810485"/>
        </patternFill>
      </fill>
    </dxf>
  </rfmt>
  <rfmt sheetId="1" sqref="I48">
    <dxf>
      <fill>
        <patternFill patternType="solid">
          <bgColor theme="6" tint="0.59999389629810485"/>
        </patternFill>
      </fill>
    </dxf>
  </rfmt>
  <rfmt sheetId="1" sqref="I49">
    <dxf>
      <fill>
        <patternFill patternType="solid">
          <bgColor theme="6" tint="0.59999389629810485"/>
        </patternFill>
      </fill>
    </dxf>
  </rfmt>
  <rfmt sheetId="1" sqref="I50">
    <dxf>
      <fill>
        <patternFill patternType="solid">
          <bgColor theme="6" tint="0.59999389629810485"/>
        </patternFill>
      </fill>
    </dxf>
  </rfmt>
  <rcc rId="83" sId="1">
    <nc r="L25">
      <f>(I25+I26+I27+I28+I29+I30+I31+I32+I33+I34+I35+I36+I37+I38+I39+I40+I41+I42+I43+I44+I45+I46+I47+I48+I49+I50)/26</f>
    </nc>
  </rcc>
  <rcc rId="84" sId="1">
    <oc r="K25">
      <f>SUM(I25:I39,I41:I48)/24</f>
    </oc>
    <nc r="K25"/>
  </rcc>
  <rcc rId="85" sId="1">
    <oc r="K26">
      <f>SUM(I25:I30,I31:I35,D44,D47)/14</f>
    </oc>
    <nc r="K26"/>
  </rcc>
  <rm rId="86" sheetId="1" source="L25" destination="K25" sourceSheetId="1">
    <undo index="2" exp="ref" dr="K25" r="F203" sId="1"/>
    <rfmt sheetId="1" sqref="K25" start="0" length="0">
      <dxf>
        <font>
          <sz val="13"/>
          <color rgb="FFFF0000"/>
          <name val="Times New Roman"/>
          <scheme val="none"/>
        </font>
        <numFmt numFmtId="165" formatCode="0.0"/>
        <alignment horizontal="center" vertical="center" wrapText="1" readingOrder="0"/>
      </dxf>
    </rfmt>
  </rm>
  <rcmt sheetId="1" cell="D26" guid="{EA530DAA-D3F5-4F7E-BA4B-46EB51CB4183}" author="Цёвка Елена Александровна" newLength="47"/>
  <rcmt sheetId="1" cell="D27" guid="{007E7A26-5C63-421D-8C44-1568C938D3B4}" author="Цёвка Елена Александровна" newLength="47"/>
  <rcmt sheetId="1" cell="D28" guid="{B79292E0-C26D-4414-B4F4-9DEE46446D63}" author="Цёвка Елена Александровна" newLength="47"/>
  <rcmt sheetId="1" cell="D29" guid="{F66187F7-72DE-472D-BFDF-A2CEF6929A61}" author="Цёвка Елена Александровна" newLength="47"/>
  <rcmt sheetId="1" cell="D30" guid="{66512642-F562-49C4-9247-D7366CD4BD6B}" author="Цёвка Елена Александровна" newLength="47"/>
  <rcmt sheetId="1" cell="D31" guid="{7FCB1E63-4206-42EA-AC65-07A48B827CBB}" author="Цёвка Елена Александровна" newLength="47"/>
  <rcmt sheetId="1" cell="D32" guid="{924D89B5-C4F8-4757-9AB1-527E0F78E1E1}" author="Цёвка Елена Александровна" newLength="47"/>
  <rcmt sheetId="1" cell="D33" guid="{A6ACD2B9-5E6D-46A2-AFEF-F3067EB5F607}" author="Цёвка Елена Александровна" newLength="47"/>
  <rcmt sheetId="1" cell="D34" guid="{264E8593-B986-4DA7-8215-6CB0A74E2504}" author="Цёвка Елена Александровна" newLength="47"/>
  <rcmt sheetId="1" cell="D35" guid="{A4EB7328-23CF-4E4F-ACA6-E56A39E54E01}" author="Цёвка Елена Александровна" newLength="47"/>
  <rcv guid="{4AAB4DEF-F9A2-43E2-A6A9-F8EE2C83DEEC}" action="delete"/>
  <rdn rId="0" localSheetId="1" customView="1" name="Z_4AAB4DEF_F9A2_43E2_A6A9_F8EE2C83DEEC_.wvu.PrintArea" hidden="1" oldHidden="1">
    <formula>'Приложение 2'!$C$1:$J$197</formula>
    <oldFormula>'Приложение 2'!$C$1:$J$197</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2'!$C$1:$L$200</oldFormula>
  </rdn>
  <rcv guid="{4AAB4DEF-F9A2-43E2-A6A9-F8EE2C83DEEC}" action="add"/>
</revisions>
</file>

<file path=xl/revisions/revisionLog1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5" sId="1" numFmtId="4">
    <oc r="H25">
      <v>29.843</v>
    </oc>
    <nc r="H25">
      <v>23.09</v>
    </nc>
  </rcc>
  <rcc rId="1516" sId="1">
    <oc r="H26">
      <v>8.0000000000000002E-3</v>
    </oc>
    <nc r="H26">
      <v>1.6000000000000001E-3</v>
    </nc>
  </rcc>
  <rfmt sheetId="1" sqref="H26" start="0" length="2147483647">
    <dxf>
      <font>
        <color auto="1"/>
      </font>
    </dxf>
  </rfmt>
  <rfmt sheetId="1" sqref="I26">
    <dxf>
      <fill>
        <patternFill>
          <bgColor theme="6" tint="0.59999389629810485"/>
        </patternFill>
      </fill>
    </dxf>
  </rfmt>
  <rcc rId="1517" sId="1">
    <oc r="H27">
      <v>17.5</v>
    </oc>
    <nc r="H27">
      <v>17.57</v>
    </nc>
  </rcc>
  <rcc rId="1518" sId="1">
    <oc r="I27">
      <f>H27/G27*100</f>
    </oc>
    <nc r="I27">
      <f>H27/G27*100</f>
    </nc>
  </rcc>
  <rfmt sheetId="1" sqref="H27:I27" start="0" length="2147483647">
    <dxf>
      <font>
        <color auto="1"/>
      </font>
    </dxf>
  </rfmt>
  <rfmt sheetId="1" sqref="I27">
    <dxf>
      <fill>
        <patternFill>
          <bgColor theme="4" tint="0.79998168889431442"/>
        </patternFill>
      </fill>
    </dxf>
  </rfmt>
  <rcc rId="1519" sId="1">
    <oc r="H28">
      <v>545</v>
    </oc>
    <nc r="H28">
      <v>428</v>
    </nc>
  </rcc>
  <rfmt sheetId="1" sqref="H28" start="0" length="2147483647">
    <dxf>
      <font>
        <color auto="1"/>
      </font>
    </dxf>
  </rfmt>
  <rfmt sheetId="1" sqref="I28" start="0" length="2147483647">
    <dxf>
      <font>
        <color auto="1"/>
      </font>
    </dxf>
  </rfmt>
  <rfmt sheetId="1" sqref="I28">
    <dxf>
      <fill>
        <patternFill>
          <bgColor theme="6" tint="0.79998168889431442"/>
        </patternFill>
      </fill>
    </dxf>
  </rfmt>
</revisions>
</file>

<file path=xl/revisions/revisionLog1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20" sId="1">
    <oc r="H29">
      <v>0</v>
    </oc>
    <nc r="H29">
      <v>2</v>
    </nc>
  </rcc>
  <rfmt sheetId="1" sqref="H29:I29" start="0" length="2147483647">
    <dxf>
      <font>
        <color auto="1"/>
      </font>
    </dxf>
  </rfmt>
  <rcc rId="1521" sId="1" odxf="1" dxf="1">
    <oc r="I29">
      <f>H29/G29*100</f>
    </oc>
    <nc r="I29">
      <f>H29/G29*100</f>
    </nc>
    <odxf>
      <fill>
        <patternFill patternType="none">
          <bgColor indexed="65"/>
        </patternFill>
      </fill>
    </odxf>
    <ndxf>
      <fill>
        <patternFill patternType="solid">
          <bgColor theme="6" tint="0.79998168889431442"/>
        </patternFill>
      </fill>
    </ndxf>
  </rcc>
  <rcc rId="1522" sId="1" numFmtId="4">
    <oc r="H30">
      <v>5</v>
    </oc>
    <nc r="H30">
      <v>8</v>
    </nc>
  </rcc>
  <rcc rId="1523" sId="1" odxf="1" dxf="1">
    <oc r="I30">
      <f>H30/G30*100</f>
    </oc>
    <nc r="I30">
      <f>H30/G30*100</f>
    </nc>
    <odxf>
      <font>
        <sz val="13"/>
        <color rgb="FFC00000"/>
        <name val="Times New Roman"/>
        <scheme val="none"/>
      </font>
      <fill>
        <patternFill>
          <bgColor theme="5" tint="0.59999389629810485"/>
        </patternFill>
      </fill>
    </odxf>
    <ndxf>
      <font>
        <sz val="13"/>
        <color auto="1"/>
        <name val="Times New Roman"/>
        <scheme val="none"/>
      </font>
      <fill>
        <patternFill>
          <bgColor theme="6" tint="0.79998168889431442"/>
        </patternFill>
      </fill>
    </ndxf>
  </rcc>
  <rfmt sheetId="1" sqref="H30" start="0" length="2147483647">
    <dxf>
      <font>
        <color auto="1"/>
      </font>
    </dxf>
  </rfmt>
  <rcc rId="1524" sId="1">
    <oc r="H31">
      <v>9</v>
    </oc>
    <nc r="H31">
      <v>17</v>
    </nc>
  </rcc>
  <rfmt sheetId="1" sqref="H31" start="0" length="2147483647">
    <dxf>
      <font>
        <color auto="1"/>
      </font>
    </dxf>
  </rfmt>
  <rcc rId="1525" sId="1" odxf="1" dxf="1">
    <oc r="I31">
      <f>H31/G31*100</f>
    </oc>
    <nc r="I31">
      <f>H31/G31*100</f>
    </nc>
    <odxf>
      <font>
        <sz val="13"/>
        <color rgb="FFC00000"/>
        <name val="Times New Roman"/>
        <scheme val="none"/>
      </font>
      <fill>
        <patternFill>
          <bgColor theme="5" tint="0.59999389629810485"/>
        </patternFill>
      </fill>
    </odxf>
    <ndxf>
      <font>
        <sz val="13"/>
        <color auto="1"/>
        <name val="Times New Roman"/>
        <scheme val="none"/>
      </font>
      <fill>
        <patternFill>
          <bgColor theme="4" tint="0.79998168889431442"/>
        </patternFill>
      </fill>
    </ndxf>
  </rcc>
  <rcc rId="1526" sId="1" numFmtId="4">
    <oc r="H32">
      <v>1026</v>
    </oc>
    <nc r="H32">
      <v>986</v>
    </nc>
  </rcc>
  <rfmt sheetId="1" sqref="H32:I32" start="0" length="2147483647">
    <dxf>
      <font>
        <color auto="1"/>
      </font>
    </dxf>
  </rfmt>
  <rcc rId="1527" sId="1">
    <oc r="H33">
      <v>205</v>
    </oc>
    <nc r="H33">
      <v>39</v>
    </nc>
  </rcc>
  <rfmt sheetId="1" sqref="H33:I33" start="0" length="2147483647">
    <dxf>
      <font>
        <color auto="1"/>
      </font>
    </dxf>
  </rfmt>
  <rcc rId="1528" sId="1" odxf="1" dxf="1">
    <oc r="I33">
      <f>H33/G33*100</f>
    </oc>
    <nc r="I33">
      <f>H33/G33*100</f>
    </nc>
    <odxf>
      <fill>
        <patternFill>
          <bgColor theme="5" tint="0.59999389629810485"/>
        </patternFill>
      </fill>
    </odxf>
    <ndxf>
      <fill>
        <patternFill>
          <bgColor theme="6" tint="0.59999389629810485"/>
        </patternFill>
      </fill>
    </ndxf>
  </rcc>
  <rcc rId="1529" sId="1" numFmtId="4">
    <oc r="H34">
      <v>18</v>
    </oc>
    <nc r="H34">
      <v>24</v>
    </nc>
  </rcc>
  <rfmt sheetId="1" sqref="H34:I34" start="0" length="2147483647">
    <dxf>
      <font>
        <color auto="1"/>
      </font>
    </dxf>
  </rfmt>
  <rcc rId="1530" sId="1" odxf="1" dxf="1">
    <oc r="I34">
      <f>H34/G34*100</f>
    </oc>
    <nc r="I34">
      <f>H34/G34*100</f>
    </nc>
    <odxf>
      <fill>
        <patternFill>
          <bgColor theme="5" tint="0.59999389629810485"/>
        </patternFill>
      </fill>
    </odxf>
    <ndxf>
      <fill>
        <patternFill>
          <bgColor theme="6" tint="0.59999389629810485"/>
        </patternFill>
      </fill>
    </ndxf>
  </rcc>
  <rcc rId="1531" sId="1" numFmtId="4">
    <nc r="H35">
      <v>43.4</v>
    </nc>
  </rcc>
  <rfmt sheetId="1" sqref="H35">
    <dxf>
      <numFmt numFmtId="165" formatCode="0.0"/>
    </dxf>
  </rfmt>
  <rfmt sheetId="1" sqref="H35:I35" start="0" length="2147483647">
    <dxf>
      <font>
        <color auto="1"/>
      </font>
    </dxf>
  </rfmt>
  <rcc rId="1532" sId="1" odxf="1" dxf="1">
    <oc r="I35">
      <f>H35/G35*100</f>
    </oc>
    <nc r="I35">
      <f>H35/G35*100</f>
    </nc>
    <odxf>
      <fill>
        <patternFill>
          <bgColor theme="5" tint="0.59999389629810485"/>
        </patternFill>
      </fill>
    </odxf>
    <ndxf>
      <fill>
        <patternFill>
          <bgColor theme="6" tint="0.59999389629810485"/>
        </patternFill>
      </fill>
    </ndxf>
  </rcc>
  <rcc rId="1533" sId="1" numFmtId="4">
    <oc r="H36">
      <v>2</v>
    </oc>
    <nc r="H36">
      <v>4</v>
    </nc>
  </rcc>
  <rfmt sheetId="1" sqref="H36:I36" start="0" length="2147483647">
    <dxf>
      <font>
        <color auto="1"/>
      </font>
    </dxf>
  </rfmt>
  <rcc rId="1534" sId="1" odxf="1" dxf="1">
    <oc r="I36">
      <f>H36/G36*100</f>
    </oc>
    <nc r="I36">
      <f>H36/G36*100</f>
    </nc>
    <odxf>
      <fill>
        <patternFill>
          <bgColor theme="9" tint="0.59999389629810485"/>
        </patternFill>
      </fill>
    </odxf>
    <ndxf>
      <fill>
        <patternFill>
          <bgColor theme="6" tint="0.59999389629810485"/>
        </patternFill>
      </fill>
    </ndxf>
  </rcc>
</revisions>
</file>

<file path=xl/revisions/revisionLog1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25" start="0" length="2147483647">
    <dxf>
      <font>
        <color auto="1"/>
      </font>
    </dxf>
  </rfmt>
  <rfmt sheetId="1" sqref="I25" start="0" length="2147483647">
    <dxf>
      <font>
        <color auto="1"/>
      </font>
    </dxf>
  </rfmt>
  <rfmt sheetId="1" sqref="I26" start="0" length="2147483647">
    <dxf>
      <font>
        <color auto="1"/>
      </font>
    </dxf>
  </rfmt>
  <rcc rId="1535" sId="1">
    <oc r="J34" t="inlineStr">
      <is>
        <t>Всего в 2023 году снесено 18 аварийных жилых домов.</t>
      </is>
    </oc>
    <nc r="J34" t="inlineStr">
      <is>
        <t>Всего в 2024 году снесено 24 аварийных жилых дома.</t>
      </is>
    </nc>
  </rcc>
  <rfmt sheetId="1" sqref="J34"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9" sId="1">
    <oc r="J37" t="inlineStr">
      <is>
        <t>Общее число семей, улучшивших свои жилищные условия в 2023 году - 545 семей. Число семей, состоящих на учете в качестве нуждающихся составляет 1 026 семей.</t>
      </is>
    </oc>
    <nc r="J37"/>
  </rcc>
  <rcc rId="1540" sId="1">
    <nc r="J35" t="inlineStr">
      <is>
        <t>Общее число семей, улучшивших свои жилищные условия в 2023 году - 545 семей. Число семей, состоящих на учете в качестве нуждающихся составляет 1 026 семей.</t>
      </is>
    </nc>
  </rcc>
  <rfmt sheetId="1" sqref="I28:I30">
    <dxf>
      <fill>
        <patternFill>
          <bgColor theme="6" tint="0.59999389629810485"/>
        </patternFill>
      </fill>
    </dxf>
  </rfmt>
  <rcc rId="1541" sId="1">
    <oc r="J29" t="inlineStr">
      <is>
        <t>В связи с первоочередной задачей муниципального образования город Когалым по расселению аварийного жилищного фонда приобретенные в муниципальную собственность жилые помещения были направлены на указанные цели. При этом среди переселенных из аварийного жилья в капитальные жилые помещения 25 семей состояли в списке граждан, нуждающихся в жилых помещениях, предоставляемых по договорам социального найма из муниципального жилищного фонда города Когалыма, и были исключены из списка очередности по причине утраты нуждаемости в улучшении жилищных условий, в связи с чем сложилось недостижение показателя.</t>
      </is>
    </oc>
    <nc r="J29" t="inlineStr">
      <is>
        <t>2 семьи очередников, состоящих на учете в качестве нуждающихся в жилых помещениях, предоставляемых по договорам оциального найма из муниципального жилищного фонда города Когалыма, обеспечены жилыми поиещениями по договорам социального найма в порядке очередности.</t>
      </is>
    </nc>
  </rcc>
  <rfmt sheetId="1" sqref="J29" start="0" length="2147483647">
    <dxf>
      <font>
        <color auto="1"/>
      </font>
    </dxf>
  </rfmt>
</revisions>
</file>

<file path=xl/revisions/revisionLog1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42" sId="1" numFmtId="4">
    <oc r="H37">
      <v>53.12</v>
    </oc>
    <nc r="H37">
      <v>0</v>
    </nc>
  </rcc>
  <rfmt sheetId="1" sqref="H37:I37" start="0" length="2147483647">
    <dxf>
      <font>
        <color auto="1"/>
      </font>
    </dxf>
  </rfmt>
  <rcc rId="1543" sId="1">
    <nc r="J37" t="inlineStr">
      <is>
        <t>В связи с нарушением Подрядчиком сроков выполнения работ, предусмотренных в рамках заключенных муниципальных контрактов,  бюджетные ассигнования в размере 8 041,0 перераспределены на 2025 год (переходящие остатки прошлых лет). Работы по подготовке 15 участков продолжаются, будут завершены и оплачены в 2025 году.</t>
      </is>
    </nc>
  </rcc>
  <rfmt sheetId="1" sqref="J37" start="0" length="2147483647">
    <dxf>
      <font>
        <color auto="1"/>
      </font>
    </dxf>
  </rfmt>
</revisions>
</file>

<file path=xl/revisions/revisionLog1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44" sId="1">
    <oc r="J36" t="inlineStr">
      <is>
        <t>Выполнены работы по устройству стационарного пандуса для инвалидов и маломобильных групп населения в многоквартирных жилых домах:
 - ул. Ленинградская, д.25 (подъезд 1);
-  ул. Вильнюсская, д. 7.
Неисполнение сложилось по контракту на выполнение работ по адресу ул. Олимпийская, д. 15, так как контракт расторгнут по соглашению сторон, работы по установке пандуса по данному адресу будут произведены в 2024 году.</t>
      </is>
    </oc>
    <nc r="J36" t="inlineStr">
      <is>
        <t>Выполнены работы по устройству 4-х стационарных пандусов для инвалидов и маломобильных групп населения в многоквартирных жилых домах:
 - ул. Градостроителей, д.2;
-  ул. Молодежная, д. 24;
-  ул. Олимпийская, д. 15;
- пр. Солнечный, д. 13.</t>
      </is>
    </nc>
  </rcc>
  <rfmt sheetId="1" sqref="J36" start="0" length="2147483647">
    <dxf>
      <font>
        <color auto="1"/>
      </font>
    </dxf>
  </rfmt>
  <rfmt sheetId="1" sqref="J35" start="0" length="2147483647">
    <dxf>
      <font>
        <color auto="1"/>
      </font>
    </dxf>
  </rfmt>
  <rcc rId="1545" sId="1">
    <oc r="J35" t="inlineStr">
      <is>
        <t>Общее число семей, улучшивших свои жилищные условия в 2023 году - 545 семей. Число семей, состоящих на учете в качестве нуждающихся составляет 1 026 семей.</t>
      </is>
    </oc>
    <nc r="J35" t="inlineStr">
      <is>
        <t>Общее число семей, улучшивших свои жилищные условия в 2024 году - 428 семей. Число семей, состоящих на учете в качестве нуждающихся - 986 семей.</t>
      </is>
    </nc>
  </rcc>
</revisions>
</file>

<file path=xl/revisions/revisionLog1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46" sId="1">
    <oc r="J32" t="inlineStr">
      <is>
        <t>В результате актуализации списка очередности граждан, нуждающихся в жилых помещениях, предоставляемых по договорам социального найма из муниципального жилищного фонда, по состоянию на конец 2023 года по городу Когалыму количество семей составило - 1 026.</t>
      </is>
    </oc>
    <nc r="J32" t="inlineStr">
      <is>
        <t>В результате актуализации списка очередности граждан, нуждающихся в жилых помещениях, предоставляемых по договорам социального найма из муниципального жилищного фонда, по состоянию на конец 2024 года по городу Когалыму количество семей составило - 986.</t>
      </is>
    </nc>
  </rcc>
  <rfmt sheetId="1" sqref="J32" start="0" length="2147483647">
    <dxf>
      <font>
        <color auto="1"/>
      </font>
    </dxf>
  </rfmt>
  <rcc rId="1547" sId="1">
    <oc r="J31" t="inlineStr">
      <is>
        <t>Перечислены субсидии 3 молодым семьям, на приобретение жилого помещения или создание объекта индивидуального жилищного строительства; социальная выплата 1 семье с 2-мя и более детьми, на погашение основного долга по ипотечному кредитованию; 1 гражданину  для приобретения жилого помещения за пределами РКС по сертификату, полученному 20.09.2022;  3 многодетным семьям предоставлены социальные выплаты на приобретение жилого помещения взамен предоставления земельного участка в собственность; 1 ветерану боевых действий предоставлена субсидия за счет субвенций из федерального бюджета на приобретение жилого помещения в собственность.</t>
      </is>
    </oc>
    <nc r="J31" t="inlineStr">
      <is>
        <t>Осуществлены выплаты:
- субсидии 2-м молодым  семьям на приобретение жилого помещения;
- социальная выплата 2-м семьям с  детьми  на погашение основного долга по иптечному кредитованию;
- социальные выплаты 13-ти многодетным семьям  на приобретение жилых помещений взамен предоставления земельного участка в собственность.</t>
      </is>
    </nc>
  </rcc>
  <rfmt sheetId="1" sqref="J31" start="0" length="2147483647">
    <dxf>
      <font>
        <color auto="1"/>
      </font>
    </dxf>
  </rfmt>
</revisions>
</file>

<file path=xl/revisions/revisionLog1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48" sId="1">
    <oc r="J30" t="inlineStr">
      <is>
        <t>По состоянию на конец 2023 года пять жилых помещений сформировано во вторичном жилом фонде.</t>
      </is>
    </oc>
    <nc r="J30" t="inlineStr">
      <is>
        <t>По состоянию на конец 2024 года 8 жилых помещений маневренного муниципального жилищного фонда сформировано во вторичном жилом фонде.</t>
      </is>
    </nc>
  </rcc>
  <rcc rId="1549" sId="1">
    <oc r="J31" t="inlineStr">
      <is>
        <t>Осуществлены выплаты:
- субсидии 2-м молодым  семьям на приобретение жилого помещения;
- социальная выплата 2-м семьям с  детьми  на погашение основного долга по иптечному кредитованию;
- социальные выплаты 13-ти многодетным семьям  на приобретение жилых помещений взамен предоставления земельного участка в собственность.</t>
      </is>
    </oc>
    <nc r="J31" t="inlineStr">
      <is>
        <t>Осуществлены выплаты:
- субсидии 2-м молодым  семьям на приобретение жилого помещения;
- социальная выплата 2-м семьям с  детьми  на погашение основного долга по ипотечному кредитованию;
- социальные выплаты 13-ти многодетным семьям  на приобретение жилых помещений взамен предоставления земельного участка в собственность.</t>
      </is>
    </nc>
  </rcc>
  <rcc rId="1550" sId="1">
    <oc r="J49" t="inlineStr">
      <is>
        <t xml:space="preserve">С учетом выполненных работ в 2023 году по благоустройству "Объект благоустройства "Этнодеревня" (2 этап) площадь благоустроенных общественных территорий приходящихся на 1 жителя города Коглыма составила 27,26%.
</t>
      </is>
    </oc>
    <nc r="J49" t="inlineStr">
      <is>
        <t xml:space="preserve">С учетом выполненных работ в 2023 году по благоустройству "Объект благоустройства "Этнодеревня" (2 этап) площадь благоустроенных общественных территорий приходящихся на 1 жителя города Когалыма составила 27,26%.
</t>
      </is>
    </nc>
  </rcc>
  <rcc rId="1551" sId="1">
    <oc r="J55" t="inlineStr">
      <is>
        <t>Жителеи города привлечены  к систематическим занятиям физической культуры и спорта.</t>
      </is>
    </oc>
    <nc r="J55" t="inlineStr">
      <is>
        <t>Жителей города привлечены  к систематическим занятиям физической культуры и спорта.</t>
      </is>
    </nc>
  </rcc>
  <rcc rId="1552" sId="1">
    <oc r="J60" t="inlineStr">
      <is>
        <t>Знаки отличия присвоены в соответсвии с плановым значением показателя.</t>
      </is>
    </oc>
    <nc r="J60" t="inlineStr">
      <is>
        <t>Знаки отличия присвоены в соответствии с плановым значением показателя.</t>
      </is>
    </nc>
  </rcc>
  <rcc rId="1553" sId="1">
    <oc r="J61" t="inlineStr">
      <is>
        <t>Знаки отличия присвоены в соответсвии с плановым значением показателя.</t>
      </is>
    </oc>
    <nc r="J61" t="inlineStr">
      <is>
        <t>Знаки отличия присвоены в соответствии с плановым значением показателя.</t>
      </is>
    </nc>
  </rcc>
  <rcc rId="1554" sId="1">
    <oc r="J62" t="inlineStr">
      <is>
        <t>Дети в данной возрастной категории охваченны
дополнительным образованием по программам спортивной подготовки в 
спортивных организациях в соответсвии с плановыми значениями показателя.</t>
      </is>
    </oc>
    <nc r="J62" t="inlineStr">
      <is>
        <t>Дети в данной возрастной категории охвачены
дополнительным образованием по программам спортивной подготовки в 
спортивных организациях в соответствии с плановыми значениями показателя.</t>
      </is>
    </nc>
  </rcc>
  <rfmt sheetId="1" sqref="J28" start="0" length="2147483647">
    <dxf>
      <font>
        <color auto="1"/>
      </font>
    </dxf>
  </rfmt>
  <rcc rId="1555" sId="1">
    <oc r="J28" t="inlineStr">
      <is>
        <t xml:space="preserve">Всего в 2023 году 545 семей улучшили свои жилищные условия. </t>
      </is>
    </oc>
    <nc r="J28" t="inlineStr">
      <is>
        <t xml:space="preserve">Всего в 2024 году 428 семей улучшили свои жилищные условия. 
</t>
      </is>
    </nc>
  </rcc>
</revisions>
</file>

<file path=xl/revisions/revisionLog1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30" start="0" length="2147483647">
    <dxf>
      <font>
        <color auto="1"/>
      </font>
    </dxf>
  </rfmt>
  <rcc rId="1556" sId="1">
    <oc r="J33" t="inlineStr">
      <is>
        <t>В 2023 году:
- 120 семей переселены в жилые помещения в первичном жилом фонде по договорам социального найма;
- 25 семей по договору коммерческого найма (24 в первичном жилом фонде, 1 во вторичном);
- 7 семей по договору найма служебного жилого помещения; 
- 13 семьям выплачено возмещение за изымаемое жилое помещение; 
- 32 семьям предоставлено жилое помещение взамен изымаемого жилого помещения;
- 3 собственникам предоставлены жилые помещения по договору социального найма взамен изымаемого жилого помещения; 
- 5 семьям собственников, проживающим в жилых помещениях, не отвечающих требованиям в связи с превышением предельно допустимой концентрации фенола и (или) формальдегида, предоставлены субсидии на приобретение жилых помещений в собственность.</t>
      </is>
    </oc>
    <nc r="J33" t="inlineStr">
      <is>
        <t>В 2024 году:
- 8 семей переселены в жилые помещения в первичном жилом фонде по договорам социального найма; 
- 6 семей - по договорам найма жилого помещения муниципального жилищного фонда коммерческого использования во вторичный фонд;
- 2 семьи - в новостройку; 
- 4 семьи - по договорам найма жилого помещения в маневренном фонде; 
- 7 семьям выплачено возмещение за изымаемое жилое помещение; 
- 11 семьям предоставлены жилые помещения взамен изымаемого жилого помещения; 
- 1 гражданин выселен из жилого помещения с предоставлением жилья по договору социального найма по решению суда.</t>
      </is>
    </nc>
  </rcc>
  <rfmt sheetId="1" sqref="J33"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60" sId="1">
    <oc r="J25" t="inlineStr">
      <is>
        <t xml:space="preserve">Введено 29,843 тыс. кв. м жилья, в том числе 14,87 тыс. кв. м индивидуальное жилищное строительство. </t>
      </is>
    </oc>
    <nc r="J25" t="inlineStr">
      <is>
        <t>Всего в 2024 году введено в эксплуатацию 23,1 тыс. кв. м жилья, в том числе 14,0 тыс. кв. м - индивидуальные жилые дома.</t>
      </is>
    </nc>
  </rcc>
  <rfmt sheetId="1" sqref="J25"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I96">
    <dxf>
      <fill>
        <patternFill patternType="solid">
          <bgColor rgb="FF92D050"/>
        </patternFill>
      </fill>
    </dxf>
  </rfmt>
  <rfmt sheetId="1" sqref="I97">
    <dxf>
      <fill>
        <patternFill patternType="solid">
          <bgColor rgb="FF92D050"/>
        </patternFill>
      </fill>
    </dxf>
  </rfmt>
  <rfmt sheetId="1" sqref="I98">
    <dxf>
      <fill>
        <patternFill patternType="solid">
          <bgColor rgb="FF92D050"/>
        </patternFill>
      </fill>
    </dxf>
  </rfmt>
  <rfmt sheetId="1" sqref="I95:I100">
    <dxf>
      <fill>
        <patternFill>
          <bgColor rgb="FF92D050"/>
        </patternFill>
      </fill>
    </dxf>
  </rfmt>
  <rfmt sheetId="1" sqref="D98" start="0" length="0">
    <dxf>
      <font>
        <sz val="13"/>
        <color auto="1"/>
        <name val="Times New Roman"/>
        <scheme val="none"/>
      </font>
    </dxf>
  </rfmt>
  <rcc rId="90" sId="1">
    <oc r="H95">
      <v>1014</v>
    </oc>
    <nc r="H95">
      <v>793</v>
    </nc>
  </rcc>
  <rcc rId="91" sId="1" numFmtId="4">
    <oc r="H98">
      <v>21.62</v>
    </oc>
    <nc r="H98">
      <v>23.5</v>
    </nc>
  </rcc>
  <rfmt sheetId="1" sqref="K95" start="0" length="2147483647">
    <dxf>
      <font>
        <sz val="14"/>
      </font>
    </dxf>
  </rfmt>
  <rfmt sheetId="1" sqref="K95" start="0" length="2147483647">
    <dxf>
      <font>
        <sz val="16"/>
      </font>
    </dxf>
  </rfmt>
  <rcc rId="92" sId="1">
    <oc r="J98" t="inlineStr">
      <is>
        <t xml:space="preserve"> К концу 2023 года показатель был достигнут с фактическим показателем – 46,0%. Это обусловлено тем, что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oc>
    <nc r="J98" t="inlineStr">
      <is>
        <t xml:space="preserve">К концу 2023 года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nc>
  </rcc>
  <rfmt sheetId="1" sqref="J100" start="0" length="0">
    <dxf>
      <font>
        <sz val="14"/>
        <name val="Times New Roman"/>
        <scheme val="none"/>
      </font>
    </dxf>
  </rfmt>
  <rcv guid="{DE2D4942-7408-4E97-8066-36FDC42C9E89}" action="delete"/>
  <rdn rId="0" localSheetId="1" customView="1" name="Z_DE2D4942_7408_4E97_8066_36FDC42C9E89_.wvu.PrintArea" hidden="1" oldHidden="1">
    <formula>'Приложение 2'!$C$1:$J$197</formula>
    <oldFormula>'Приложение 2'!$C$1:$J$197</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1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64" sId="1">
    <oc r="H27">
      <v>17.57</v>
    </oc>
    <nc r="H27">
      <v>17.5</v>
    </nc>
  </rcc>
  <rcc rId="1565" sId="1">
    <oc r="J27" t="inlineStr">
      <is>
        <t xml:space="preserve">По состоянию на 01.01.2024 года жилищный фонд города Когалыма составляет – 1 118,9 тыс. кв. м (стат. отчет 1-Жилфонд за 2023 год), обеспеченность жильем составила 17,5 кв. м на одного жителя (1 118,9/63 964=17,5).   </t>
      </is>
    </oc>
    <nc r="J27" t="inlineStr">
      <is>
        <t xml:space="preserve">По состоянию на 01.01.2025 года жилищный фонд города Когалыма составляет – 1 131,11 тыс. кв. м (стат. отчет 1-Жилфонд за 2024 год), обеспеченность жильем составила 17,5 кв. м на одного жителя (1 131,11/64 519=17,5).   </t>
      </is>
    </nc>
  </rcc>
  <rfmt sheetId="1" sqref="J27" start="0" length="2147483647">
    <dxf>
      <font>
        <color auto="1"/>
      </font>
    </dxf>
  </rfmt>
</revisions>
</file>

<file path=xl/revisions/revisionLog1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66" sId="1">
    <nc r="J23" t="inlineStr">
      <is>
        <t>В целях выявления граждан, допускающих несанкционированный сброс отходов в непредназначенных для этого местах, в лесных массивах установлены 3 фотоловушки (фотофиксация лиц).</t>
      </is>
    </nc>
  </rcc>
  <rfmt sheetId="1" sqref="J23"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70" sId="1">
    <oc r="C45" t="inlineStr">
      <is>
        <t>5. Муниципальная программа "Формирование комфортной городской среды в городе Когалыме"</t>
      </is>
    </oc>
    <nc r="C45" t="inlineStr">
      <is>
        <r>
          <t xml:space="preserve">5. </t>
        </r>
        <r>
          <rPr>
            <b/>
            <sz val="13"/>
            <rFont val="Times New Roman"/>
            <family val="1"/>
            <charset val="204"/>
          </rPr>
          <t>Муниципальная программа "Формирование комфортной городской среды в городе Когалыме"</t>
        </r>
      </is>
    </nc>
  </rcc>
</revisions>
</file>

<file path=xl/revisions/revisionLog1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48:E48" start="0" length="2147483647">
    <dxf>
      <font>
        <color auto="1"/>
      </font>
    </dxf>
  </rfmt>
  <rcc rId="1571" sId="1">
    <oc r="F48">
      <v>87.51</v>
    </oc>
    <nc r="F48">
      <v>87.57</v>
    </nc>
  </rcc>
  <rcc rId="1572" sId="1" numFmtId="4">
    <oc r="G48">
      <v>87.77</v>
    </oc>
    <nc r="G48">
      <v>87.82</v>
    </nc>
  </rcc>
  <rfmt sheetId="1" sqref="F48:G48" start="0" length="2147483647">
    <dxf>
      <font>
        <color auto="1"/>
      </font>
    </dxf>
  </rfmt>
  <rcc rId="1573" sId="1">
    <oc r="F49">
      <v>26.3</v>
    </oc>
    <nc r="F49">
      <v>26.48</v>
    </nc>
  </rcc>
  <rcc rId="1574" sId="1">
    <oc r="G49">
      <v>27.26</v>
    </oc>
    <nc r="G49">
      <v>27.47</v>
    </nc>
  </rcc>
  <rfmt sheetId="1" sqref="C49:G49" start="0" length="2147483647">
    <dxf>
      <font>
        <color auto="1"/>
      </font>
    </dxf>
  </rfmt>
</revisions>
</file>

<file path=xl/revisions/revisionLog1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75" sId="1">
    <oc r="D50" t="inlineStr">
      <is>
        <t>Количество реализованных инициативных проектов</t>
      </is>
    </oc>
    <nc r="D50" t="inlineStr">
      <is>
        <t>Количество благоустроенных дворовых территорий</t>
      </is>
    </nc>
  </rcc>
  <rcc rId="1576" sId="1">
    <oc r="E50" t="inlineStr">
      <is>
        <t>ед.</t>
      </is>
    </oc>
    <nc r="E50" t="inlineStr">
      <is>
        <t>шт.</t>
      </is>
    </nc>
  </rcc>
  <rcc rId="1577" sId="1" numFmtId="4">
    <oc r="F50">
      <v>1</v>
    </oc>
    <nc r="F50">
      <v>5</v>
    </nc>
  </rcc>
  <rfmt sheetId="1" sqref="C50:G50" start="0" length="2147483647">
    <dxf>
      <font>
        <color auto="1"/>
      </font>
    </dxf>
  </rfmt>
  <rfmt sheetId="1" sqref="F50:G50">
    <dxf>
      <numFmt numFmtId="165" formatCode="0.0"/>
    </dxf>
  </rfmt>
  <rfmt sheetId="1" sqref="F50:G50">
    <dxf>
      <numFmt numFmtId="1" formatCode="0"/>
    </dxf>
  </rfmt>
  <rcc rId="1578" sId="1">
    <oc r="D51" t="inlineStr">
      <is>
        <t>Количество благоустроенных дворовых территорий</t>
      </is>
    </oc>
    <nc r="D51" t="inlineStr">
      <is>
        <t>Количество созданных объектов массового отдыха</t>
      </is>
    </nc>
  </rcc>
  <rcc rId="1579" sId="1">
    <oc r="F51">
      <v>1</v>
    </oc>
    <nc r="F51" t="inlineStr">
      <is>
        <t xml:space="preserve"> -</t>
      </is>
    </nc>
  </rcc>
  <rcc rId="1580" sId="1">
    <oc r="G51">
      <v>3</v>
    </oc>
    <nc r="G51">
      <v>4</v>
    </nc>
  </rcc>
  <rfmt sheetId="1" sqref="C51:G51" start="0" length="2147483647">
    <dxf>
      <font>
        <color auto="1"/>
      </font>
    </dxf>
  </rfmt>
  <rfmt sheetId="1" sqref="C52:F52" start="0" length="2147483647">
    <dxf>
      <font>
        <color auto="1"/>
      </font>
    </dxf>
  </rfmt>
  <rcc rId="1581" sId="1" numFmtId="4">
    <oc r="G52">
      <v>3</v>
    </oc>
    <nc r="G52">
      <v>2</v>
    </nc>
  </rcc>
  <rfmt sheetId="1" sqref="G52" start="0" length="2147483647">
    <dxf>
      <font>
        <color auto="1"/>
      </font>
    </dxf>
  </rfmt>
  <rcc rId="1582" sId="1">
    <oc r="D52" t="inlineStr">
      <is>
        <t>Количество созданных объектов массового отдыха</t>
      </is>
    </oc>
    <nc r="D52" t="inlineStr">
      <is>
        <t>Количество приобретенных столов гриль</t>
      </is>
    </nc>
  </rcc>
  <rcc rId="1583" sId="1">
    <oc r="F46">
      <v>17.850000000000001</v>
    </oc>
    <nc r="F46">
      <v>22.65</v>
    </nc>
  </rcc>
  <rcc rId="1584" sId="1">
    <oc r="G46">
      <v>25</v>
    </oc>
    <nc r="G46">
      <v>30</v>
    </nc>
  </rcc>
  <rfmt sheetId="1" sqref="C46:G46" start="0" length="2147483647">
    <dxf>
      <font>
        <color auto="1"/>
      </font>
    </dxf>
  </rfmt>
  <rfmt sheetId="1" sqref="C47:G47"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46:I46" start="0" length="2147483647">
    <dxf>
      <font>
        <color auto="1"/>
      </font>
    </dxf>
  </rfmt>
  <rfmt sheetId="1" sqref="I46">
    <dxf>
      <fill>
        <patternFill>
          <bgColor theme="6" tint="0.59999389629810485"/>
        </patternFill>
      </fill>
    </dxf>
  </rfmt>
  <rcc rId="1588" sId="1">
    <oc r="J47" t="inlineStr">
      <is>
        <t>Объект благоустройства "Этнодеревня" (2 этап)</t>
      </is>
    </oc>
    <nc r="J47" t="inlineStr">
      <is>
        <t>Объект благоустройства "Этнодеревня" (3 этап)</t>
      </is>
    </nc>
  </rcc>
  <rfmt sheetId="1" sqref="I47:J47" start="0" length="2147483647">
    <dxf>
      <font>
        <color auto="1"/>
      </font>
    </dxf>
  </rfmt>
  <rcc rId="1589" sId="1" numFmtId="4">
    <oc r="H48">
      <v>87.77</v>
    </oc>
    <nc r="H48">
      <v>87.82</v>
    </nc>
  </rcc>
  <rfmt sheetId="1" sqref="H48:I48" start="0" length="2147483647">
    <dxf>
      <font>
        <color auto="1"/>
      </font>
    </dxf>
  </rfmt>
  <rcc rId="1590" sId="1">
    <oc r="J48" t="inlineStr">
      <is>
        <t>С учетом выполненных работ в 2023 году по благоустройству "Объект благоустройства "Этнодеревня" (2 этап) доля благоустроенных общественных территорий к общей площади общественных территорий составила 87,77%.</t>
      </is>
    </oc>
    <nc r="J48" t="inlineStr">
      <is>
        <t>С учетом выполненных работ в 2024 году по благоустройству "Объект благоустройства "Этнодеревня" (3 этап) доля благоустроенных общественных территорий к общей площади общественных территорий составила 87,82%.</t>
      </is>
    </nc>
  </rcc>
  <rfmt sheetId="1" sqref="J48" start="0" length="2147483647">
    <dxf>
      <font>
        <color auto="1"/>
      </font>
    </dxf>
  </rfmt>
  <rcc rId="1591" sId="1">
    <oc r="H49">
      <v>27.26</v>
    </oc>
    <nc r="H49">
      <v>27.47</v>
    </nc>
  </rcc>
  <rcc rId="1592" sId="1">
    <oc r="J49" t="inlineStr">
      <is>
        <t xml:space="preserve">С учетом выполненных работ в 2023 году по благоустройству "Объект благоустройства "Этнодеревня" (2 этап) площадь благоустроенных общественных территорий приходящихся на 1 жителя города Когалыма составила 27,26%.
</t>
      </is>
    </oc>
    <nc r="J49" t="inlineStr">
      <is>
        <t xml:space="preserve">С учетом выполненных работ в 2023 году по благоустройству "Объект благоустройства "Этнодеревня" (3 этап) площадь благоустроенных общественных территорий приходящихся на 1 жителя города Когалыма составила 27,47%.
</t>
      </is>
    </nc>
  </rcc>
  <rfmt sheetId="1" sqref="H49:J49" start="0" length="2147483647">
    <dxf>
      <font>
        <color auto="1"/>
      </font>
    </dxf>
  </rfmt>
  <rcc rId="1593" sId="1">
    <oc r="J50" t="inlineStr">
      <is>
        <t>Реализация инициативного проекта "Безопасный двор".</t>
      </is>
    </oc>
    <nc r="J50" t="inlineStr">
      <is>
        <t>Благоустройство дворовой территории по ул.Степана Повха, д.16</t>
      </is>
    </nc>
  </rcc>
  <rfmt sheetId="1" sqref="H50">
    <dxf>
      <numFmt numFmtId="165" formatCode="0.0"/>
    </dxf>
  </rfmt>
  <rfmt sheetId="1" sqref="H50">
    <dxf>
      <numFmt numFmtId="1" formatCode="0"/>
    </dxf>
  </rfmt>
  <rfmt sheetId="1" sqref="H50:J50" start="0" length="2147483647">
    <dxf>
      <font>
        <color auto="1"/>
      </font>
    </dxf>
  </rfmt>
  <rfmt sheetId="1" sqref="I51">
    <dxf>
      <fill>
        <patternFill>
          <bgColor theme="9" tint="0.59999389629810485"/>
        </patternFill>
      </fill>
    </dxf>
  </rfmt>
  <rcc rId="1594" sId="1" odxf="1" dxf="1">
    <oc r="J51" t="inlineStr">
      <is>
        <t>Выполнено комплексное благоустройство дворовых территорий по ул. Ленинградская, д. 8, д. 12 ул. Молодежная д. 9, д. 11 и ул. Мира, д. 19, д. 21, д.31, где произведено асфальтирование, устройство ливневых канализаций, ремонт сетей освещения, установка лавочек и урн.</t>
      </is>
    </oc>
    <nc r="J51" t="inlineStr">
      <is>
        <t>Выполнены работы по созданию объектов благоустройства:
- Литературный сквер;
- "Этностойбище коренных народов ХМАО-Югры "Вонт-Корт" (лесное стойбище) в г.Когалыме";
- "Архитектурная композиция "Термометр".</t>
      </is>
    </nc>
    <ndxf>
      <alignment wrapText="1" readingOrder="0"/>
    </ndxf>
  </rcc>
  <rfmt sheetId="1" sqref="J51" start="0" length="2147483647">
    <dxf>
      <font>
        <color auto="1"/>
      </font>
    </dxf>
  </rfmt>
  <rfmt sheetId="1" sqref="J51">
    <dxf>
      <fill>
        <patternFill patternType="solid">
          <bgColor rgb="FFFFFF00"/>
        </patternFill>
      </fill>
    </dxf>
  </rfmt>
  <rcc rId="1595" sId="1" numFmtId="4">
    <oc r="H52">
      <v>1</v>
    </oc>
    <nc r="H52">
      <v>2</v>
    </nc>
  </rcc>
  <rfmt sheetId="1" sqref="I52">
    <dxf>
      <fill>
        <patternFill>
          <bgColor theme="6" tint="0.59999389629810485"/>
        </patternFill>
      </fill>
    </dxf>
  </rfmt>
  <rfmt sheetId="1" sqref="H52:J52" start="0" length="2147483647">
    <dxf>
      <font>
        <color auto="1"/>
      </font>
    </dxf>
  </rfmt>
  <rcc rId="1596" sId="1">
    <oc r="J52" t="inlineStr">
      <is>
        <t xml:space="preserve">Работы выполнены на одном объекте благоустройства "Этнодеревня" оборудована мангальная зона (установлены столы-гриль). 
По объектам "Литературный сквер" и "Экотропа" выполнение работы планируется в 2024 году.
- "Экотропа" - реализация в 2024 году в рамках данной муниципальной программы; 
-"Литературный сквер"  - в связи с принятием решения по реализации проекта в рамках инициативного бюджетирования.
</t>
      </is>
    </oc>
    <nc r="J52" t="inlineStr">
      <is>
        <t xml:space="preserve">Приобретено 2 стола-гриль. 
</t>
      </is>
    </nc>
  </rcc>
  <rcc rId="1597" sId="1">
    <oc r="J46" t="inlineStr">
      <is>
        <t>В целях достижения значения показателя "Доля граждан, принявших участие в решении вопросов развития городской среды от общего количества граждан в возрасте от 14 лет, проживающих в городе Когалыме", утвержденному региональным проектом "Формирование комфортной городской среды" в размере 25%, в 2023 году велась активная работа по вовлечению жителей города в решение вопросов благоустройства (проведение рейтингового голосования, опросов, анкетирования, общественные приемки объектов). По итогам года указанный показатель составил 35,3% или 17 199 чел. (численность граждан старше 14 лет - 48 677 чел.).</t>
      </is>
    </oc>
    <nc r="J46" t="inlineStr">
      <is>
        <t>По состоянию на 31.12.2024 принявших участие граждан в решении вопросов развития городской среды составило 16 565 человек  или 33 % от общей численности граждан от 14 лет (50 087 чел.)</t>
      </is>
    </nc>
  </rcc>
  <rcc rId="1598" sId="1">
    <oc r="H46">
      <v>35.299999999999997</v>
    </oc>
    <nc r="H46">
      <v>33</v>
    </nc>
  </rcc>
  <rfmt sheetId="1" sqref="J46"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2" sId="1">
    <oc r="J19" t="inlineStr">
      <is>
        <t>Нарастающим итогом с 2019 года (значения показателей в соответствие с декомпозицией Портфеля проектов «Экология» регионального проекта «Сохранение уникальных водных объектов» ежегодно не менее 47 человек, по г. Когалыму запланировано 60 чел. ежегодно).
В 2023 году участвовали в мероприятиях 120 человек.</t>
      </is>
    </oc>
    <nc r="J19" t="inlineStr">
      <is>
        <t xml:space="preserve">
В экологической акции "Вода России" в 2024 г. приняли участие неравнодушные жители города и волонтеры в количестве  3 997 человек. Значение показателя  (нарастающим итогом) составило 4 357 чел.</t>
      </is>
    </nc>
  </rcc>
  <rfmt sheetId="1" sqref="J19" start="0" length="2147483647">
    <dxf>
      <font>
        <color auto="1"/>
      </font>
    </dxf>
  </rfmt>
</revisions>
</file>

<file path=xl/revisions/revisionLog1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3" sId="1">
    <oc r="J18" t="inlineStr">
      <is>
        <t>Значение показателя в соответствии с декомпозицией Портфеля проектов "Экология" регионального проекта "Сохранение уникальных водных объектов "на город Когалыма составляет ежегодно не менее 0,42 км. 
На 31.12.2023 протяженность очищенной прибрежной полосы реки Ингу-Ягун составила 1,07 км.</t>
      </is>
    </oc>
    <nc r="J18" t="inlineStr">
      <is>
        <t xml:space="preserve">С мая по сентябрь  2024 года было проведено 23 мероприятия в рамках экологической акции «Вода России», очищено 36 280  метров береговой линии. </t>
      </is>
    </nc>
  </rcc>
  <rfmt sheetId="1" sqref="J18" start="0" length="2147483647">
    <dxf>
      <font>
        <color auto="1"/>
      </font>
    </dxf>
  </rfmt>
  <rcv guid="{BA841332-DFE8-4B37-BA4A-C5C5E49832E3}" action="delete"/>
  <rdn rId="0" localSheetId="1" customView="1" name="Z_BA841332_DFE8_4B37_BA4A_C5C5E49832E3_.wvu.PrintArea" hidden="1" oldHidden="1">
    <formula>'Приложение 2'!$C$1:$J$201</formula>
    <oldFormula>'Приложение 2'!$C$1:$J$201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2'!$C$1:$L$201</formula>
    <oldFormula>'Приложение 2'!$C$1:$L$201</oldFormula>
  </rdn>
  <rcv guid="{BA841332-DFE8-4B37-BA4A-C5C5E49832E3}" action="add"/>
</revisions>
</file>

<file path=xl/revisions/revisionLog1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7" sId="1">
    <oc r="I171">
      <f>H171/G171*100</f>
    </oc>
    <nc r="I171">
      <f>H171/G171*100</f>
    </nc>
  </rcc>
  <rcc rId="1608" sId="1">
    <oc r="C109" t="inlineStr">
      <is>
        <t>9. Муниципальная программа "Развитие транспортной системы города Когалыма"</t>
      </is>
    </oc>
    <nc r="C109" t="inlineStr">
      <is>
        <r>
          <t xml:space="preserve">9. </t>
        </r>
        <r>
          <rPr>
            <b/>
            <sz val="13"/>
            <rFont val="Times New Roman"/>
            <family val="1"/>
            <charset val="204"/>
          </rPr>
          <t>Муниципальная программа "Развитие транспортной системы города Когалыма"</t>
        </r>
      </is>
    </nc>
  </rcc>
</revisions>
</file>

<file path=xl/revisions/revisionLog1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E110">
    <dxf>
      <alignment wrapText="1" readingOrder="0"/>
    </dxf>
  </rfmt>
  <rcc rId="1609" sId="1">
    <oc r="F110" t="inlineStr">
      <is>
        <t xml:space="preserve"> -</t>
      </is>
    </oc>
    <nc r="F110">
      <v>8</v>
    </nc>
  </rcc>
  <rcc rId="1610" sId="1">
    <oc r="G110">
      <v>1</v>
    </oc>
    <nc r="G110">
      <v>7</v>
    </nc>
  </rcc>
  <rfmt sheetId="1" sqref="D110:G110" start="0" length="2147483647">
    <dxf>
      <font>
        <color auto="1"/>
      </font>
    </dxf>
  </rfmt>
  <rfmt sheetId="1" sqref="C110" start="0" length="2147483647">
    <dxf>
      <font>
        <color auto="1"/>
      </font>
    </dxf>
  </rfmt>
  <rcc rId="1611" sId="1">
    <oc r="J110" t="inlineStr">
      <is>
        <t>Выполнены работы по актуализации программы комплексного развития транспортной инфраструктуры города Когалыма и утверждены решением Думы города Когалыма от 20.12.2023 №352-ГД.</t>
      </is>
    </oc>
    <nc r="J110"/>
  </rcc>
  <rcc rId="1612" sId="1">
    <oc r="D111" t="inlineStr">
      <is>
        <t>Обеспечение выполнения работ по перевозке пассажиров по городским маршрутам</t>
      </is>
    </oc>
    <nc r="D111" t="inlineStr">
      <is>
        <t>Прирост протяженности автомобильных дорог общего пользования местного значения, соответствующих нормативным требованиям к транспортно-эксплуатационным показателям, в результате капитального ремонта и ремонта автомобильных дорог</t>
      </is>
    </nc>
  </rcc>
  <rcc rId="1613" sId="1">
    <oc r="D112" t="inlineStr">
      <is>
        <t>Прирост протяженности автомобильных дорог общего пользования местного значения, соответствующих нормативным требованиям к транспортно-эксплуатационным показателям, в результате капитального ремонта и ремонта автомобильных дорог</t>
      </is>
    </oc>
    <nc r="D112"/>
  </rcc>
  <rcc rId="1614" sId="1" odxf="1" dxf="1">
    <oc r="E111" t="inlineStr">
      <is>
        <t>кол-во маршрутов</t>
      </is>
    </oc>
    <nc r="E111" t="inlineStr">
      <is>
        <t>км.</t>
      </is>
    </nc>
    <ndxf/>
  </rcc>
  <rcc rId="1615" sId="1">
    <oc r="E112" t="inlineStr">
      <is>
        <t>км.</t>
      </is>
    </oc>
    <nc r="E112"/>
  </rcc>
  <rcc rId="1616" sId="1">
    <oc r="F111">
      <v>9</v>
    </oc>
    <nc r="F111">
      <v>3.0270000000000001</v>
    </nc>
  </rcc>
  <rcc rId="1617" sId="1">
    <oc r="G111">
      <v>7</v>
    </oc>
    <nc r="G111">
      <v>5.8</v>
    </nc>
  </rcc>
  <rfmt sheetId="1" sqref="C111:G111" start="0" length="2147483647">
    <dxf>
      <font>
        <color auto="1"/>
      </font>
    </dxf>
  </rfmt>
  <rrc rId="1618" sId="1" ref="A112:XFD112" action="deleteRow">
    <undo index="3" exp="ref" v="1" dr="I112" r="K111" sId="1"/>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12:XFD112" start="0" length="0">
      <dxf>
        <font>
          <sz val="12"/>
          <color rgb="FFC00000"/>
          <name val="Times New Roman"/>
          <scheme val="none"/>
        </font>
      </dxf>
    </rfmt>
    <rcc rId="0" sId="1" dxf="1">
      <nc r="A112">
        <v>3</v>
      </nc>
      <ndxf>
        <font>
          <b/>
          <sz val="15"/>
          <color rgb="FFC00000"/>
          <name val="Times New Roman"/>
          <scheme val="none"/>
        </font>
        <alignment horizontal="center" vertical="center" readingOrder="0"/>
      </ndxf>
    </rcc>
    <rcc rId="0" sId="1" dxf="1">
      <nc r="B112">
        <v>93</v>
      </nc>
      <ndxf>
        <font>
          <b/>
          <sz val="15"/>
          <color rgb="FFC00000"/>
          <name val="Times New Roman"/>
          <scheme val="none"/>
        </font>
        <alignment horizontal="center" vertical="center" readingOrder="0"/>
      </ndxf>
    </rcc>
    <rcc rId="0" sId="1" dxf="1">
      <nc r="C112" t="inlineStr">
        <is>
          <t>III.</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 sqref="D112" start="0" length="0">
      <dxf>
        <font>
          <sz val="13"/>
          <color rgb="FFC00000"/>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12"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1" dxf="1">
      <nc r="F112">
        <v>3.0680000000000001</v>
      </nc>
      <ndxf>
        <font>
          <sz val="13"/>
          <color rgb="FFC00000"/>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G112">
        <v>0.63100000000000001</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H112">
        <v>0.63100000000000001</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I112">
        <f>H112/G112*100</f>
      </nc>
      <ndxf>
        <font>
          <sz val="13"/>
          <color rgb="FFC00000"/>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J112" t="inlineStr">
        <is>
          <t xml:space="preserve">Выполнены работы по ремонту автомобильных дорог:
- Участок автомобильной дороги по ул. Дружбы Народов (в районе моста через р. Ингу-Ягун на 2+289 км. автодороги ул. Друюбы Нородов в г. Когалыме) - 0,33 км.
- Участок автомобильной дороги по ул. Дружбы Народов (выезд с перекрестка с круговым движением ул. Дружбы Народов - проспект Шмидта в сторону СКК "Галактика") - 0,114 км.
Объкт "Путепровод на км 0+468 автодороги Повховское шоссе в г. Когалыме" - 0,187 км.
</t>
        </is>
      </nc>
      <ndxf>
        <font>
          <sz val="13"/>
          <color rgb="FFC00000"/>
          <name val="Times New Roman"/>
          <scheme val="none"/>
        </font>
        <fill>
          <patternFill patternType="solid">
            <bgColor theme="0"/>
          </patternFill>
        </fill>
        <alignment horizontal="left" vertical="top" wrapText="1" readingOrder="0"/>
        <border outline="0">
          <left style="thin">
            <color indexed="64"/>
          </left>
          <right style="thin">
            <color indexed="64"/>
          </right>
          <top style="thin">
            <color indexed="64"/>
          </top>
          <bottom style="thin">
            <color indexed="64"/>
          </bottom>
        </border>
      </ndxf>
    </rcc>
    <rfmt sheetId="1" sqref="K112" start="0" length="0">
      <dxf>
        <font>
          <sz val="13"/>
          <color rgb="FFC00000"/>
          <name val="Times New Roman"/>
          <scheme val="none"/>
        </font>
        <alignment horizontal="center" vertical="top" readingOrder="0"/>
      </dxf>
    </rfmt>
    <rfmt sheetId="1" sqref="L112" start="0" length="0">
      <dxf>
        <font>
          <sz val="13"/>
          <color rgb="FFC00000"/>
          <name val="Times New Roman"/>
          <scheme val="none"/>
        </font>
      </dxf>
    </rfmt>
    <rfmt sheetId="1" sqref="N112" start="0" length="0">
      <dxf>
        <font>
          <b/>
          <sz val="24"/>
          <color rgb="FFC00000"/>
          <name val="Times New Roman"/>
          <scheme val="none"/>
        </font>
      </dxf>
    </rfmt>
  </rrc>
  <rrc rId="1619" sId="1" ref="A112:XFD112" action="deleteRow">
    <undo index="5" exp="ref" v="1" dr="I112" r="K111" sId="1"/>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12:XFD112" start="0" length="0">
      <dxf>
        <font>
          <sz val="12"/>
          <color rgb="FFC00000"/>
          <name val="Times New Roman"/>
          <scheme val="none"/>
        </font>
      </dxf>
    </rfmt>
    <rcc rId="0" sId="1" dxf="1">
      <nc r="A112">
        <v>4</v>
      </nc>
      <ndxf>
        <font>
          <b/>
          <sz val="15"/>
          <color rgb="FFC00000"/>
          <name val="Times New Roman"/>
          <scheme val="none"/>
        </font>
        <alignment horizontal="center" vertical="center" readingOrder="0"/>
      </ndxf>
    </rcc>
    <rcc rId="0" sId="1" dxf="1">
      <nc r="B112">
        <v>94</v>
      </nc>
      <ndxf>
        <font>
          <b/>
          <sz val="15"/>
          <color rgb="FFC00000"/>
          <name val="Times New Roman"/>
          <scheme val="none"/>
        </font>
        <alignment horizontal="center" vertical="center" readingOrder="0"/>
      </ndxf>
    </rcc>
    <rcc rId="0" sId="1" dxf="1">
      <nc r="C112" t="inlineStr">
        <is>
          <t>1.</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D112" t="inlineStr">
        <is>
          <t>Общая протяженность автомобильных дорог общего пользования местного значения, не соответствующих нормативным требованиям к транспортно-эксплуатационным показателям</t>
        </is>
      </nc>
      <ndxf>
        <font>
          <sz val="13"/>
          <color rgb="FFC00000"/>
          <name val="Times New Roman"/>
          <scheme val="none"/>
        </font>
        <alignment vertical="center" wrapText="1" readingOrder="0"/>
        <border outline="0">
          <left style="thin">
            <color indexed="64"/>
          </left>
          <right style="thin">
            <color indexed="64"/>
          </right>
          <top style="thin">
            <color indexed="64"/>
          </top>
          <bottom style="thin">
            <color indexed="64"/>
          </bottom>
        </border>
      </ndxf>
    </rcc>
    <rcc rId="0" sId="1" dxf="1">
      <nc r="E112" t="inlineStr">
        <is>
          <t>км.</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12">
        <v>3.0680000000000001</v>
      </nc>
      <ndxf>
        <font>
          <sz val="13"/>
          <color rgb="FFC00000"/>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G112">
        <v>0.63100000000000001</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H112">
        <v>0.63100000000000001</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I112">
        <f>H112/G112*100</f>
      </nc>
      <ndxf>
        <font>
          <sz val="13"/>
          <color rgb="FFC00000"/>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ndxf>
    </rcc>
    <rfmt sheetId="1" sqref="J112" start="0" length="0">
      <dxf>
        <font>
          <sz val="13"/>
          <color rgb="FFC00000"/>
          <name val="Times New Roman"/>
          <scheme val="none"/>
        </font>
        <fill>
          <patternFill patternType="solid">
            <bgColor theme="0"/>
          </patternFill>
        </fill>
        <alignment horizontal="left" vertical="top" wrapText="1" readingOrder="0"/>
        <border outline="0">
          <left style="thin">
            <color indexed="64"/>
          </left>
          <right style="thin">
            <color indexed="64"/>
          </right>
          <top style="thin">
            <color indexed="64"/>
          </top>
          <bottom style="thin">
            <color indexed="64"/>
          </bottom>
        </border>
      </dxf>
    </rfmt>
    <rfmt sheetId="1" sqref="K112" start="0" length="0">
      <dxf>
        <font>
          <sz val="13"/>
          <color rgb="FFC00000"/>
          <name val="Times New Roman"/>
          <scheme val="none"/>
        </font>
        <alignment horizontal="center" vertical="top" readingOrder="0"/>
      </dxf>
    </rfmt>
    <rfmt sheetId="1" sqref="L112" start="0" length="0">
      <dxf>
        <font>
          <sz val="13"/>
          <color rgb="FFC00000"/>
          <name val="Times New Roman"/>
          <scheme val="none"/>
        </font>
      </dxf>
    </rfmt>
    <rfmt sheetId="1" sqref="N112" start="0" length="0">
      <dxf>
        <font>
          <b/>
          <sz val="24"/>
          <color rgb="FFC00000"/>
          <name val="Times New Roman"/>
          <scheme val="none"/>
        </font>
      </dxf>
    </rfmt>
  </rrc>
  <rcc rId="1620" sId="1">
    <oc r="C112" t="inlineStr">
      <is>
        <t>2.</t>
      </is>
    </oc>
    <nc r="C112" t="inlineStr">
      <is>
        <t>1.</t>
      </is>
    </nc>
  </rcc>
  <rcc rId="1621" sId="1">
    <oc r="C117" t="inlineStr">
      <is>
        <t>6.</t>
      </is>
    </oc>
    <nc r="C117" t="inlineStr">
      <is>
        <t>5.</t>
      </is>
    </nc>
  </rcc>
  <rcc rId="1622" sId="1">
    <oc r="C118" t="inlineStr">
      <is>
        <t>7.</t>
      </is>
    </oc>
    <nc r="C118" t="inlineStr">
      <is>
        <t>6.</t>
      </is>
    </nc>
  </rcc>
  <rcc rId="1623" sId="1">
    <oc r="C119" t="inlineStr">
      <is>
        <t>8.</t>
      </is>
    </oc>
    <nc r="C119" t="inlineStr">
      <is>
        <t>7.</t>
      </is>
    </nc>
  </rcc>
  <rcc rId="1624" sId="1">
    <oc r="C120" t="inlineStr">
      <is>
        <t>9.</t>
      </is>
    </oc>
    <nc r="C120" t="inlineStr">
      <is>
        <t>8.</t>
      </is>
    </nc>
  </rcc>
  <rrc rId="1625" sId="1" ref="A113:XFD113" action="deleteRow">
    <undo index="7" exp="ref" v="1" dr="I113" r="K111" sId="1"/>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13:XFD113" start="0" length="0">
      <dxf>
        <font>
          <sz val="12"/>
          <color rgb="FFC00000"/>
          <name val="Times New Roman"/>
          <scheme val="none"/>
        </font>
      </dxf>
    </rfmt>
    <rfmt sheetId="1" sqref="A113" start="0" length="0">
      <dxf>
        <font>
          <b/>
          <sz val="15"/>
          <color rgb="FFC00000"/>
          <name val="Times New Roman"/>
          <scheme val="none"/>
        </font>
        <alignment horizontal="center" vertical="center" readingOrder="0"/>
      </dxf>
    </rfmt>
    <rfmt sheetId="1" sqref="B113" start="0" length="0">
      <dxf>
        <font>
          <b/>
          <sz val="15"/>
          <color rgb="FFC00000"/>
          <name val="Times New Roman"/>
          <scheme val="none"/>
        </font>
        <alignment horizontal="center" vertical="center" readingOrder="0"/>
      </dxf>
    </rfmt>
    <rfmt sheetId="1" sqref="C113" start="0" length="0">
      <dxf>
        <font>
          <sz val="13"/>
          <color rgb="FFC00000"/>
          <name val="Times New Roman"/>
          <scheme val="none"/>
        </font>
        <alignment horizontal="center" vertical="center" wrapText="1" readingOrder="0"/>
        <border outline="0">
          <left style="thin">
            <color indexed="64"/>
          </left>
          <right style="thin">
            <color indexed="64"/>
          </right>
          <bottom style="thin">
            <color indexed="64"/>
          </bottom>
        </border>
      </dxf>
    </rfmt>
    <rfmt sheetId="1" sqref="D113" start="0" length="0">
      <dxf>
        <font>
          <sz val="13"/>
          <color rgb="FFC00000"/>
          <name val="Times New Roman"/>
          <scheme val="none"/>
        </font>
        <alignment horizontal="left" vertical="center" wrapText="1" readingOrder="0"/>
        <border outline="0">
          <left style="thin">
            <color indexed="64"/>
          </left>
          <right style="thin">
            <color indexed="64"/>
          </right>
          <bottom style="thin">
            <color indexed="64"/>
          </bottom>
        </border>
      </dxf>
    </rfmt>
    <rcc rId="0" sId="1" dxf="1">
      <nc r="E113" t="inlineStr">
        <is>
          <t>комплект ПСД</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13" t="inlineStr">
        <is>
          <t xml:space="preserve"> -</t>
        </is>
      </nc>
      <ndxf>
        <font>
          <sz val="13"/>
          <color rgb="FFC00000"/>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G113">
        <v>1</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H113">
        <v>0</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I113">
        <f>H113/G113*100</f>
      </nc>
      <ndxf>
        <font>
          <sz val="13"/>
          <color rgb="FFC00000"/>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ndxf>
    </rcc>
    <rfmt sheetId="1" sqref="J113" start="0" length="0">
      <dxf>
        <font>
          <sz val="13"/>
          <color rgb="FFC00000"/>
          <name val="Times New Roman"/>
          <scheme val="none"/>
        </font>
        <alignment horizontal="left" vertical="top" wrapText="1" readingOrder="0"/>
        <border outline="0">
          <left style="thin">
            <color indexed="64"/>
          </left>
          <right style="thin">
            <color indexed="64"/>
          </right>
          <bottom style="thin">
            <color indexed="64"/>
          </bottom>
        </border>
      </dxf>
    </rfmt>
    <rfmt sheetId="1" sqref="K113" start="0" length="0">
      <dxf>
        <font>
          <sz val="13"/>
          <color rgb="FFC00000"/>
          <name val="Times New Roman"/>
          <scheme val="none"/>
        </font>
        <alignment horizontal="center" vertical="top" readingOrder="0"/>
      </dxf>
    </rfmt>
    <rfmt sheetId="1" sqref="L113" start="0" length="0">
      <dxf>
        <font>
          <sz val="13"/>
          <color rgb="FFC00000"/>
          <name val="Times New Roman"/>
          <scheme val="none"/>
        </font>
      </dxf>
    </rfmt>
    <rfmt sheetId="1" sqref="N113" start="0" length="0">
      <dxf>
        <font>
          <b/>
          <sz val="24"/>
          <color rgb="FFC00000"/>
          <name val="Times New Roman"/>
          <scheme val="none"/>
        </font>
      </dxf>
    </rfmt>
  </rrc>
  <rcc rId="1626" sId="1">
    <oc r="G112">
      <v>0</v>
    </oc>
    <nc r="G112">
      <v>0.86304999999999998</v>
    </nc>
  </rcc>
  <rfmt sheetId="1" sqref="C112:G112" start="0" length="2147483647">
    <dxf>
      <font>
        <color auto="1"/>
      </font>
    </dxf>
  </rfmt>
  <rrc rId="1627" sId="1" ref="A113:XFD113"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cc rId="1628" sId="1">
    <nc r="C113" t="inlineStr">
      <is>
        <t>2.</t>
      </is>
    </nc>
  </rcc>
  <rcc rId="1629" sId="1">
    <oc r="D115" t="inlineStr">
      <is>
        <t>Протяженность сети автомобильных дорог общего пользования местного значения</t>
      </is>
    </oc>
    <nc r="D115"/>
  </rcc>
  <rcc rId="1630" sId="1">
    <nc r="D113" t="inlineStr">
      <is>
        <t>Протяженность сети автомобильных дорог общего пользования местного значения</t>
      </is>
    </nc>
  </rcc>
  <rcc rId="1631" sId="1">
    <nc r="E113" t="inlineStr">
      <is>
        <t>км.</t>
      </is>
    </nc>
  </rcc>
  <rcc rId="1632" sId="1">
    <nc r="F113">
      <v>96.323999999999998</v>
    </nc>
  </rcc>
  <rcc rId="1633" sId="1">
    <nc r="G113">
      <v>96.323999999999998</v>
    </nc>
  </rcc>
  <rcc rId="1634" sId="1">
    <nc r="I113">
      <f>IFERROR(H113/G113*100,0)</f>
    </nc>
  </rcc>
  <rcc rId="1635" sId="1" odxf="1" dxf="1">
    <oc r="D110" t="inlineStr">
      <is>
        <t>Актуализация программы комплексного развития транспортной инфраструктуры города Когалыма</t>
      </is>
    </oc>
    <nc r="D110" t="inlineStr">
      <is>
        <t>Обеспечение выполнения работ по перевозке пассажиров по городским маршрутам</t>
      </is>
    </nc>
    <ndxf>
      <font>
        <sz val="13"/>
        <color auto="1"/>
        <name val="Times New Roman"/>
        <scheme val="none"/>
      </font>
      <alignment horizontal="left" readingOrder="0"/>
    </ndxf>
  </rcc>
  <rcc rId="1636" sId="1" odxf="1" dxf="1">
    <oc r="E110" t="inlineStr">
      <is>
        <t>шт.</t>
      </is>
    </oc>
    <nc r="E110" t="inlineStr">
      <is>
        <t>кол-во маршрутов</t>
      </is>
    </nc>
    <ndxf>
      <font>
        <sz val="13"/>
        <color auto="1"/>
        <name val="Times New Roman"/>
        <scheme val="none"/>
      </font>
    </ndxf>
  </rcc>
  <rm rId="1637" sheetId="1" source="D114:E114" destination="D115:E115" sourceSheetId="1">
    <rfmt sheetId="1" sqref="D115" start="0" length="0">
      <dxf>
        <font>
          <sz val="13"/>
          <color rgb="FFC00000"/>
          <name val="Times New Roman"/>
          <scheme val="none"/>
        </font>
        <alignment vertical="center" wrapText="1" readingOrder="0"/>
        <border outline="0">
          <left style="thin">
            <color indexed="64"/>
          </left>
          <right style="thin">
            <color indexed="64"/>
          </right>
          <top style="thin">
            <color indexed="64"/>
          </top>
          <bottom style="thin">
            <color indexed="64"/>
          </bottom>
        </border>
      </dxf>
    </rfmt>
    <rcc rId="0" sId="1" dxf="1">
      <nc r="E115" t="inlineStr">
        <is>
          <t>км.</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m>
  <rcc rId="1638" sId="1">
    <oc r="D116" t="inlineStr">
      <is>
        <t>Обеспечение стабильности работы светофорных объектов</t>
      </is>
    </oc>
    <nc r="D116"/>
  </rcc>
  <rcc rId="1639" sId="1" odxf="1" dxf="1">
    <nc r="D114" t="inlineStr">
      <is>
        <t>Обеспечение стабильности работы светофорных объектов</t>
      </is>
    </nc>
    <ndxf>
      <font>
        <sz val="13"/>
        <color auto="1"/>
        <name val="Times New Roman"/>
        <scheme val="none"/>
      </font>
      <alignment horizontal="left" vertical="center" wrapText="1" readingOrder="0"/>
      <border outline="0">
        <left style="thin">
          <color indexed="64"/>
        </left>
        <right style="thin">
          <color indexed="64"/>
        </right>
        <top style="thin">
          <color indexed="64"/>
        </top>
      </border>
    </ndxf>
  </rcc>
  <rcc rId="1640" sId="1" odxf="1" dxf="1">
    <nc r="E114" t="inlineStr">
      <is>
        <t>шт.</t>
      </is>
    </nc>
    <n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1641" sId="1">
    <oc r="F114">
      <v>5.2370000000000001</v>
    </oc>
    <nc r="F114">
      <v>38</v>
    </nc>
  </rcc>
  <rcc rId="1642" sId="1">
    <oc r="G114">
      <v>1.7829999999999999</v>
    </oc>
    <nc r="G114">
      <v>42</v>
    </nc>
  </rcc>
  <rfmt sheetId="1" sqref="F114:G114" start="0" length="2147483647">
    <dxf>
      <font>
        <color auto="1"/>
      </font>
    </dxf>
  </rfmt>
  <rm rId="1643" sheetId="1" source="D115:E115" destination="D116:E116" sourceSheetId="1">
    <rfmt sheetId="1" sqref="D116" start="0" length="0">
      <dxf>
        <font>
          <sz val="13"/>
          <color rgb="FFC00000"/>
          <name val="Times New Roman"/>
          <scheme val="none"/>
        </font>
        <alignment vertical="center" wrapText="1" readingOrder="0"/>
        <border outline="0">
          <left style="thin">
            <color indexed="64"/>
          </left>
          <right style="thin">
            <color indexed="64"/>
          </right>
          <top style="thin">
            <color indexed="64"/>
          </top>
          <bottom style="thin">
            <color indexed="64"/>
          </bottom>
        </border>
      </dxf>
    </rfmt>
    <rcc rId="0" sId="1" dxf="1">
      <nc r="E116" t="inlineStr">
        <is>
          <t>шт.</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m>
  <rcc rId="1644" sId="1">
    <oc r="D117" t="inlineStr">
      <is>
        <t>Обеспечение остановочных павильонов информационными табло (приобретение, монтаж, ремонт и техническое обслуживание)</t>
      </is>
    </oc>
    <nc r="D117"/>
  </rcc>
  <rcc rId="1645" sId="1" odxf="1" dxf="1">
    <nc r="D115" t="inlineStr">
      <is>
        <t>Обеспечение остановочных павильонов информационными табло (приобретение, монтаж, ремонт и техническое обслуживание)</t>
      </is>
    </nc>
    <ndxf>
      <font>
        <sz val="13"/>
        <color auto="1"/>
        <name val="Times New Roman"/>
        <scheme val="none"/>
      </font>
      <alignment horizontal="left" vertical="center" wrapText="1" readingOrder="0"/>
      <border outline="0">
        <left style="thin">
          <color indexed="64"/>
        </left>
        <right style="thin">
          <color indexed="64"/>
        </right>
        <top style="thin">
          <color indexed="64"/>
        </top>
      </border>
    </ndxf>
  </rcc>
  <rcc rId="1646" sId="1" odxf="1" dxf="1">
    <nc r="E115" t="inlineStr">
      <is>
        <t>шт.</t>
      </is>
    </nc>
    <n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1647" sId="1">
    <oc r="F115">
      <v>93.983000000000004</v>
    </oc>
    <nc r="F115">
      <v>56</v>
    </nc>
  </rcc>
  <rcc rId="1648" sId="1">
    <oc r="G115">
      <v>96.323999999999998</v>
    </oc>
    <nc r="G115">
      <v>56</v>
    </nc>
  </rcc>
  <rfmt sheetId="1" sqref="F115:G115" start="0" length="2147483647">
    <dxf>
      <font>
        <color auto="1"/>
      </font>
    </dxf>
  </rfmt>
  <rcc rId="1649" sId="1">
    <oc r="E117" t="inlineStr">
      <is>
        <t>шт.</t>
      </is>
    </oc>
    <nc r="E117"/>
  </rcc>
  <rm rId="1650" sheetId="1" source="D116:E116" destination="D117:E117" sourceSheetId="1">
    <rfmt sheetId="1" sqref="D117" start="0" length="0">
      <dxf>
        <font>
          <sz val="13"/>
          <color rgb="FFC00000"/>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17"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m>
  <rfmt sheetId="1" sqref="C114:C116" start="0" length="2147483647">
    <dxf>
      <font>
        <color auto="1"/>
      </font>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6" sId="1">
    <oc r="J146" t="inlineStr">
      <is>
        <t>На конец 2023 в реестре МСП количество субъектов агропромышленного комплекса составляет 14 ед. 
За 2023 год В реестр МСП включены:
1. Пустовалова Лилия Борисовна 
2.ИП Крысин А.Е. исключен из реестра МСП. 
3. ИП Хохлова О.Б. в настоящее время не осуществляют сельскохозяйственную деятельность.</t>
      </is>
    </oc>
    <nc r="J146" t="inlineStr">
      <is>
        <t>На конец 2023 в реестре МСП количество субъектов агропромышленного комплекса составляет 13 ед. 
За 2023 год В реестр МСП включены:
1. Пустовалова Лилия Борисовна 
2.ИП Крысин А.Е. исключен из реестра МСП. 
3. ИП Хохлова О.Б. в настоящее время не осуществляют сельскохозяйственную деятельность.</t>
      </is>
    </nc>
  </rcc>
</revisions>
</file>

<file path=xl/revisions/revisionLog1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D116" start="0" length="0">
    <dxf>
      <alignment vertical="top" wrapText="1" readingOrder="0"/>
    </dxf>
  </rfmt>
  <rcc rId="1654" sId="1" odxf="1" dxf="1">
    <nc r="D116" t="inlineStr">
      <is>
        <t>Обустройство пешеходных переходов объектами дорожной
инфраструктуры</t>
      </is>
    </nc>
    <ndxf>
      <font>
        <sz val="13"/>
        <color auto="1"/>
        <name val="Times New Roman"/>
        <scheme val="none"/>
      </font>
      <alignment horizontal="left" vertical="center" readingOrder="0"/>
      <border outline="0">
        <left style="thin">
          <color indexed="64"/>
        </left>
        <right style="thin">
          <color indexed="64"/>
        </right>
        <top style="thin">
          <color indexed="64"/>
        </top>
      </border>
    </ndxf>
  </rcc>
  <rcc rId="1655" sId="1" odxf="1" dxf="1">
    <nc r="E116" t="inlineStr">
      <is>
        <t>количество переходов</t>
      </is>
    </nc>
    <n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1656" sId="1">
    <oc r="F116">
      <v>38</v>
    </oc>
    <nc r="F116" t="inlineStr">
      <is>
        <t xml:space="preserve"> -</t>
      </is>
    </nc>
  </rcc>
  <rcc rId="1657" sId="1">
    <oc r="G116">
      <v>42</v>
    </oc>
    <nc r="G116">
      <v>4</v>
    </nc>
  </rcc>
  <rfmt sheetId="1" sqref="F116:G116" start="0" length="2147483647">
    <dxf>
      <font>
        <color auto="1"/>
      </font>
    </dxf>
  </rfmt>
  <rcc rId="1658" sId="1">
    <oc r="C117" t="inlineStr">
      <is>
        <t>5.</t>
      </is>
    </oc>
    <nc r="C117" t="inlineStr">
      <is>
        <t>6.</t>
      </is>
    </nc>
  </rcc>
  <rcc rId="1659" sId="1">
    <oc r="F117">
      <v>11</v>
    </oc>
    <nc r="F117">
      <v>3.8079999999999998</v>
    </nc>
  </rcc>
  <rcc rId="1660" sId="1">
    <oc r="G117">
      <v>56</v>
    </oc>
    <nc r="G117">
      <v>0.75800000000000001</v>
    </nc>
  </rcc>
  <rfmt sheetId="1" sqref="C117:G117" start="0" length="2147483647">
    <dxf>
      <font>
        <color auto="1"/>
      </font>
    </dxf>
  </rfmt>
  <rcc rId="1661" sId="1">
    <oc r="D118" t="inlineStr">
      <is>
        <t>Обустройство, модернизация светофорных объектов на территории города Когалыма</t>
      </is>
    </oc>
    <nc r="D118" t="inlineStr">
      <is>
        <t>Обеспечение технического и эксплуатационного
обслуживания программных технических измерительных
комплексов</t>
      </is>
    </nc>
  </rcc>
  <rcc rId="1662" sId="1">
    <oc r="C118" t="inlineStr">
      <is>
        <t>6.</t>
      </is>
    </oc>
    <nc r="C118" t="inlineStr">
      <is>
        <t>7.</t>
      </is>
    </nc>
  </rcc>
  <rcc rId="1663" sId="1">
    <oc r="F118">
      <v>1</v>
    </oc>
    <nc r="F118">
      <v>18</v>
    </nc>
  </rcc>
  <rcc rId="1664" sId="1">
    <oc r="G118">
      <v>4</v>
    </oc>
    <nc r="G118">
      <v>18</v>
    </nc>
  </rcc>
  <rfmt sheetId="1" sqref="C118:F118" start="0" length="2147483647">
    <dxf>
      <font>
        <color auto="1"/>
      </font>
    </dxf>
  </rfmt>
  <rcc rId="1665" sId="1">
    <oc r="C119" t="inlineStr">
      <is>
        <t>7.</t>
      </is>
    </oc>
    <nc r="C119" t="inlineStr">
      <is>
        <t>8.</t>
      </is>
    </nc>
  </rcc>
  <rcc rId="1666" sId="1">
    <oc r="D119" t="inlineStr">
      <is>
        <t>Обеспечение технического и эксплуатационного обслуживания программно-технического измерительного комплекса "Одиссей" (комплексы)</t>
      </is>
    </oc>
    <nc r="D119" t="inlineStr">
      <is>
        <t>Обеспечение аварийноопасных участков автомобильных
дорог местного значения системой видеонаблюдения для
фиксации нарушений правил дорожного движения</t>
      </is>
    </nc>
  </rcc>
  <rcc rId="1667" sId="1">
    <oc r="E119" t="inlineStr">
      <is>
        <t>шт.</t>
      </is>
    </oc>
    <nc r="E119" t="inlineStr">
      <is>
        <t>ед.</t>
      </is>
    </nc>
  </rcc>
  <rcc rId="1668" sId="1">
    <oc r="F119">
      <v>18</v>
    </oc>
    <nc r="F119" t="inlineStr">
      <is>
        <t xml:space="preserve"> -</t>
      </is>
    </nc>
  </rcc>
  <rcc rId="1669" sId="1">
    <oc r="G119">
      <v>18</v>
    </oc>
    <nc r="G119">
      <v>1</v>
    </nc>
  </rcc>
  <rfmt sheetId="1" sqref="C119:G119" start="0" length="2147483647">
    <dxf>
      <font>
        <color auto="1"/>
      </font>
    </dxf>
  </rfmt>
  <rfmt sheetId="1" sqref="G118" start="0" length="2147483647">
    <dxf>
      <font>
        <color auto="1"/>
      </font>
    </dxf>
  </rfmt>
  <rcc rId="1670" sId="1">
    <oc r="C120" t="inlineStr">
      <is>
        <t>8.</t>
      </is>
    </oc>
    <nc r="C120" t="inlineStr">
      <is>
        <t>9.</t>
      </is>
    </nc>
  </rcc>
  <rcc rId="1671" sId="1">
    <oc r="E120" t="inlineStr">
      <is>
        <t>ед.</t>
      </is>
    </oc>
    <nc r="E120" t="inlineStr">
      <is>
        <t>количество участков</t>
      </is>
    </nc>
  </rcc>
  <rcc rId="1672" sId="1">
    <oc r="D120" t="inlineStr">
      <is>
        <t>Улучшение технических характеристик, поддержание эксплуатационного ресурса объектов транспортной инфраструктуры</t>
      </is>
    </oc>
    <nc r="D120" t="inlineStr">
      <is>
        <t>Выполнение работ по переносу кабелей системы автоматической фотовидеофиксации нарушений правил дорожного движения города Когалыма в подземную канализацию</t>
      </is>
    </nc>
  </rcc>
  <rcc rId="1673" sId="1">
    <oc r="F120">
      <v>3</v>
    </oc>
    <nc r="F120" t="inlineStr">
      <is>
        <t xml:space="preserve"> -</t>
      </is>
    </nc>
  </rcc>
  <rfmt sheetId="1" sqref="C120:G120" start="0" length="2147483647">
    <dxf>
      <font>
        <color auto="1"/>
      </font>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47" start="0" length="2147483647">
    <dxf>
      <font>
        <color auto="1"/>
      </font>
    </dxf>
  </rfmt>
  <rcc rId="1677" sId="1">
    <oc r="H51">
      <v>3</v>
    </oc>
    <nc r="H51">
      <v>4</v>
    </nc>
  </rcc>
  <rfmt sheetId="1" sqref="H51:I51" start="0" length="2147483647">
    <dxf>
      <font>
        <color auto="1"/>
      </font>
    </dxf>
  </rfmt>
  <rfmt sheetId="1" sqref="I51">
    <dxf>
      <fill>
        <patternFill>
          <bgColor theme="6" tint="0.59999389629810485"/>
        </patternFill>
      </fill>
    </dxf>
  </rfmt>
  <rcc rId="1678" sId="1">
    <oc r="J51" t="inlineStr">
      <is>
        <t>Выполнены работы по созданию объектов благоустройства:
- Литературный сквер;
- "Этностойбище коренных народов ХМАО-Югры "Вонт-Корт" (лесное стойбище) в г.Когалыме";
- "Архитектурная композиция "Термометр".</t>
      </is>
    </oc>
    <nc r="J51" t="inlineStr">
      <is>
        <t xml:space="preserve">Выполнены работы по созданию объектов благоустройства:
- Литературный сквер;
- "Этностойбище коренных народов ХМАО-Югры "Вонт-Корт" (лесное стойбище) в г.Когалыме";
- "Архитектурная композиция "Термометр";
- выполнены работы 1-го этапа по созданию объекта парка "Первопроходцев" в городе Когалыме. </t>
      </is>
    </nc>
  </rcc>
  <rfmt sheetId="1" sqref="J51">
    <dxf>
      <fill>
        <patternFill patternType="none">
          <bgColor auto="1"/>
        </patternFill>
      </fill>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2" sId="1">
    <oc r="H110">
      <v>1</v>
    </oc>
    <nc r="H110">
      <v>7</v>
    </nc>
  </rcc>
  <rcc rId="1683" sId="1">
    <oc r="H111">
      <v>7</v>
    </oc>
    <nc r="H111">
      <v>5.8</v>
    </nc>
  </rcc>
  <rcc rId="1684" sId="1">
    <oc r="H112">
      <v>0</v>
    </oc>
    <nc r="H112">
      <v>0.86304999999999998</v>
    </nc>
  </rcc>
  <rcc rId="1685" sId="1">
    <nc r="H113">
      <v>96.323999999999998</v>
    </nc>
  </rcc>
  <rcc rId="1686" sId="1">
    <oc r="H114">
      <v>1.7829999999999999</v>
    </oc>
    <nc r="H114">
      <v>42</v>
    </nc>
  </rcc>
  <rcc rId="1687" sId="1">
    <oc r="H115">
      <v>96.323999999999998</v>
    </oc>
    <nc r="H115">
      <v>56</v>
    </nc>
  </rcc>
  <rcc rId="1688" sId="1">
    <oc r="H116">
      <v>42</v>
    </oc>
    <nc r="H116">
      <v>4</v>
    </nc>
  </rcc>
  <rcc rId="1689" sId="1">
    <oc r="H117">
      <v>56</v>
    </oc>
    <nc r="H117">
      <v>0.75800000000000001</v>
    </nc>
  </rcc>
  <rcc rId="1690" sId="1">
    <oc r="H118">
      <v>4</v>
    </oc>
    <nc r="H118">
      <v>18</v>
    </nc>
  </rcc>
  <rcc rId="1691" sId="1">
    <oc r="H119">
      <v>18</v>
    </oc>
    <nc r="H119">
      <v>1</v>
    </nc>
  </rcc>
  <rcc rId="1692" sId="1" odxf="1" dxf="1">
    <oc r="I112">
      <f>IFERROR(H112/G112*100,0)</f>
    </oc>
    <nc r="I112">
      <f>IFERROR(H112/G112*100,0)</f>
    </nc>
    <odxf>
      <fill>
        <patternFill patternType="none">
          <bgColor indexed="65"/>
        </patternFill>
      </fill>
    </odxf>
    <ndxf>
      <fill>
        <patternFill patternType="solid">
          <bgColor theme="6" tint="0.59999389629810485"/>
        </patternFill>
      </fill>
    </ndxf>
  </rcc>
  <rcc rId="1693" sId="1" odxf="1" dxf="1">
    <oc r="I113">
      <f>IFERROR(H113/G113*100,0)</f>
    </oc>
    <nc r="I113">
      <f>IFERROR(H113/G113*100,0)</f>
    </nc>
    <odxf>
      <fill>
        <patternFill patternType="none">
          <bgColor indexed="65"/>
        </patternFill>
      </fill>
    </odxf>
    <ndxf>
      <fill>
        <patternFill patternType="solid">
          <bgColor theme="6" tint="0.59999389629810485"/>
        </patternFill>
      </fill>
    </ndxf>
  </rcc>
  <rfmt sheetId="1" sqref="H110:I120" start="0" length="2147483647">
    <dxf>
      <font>
        <color auto="1"/>
      </font>
    </dxf>
  </rfmt>
</revisions>
</file>

<file path=xl/revisions/revisionLog1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4" sId="1">
    <nc r="J110" t="inlineStr">
      <is>
        <t>Всего на территории города Когалыма задействовано 7 регулярных маршрутов.</t>
      </is>
    </nc>
  </rcc>
  <rfmt sheetId="1" sqref="J110" start="0" length="2147483647">
    <dxf>
      <font>
        <sz val="13"/>
      </font>
    </dxf>
  </rfmt>
  <rfmt sheetId="1" sqref="J110" start="0" length="2147483647">
    <dxf>
      <font>
        <color auto="1"/>
      </font>
    </dxf>
  </rfmt>
  <rcc rId="1695" sId="1">
    <nc r="J111" t="inlineStr">
      <is>
        <t xml:space="preserve">В 2024 году выполнен ремонт автомобильных дорог города Когалыма общей протяженностью 5,8 км:
- участок ул. Проспект Нефтяников поворот на ПТП;
- участок ул. Романтиков, ул. Береговая до Нефтяников;
- участок ул. Повховское шоссе (подходы к Путепроводу);
- ул. Бакинская;
- пр-т Шмидта;
- от кольцевой развязки улиц Дружбы Народов - проспект Нефтяников - Сургутское шоссе - улицы Градостроителей - улицы Прибалтийская до моста через реку Ингуягун на км 2+289 автодороги улица Дружбы Народов.
</t>
      </is>
    </nc>
  </rcc>
  <rfmt sheetId="1" sqref="J111" start="0" length="2147483647">
    <dxf>
      <font>
        <color auto="1"/>
      </font>
    </dxf>
  </rfmt>
  <rcc rId="1696" sId="1">
    <nc r="J117" t="inlineStr">
      <is>
        <t>В целях увеличения оптической видимости в тёмное время суток для обеспечения безопасности дорожного движения на автомобильных дорогах города Когалыма в 2024 года выполнены работы по строительству сетей наружного освещения общей протяженностью 0,758 мп на участке автомобильной дороги по проспекту Нефтяников (от ул. Ноябрьская до путепровода).</t>
      </is>
    </nc>
  </rcc>
  <rfmt sheetId="1" sqref="J117" start="0" length="2147483647">
    <dxf>
      <font>
        <color auto="1"/>
      </font>
    </dxf>
  </rfmt>
  <rcc rId="1697" sId="1">
    <nc r="J118" t="inlineStr">
      <is>
        <t xml:space="preserve">Реализованы мероприятия по обеспечению технического и эксплуатационного обслуживания программно-технических измерительных комплексов в количестве 18 штук. </t>
      </is>
    </nc>
  </rcc>
  <rfmt sheetId="1" sqref="J118" start="0" length="2147483647">
    <dxf>
      <font>
        <color auto="1"/>
      </font>
    </dxf>
  </rfmt>
</revisions>
</file>

<file path=xl/revisions/revisionLog1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8" sId="1">
    <nc r="J119" t="inlineStr">
      <is>
        <t>Выполнены работы по монтажу системы автоматической фотовидеофиксации нарушений правил дорожного движения на участке автомобильной дороги от пересечения улицы Дружбы Народов - проспекта Нефтяников до путепровода автодороги Повховское шоссе.</t>
      </is>
    </nc>
  </rcc>
  <rfmt sheetId="1" sqref="J119" start="0" length="2147483647">
    <dxf>
      <font>
        <color auto="1"/>
      </font>
    </dxf>
  </rfmt>
  <rcc rId="1699" sId="1" odxf="1" dxf="1">
    <oc r="J120" t="inlineStr">
      <is>
        <t>Выполнены работы по ремонту и реконструкции здания аэровокзала общества с ограниченной ответственностью «Международный аэропорт Когалым».</t>
      </is>
    </oc>
    <nc r="J120" t="inlineStr">
      <is>
        <t>Осуществлен перенос кабелей системы автоматической фотовидеофиксации нарушений правил дорожного движения города Когалыма в подземную канализацию на улице Мира.</t>
      </is>
    </nc>
    <ndxf>
      <font>
        <sz val="13"/>
        <color auto="1"/>
        <name val="Times New Roman"/>
        <scheme val="none"/>
      </font>
      <alignment horizontal="justify" readingOrder="0"/>
      <border outline="0">
        <left style="thin">
          <color indexed="64"/>
        </left>
      </border>
    </ndxf>
  </rcc>
</revisions>
</file>

<file path=xl/revisions/revisionLog1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00" sId="1">
    <oc r="J112" t="inlineStr">
      <is>
        <t>Недостижение связано с нарушением подрядной организацией сроков выполнения проектно-изыскательских работ по подмероприятию 2.1.3. "Реконструкция участков автомобильных дорог улица Дорожников и улица Романтиков". Мероприятие планируется к реализации в 2024 году.</t>
      </is>
    </oc>
    <nc r="J112" t="inlineStr">
      <is>
        <t>Осуществлена реконструкция участков автомобильных дорог улица Дорожников и улица Романтиков (в том числе ПИР).</t>
      </is>
    </nc>
  </rcc>
  <rfmt sheetId="1" sqref="J112" start="0" length="2147483647">
    <dxf>
      <font>
        <color auto="1"/>
      </font>
    </dxf>
  </rfmt>
  <rcc rId="1701" sId="1">
    <oc r="J114" t="inlineStr">
      <is>
        <t>В целях увеличения оптической видимости в тёмное время суток для обеспечения безопасности дорожного движения на автомобильных дорогах города Когалыма в течение 2023 года выполнены работы по строительству сетей наружного освещения протяженностью 1 783 мп.</t>
      </is>
    </oc>
    <nc r="J114" t="inlineStr">
      <is>
        <t>Проведены работы по оперативному, техническому обслуживанию и текущему ремонту электрооборудования сетей наружного освещения и светофорных объектов города Когалыма.</t>
      </is>
    </nc>
  </rcc>
  <rfmt sheetId="1" sqref="J114" start="0" length="2147483647">
    <dxf>
      <font>
        <color auto="1"/>
      </font>
    </dxf>
  </rfmt>
  <rcc rId="1702" sId="1">
    <nc r="J116" t="inlineStr">
      <is>
        <t xml:space="preserve">Выполнены работы:
- по установке светофорных объектов в районе пешеходных переходов по улице Сибирской (подрядчик – ООО «НовоТех»);
- по монтажу и настройке комплексов КРОСС 1- проекционных элементов по ул. Ленинградская (подрядчик – ООО «ЭкоСвет»).
</t>
      </is>
    </nc>
  </rcc>
  <rfmt sheetId="1" sqref="J116" start="0" length="2147483647">
    <dxf>
      <font>
        <color auto="1"/>
      </font>
    </dxf>
  </rfmt>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A841332-DFE8-4B37-BA4A-C5C5E49832E3}" action="delete"/>
  <rdn rId="0" localSheetId="1" customView="1" name="Z_BA841332_DFE8_4B37_BA4A_C5C5E49832E3_.wvu.PrintArea" hidden="1" oldHidden="1">
    <formula>'Приложение 2'!$C$1:$J$199</formula>
    <oldFormula>'Приложение 2'!$C$1:$J$199</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1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709" sId="1" ref="A123:XFD12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3:XFD123" start="0" length="0">
      <dxf>
        <font>
          <sz val="12"/>
          <color rgb="FFC00000"/>
          <name val="Times New Roman"/>
          <scheme val="none"/>
        </font>
      </dxf>
    </rfmt>
    <rfmt sheetId="1" sqref="A123" start="0" length="0">
      <dxf>
        <font>
          <b/>
          <sz val="15"/>
          <color rgb="FFC00000"/>
          <name val="Times New Roman"/>
          <scheme val="none"/>
        </font>
        <alignment horizontal="center" vertical="center" readingOrder="0"/>
      </dxf>
    </rfmt>
    <rfmt sheetId="1" sqref="B123" start="0" length="0">
      <dxf>
        <font>
          <b/>
          <sz val="15"/>
          <color rgb="FFC00000"/>
          <name val="Times New Roman"/>
          <scheme val="none"/>
        </font>
        <alignment horizontal="center" vertical="center" readingOrder="0"/>
        <border outline="0">
          <right style="thin">
            <color indexed="64"/>
          </right>
        </border>
      </dxf>
    </rfmt>
    <rfmt sheetId="1" sqref="C123" start="0" length="0">
      <dxf>
        <font>
          <sz val="13"/>
          <color rgb="FFC00000"/>
          <name val="Times New Roman"/>
          <scheme val="none"/>
        </font>
        <alignment horizontal="center" vertical="center" wrapText="1" readingOrder="0"/>
        <border outline="0">
          <left style="thin">
            <color indexed="64"/>
          </left>
          <right style="thin">
            <color indexed="64"/>
          </right>
        </border>
      </dxf>
    </rfmt>
    <rfmt sheetId="1" sqref="D123" start="0" length="0">
      <dxf>
        <font>
          <sz val="13"/>
          <color rgb="FFC00000"/>
          <name val="Times New Roman"/>
          <scheme val="none"/>
        </font>
        <alignment horizontal="center" vertical="center" wrapText="1" readingOrder="0"/>
        <border outline="0">
          <left style="thin">
            <color indexed="64"/>
          </left>
          <right style="thin">
            <color indexed="64"/>
          </right>
        </border>
      </dxf>
    </rfmt>
    <rfmt sheetId="1" sqref="E123" start="0" length="0">
      <dxf>
        <font>
          <sz val="13"/>
          <color rgb="FFC00000"/>
          <name val="Times New Roman"/>
          <scheme val="none"/>
        </font>
        <alignment horizontal="center" vertical="center" wrapText="1" readingOrder="0"/>
        <border outline="0">
          <left style="thin">
            <color indexed="64"/>
          </left>
          <right style="thin">
            <color indexed="64"/>
          </right>
          <bottom style="thin">
            <color indexed="64"/>
          </bottom>
        </border>
      </dxf>
    </rfmt>
    <rfmt sheetId="1" sqref="F123" start="0" length="0">
      <dxf>
        <font>
          <sz val="13"/>
          <color rgb="FFC00000"/>
          <name val="Times New Roman"/>
          <scheme val="none"/>
        </font>
        <numFmt numFmtId="166" formatCode="#,##0.0"/>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G123" start="0" length="0">
      <dxf>
        <font>
          <sz val="13"/>
          <color rgb="FFC00000"/>
          <name val="Times New Roman"/>
          <scheme val="none"/>
        </font>
        <numFmt numFmtId="166" formatCode="#,##0.0"/>
        <alignment horizontal="center" vertical="center" wrapText="1" readingOrder="0"/>
        <border outline="0">
          <left style="thin">
            <color indexed="64"/>
          </left>
          <right style="thin">
            <color indexed="64"/>
          </right>
          <bottom style="thin">
            <color indexed="64"/>
          </bottom>
        </border>
      </dxf>
    </rfmt>
    <rfmt sheetId="1" sqref="H123" start="0" length="0">
      <dxf>
        <font>
          <sz val="13"/>
          <color rgb="FFC00000"/>
          <name val="Times New Roman"/>
          <scheme val="none"/>
        </font>
        <numFmt numFmtId="166" formatCode="#,##0.0"/>
        <alignment horizontal="center" vertical="center" wrapText="1" readingOrder="0"/>
        <border outline="0">
          <left style="thin">
            <color indexed="64"/>
          </left>
          <right style="thin">
            <color indexed="64"/>
          </right>
          <bottom style="thin">
            <color indexed="64"/>
          </bottom>
        </border>
      </dxf>
    </rfmt>
    <rfmt sheetId="1" sqref="I123" start="0" length="0">
      <dxf>
        <font>
          <sz val="13"/>
          <color rgb="FFC00000"/>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bottom style="thin">
            <color indexed="64"/>
          </bottom>
        </border>
      </dxf>
    </rfmt>
    <rfmt sheetId="1" sqref="J123" start="0" length="0">
      <dxf>
        <font>
          <sz val="13"/>
          <color rgb="FFC00000"/>
          <name val="Times New Roman"/>
          <scheme val="none"/>
        </font>
        <alignment horizontal="left" vertical="top" wrapText="1" readingOrder="0"/>
        <border outline="0">
          <left style="thin">
            <color indexed="64"/>
          </left>
          <right style="thin">
            <color indexed="64"/>
          </right>
          <bottom style="thin">
            <color indexed="64"/>
          </bottom>
        </border>
      </dxf>
    </rfmt>
    <rfmt sheetId="1" sqref="K123" start="0" length="0">
      <dxf>
        <font>
          <sz val="13"/>
          <color rgb="FFC00000"/>
          <name val="Times New Roman"/>
          <scheme val="none"/>
        </font>
        <alignment horizontal="center" vertical="top" readingOrder="0"/>
      </dxf>
    </rfmt>
    <rfmt sheetId="1" sqref="L123" start="0" length="0">
      <dxf>
        <font>
          <sz val="13"/>
          <color rgb="FFC00000"/>
          <name val="Times New Roman"/>
          <scheme val="none"/>
        </font>
      </dxf>
    </rfmt>
    <rfmt sheetId="1" sqref="N123" start="0" length="0">
      <dxf>
        <font>
          <b/>
          <sz val="26"/>
          <color rgb="FFC00000"/>
          <name val="Times New Roman"/>
          <scheme val="none"/>
        </font>
      </dxf>
    </rfmt>
  </rrc>
  <rfmt sheetId="1" sqref="C122:C125" start="0" length="2147483647">
    <dxf>
      <font>
        <color auto="1"/>
      </font>
    </dxf>
  </rfmt>
  <rfmt sheetId="1" sqref="D122:D125" start="0" length="2147483647">
    <dxf>
      <font>
        <color auto="1"/>
      </font>
    </dxf>
  </rfmt>
  <rcc rId="1710" sId="1">
    <oc r="E122" t="inlineStr">
      <is>
        <t>мощность мВт</t>
      </is>
    </oc>
    <nc r="E122"/>
  </rcc>
  <rcc rId="1711" sId="1" numFmtId="4">
    <oc r="F122">
      <v>35.5</v>
    </oc>
    <nc r="F122"/>
  </rcc>
  <rcc rId="1712" sId="1" numFmtId="4">
    <oc r="G122">
      <v>53.4</v>
    </oc>
    <nc r="G122"/>
  </rcc>
  <rcc rId="1713" sId="1" numFmtId="4">
    <oc r="H122">
      <v>53.4</v>
    </oc>
    <nc r="H122"/>
  </rcc>
  <rcc rId="1714" sId="1">
    <oc r="I122">
      <f>H122/G122*100</f>
    </oc>
    <nc r="I122"/>
  </rcc>
  <rm rId="1715" sheetId="1" source="E125:I125" destination="E122:I122" sourceSheetId="1">
    <undo index="0" exp="ref" v="1" dr="I122" r="K123" sId="1"/>
    <rfmt sheetId="1" sqref="E122"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rder>
      </dxf>
    </rfmt>
    <rfmt sheetId="1" sqref="F122" start="0" length="0">
      <dxf>
        <font>
          <sz val="13"/>
          <color rgb="FFC00000"/>
          <name val="Times New Roman"/>
          <scheme val="none"/>
        </font>
        <numFmt numFmtId="166" formatCode="#,##0.0"/>
        <fill>
          <patternFill patternType="solid">
            <bgColor theme="0"/>
          </patternFill>
        </fill>
        <alignment horizontal="center" vertical="center" wrapText="1" readingOrder="0"/>
        <border outline="0">
          <left style="thin">
            <color indexed="64"/>
          </left>
          <right style="thin">
            <color indexed="64"/>
          </right>
          <top style="thin">
            <color indexed="64"/>
          </top>
        </border>
      </dxf>
    </rfmt>
    <rfmt sheetId="1" sqref="G122" start="0" length="0">
      <dxf>
        <font>
          <sz val="13"/>
          <color rgb="FFC00000"/>
          <name val="Times New Roman"/>
          <scheme val="none"/>
        </font>
        <numFmt numFmtId="166" formatCode="#,##0.0"/>
        <alignment horizontal="center" vertical="center" wrapText="1" readingOrder="0"/>
        <border outline="0">
          <left style="thin">
            <color indexed="64"/>
          </left>
          <right style="thin">
            <color indexed="64"/>
          </right>
          <top style="thin">
            <color indexed="64"/>
          </top>
        </border>
      </dxf>
    </rfmt>
    <rfmt sheetId="1" sqref="H122" start="0" length="0">
      <dxf>
        <font>
          <sz val="13"/>
          <color rgb="FFC00000"/>
          <name val="Times New Roman"/>
          <scheme val="none"/>
        </font>
        <numFmt numFmtId="166" formatCode="#,##0.0"/>
        <alignment horizontal="center" vertical="center" wrapText="1" readingOrder="0"/>
        <border outline="0">
          <left style="thin">
            <color indexed="64"/>
          </left>
          <right style="thin">
            <color indexed="64"/>
          </right>
          <top style="thin">
            <color indexed="64"/>
          </top>
        </border>
      </dxf>
    </rfmt>
    <rfmt sheetId="1" sqref="I122" start="0" length="0">
      <dxf>
        <font>
          <sz val="13"/>
          <color rgb="FFC00000"/>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rder>
      </dxf>
    </rfmt>
  </rm>
  <rcc rId="1716" sId="1">
    <oc r="J122" t="inlineStr">
      <is>
        <t>Реконструкция котельной №1 (Арочник) в городе Когалыме завершена, объект введен в эксплуатацию в 2023 году.</t>
      </is>
    </oc>
    <nc r="J122"/>
  </rcc>
  <rm rId="1717" sheetId="1" source="J125" destination="J122" sourceSheetId="1">
    <rfmt sheetId="1" sqref="J122"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rder>
      </dxf>
    </rfmt>
  </rm>
  <rrc rId="1718" sId="1" ref="A125:XFD12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5:XFD125" start="0" length="0">
      <dxf>
        <font>
          <sz val="12"/>
          <color rgb="FFC00000"/>
          <name val="Times New Roman"/>
          <scheme val="none"/>
        </font>
      </dxf>
    </rfmt>
    <rfmt sheetId="1" sqref="A125" start="0" length="0">
      <dxf>
        <font>
          <b/>
          <sz val="15"/>
          <color rgb="FFC00000"/>
          <name val="Times New Roman"/>
          <scheme val="none"/>
        </font>
        <alignment horizontal="center" vertical="center" readingOrder="0"/>
      </dxf>
    </rfmt>
    <rfmt sheetId="1" sqref="B125" start="0" length="0">
      <dxf>
        <font>
          <b/>
          <sz val="15"/>
          <color rgb="FFC00000"/>
          <name val="Times New Roman"/>
          <scheme val="none"/>
        </font>
        <alignment horizontal="center" vertical="center" readingOrder="0"/>
        <border outline="0">
          <right style="thin">
            <color indexed="64"/>
          </right>
        </border>
      </dxf>
    </rfmt>
    <rfmt sheetId="1" sqref="C125" start="0" length="0">
      <dxf>
        <font>
          <sz val="13"/>
          <color auto="1"/>
          <name val="Times New Roman"/>
          <scheme val="none"/>
        </font>
        <alignment horizontal="center" vertical="center" wrapText="1" readingOrder="0"/>
        <border outline="0">
          <left style="thin">
            <color indexed="64"/>
          </left>
          <right style="thin">
            <color indexed="64"/>
          </right>
          <bottom style="thin">
            <color indexed="64"/>
          </bottom>
        </border>
      </dxf>
    </rfmt>
    <rfmt sheetId="1" sqref="D125" start="0" length="0">
      <dxf>
        <font>
          <sz val="13"/>
          <color auto="1"/>
          <name val="Times New Roman"/>
          <scheme val="none"/>
        </font>
        <alignment horizontal="center" vertical="center" wrapText="1" readingOrder="0"/>
        <border outline="0">
          <left style="thin">
            <color indexed="64"/>
          </left>
          <right style="thin">
            <color indexed="64"/>
          </right>
          <bottom style="thin">
            <color indexed="64"/>
          </bottom>
        </border>
      </dxf>
    </rfmt>
    <rfmt sheetId="1" sqref="K125" start="0" length="0">
      <dxf>
        <font>
          <sz val="13"/>
          <color rgb="FFC00000"/>
          <name val="Times New Roman"/>
          <scheme val="none"/>
        </font>
        <alignment horizontal="center" vertical="top" readingOrder="0"/>
      </dxf>
    </rfmt>
    <rfmt sheetId="1" sqref="L125" start="0" length="0">
      <dxf>
        <font>
          <sz val="13"/>
          <color rgb="FFC00000"/>
          <name val="Times New Roman"/>
          <scheme val="none"/>
        </font>
      </dxf>
    </rfmt>
    <rfmt sheetId="1" sqref="N125" start="0" length="0">
      <dxf>
        <font>
          <b/>
          <sz val="24"/>
          <color rgb="FFC00000"/>
          <name val="Times New Roman"/>
          <scheme val="none"/>
        </font>
      </dxf>
    </rfmt>
  </rrc>
  <rrc rId="1719" sId="1" ref="A124:XFD124"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4:XFD124" start="0" length="0">
      <dxf>
        <font>
          <sz val="12"/>
          <color rgb="FFC00000"/>
          <name val="Times New Roman"/>
          <scheme val="none"/>
        </font>
      </dxf>
    </rfmt>
    <rfmt sheetId="1" sqref="A124" start="0" length="0">
      <dxf>
        <font>
          <b/>
          <sz val="15"/>
          <color rgb="FFC00000"/>
          <name val="Times New Roman"/>
          <scheme val="none"/>
        </font>
        <alignment horizontal="center" vertical="center" readingOrder="0"/>
      </dxf>
    </rfmt>
    <rfmt sheetId="1" sqref="B124" start="0" length="0">
      <dxf>
        <font>
          <b/>
          <sz val="15"/>
          <color rgb="FFC00000"/>
          <name val="Times New Roman"/>
          <scheme val="none"/>
        </font>
        <alignment horizontal="center" vertical="center" readingOrder="0"/>
        <border outline="0">
          <right style="thin">
            <color indexed="64"/>
          </right>
        </border>
      </dxf>
    </rfmt>
    <rfmt sheetId="1" sqref="C124" start="0" length="0">
      <dxf>
        <font>
          <sz val="13"/>
          <color auto="1"/>
          <name val="Times New Roman"/>
          <scheme val="none"/>
        </font>
        <alignment horizontal="center" vertical="center" wrapText="1" readingOrder="0"/>
        <border outline="0">
          <left style="thin">
            <color indexed="64"/>
          </left>
          <right style="thin">
            <color indexed="64"/>
          </right>
        </border>
      </dxf>
    </rfmt>
    <rfmt sheetId="1" sqref="D124" start="0" length="0">
      <dxf>
        <font>
          <sz val="13"/>
          <color auto="1"/>
          <name val="Times New Roman"/>
          <scheme val="none"/>
        </font>
        <alignment horizontal="center" vertical="center" wrapText="1" readingOrder="0"/>
        <border outline="0">
          <left style="thin">
            <color indexed="64"/>
          </left>
          <right style="thin">
            <color indexed="64"/>
          </right>
        </border>
      </dxf>
    </rfmt>
    <rcc rId="0" sId="1" dxf="1">
      <nc r="E124" t="inlineStr">
        <is>
          <t>комплекс</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24" t="inlineStr">
        <is>
          <t xml:space="preserve"> -</t>
        </is>
      </nc>
      <ndxf>
        <font>
          <sz val="13"/>
          <color rgb="FFC00000"/>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G124">
        <v>2</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H124">
        <v>2</v>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I124">
        <f>H124/G124*100</f>
      </nc>
      <ndxf>
        <font>
          <sz val="13"/>
          <color rgb="FFC00000"/>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ndxf>
    </rcc>
    <rcc rId="0" sId="1" dxf="1">
      <nc r="J124" t="inlineStr">
        <is>
          <t>Завершена реконструкция участков инженерных сетей канализации и канализационно-насосных станций КНС-1 и КНС-8 в районе "Пионерный" города Когалыма.</t>
        </is>
      </nc>
      <n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K124" start="0" length="0">
      <dxf>
        <font>
          <sz val="13"/>
          <color rgb="FFC00000"/>
          <name val="Times New Roman"/>
          <scheme val="none"/>
        </font>
        <alignment horizontal="center" vertical="top" readingOrder="0"/>
      </dxf>
    </rfmt>
    <rfmt sheetId="1" sqref="L124" start="0" length="0">
      <dxf>
        <font>
          <sz val="13"/>
          <color rgb="FFC00000"/>
          <name val="Times New Roman"/>
          <scheme val="none"/>
        </font>
      </dxf>
    </rfmt>
    <rfmt sheetId="1" sqref="N124" start="0" length="0">
      <dxf>
        <font>
          <b/>
          <sz val="24"/>
          <color rgb="FFC00000"/>
          <name val="Times New Roman"/>
          <scheme val="none"/>
        </font>
      </dxf>
    </rfmt>
  </rrc>
  <rcc rId="1720" sId="1">
    <oc r="C121" t="inlineStr">
      <is>
        <t>10. Муниципальная программа "Развитие жилищно-коммунального комплекса в городе Когалыме"</t>
      </is>
    </oc>
    <nc r="C121" t="inlineStr">
      <is>
        <r>
          <t xml:space="preserve">10. </t>
        </r>
        <r>
          <rPr>
            <b/>
            <sz val="13"/>
            <rFont val="Times New Roman"/>
            <family val="1"/>
            <charset val="204"/>
          </rPr>
          <t>Муниципальная программа "Развитие жилищно-коммунального комплекса в городе Когалыме"</t>
        </r>
      </is>
    </nc>
  </rcc>
</revisions>
</file>

<file path=xl/revisions/revisionLog1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21" sId="1" numFmtId="4">
    <oc r="F122">
      <v>3014</v>
    </oc>
    <nc r="F122">
      <v>5337.4</v>
    </nc>
  </rcc>
  <rcc rId="1722" sId="1" numFmtId="4">
    <oc r="G122">
      <v>4701.05</v>
    </oc>
    <nc r="G122">
      <v>1797.69</v>
    </nc>
  </rcc>
  <rcc rId="1723" sId="1">
    <oc r="G123">
      <v>2</v>
    </oc>
    <nc r="G123">
      <v>1</v>
    </nc>
  </rcc>
  <rfmt sheetId="1" sqref="E122:G123" start="0" length="2147483647">
    <dxf>
      <font>
        <color auto="1"/>
      </font>
    </dxf>
  </rfmt>
</revisions>
</file>

<file path=xl/revisions/revisionLog1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724" sId="1" ref="A124:XFD124" action="deleteRow">
    <undo index="1" exp="ref" v="1" dr="I124" r="K123" sId="1"/>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4:XFD124" start="0" length="0">
      <dxf>
        <font>
          <sz val="12"/>
          <color rgb="FFC00000"/>
          <name val="Times New Roman"/>
          <scheme val="none"/>
        </font>
      </dxf>
    </rfmt>
    <rcc rId="0" sId="1" dxf="1">
      <nc r="A124">
        <v>2</v>
      </nc>
      <ndxf>
        <font>
          <b/>
          <sz val="15"/>
          <color rgb="FFC00000"/>
          <name val="Times New Roman"/>
          <scheme val="none"/>
        </font>
        <alignment horizontal="center" vertical="center" readingOrder="0"/>
      </ndxf>
    </rcc>
    <rcc rId="0" sId="1" dxf="1">
      <nc r="B124">
        <v>104</v>
      </nc>
      <ndxf>
        <font>
          <b/>
          <sz val="15"/>
          <color rgb="FFC00000"/>
          <name val="Times New Roman"/>
          <scheme val="none"/>
        </font>
        <alignment horizontal="center" vertical="center" readingOrder="0"/>
        <border outline="0">
          <right style="thin">
            <color indexed="64"/>
          </right>
        </border>
      </ndxf>
    </rcc>
    <rcc rId="0" sId="1" dxf="1">
      <nc r="C124" t="inlineStr">
        <is>
          <t>1.</t>
        </is>
      </nc>
      <ndxf>
        <font>
          <sz val="13"/>
          <color rgb="FFC00000"/>
          <name val="Times New Roman"/>
          <scheme val="none"/>
        </font>
        <alignment horizontal="center" vertical="center" wrapText="1" readingOrder="0"/>
        <border outline="0">
          <left style="thin">
            <color indexed="64"/>
          </left>
          <top style="thin">
            <color indexed="64"/>
          </top>
        </border>
      </ndxf>
    </rcc>
    <rcc rId="0" sId="1" dxf="1">
      <nc r="D124" t="inlineStr">
        <is>
          <t>Актуализированная документация,
в том числе:</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fmt sheetId="1" sqref="E124" start="0" length="0">
      <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cc rId="0" sId="1" dxf="1">
      <nc r="F124" t="inlineStr">
        <is>
          <t xml:space="preserve"> -</t>
        </is>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G124">
        <f>G125+G126+G127+G128</f>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H124">
        <f>H125+H126+H127+H128</f>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I124">
        <f>H124/G124*100</f>
      </nc>
      <ndxf>
        <font>
          <sz val="13"/>
          <color rgb="FFC00000"/>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ndxf>
    </rcc>
    <rfmt sheetId="1" sqref="J124"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4" start="0" length="0">
      <dxf>
        <font>
          <sz val="13"/>
          <color rgb="FFC00000"/>
          <name val="Times New Roman"/>
          <scheme val="none"/>
        </font>
        <alignment horizontal="center" vertical="top" readingOrder="0"/>
      </dxf>
    </rfmt>
    <rfmt sheetId="1" sqref="L124" start="0" length="0">
      <dxf>
        <font>
          <sz val="13"/>
          <color rgb="FFC00000"/>
          <name val="Times New Roman"/>
          <scheme val="none"/>
        </font>
      </dxf>
    </rfmt>
    <rfmt sheetId="1" sqref="N124" start="0" length="0">
      <dxf>
        <font>
          <b/>
          <sz val="24"/>
          <color rgb="FFC00000"/>
          <name val="Times New Roman"/>
          <scheme val="none"/>
        </font>
      </dxf>
    </rfmt>
  </rrc>
  <rrc rId="1725" sId="1" ref="A124:XFD124"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4:XFD124" start="0" length="0">
      <dxf>
        <font>
          <sz val="12"/>
          <color rgb="FFC00000"/>
          <name val="Times New Roman"/>
          <scheme val="none"/>
        </font>
      </dxf>
    </rfmt>
    <rfmt sheetId="1" sqref="A124" start="0" length="0">
      <dxf>
        <font>
          <b/>
          <sz val="15"/>
          <color rgb="FFC00000"/>
          <name val="Times New Roman"/>
          <scheme val="none"/>
        </font>
        <alignment horizontal="center" vertical="center" readingOrder="0"/>
      </dxf>
    </rfmt>
    <rfmt sheetId="1" sqref="B124" start="0" length="0">
      <dxf>
        <font>
          <b/>
          <sz val="15"/>
          <color rgb="FFC00000"/>
          <name val="Times New Roman"/>
          <scheme val="none"/>
        </font>
        <alignment horizontal="center" vertical="center" readingOrder="0"/>
        <border outline="0">
          <right style="thin">
            <color indexed="64"/>
          </right>
        </border>
      </dxf>
    </rfmt>
    <rfmt sheetId="1" sqref="C124" start="0" length="0">
      <dxf>
        <font>
          <sz val="13"/>
          <color rgb="FFC00000"/>
          <name val="Times New Roman"/>
          <scheme val="none"/>
        </font>
        <alignment horizontal="center" vertical="center" wrapText="1" readingOrder="0"/>
        <border outline="0">
          <left style="thin">
            <color indexed="64"/>
          </left>
        </border>
      </dxf>
    </rfmt>
    <rcc rId="0" sId="1" dxf="1">
      <nc r="D124" t="inlineStr">
        <is>
          <t>- программа комплексного развития коммунальной инфраструктуры города Когалыма</t>
        </is>
      </nc>
      <ndxf>
        <font>
          <sz val="13"/>
          <color rgb="FFC00000"/>
          <name val="Times New Roman"/>
          <scheme val="none"/>
        </font>
        <numFmt numFmtId="30" formatCode="@"/>
        <alignment horizontal="center" vertical="center" wrapText="1" readingOrder="0"/>
        <border outline="0">
          <left style="thin">
            <color indexed="64"/>
          </left>
          <right style="thin">
            <color indexed="64"/>
          </right>
          <bottom style="thin">
            <color indexed="64"/>
          </bottom>
        </border>
      </ndxf>
    </rcc>
    <rcc rId="0" sId="1" dxf="1">
      <nc r="E124" t="inlineStr">
        <is>
          <t>шт.</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24" t="inlineStr">
        <is>
          <t xml:space="preserve"> -</t>
        </is>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G124">
        <v>1</v>
      </nc>
      <ndxf>
        <font>
          <sz val="13"/>
          <color rgb="FFC00000"/>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H124">
        <v>1</v>
      </nc>
      <ndxf>
        <font>
          <sz val="13"/>
          <color rgb="FFC00000"/>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ndxf>
    </rcc>
    <rcc rId="0" sId="1" dxf="1">
      <nc r="I124">
        <f>H124/G124*100</f>
      </nc>
      <ndxf>
        <font>
          <sz val="13"/>
          <color rgb="FFC00000"/>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ndxf>
    </rcc>
    <rcc rId="0" sId="1" dxf="1">
      <nc r="J124" t="inlineStr">
        <is>
          <t>Выполнены работы по актуализации программы комплексного развития систем коммунальной инфраструктуры города Когалыма (решение Думы города Когалыма от 20.12.2023 №354-ГД).</t>
        </is>
      </nc>
      <n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K124" start="0" length="0">
      <dxf>
        <font>
          <sz val="13"/>
          <color rgb="FFC00000"/>
          <name val="Times New Roman"/>
          <scheme val="none"/>
        </font>
        <alignment horizontal="center" vertical="top" readingOrder="0"/>
      </dxf>
    </rfmt>
    <rfmt sheetId="1" sqref="L124" start="0" length="0">
      <dxf>
        <font>
          <sz val="13"/>
          <color rgb="FFC00000"/>
          <name val="Times New Roman"/>
          <scheme val="none"/>
        </font>
      </dxf>
    </rfmt>
    <rfmt sheetId="1" sqref="N124" start="0" length="0">
      <dxf>
        <font>
          <b/>
          <sz val="24"/>
          <color rgb="FFC00000"/>
          <name val="Times New Roman"/>
          <scheme val="none"/>
        </font>
      </dxf>
    </rfmt>
  </rrc>
  <rrc rId="1726" sId="1" ref="A124:XFD124"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4:XFD124" start="0" length="0">
      <dxf>
        <font>
          <sz val="12"/>
          <color rgb="FFC00000"/>
          <name val="Times New Roman"/>
          <scheme val="none"/>
        </font>
      </dxf>
    </rfmt>
    <rfmt sheetId="1" sqref="A124" start="0" length="0">
      <dxf>
        <font>
          <b/>
          <sz val="15"/>
          <color rgb="FFC00000"/>
          <name val="Times New Roman"/>
          <scheme val="none"/>
        </font>
        <alignment horizontal="center" vertical="center" readingOrder="0"/>
      </dxf>
    </rfmt>
    <rfmt sheetId="1" sqref="B124" start="0" length="0">
      <dxf>
        <font>
          <b/>
          <sz val="15"/>
          <color rgb="FFC00000"/>
          <name val="Times New Roman"/>
          <scheme val="none"/>
        </font>
        <alignment horizontal="center" vertical="center" readingOrder="0"/>
        <border outline="0">
          <right style="thin">
            <color indexed="64"/>
          </right>
        </border>
      </dxf>
    </rfmt>
    <rfmt sheetId="1" sqref="C124" start="0" length="0">
      <dxf>
        <font>
          <sz val="13"/>
          <color rgb="FFC00000"/>
          <name val="Times New Roman"/>
          <scheme val="none"/>
        </font>
        <alignment horizontal="center" vertical="center" wrapText="1" readingOrder="0"/>
        <border outline="0">
          <left style="thin">
            <color indexed="64"/>
          </left>
        </border>
      </dxf>
    </rfmt>
    <rcc rId="0" sId="1" dxf="1">
      <nc r="D124" t="inlineStr">
        <is>
          <t xml:space="preserve"> - схема теплоснабжения, водоснабжения и водоотведения города Когалыма</t>
        </is>
      </nc>
      <ndxf>
        <font>
          <sz val="13"/>
          <color rgb="FFC00000"/>
          <name val="Times New Roman"/>
          <scheme val="none"/>
        </font>
        <numFmt numFmtId="30" formatCode="@"/>
        <alignment horizontal="center" vertical="center" wrapText="1" readingOrder="0"/>
        <border outline="0">
          <left style="thin">
            <color indexed="64"/>
          </left>
          <right style="thin">
            <color indexed="64"/>
          </right>
          <bottom style="thin">
            <color indexed="64"/>
          </bottom>
        </border>
      </ndxf>
    </rcc>
    <rcc rId="0" sId="1" dxf="1">
      <nc r="E124" t="inlineStr">
        <is>
          <t>шт.</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F124">
        <v>1</v>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G124">
        <v>2</v>
      </nc>
      <ndxf>
        <font>
          <sz val="13"/>
          <color rgb="FFC00000"/>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H124">
        <v>2</v>
      </nc>
      <ndxf>
        <font>
          <sz val="13"/>
          <color rgb="FFC00000"/>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ndxf>
    </rcc>
    <rcc rId="0" sId="1" dxf="1">
      <nc r="I124">
        <f>H124/G124*100</f>
      </nc>
      <ndxf>
        <font>
          <sz val="13"/>
          <color rgb="FFC00000"/>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ndxf>
    </rcc>
    <rcc rId="0" sId="1" dxf="1">
      <nc r="J124" t="inlineStr">
        <is>
          <t>Постановление Администрации города Когалыма от 31.10.2023 №2167 "Об утверждении актуализированной схемы водоснабжения и водоотведения города Когалыма";
Постановление Администрации города Когалыма от 24.10.2023 №2089 "Об утверждении актуализированной схемы теплоснабжения города Когалыма".</t>
        </is>
      </nc>
      <n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K124" start="0" length="0">
      <dxf>
        <font>
          <sz val="13"/>
          <color rgb="FFC00000"/>
          <name val="Times New Roman"/>
          <scheme val="none"/>
        </font>
        <alignment horizontal="center" vertical="top" readingOrder="0"/>
      </dxf>
    </rfmt>
    <rfmt sheetId="1" sqref="L124" start="0" length="0">
      <dxf>
        <font>
          <sz val="13"/>
          <color rgb="FFC00000"/>
          <name val="Times New Roman"/>
          <scheme val="none"/>
        </font>
      </dxf>
    </rfmt>
    <rfmt sheetId="1" sqref="N124" start="0" length="0">
      <dxf>
        <font>
          <b/>
          <sz val="24"/>
          <color rgb="FFC00000"/>
          <name val="Times New Roman"/>
          <scheme val="none"/>
        </font>
      </dxf>
    </rfmt>
  </rrc>
  <rrc rId="1727" sId="1" ref="A124:XFD124"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4:XFD124" start="0" length="0">
      <dxf>
        <font>
          <sz val="12"/>
          <color rgb="FFC00000"/>
          <name val="Times New Roman"/>
          <scheme val="none"/>
        </font>
      </dxf>
    </rfmt>
    <rfmt sheetId="1" sqref="A124" start="0" length="0">
      <dxf>
        <font>
          <b/>
          <sz val="15"/>
          <color rgb="FFC00000"/>
          <name val="Times New Roman"/>
          <scheme val="none"/>
        </font>
        <alignment horizontal="center" vertical="center" readingOrder="0"/>
      </dxf>
    </rfmt>
    <rfmt sheetId="1" sqref="B124" start="0" length="0">
      <dxf>
        <font>
          <b/>
          <sz val="15"/>
          <color rgb="FFC00000"/>
          <name val="Times New Roman"/>
          <scheme val="none"/>
        </font>
        <alignment horizontal="center" vertical="center" readingOrder="0"/>
        <border outline="0">
          <right style="thin">
            <color indexed="64"/>
          </right>
        </border>
      </dxf>
    </rfmt>
    <rfmt sheetId="1" sqref="C124" start="0" length="0">
      <dxf>
        <font>
          <sz val="13"/>
          <color rgb="FFC00000"/>
          <name val="Times New Roman"/>
          <scheme val="none"/>
        </font>
        <alignment horizontal="center" vertical="center" wrapText="1" readingOrder="0"/>
        <border outline="0">
          <left style="thin">
            <color indexed="64"/>
          </left>
        </border>
      </dxf>
    </rfmt>
    <rcc rId="0" sId="1" dxf="1">
      <nc r="D124" t="inlineStr">
        <is>
          <t xml:space="preserve"> - муниципальная программа «Энергосбережение и повышение энергетической эффективности в городе Когалыме»</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E124" t="inlineStr">
        <is>
          <t>шт</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24" t="inlineStr">
        <is>
          <t xml:space="preserve"> -</t>
        </is>
      </nc>
      <ndxf>
        <font>
          <sz val="13"/>
          <color rgb="FFC00000"/>
          <name val="Times New Roman"/>
          <scheme val="none"/>
        </font>
        <numFmt numFmtId="3" formatCode="#,##0"/>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G124">
        <v>1</v>
      </nc>
      <ndxf>
        <font>
          <sz val="13"/>
          <color rgb="FFC00000"/>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H124">
        <v>1</v>
      </nc>
      <ndxf>
        <font>
          <sz val="13"/>
          <color rgb="FFC00000"/>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ndxf>
    </rcc>
    <rcc rId="0" sId="1" dxf="1">
      <nc r="I124">
        <f>H124/G124*100</f>
      </nc>
      <ndxf>
        <font>
          <sz val="13"/>
          <color rgb="FFC00000"/>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ndxf>
    </rcc>
    <rcc rId="0" sId="1" dxf="1">
      <nc r="J124" t="inlineStr">
        <is>
          <t>В соответствии с заключенным контрактом в 2023 году исполнителем выполнены работы по разработке муниципальной программы «Энергосбережение и повышение энергетической эффективности в городе Когалыме». Постановление Администрации города Когалыма "Об утверждении Муниципальной программы "Энергосбережение и повышение энергетической эффективности горда Когалыма на 2024-2026 годы" от 19.03.2024 №514.</t>
        </is>
      </nc>
      <n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ndxf>
    </rcc>
    <rfmt sheetId="1" sqref="K124" start="0" length="0">
      <dxf>
        <font>
          <sz val="13"/>
          <color rgb="FFC00000"/>
          <name val="Times New Roman"/>
          <scheme val="none"/>
        </font>
        <alignment horizontal="center" vertical="top" readingOrder="0"/>
      </dxf>
    </rfmt>
    <rfmt sheetId="1" sqref="L124" start="0" length="0">
      <dxf>
        <font>
          <sz val="13"/>
          <color rgb="FFC00000"/>
          <name val="Times New Roman"/>
          <scheme val="none"/>
        </font>
      </dxf>
    </rfmt>
    <rfmt sheetId="1" sqref="N124" start="0" length="0">
      <dxf>
        <font>
          <b/>
          <sz val="24"/>
          <color rgb="FFC00000"/>
          <name val="Times New Roman"/>
          <scheme val="none"/>
        </font>
      </dxf>
    </rfmt>
  </rrc>
  <rcc rId="1728" sId="1">
    <nc r="C124" t="inlineStr">
      <is>
        <t>1.</t>
      </is>
    </nc>
  </rcc>
  <rcc rId="1729" sId="1">
    <oc r="D124" t="inlineStr">
      <is>
        <t xml:space="preserve"> - топливно-энергетический баланс города Когалыма за 2022 год и актуализация прогнозного баланса  до 2030 года</t>
      </is>
    </oc>
    <nc r="D124" t="inlineStr">
      <is>
        <t>Доля обеспечения концедентом инвестиций концессионера</t>
      </is>
    </nc>
  </rcc>
  <rcc rId="1730" sId="1">
    <oc r="E124" t="inlineStr">
      <is>
        <t>шт.</t>
      </is>
    </oc>
    <nc r="E124" t="inlineStr">
      <is>
        <t>%</t>
      </is>
    </nc>
  </rcc>
  <rfmt sheetId="1" sqref="D122:D124">
    <dxf>
      <alignment horizontal="left" readingOrder="0"/>
    </dxf>
  </rfmt>
  <rcc rId="1731" sId="1" numFmtId="4">
    <oc r="F124" t="inlineStr">
      <is>
        <t xml:space="preserve"> -</t>
      </is>
    </oc>
    <nc r="F124">
      <v>80</v>
    </nc>
  </rcc>
  <rcc rId="1732" sId="1" numFmtId="4">
    <oc r="G124">
      <v>1</v>
    </oc>
    <nc r="G124">
      <v>80</v>
    </nc>
  </rcc>
  <rfmt sheetId="1" sqref="C124:G124" start="0" length="2147483647">
    <dxf>
      <font>
        <color auto="1"/>
      </font>
    </dxf>
  </rfmt>
  <rfmt sheetId="1" sqref="C125:I125" start="0" length="2147483647">
    <dxf>
      <font>
        <color auto="1"/>
      </font>
    </dxf>
  </rfmt>
  <rcc rId="1733" sId="1">
    <oc r="D126" t="inlineStr">
      <is>
        <t>Реконструкция КНС-1 СКК "Галактика" в городе Когалым, объект</t>
      </is>
    </oc>
    <nc r="D126" t="inlineStr">
      <is>
        <t>Обеспечение проведения капитального ремонта общего имущества
в многоквартирных домах, расположенных на территории города
Когалыма</t>
      </is>
    </nc>
  </rcc>
  <rcc rId="1734" sId="1" odxf="1" dxf="1">
    <oc r="E126" t="inlineStr">
      <is>
        <t>объект</t>
      </is>
    </oc>
    <nc r="E126" t="inlineStr">
      <is>
        <t>%</t>
      </is>
    </nc>
    <odxf>
      <font>
        <sz val="13"/>
        <color rgb="FFC00000"/>
        <name val="Times New Roman"/>
        <scheme val="none"/>
      </font>
    </odxf>
    <ndxf>
      <font>
        <sz val="13"/>
        <color auto="1"/>
        <name val="Times New Roman"/>
        <scheme val="none"/>
      </font>
    </ndxf>
  </rcc>
  <rcc rId="1735" sId="1">
    <oc r="F126" t="inlineStr">
      <is>
        <t xml:space="preserve"> -</t>
      </is>
    </oc>
    <nc r="F126">
      <v>100</v>
    </nc>
  </rcc>
  <rcc rId="1736" sId="1">
    <oc r="G126">
      <v>1</v>
    </oc>
    <nc r="G126">
      <v>100</v>
    </nc>
  </rcc>
  <rfmt sheetId="1" sqref="C126:G126" start="0" length="2147483647">
    <dxf>
      <font>
        <color auto="1"/>
      </font>
    </dxf>
  </rfmt>
  <rcc rId="1737" sId="1">
    <oc r="D127" t="inlineStr">
      <is>
        <t>Подключение газоиспользующего оборудования объекта "Часовня"</t>
      </is>
    </oc>
    <nc r="D127" t="inlineStr">
      <is>
        <t>Разработка топливно-энергетического баланса города Когалыма за
2023 год и актуализация прогнозного баланса до 2030 года</t>
      </is>
    </nc>
  </rcc>
  <rcc rId="1738" sId="1">
    <oc r="E127" t="inlineStr">
      <is>
        <t>объект</t>
      </is>
    </oc>
    <nc r="E127" t="inlineStr">
      <is>
        <t>шт.</t>
      </is>
    </nc>
  </rcc>
  <rfmt sheetId="1" sqref="C127:G127" start="0" length="2147483647">
    <dxf>
      <font>
        <color auto="1"/>
      </font>
    </dxf>
  </rfmt>
  <rcc rId="1739" sId="1" numFmtId="4">
    <oc r="H122">
      <v>3751.1</v>
    </oc>
    <nc r="H122">
      <v>1797.69</v>
    </nc>
  </rcc>
  <rcc rId="1740" sId="1" odxf="1" dxf="1">
    <oc r="I122">
      <f>H122/G122*100</f>
    </oc>
    <nc r="I122">
      <f>H122/G122*100</f>
    </nc>
    <odxf>
      <font>
        <sz val="13"/>
        <color rgb="FFC00000"/>
        <name val="Times New Roman"/>
        <scheme val="none"/>
      </font>
      <fill>
        <patternFill patternType="none">
          <bgColor indexed="65"/>
        </patternFill>
      </fill>
    </odxf>
    <ndxf>
      <font>
        <sz val="13"/>
        <color auto="1"/>
        <name val="Times New Roman"/>
        <scheme val="none"/>
      </font>
      <fill>
        <patternFill patternType="solid">
          <bgColor theme="6" tint="0.59999389629810485"/>
        </patternFill>
      </fill>
    </ndxf>
  </rcc>
  <rfmt sheetId="1" sqref="H122:I122" start="0" length="2147483647">
    <dxf>
      <font>
        <color auto="1"/>
      </font>
    </dxf>
  </rfmt>
  <rcc rId="1741" sId="1">
    <oc r="H123">
      <v>2</v>
    </oc>
    <nc r="H123">
      <v>1</v>
    </nc>
  </rcc>
  <rcc rId="1742" sId="1" numFmtId="4">
    <oc r="H124">
      <v>1</v>
    </oc>
    <nc r="H124">
      <v>80</v>
    </nc>
  </rcc>
  <rcc rId="1743" sId="1">
    <oc r="H126">
      <v>0</v>
    </oc>
    <nc r="H126">
      <v>100</v>
    </nc>
  </rcc>
  <rfmt sheetId="1" sqref="H123:I127" start="0" length="2147483647">
    <dxf>
      <font>
        <color auto="1"/>
      </font>
    </dxf>
  </rfmt>
  <rcc rId="1744" sId="1" odxf="1" dxf="1">
    <oc r="I123">
      <f>H123/G123*100</f>
    </oc>
    <nc r="I123">
      <f>H123/G123*100</f>
    </nc>
    <odxf>
      <fill>
        <patternFill patternType="none">
          <bgColor indexed="65"/>
        </patternFill>
      </fill>
    </odxf>
    <ndxf>
      <fill>
        <patternFill patternType="solid">
          <bgColor theme="6" tint="0.59999389629810485"/>
        </patternFill>
      </fill>
    </ndxf>
  </rcc>
  <rcc rId="1745" sId="1" odxf="1" dxf="1">
    <oc r="I124">
      <f>H124/G124*100</f>
    </oc>
    <nc r="I124">
      <f>H124/G124*100</f>
    </nc>
    <odxf>
      <fill>
        <patternFill patternType="none">
          <bgColor indexed="65"/>
        </patternFill>
      </fill>
    </odxf>
    <ndxf>
      <fill>
        <patternFill patternType="solid">
          <bgColor theme="6" tint="0.59999389629810485"/>
        </patternFill>
      </fill>
    </ndxf>
  </rcc>
  <rcc rId="1746" sId="1">
    <oc r="I125">
      <f>H125/G125*100</f>
    </oc>
    <nc r="I125">
      <f>H125/G125*100</f>
    </nc>
  </rcc>
  <rcc rId="1747" sId="1" odxf="1" dxf="1">
    <oc r="I126">
      <f>H126/G126*100</f>
    </oc>
    <nc r="I126">
      <f>H126/G126*100</f>
    </nc>
    <odxf>
      <fill>
        <patternFill patternType="none">
          <bgColor indexed="65"/>
        </patternFill>
      </fill>
    </odxf>
    <ndxf>
      <fill>
        <patternFill patternType="solid">
          <bgColor theme="6" tint="0.59999389629810485"/>
        </patternFill>
      </fill>
    </ndxf>
  </rcc>
  <rcc rId="1748" sId="1">
    <oc r="J125" t="inlineStr">
      <is>
        <t>Дополнительная помощь (субсидия) выделяется только в случае возникновения неотложной необходимости в проведении капитального ремонта общего имущества в многоквартирных домах на финансирование аварийно-восстановительных работ и иных мероприятий, связанных с ликвидацией стихийных бедствий и других чрезвычайных ситуаций (носит заявительный характер).
В 2023 году неотложной необходимости не возникло.</t>
      </is>
    </oc>
    <nc r="J125" t="inlineStr">
      <is>
        <t>Дополнительная помощь (субсидия) выделяется только в случае возникновения неотложной необходимости в проведении капитального ремонта общего имущества в многоквартирных домах на финансирование аварийно-восстановительных работ и иных мероприятий, связанных с ликвидацией стихийных бедствий и других чрезвычайных ситуаций (носит заявительный характер).
В 2024 году неотложной необходимости не возникло.</t>
      </is>
    </nc>
  </rcc>
  <rfmt sheetId="1" sqref="J125" start="0" length="2147483647">
    <dxf>
      <font>
        <color auto="1"/>
      </font>
    </dxf>
  </rfmt>
  <rfmt sheetId="1" sqref="J127" start="0" length="2147483647">
    <dxf>
      <font>
        <color auto="1"/>
      </font>
    </dxf>
  </rfmt>
  <rcc rId="1749" sId="1">
    <oc r="J127" t="inlineStr">
      <is>
        <t>Подключение (технологическое присоединение) газоиспользующего оборудования объекта "Часовня" выполнено. Технический план  по объекту "Газификация объекта: Строение "Часовня" оформлен.</t>
      </is>
    </oc>
    <nc r="J127" t="inlineStr">
      <is>
        <t>Разработан "Топливно-энергетический баланс города Когалыма за 2023 год и актуализирован прогнозный баланс на период до 2030 года" (постановление Администрации города Когалыма от 24.09.2024 №1757).</t>
      </is>
    </nc>
  </rcc>
  <rfmt sheetId="1" sqref="J126" start="0" length="2147483647">
    <dxf>
      <font>
        <color auto="1"/>
      </font>
    </dxf>
  </rfmt>
  <rcc rId="1750" sId="1">
    <oc r="J126" t="inlineStr">
      <is>
        <t>В соответствии с концессионным соглашением концессионер ООО "Горводоканал", в рамках предоставленной субсидии в 2023 году, на реконструкцию объекта КНС-1 СКК "Галактика" в городе Когалым все работы, запланированные на 2023 год, выполнил в полном объеме, но завершение работ в целом по реконструкции объекта будет осуществлено до конца 2024 года.</t>
      </is>
    </oc>
    <nc r="J126" t="inlineStr">
      <is>
        <t>Выполнены работы по капитальному ремонту общедомового имущества в многоквартирных домах г. Когалыма:
- ул. Градостроителей, д.20, ул. Мира, д.2 - капитальный ремонт по замене, модернизации лифтов, лифтовых шахт, машинных и блочных помещений, разработка проектной документации;
- ул. Ленинградская, д. 31 – ремонт фасада.</t>
      </is>
    </nc>
  </rcc>
  <rcc rId="1751" sId="1">
    <oc r="J124" t="inlineStr">
      <is>
        <t>Постановление Администрации города Когалыма от 20.10.2023 №2070 "Об утверждении топливно-энергетического баланса города Когалыма за 2022 год и прогнозного баланса  на период до 2030 года".</t>
      </is>
    </oc>
    <nc r="J124"/>
  </rcc>
  <rfmt sheetId="1" sqref="J122:J123">
    <dxf>
      <fill>
        <patternFill patternType="solid">
          <bgColor rgb="FFFFFF00"/>
        </patternFill>
      </fill>
    </dxf>
  </rfmt>
  <rcc rId="1752" sId="1">
    <oc r="C141" t="inlineStr">
      <is>
        <t>13. Муниципальная программа "Содержание объектов городского хозяйства и инженерной инфраструктуры в городе Когалыме "</t>
      </is>
    </oc>
    <nc r="C141" t="inlineStr">
      <is>
        <r>
          <t xml:space="preserve">13. </t>
        </r>
        <r>
          <rPr>
            <b/>
            <sz val="13"/>
            <rFont val="Times New Roman"/>
            <family val="1"/>
            <charset val="204"/>
          </rPr>
          <t>Муниципальная программа "Содержание объектов городского хозяйства и инженерной инфраструктуры в городе Когалыме "</t>
        </r>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7" sId="1" odxf="1" dxf="1">
    <oc r="J177" t="inlineStr">
      <is>
        <t>В основном причина отрицательной динамики складывается по резльтатам реализации мероприятий по строительству объекта "Средняя общеобразовательная школа в г. Когалыме", по реконструкции развязки Восточной (проспект Нефтяников, улица Ноябрьская), 0,86 км и реконструкции жилищно-коммунального комплекса. Более подробно о реалицации мероприятий и причинах не исполенения информация представлена в прогнозных значениях по МП "Развитие образования в городе Когалыме", МП "Развитие транспортной системы города Когалыма" и МП "Развитие жилищно-коммунального комплекса городе Когалыме"</t>
      </is>
    </oc>
    <nc r="J177" t="inlineStr">
      <is>
        <t xml:space="preserve">В основном, причина отрицательной динамики складывается по результатам реализации мероприятий по строительству объекта «Средняя общеобразовательная школа в г. Когалыме», по реконструкции развязки Восточной (проспект Нефтяников, улица Ноябрьская), 0,86 км и реконструкции жилищно-коммунального комплекса. </t>
      </is>
    </nc>
    <odxf>
      <font>
        <sz val="12"/>
        <color auto="1"/>
        <name val="Times New Roman"/>
        <scheme val="none"/>
      </font>
    </odxf>
    <ndxf>
      <font>
        <sz val="12"/>
        <color auto="1"/>
        <name val="Times New Roman"/>
        <scheme val="none"/>
      </font>
    </ndxf>
  </rcc>
</revisions>
</file>

<file path=xl/revisions/revisionLog1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3" sId="1">
    <oc r="J123" t="inlineStr">
      <is>
        <t>Выполнены проектно-изыскательские работы по объекту: "Реконструкция участка ВЛ 35 кВ ПП-35кВ "Аэропорт" ПС №35".                                                                                                                     
Выполнены проектно-изыскательские работы по объекту:  "Магистральные инженерные сети к социально значимым объектам в районе "Пионерный" города Когалыма".</t>
      </is>
    </oc>
    <nc r="J123" t="inlineStr">
      <is>
        <t>Выполнены проектно-изыскательские работы для строительства объекта «Котельная по улице Сибирская и магистральные сети теплоснабжения в городе Когалыме».</t>
      </is>
    </nc>
  </rcc>
  <rfmt sheetId="1" sqref="J123" start="0" length="2147483647">
    <dxf>
      <font>
        <color auto="1"/>
      </font>
    </dxf>
  </rfmt>
  <rfmt sheetId="1" sqref="J123">
    <dxf>
      <fill>
        <patternFill patternType="none">
          <bgColor auto="1"/>
        </patternFill>
      </fill>
    </dxf>
  </rfmt>
  <rfmt sheetId="1" sqref="D144:E144" start="0" length="2147483647">
    <dxf>
      <font>
        <color auto="1"/>
      </font>
    </dxf>
  </rfmt>
  <rcc rId="1754" sId="1">
    <oc r="F144">
      <v>2212525</v>
    </oc>
    <nc r="F144">
      <v>2263521</v>
    </nc>
  </rcc>
  <rfmt sheetId="1" sqref="F144:G144" start="0" length="2147483647">
    <dxf>
      <font>
        <color auto="1"/>
      </font>
    </dxf>
  </rfmt>
  <rfmt sheetId="1" sqref="C144" start="0" length="2147483647">
    <dxf>
      <font>
        <color auto="1"/>
      </font>
    </dxf>
  </rfmt>
  <rcc rId="1755" sId="1">
    <oc r="D145" t="inlineStr">
      <is>
        <t>Выполнение услуг по погребению умерших</t>
      </is>
    </oc>
    <nc r="D145" t="inlineStr">
      <is>
        <t>Оказание услуг по погребению умерших</t>
      </is>
    </nc>
  </rcc>
  <rcc rId="1756" sId="1">
    <oc r="D146" t="inlineStr">
      <is>
        <t>Выполнение услуг по перевозке умерших с места происшедшего летального исхода</t>
      </is>
    </oc>
    <nc r="D146" t="inlineStr">
      <is>
        <t>Оказание услуг по перевозке умерших с места происшедшего летального исхода</t>
      </is>
    </nc>
  </rcc>
  <rfmt sheetId="1" sqref="C145:F146" start="0" length="2147483647">
    <dxf>
      <font>
        <color auto="1"/>
      </font>
    </dxf>
  </rfmt>
  <rfmt sheetId="1" sqref="C147:G147" start="0" length="2147483647">
    <dxf>
      <font>
        <color auto="1"/>
      </font>
    </dxf>
  </rfmt>
  <rcc rId="1757" sId="1">
    <oc r="D148" t="inlineStr">
      <is>
        <t>Обеспечение деятельности муниципального казённого учреждения "Управление жилищно-коммунального хозяйства города Когалыма" по реализации полномочий Администрации города Когалыма в вопросах осуществления функций заказчика в сфере жилищно-коммунального хозяйства, капитального ремонта жилищного фонда и благоустройства, реконструкции и замены инженерных сетей тепло-, водоснабжения, ритуальных услуг и содержания мест захоронения и других работ (услуг) по обслуживанию городского хозяйства в городе Когалыме</t>
      </is>
    </oc>
    <nc r="D148" t="inlineStr">
      <is>
        <t>Организация выполнения мероприятий по проведению дезинсекции и дератизации в городе
Когалыме</t>
      </is>
    </nc>
  </rcc>
  <rfmt sheetId="1" sqref="C148:G148" start="0" length="2147483647">
    <dxf>
      <font>
        <color auto="1"/>
      </font>
    </dxf>
  </rfmt>
  <rfmt sheetId="1" sqref="G145:G146" start="0" length="2147483647">
    <dxf>
      <font>
        <color auto="1"/>
      </font>
    </dxf>
  </rfmt>
  <rcv guid="{BA841332-DFE8-4B37-BA4A-C5C5E49832E3}" action="delete"/>
  <rdn rId="0" localSheetId="1" customView="1" name="Z_BA841332_DFE8_4B37_BA4A_C5C5E49832E3_.wvu.PrintArea" hidden="1" oldHidden="1">
    <formula>'Приложение 2'!$C$1:$J$192</formula>
    <oldFormula>'Приложение 2'!$C$1:$J$192</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2'!$C$1:$L$192</formula>
    <oldFormula>'Приложение 2'!$C$1:$L$192</oldFormula>
  </rdn>
  <rcv guid="{BA841332-DFE8-4B37-BA4A-C5C5E49832E3}" action="add"/>
</revisions>
</file>

<file path=xl/revisions/revisionLog1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54">
    <dxf>
      <fill>
        <patternFill patternType="solid">
          <bgColor rgb="FFFF0000"/>
        </patternFill>
      </fill>
    </dxf>
  </rfmt>
  <rfmt sheetId="1" sqref="I94">
    <dxf>
      <fill>
        <patternFill patternType="none">
          <bgColor auto="1"/>
        </patternFill>
      </fill>
    </dxf>
  </rfmt>
  <rfmt sheetId="1" sqref="I96">
    <dxf>
      <fill>
        <patternFill patternType="none">
          <bgColor auto="1"/>
        </patternFill>
      </fill>
    </dxf>
  </rfmt>
  <rcc rId="1761" sId="1" odxf="1" dxf="1">
    <nc r="J107" t="inlineStr">
      <is>
        <t xml:space="preserve">1) Показатель формируется на основании проведения опроса (анкетивания) с помощью независимой оценки качества условий осуществления образовательной деятельности 1 раз в 3 года. В отношении Муниципального автономного учреждения дополнительного образования «Детская школа искусств» города Когалыма НОКО проводилось в 2022 году. Следующая дата проведения - декабрь 2025 года.                                                                                                                                                                          2) Показатель формируется путем проведения управлением культуры и спорта Администрации города Когалыма ежегодного опроса изучения мнения населения города Когалыма о качестве оказания муниципальных услуг в сфере культуры. </t>
      </is>
    </nc>
    <ndxf>
      <font>
        <sz val="13"/>
        <color auto="1"/>
        <name val="Times New Roman"/>
        <scheme val="none"/>
      </font>
      <fill>
        <patternFill patternType="none">
          <bgColor indexed="65"/>
        </patternFill>
      </fill>
    </ndxf>
  </rcc>
  <rfmt sheetId="1" sqref="J107">
    <dxf>
      <alignment wrapText="1" readingOrder="0"/>
    </dxf>
  </rfmt>
</revisions>
</file>

<file path=xl/revisions/revisionLog1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62" sId="1">
    <oc r="D149" t="inlineStr">
      <is>
        <t>Осуществление иных полномочий в сфере жилищно-коммунального и городского хозяйства в городе Когалыме</t>
      </is>
    </oc>
    <nc r="D149" t="inlineStr">
      <is>
        <t>Выполнение работ по обустройству и ремонту пешеходных дорожек и тротуаров</t>
      </is>
    </nc>
  </rcc>
  <rcc rId="1763" sId="1">
    <oc r="E149" t="inlineStr">
      <is>
        <t>%</t>
      </is>
    </oc>
    <nc r="E149" t="inlineStr">
      <is>
        <t>кв.м</t>
      </is>
    </nc>
  </rcc>
  <rcc rId="1764" sId="1" numFmtId="4">
    <oc r="F149">
      <v>100</v>
    </oc>
    <nc r="F149">
      <v>2124</v>
    </nc>
  </rcc>
  <rcc rId="1765" sId="1" numFmtId="4">
    <oc r="G149">
      <v>100</v>
    </oc>
    <nc r="G149">
      <v>4065.46</v>
    </nc>
  </rcc>
  <rfmt sheetId="1" sqref="G149">
    <dxf>
      <numFmt numFmtId="165" formatCode="0.0"/>
    </dxf>
  </rfmt>
  <rfmt sheetId="1" sqref="G149">
    <dxf>
      <numFmt numFmtId="2" formatCode="0.00"/>
    </dxf>
  </rfmt>
  <rfmt sheetId="1" sqref="C149:G149" start="0" length="2147483647">
    <dxf>
      <font>
        <color auto="1"/>
      </font>
    </dxf>
  </rfmt>
  <rcc rId="1766" sId="1">
    <oc r="D150" t="inlineStr">
      <is>
        <t>Выполнение работ по обустройству и ремонту пешеходных дорожек и тротуаров</t>
      </is>
    </oc>
    <nc r="D150" t="inlineStr">
      <is>
        <t>Оказание услуг по отлову животных без владельцев на территории города Когалыма</t>
      </is>
    </nc>
  </rcc>
  <rcc rId="1767" sId="1">
    <oc r="E150" t="inlineStr">
      <is>
        <t>(кв.м.)</t>
      </is>
    </oc>
    <nc r="E150" t="inlineStr">
      <is>
        <t>голов</t>
      </is>
    </nc>
  </rcc>
  <rcc rId="1768" sId="1" numFmtId="4">
    <oc r="F150">
      <v>1689</v>
    </oc>
    <nc r="F150">
      <v>183</v>
    </nc>
  </rcc>
  <rcc rId="1769" sId="1" numFmtId="4">
    <oc r="G150">
      <v>3179</v>
    </oc>
    <nc r="G150">
      <v>220</v>
    </nc>
  </rcc>
  <rfmt sheetId="1" sqref="C150:G150" start="0" length="2147483647">
    <dxf>
      <font>
        <color auto="1"/>
      </font>
    </dxf>
  </rfmt>
  <rcc rId="1770" sId="1">
    <oc r="D151" t="inlineStr">
      <is>
        <t xml:space="preserve">Установка ограждений в районе пешеходных переходов
</t>
      </is>
    </oc>
    <nc r="D151" t="inlineStr">
      <is>
        <t>Количество благоустроенных объектов территории города Когалыма (устройство, ремонт
системы ливневой канализации)</t>
      </is>
    </nc>
  </rcc>
  <rcc rId="1771" sId="1">
    <oc r="E151" t="inlineStr">
      <is>
        <t xml:space="preserve"> (м) </t>
      </is>
    </oc>
    <nc r="E151" t="inlineStr">
      <is>
        <t>количество объектов</t>
      </is>
    </nc>
  </rcc>
  <rcc rId="1772" sId="1" numFmtId="4">
    <oc r="F151">
      <v>638</v>
    </oc>
    <nc r="F151">
      <v>5</v>
    </nc>
  </rcc>
  <rcc rId="1773" sId="1" numFmtId="4">
    <oc r="G151">
      <v>591</v>
    </oc>
    <nc r="G151">
      <v>4</v>
    </nc>
  </rcc>
  <rfmt sheetId="1" sqref="C151:G151" start="0" length="2147483647">
    <dxf>
      <font>
        <color auto="1"/>
      </font>
    </dxf>
  </rfmt>
  <rcc rId="1774" sId="1">
    <oc r="D152" t="inlineStr">
      <is>
        <t>Количество благоустроенных объектов территории города Когалыма (устройство, ремонт системы ливневой канализации)</t>
      </is>
    </oc>
    <nc r="D152" t="inlineStr">
      <is>
        <t>Архитектурная подсветка зданий и сооружений на территории города Когалыма</t>
      </is>
    </nc>
  </rcc>
  <rcc rId="1775" sId="1" numFmtId="4">
    <oc r="F152">
      <v>14</v>
    </oc>
    <nc r="F152">
      <v>1</v>
    </nc>
  </rcc>
  <rcc rId="1776" sId="1" numFmtId="4">
    <oc r="G152">
      <v>5</v>
    </oc>
    <nc r="G152">
      <v>2</v>
    </nc>
  </rcc>
  <rfmt sheetId="1" sqref="C152:G152" start="0" length="2147483647">
    <dxf>
      <font>
        <color auto="1"/>
      </font>
    </dxf>
  </rfmt>
  <rcc rId="1777" sId="1">
    <oc r="D153" t="inlineStr">
      <is>
        <t>Покраска, отделка, ремонт и обследование зданий и сооружений</t>
      </is>
    </oc>
    <nc r="D153" t="inlineStr">
      <is>
        <t>Оказание услуг по содержанию животных без владельцев в приюте для животных города</t>
      </is>
    </nc>
  </rcc>
  <rcc rId="1778" sId="1">
    <oc r="E153" t="inlineStr">
      <is>
        <t>количество объектов</t>
      </is>
    </oc>
    <nc r="E153" t="inlineStr">
      <is>
        <t>%</t>
      </is>
    </nc>
  </rcc>
  <rcc rId="1779" sId="1" numFmtId="4">
    <oc r="G153">
      <v>4</v>
    </oc>
    <nc r="G153">
      <v>100</v>
    </nc>
  </rcc>
  <rfmt sheetId="1" sqref="C153:G153" start="0" length="2147483647">
    <dxf>
      <font>
        <color auto="1"/>
      </font>
    </dxf>
  </rfmt>
  <rcc rId="1780" sId="1">
    <oc r="D154" t="inlineStr">
      <is>
        <t>Снос здания средней образовательной школы №7 корпус №2</t>
      </is>
    </oc>
    <nc r="D154" t="inlineStr">
      <is>
        <t>Снос зданий, строений, расположенных на территории города Когалыма</t>
      </is>
    </nc>
  </rcc>
  <rfmt sheetId="1" sqref="C154:G154" start="0" length="2147483647">
    <dxf>
      <font>
        <color auto="1"/>
      </font>
    </dxf>
  </rfmt>
  <rcc rId="1781" sId="1">
    <oc r="D155" t="inlineStr">
      <is>
        <t>Выполнение работ по установке (замене) элементов архитектурной подсветки на территории города Когалыма</t>
      </is>
    </oc>
    <nc r="D155" t="inlineStr">
      <is>
        <t>Покраска, отделка, ремонт и обследование зданий и сооружений</t>
      </is>
    </nc>
  </rcc>
  <rcc rId="1782" sId="1">
    <oc r="E155" t="inlineStr">
      <is>
        <t>ед.</t>
      </is>
    </oc>
    <nc r="E155" t="inlineStr">
      <is>
        <t>количество объектов</t>
      </is>
    </nc>
  </rcc>
  <rfmt sheetId="1" sqref="C155:F155" start="0" length="2147483647">
    <dxf>
      <font>
        <color auto="1"/>
      </font>
    </dxf>
  </rfmt>
  <rcc rId="1783" sId="1" numFmtId="4">
    <oc r="G155">
      <v>94</v>
    </oc>
    <nc r="G155">
      <v>3</v>
    </nc>
  </rcc>
  <rfmt sheetId="1" sqref="G155" start="0" length="2147483647">
    <dxf>
      <font>
        <color auto="1"/>
      </font>
    </dxf>
  </rfmt>
  <rfmt sheetId="1" sqref="C142:E142" start="0" length="2147483647">
    <dxf>
      <font>
        <color auto="1"/>
      </font>
    </dxf>
  </rfmt>
  <rcc rId="1784" sId="1">
    <oc r="G142">
      <v>664.42700000000002</v>
    </oc>
    <nc r="G142">
      <v>648.93100000000004</v>
    </nc>
  </rcc>
  <rfmt sheetId="1" sqref="F142:G142" start="0" length="2147483647">
    <dxf>
      <font>
        <color auto="1"/>
      </font>
    </dxf>
  </rfmt>
  <rfmt sheetId="1" sqref="C143:G143" start="0" length="2147483647">
    <dxf>
      <font>
        <color auto="1"/>
      </font>
    </dxf>
  </rfmt>
</revisions>
</file>

<file path=xl/revisions/revisionLog1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85" sId="1">
    <oc r="H142">
      <v>664.42700000000002</v>
    </oc>
    <nc r="H142">
      <v>648.93100000000004</v>
    </nc>
  </rcc>
  <rfmt sheetId="1" sqref="H142:I142" start="0" length="2147483647">
    <dxf>
      <font>
        <color auto="1"/>
      </font>
    </dxf>
  </rfmt>
  <rfmt sheetId="1" sqref="H143:I143" start="0" length="2147483647">
    <dxf>
      <font>
        <color auto="1"/>
      </font>
    </dxf>
  </rfmt>
  <rcc rId="1786" sId="1">
    <oc r="H144">
      <v>2428088</v>
    </oc>
    <nc r="H144">
      <v>2598526</v>
    </nc>
  </rcc>
  <rfmt sheetId="1" sqref="H144:I144" start="0" length="2147483647">
    <dxf>
      <font>
        <color auto="1"/>
      </font>
    </dxf>
  </rfmt>
  <rfmt sheetId="1" sqref="H145:I148" start="0" length="2147483647">
    <dxf>
      <font>
        <color auto="1"/>
      </font>
    </dxf>
  </rfmt>
  <rfmt sheetId="1" sqref="G149">
    <dxf>
      <numFmt numFmtId="4" formatCode="#,##0.00"/>
    </dxf>
  </rfmt>
  <rcc rId="1787" sId="1" odxf="1" dxf="1" numFmtId="4">
    <oc r="H149">
      <v>100</v>
    </oc>
    <nc r="H149">
      <v>4065.46</v>
    </nc>
    <ndxf>
      <font>
        <sz val="13"/>
        <color auto="1"/>
        <name val="Times New Roman"/>
        <scheme val="none"/>
      </font>
      <numFmt numFmtId="4" formatCode="#,##0.00"/>
      <fill>
        <patternFill patternType="solid">
          <bgColor theme="0"/>
        </patternFill>
      </fill>
    </ndxf>
  </rcc>
  <rfmt sheetId="1" sqref="I149" start="0" length="2147483647">
    <dxf>
      <font>
        <color auto="1"/>
      </font>
    </dxf>
  </rfmt>
  <rcc rId="1788" sId="1" numFmtId="4">
    <oc r="H150">
      <v>3179</v>
    </oc>
    <nc r="H150">
      <v>203</v>
    </nc>
  </rcc>
  <rcc rId="1789" sId="1">
    <nc r="J149" t="inlineStr">
      <is>
        <t xml:space="preserve">Выполнены в полном объеме 4 065,46 кв.м работы по объектам:  
1 - обустройство пешеходной дорожки вдоль ограждения СОШ 5 от жилого дома по ул. Молодёжная, д.26 до жилого дома по ул. Ленинградская, д.8 - 300 кв.м;                                                                        
2 - ремонт пешеходной дорожки вдоль автодороги по улице Ленинградской в районе жилого дома №1 - 280 кв. м;
3 - ремонт пешеходной дорожки вдоль автодороги по улице Ленинградской в районе жилого дома №9 - 212 кв. м,
4 - ремонт пешеходной дорожки вдоль автодороги по улице Ленинградской в районе жилого дома №17 - 188 кв. м;
5 - ремонт пешеходной дорожки вдоль автодороги по улице Ленинградской в районе жилого дома №19 - 80 кв.м;                                                                                                                                                                       
6 - восстановление тротуарной плитки на территории «Зона отдыха «Метелица»- 121 кв. м;                                                                                                       
7 - ремонт  тротуара от улицы Мира, дом 23 до улицы Мира, дом 17 в городе Когалыме – 413 кв. м;                                  
8 - ремонт покрытия тротуарной плитки в парке "Югорочка" - 735 кв. м;                                                                                                                                                                                                                                                                                                                                                                                                                                                                                                                                                                                                                                                                                                                                                                                                                                                                                                                                                                                                                                                                            
9 - обустройство тротуара по улице Степана Повха от КСК Ягун до МАОУ СОШ 7 - 210 кв.м;                                                                                            
10- ремонт пешеходной дорожки от д.21 по ул.Мира до здания филиала Малого театра в г.Когалыме - 518 кв.м;                                                                                                                                                            
11 - обустройство пешеходной дорожки  по улице Береговая (в границах улиц Широкая и Романтиков) - 950 кв.м;                                                                                                                                                                  12 - обустройство тротуара от жилого дома №30 по ул. Молодежная, вдоль здания детского сада "Академия детства" - 25,96 кв.м;
13 - устройство пешеходной дорожки от жилого дома №17 по ул. Ленинградская - 20,2 кв.м;
14 - обустройство пешеходной дорожки в районе Прибалтийская 5 - 12,3 кв.м.                                                                                                                                                              </t>
      </is>
    </nc>
  </rcc>
  <rfmt sheetId="1" sqref="J149" start="0" length="2147483647">
    <dxf>
      <font>
        <color auto="1"/>
      </font>
    </dxf>
  </rfmt>
  <rfmt sheetId="1" sqref="J144" start="0" length="2147483647">
    <dxf>
      <font>
        <color auto="1"/>
      </font>
    </dxf>
  </rfmt>
  <rfmt sheetId="1" sqref="I150">
    <dxf>
      <fill>
        <patternFill>
          <bgColor theme="5" tint="0.59999389629810485"/>
        </patternFill>
      </fill>
    </dxf>
  </rfmt>
  <rcc rId="1790" sId="1">
    <oc r="J150" t="inlineStr">
      <is>
        <r>
          <t>Выполнены в полном объеме работы по объектам:  Объемом 3 179 м</t>
        </r>
        <r>
          <rPr>
            <vertAlign val="superscript"/>
            <sz val="13"/>
            <color rgb="FFC00000"/>
            <rFont val="Times New Roman"/>
            <family val="1"/>
            <charset val="204"/>
          </rPr>
          <t>2:</t>
        </r>
        <r>
          <rPr>
            <sz val="13"/>
            <color rgb="FFC00000"/>
            <rFont val="Times New Roman"/>
            <family val="1"/>
            <charset val="204"/>
          </rPr>
          <t xml:space="preserve">
1. ул.Южная от ГВК до ТК Миллениум 804 м</t>
        </r>
        <r>
          <rPr>
            <vertAlign val="superscript"/>
            <sz val="13"/>
            <color rgb="FFC00000"/>
            <rFont val="Times New Roman"/>
            <family val="1"/>
            <charset val="204"/>
          </rPr>
          <t>2;</t>
        </r>
        <r>
          <rPr>
            <sz val="13"/>
            <color rgb="FFC00000"/>
            <rFont val="Times New Roman"/>
            <family val="1"/>
            <charset val="204"/>
          </rPr>
          <t xml:space="preserve">
2. ул.Ленинградская 61 232 м</t>
        </r>
        <r>
          <rPr>
            <vertAlign val="superscript"/>
            <sz val="13"/>
            <color rgb="FFC00000"/>
            <rFont val="Times New Roman"/>
            <family val="1"/>
            <charset val="204"/>
          </rPr>
          <t>2;</t>
        </r>
        <r>
          <rPr>
            <sz val="13"/>
            <color rgb="FFC00000"/>
            <rFont val="Times New Roman"/>
            <family val="1"/>
            <charset val="204"/>
          </rPr>
          <t xml:space="preserve">
3. ул.Степана Повха 4 292 м</t>
        </r>
        <r>
          <rPr>
            <vertAlign val="superscript"/>
            <sz val="13"/>
            <color rgb="FFC00000"/>
            <rFont val="Times New Roman"/>
            <family val="1"/>
            <charset val="204"/>
          </rPr>
          <t>2;</t>
        </r>
        <r>
          <rPr>
            <sz val="13"/>
            <color rgb="FFC00000"/>
            <rFont val="Times New Roman"/>
            <family val="1"/>
            <charset val="204"/>
          </rPr>
          <t xml:space="preserve">
4. вдоль МАДОУ "Сказка" ул.Дружбы народов, д.20 270 м</t>
        </r>
        <r>
          <rPr>
            <vertAlign val="superscript"/>
            <sz val="13"/>
            <color rgb="FFC00000"/>
            <rFont val="Times New Roman"/>
            <family val="1"/>
            <charset val="204"/>
          </rPr>
          <t>2;</t>
        </r>
        <r>
          <rPr>
            <sz val="13"/>
            <color rgb="FFC00000"/>
            <rFont val="Times New Roman"/>
            <family val="1"/>
            <charset val="204"/>
          </rPr>
          <t xml:space="preserve">
5. ул.Молодежная, 13б магазин АХ 180 м</t>
        </r>
        <r>
          <rPr>
            <vertAlign val="superscript"/>
            <sz val="13"/>
            <color rgb="FFC00000"/>
            <rFont val="Times New Roman"/>
            <family val="1"/>
            <charset val="204"/>
          </rPr>
          <t>2;</t>
        </r>
        <r>
          <rPr>
            <sz val="13"/>
            <color rgb="FFC00000"/>
            <rFont val="Times New Roman"/>
            <family val="1"/>
            <charset val="204"/>
          </rPr>
          <t xml:space="preserve">
6. ул.Степана Повха (Айсберг) 86 м</t>
        </r>
        <r>
          <rPr>
            <vertAlign val="superscript"/>
            <sz val="13"/>
            <color rgb="FFC00000"/>
            <rFont val="Times New Roman"/>
            <family val="1"/>
            <charset val="204"/>
          </rPr>
          <t>2;</t>
        </r>
        <r>
          <rPr>
            <sz val="13"/>
            <color rgb="FFC00000"/>
            <rFont val="Times New Roman"/>
            <family val="1"/>
            <charset val="204"/>
          </rPr>
          <t xml:space="preserve">
7. ул.Ленинградская 37, 45, 53 602 м</t>
        </r>
        <r>
          <rPr>
            <vertAlign val="superscript"/>
            <sz val="13"/>
            <color rgb="FFC00000"/>
            <rFont val="Times New Roman"/>
            <family val="1"/>
            <charset val="204"/>
          </rPr>
          <t>2</t>
        </r>
        <r>
          <rPr>
            <sz val="13"/>
            <color rgb="FFC00000"/>
            <rFont val="Times New Roman"/>
            <family val="1"/>
            <charset val="204"/>
          </rPr>
          <t>;
8. ул.Ленинградская, 29 фасад Надежда 132 м</t>
        </r>
        <r>
          <rPr>
            <vertAlign val="superscript"/>
            <sz val="13"/>
            <color rgb="FFC00000"/>
            <rFont val="Times New Roman"/>
            <family val="1"/>
            <charset val="204"/>
          </rPr>
          <t>2;</t>
        </r>
        <r>
          <rPr>
            <sz val="13"/>
            <color rgb="FFC00000"/>
            <rFont val="Times New Roman"/>
            <family val="1"/>
            <charset val="204"/>
          </rPr>
          <t xml:space="preserve">
9. Южная (ТЦ Магнит) 96 м</t>
        </r>
        <r>
          <rPr>
            <vertAlign val="superscript"/>
            <sz val="13"/>
            <color rgb="FFC00000"/>
            <rFont val="Times New Roman"/>
            <family val="1"/>
            <charset val="204"/>
          </rPr>
          <t>2;</t>
        </r>
        <r>
          <rPr>
            <sz val="13"/>
            <color rgb="FFC00000"/>
            <rFont val="Times New Roman"/>
            <family val="1"/>
            <charset val="204"/>
          </rPr>
          <t xml:space="preserve">
10. Югорочка  200 м</t>
        </r>
        <r>
          <rPr>
            <vertAlign val="superscript"/>
            <sz val="13"/>
            <color rgb="FFC00000"/>
            <rFont val="Times New Roman"/>
            <family val="1"/>
            <charset val="204"/>
          </rPr>
          <t>2;</t>
        </r>
        <r>
          <rPr>
            <sz val="13"/>
            <color rgb="FFC00000"/>
            <rFont val="Times New Roman"/>
            <family val="1"/>
            <charset val="204"/>
          </rPr>
          <t xml:space="preserve">
11. Рябиновый бульвар 150 м</t>
        </r>
        <r>
          <rPr>
            <vertAlign val="superscript"/>
            <sz val="13"/>
            <color rgb="FFC00000"/>
            <rFont val="Times New Roman"/>
            <family val="1"/>
            <charset val="204"/>
          </rPr>
          <t>2;</t>
        </r>
        <r>
          <rPr>
            <sz val="13"/>
            <color rgb="FFC00000"/>
            <rFont val="Times New Roman"/>
            <family val="1"/>
            <charset val="204"/>
          </rPr>
          <t xml:space="preserve">
12. Парк Победы 135 м</t>
        </r>
        <r>
          <rPr>
            <vertAlign val="superscript"/>
            <sz val="13"/>
            <color rgb="FFC00000"/>
            <rFont val="Times New Roman"/>
            <family val="1"/>
            <charset val="204"/>
          </rPr>
          <t>2.</t>
        </r>
      </is>
    </oc>
    <nc r="J150"/>
  </rcc>
  <rfmt sheetId="1" sqref="H150:I150" start="0" length="2147483647">
    <dxf>
      <font>
        <color auto="1"/>
      </font>
    </dxf>
  </rfmt>
  <rcc rId="1791" sId="1" numFmtId="4">
    <oc r="H151">
      <v>591</v>
    </oc>
    <nc r="H151">
      <v>4</v>
    </nc>
  </rcc>
  <rcc rId="1792" sId="1">
    <oc r="J151" t="inlineStr">
      <is>
        <t>Выполнены в полном объеме работы по объектам: 
- кольцо Дружбы народов - пр.Нефтяников (385 м); 
- кольцевая развязка ул.Сибиркая-Повха (206 м).</t>
      </is>
    </oc>
    <nc r="J151" t="inlineStr">
      <is>
        <t>1. Обустройство в районе роддома;
2. Обустройство ливневой канализации в районе МАУ СОШ №5;
3.Обустройство ливневой канализации в районе детской поликлиники;                                                                                                                                                                                  
4. Устройство сетей ливневой канализации в районе  дома 41 по ул.Ленинградская.</t>
      </is>
    </nc>
  </rcc>
  <rfmt sheetId="1" sqref="H151:J151" start="0" length="2147483647">
    <dxf>
      <font>
        <color auto="1"/>
      </font>
    </dxf>
  </rfmt>
  <rfmt sheetId="1" sqref="I152">
    <dxf>
      <fill>
        <patternFill>
          <bgColor theme="5" tint="0.59999389629810485"/>
        </patternFill>
      </fill>
    </dxf>
  </rfmt>
  <rfmt sheetId="1" sqref="H152:I152" start="0" length="2147483647">
    <dxf>
      <font>
        <color auto="1"/>
      </font>
    </dxf>
  </rfmt>
  <rcc rId="1793" sId="1">
    <oc r="J152" t="inlineStr">
      <is>
        <t>Выполнены работы по объектам:
- ул.Югорская, 16 - МАДОУ Сказка (2 корп); 
- МАОУ СОШ №6;
- ул.Нефтяников, 17, 19; 
- Сург.шоссе, 7; 
- заезд Сург.шоссе, 3.</t>
      </is>
    </oc>
    <nc r="J152" t="inlineStr">
      <is>
        <t xml:space="preserve">Выполнена архитектурная подсветка пешеходного моста "Циркуль" и архитектурная подсветка объекта "Путепровод на км 0+468 автодороги Повховское шоссе в городе Когалыме".    </t>
      </is>
    </nc>
  </rcc>
  <rcc rId="1794" sId="1" numFmtId="4">
    <oc r="H152">
      <v>5</v>
    </oc>
    <nc r="H152">
      <v>2</v>
    </nc>
  </rcc>
  <rcc rId="1795" sId="1" odxf="1" dxf="1">
    <oc r="I152">
      <f>H152/G152*100</f>
    </oc>
    <nc r="I152">
      <f>H152/G152*100</f>
    </nc>
    <odxf>
      <fill>
        <patternFill>
          <bgColor theme="5" tint="0.59999389629810485"/>
        </patternFill>
      </fill>
    </odxf>
    <ndxf>
      <fill>
        <patternFill>
          <bgColor theme="6" tint="0.59999389629810485"/>
        </patternFill>
      </fill>
    </ndxf>
  </rcc>
  <rfmt sheetId="1" sqref="J152" start="0" length="2147483647">
    <dxf>
      <font>
        <color auto="1"/>
      </font>
    </dxf>
  </rfmt>
</revisions>
</file>

<file path=xl/revisions/revisionLog1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96" sId="1" numFmtId="4">
    <oc r="H153">
      <v>2</v>
    </oc>
    <nc r="H153">
      <v>100</v>
    </nc>
  </rcc>
  <rcc rId="1797" sId="1" odxf="1" dxf="1">
    <oc r="I153">
      <f>H153/G153*100</f>
    </oc>
    <nc r="I153">
      <f>H153/G153*100</f>
    </nc>
    <odxf>
      <font>
        <sz val="13"/>
        <color rgb="FFC00000"/>
        <name val="Times New Roman"/>
        <scheme val="none"/>
      </font>
      <fill>
        <patternFill>
          <bgColor theme="9" tint="0.59999389629810485"/>
        </patternFill>
      </fill>
    </odxf>
    <ndxf>
      <font>
        <sz val="13"/>
        <color auto="1"/>
        <name val="Times New Roman"/>
        <scheme val="none"/>
      </font>
      <fill>
        <patternFill>
          <bgColor theme="6" tint="0.59999389629810485"/>
        </patternFill>
      </fill>
    </ndxf>
  </rcc>
  <rfmt sheetId="1" sqref="H153" start="0" length="2147483647">
    <dxf>
      <font>
        <color auto="1"/>
      </font>
    </dxf>
  </rfmt>
  <rcc rId="1798" sId="1">
    <oc r="J153" t="inlineStr">
      <is>
        <t xml:space="preserve">Выполнены работы по художественному оформлению объектов: "Центральный распределительный пункт №10"; Строения, расположенные по адресу: ХМАО-Югра, г.Когалым, лесной массив 7 мкр. по ул.Градостроителей. Работы по двум объектам перенесены на 2024 год. </t>
      </is>
    </oc>
    <nc r="J153"/>
  </rcc>
  <rcc rId="1799" sId="1">
    <oc r="J154" t="inlineStr">
      <is>
        <t>Работы по сносу здания средней общеобразовательной школы №7, корпус №2 выполнены.</t>
      </is>
    </oc>
    <nc r="J154" t="inlineStr">
      <is>
        <t>Выполнен снос здания "Котельная №2", расположенного по адресу: город Когалым, улица Нефтяников, 15.</t>
      </is>
    </nc>
  </rcc>
  <rfmt sheetId="1" sqref="H154:J154" start="0" length="2147483647">
    <dxf>
      <font>
        <color auto="1"/>
      </font>
    </dxf>
  </rfmt>
  <rcc rId="1800" sId="1">
    <oc r="J155" t="inlineStr">
      <is>
        <t>Выполнены работы по установке 45 проекторов в районе лесных массивов и 49 световых консолей на опорах наружного освещения улично-дорожной сети города Когалыма.</t>
      </is>
    </oc>
    <nc r="J155" t="inlineStr">
      <is>
        <t xml:space="preserve"> Выполнена покраска 3 построек на ул. Сопочинского 11/1, пр.Шмидта 7, Др. Народов 32/1.</t>
      </is>
    </nc>
  </rcc>
  <rcc rId="1801" sId="1" numFmtId="4">
    <oc r="H155">
      <v>94</v>
    </oc>
    <nc r="H155">
      <v>3</v>
    </nc>
  </rcc>
  <rfmt sheetId="1" sqref="H155:J155" start="0" length="2147483647">
    <dxf>
      <font>
        <color auto="1"/>
      </font>
    </dxf>
  </rfmt>
</revisions>
</file>

<file path=xl/revisions/revisionLog1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K177" start="0" length="2147483647">
    <dxf>
      <font>
        <color theme="1"/>
      </font>
    </dxf>
  </rfmt>
  <rcc rId="1802" sId="1">
    <nc r="L136">
      <v>5</v>
    </nc>
  </rcc>
  <rfmt sheetId="1" sqref="K136:L136" start="0" length="2147483647">
    <dxf>
      <font>
        <color theme="1"/>
      </font>
    </dxf>
  </rfmt>
  <rfmt sheetId="1" sqref="K171" start="0" length="2147483647">
    <dxf>
      <font>
        <color theme="1"/>
      </font>
    </dxf>
  </rfmt>
  <rfmt sheetId="1" sqref="K189" start="0" length="2147483647">
    <dxf>
      <font>
        <color auto="1"/>
      </font>
    </dxf>
  </rfmt>
  <rcc rId="1803" sId="1">
    <nc r="L157">
      <v>6</v>
    </nc>
  </rcc>
  <rfmt sheetId="1" sqref="K157" start="0" length="2147483647">
    <dxf>
      <font>
        <color auto="1"/>
      </font>
    </dxf>
  </rfmt>
</revisions>
</file>

<file path=xl/revisions/revisionLog1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04" sId="1">
    <oc r="J40" t="inlineStr">
      <is>
        <t>В связи с увеличением объектов, включенных в перечень для МСП (из 50 объектов недвижимого имущества 37 сданы в аренду субъектам МСП).</t>
      </is>
    </oc>
    <nc r="J40" t="inlineStr">
      <is>
        <t>Фактически достигнутый пказатель ниже планового значения, в связи с увеличением объектов, включенных в перечень для МСП (из 50 объектов недвижимого имущества 37 сданы в аренду субъектам МСП).</t>
      </is>
    </nc>
  </rcc>
  <rcv guid="{4AAB4DEF-F9A2-43E2-A6A9-F8EE2C83DEEC}" action="delete"/>
  <rdn rId="0" localSheetId="1" customView="1" name="Z_4AAB4DEF_F9A2_43E2_A6A9_F8EE2C83DEEC_.wvu.PrintArea" hidden="1" oldHidden="1">
    <formula>'Приложение 2'!$C$1:$J$184</formula>
    <oldFormula>'Приложение 2'!$C$1:$J$184</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2'!$C$1:$L$192</formula>
    <oldFormula>'Приложение 2'!$C$1:$L$192</oldFormula>
  </rdn>
  <rcv guid="{4AAB4DEF-F9A2-43E2-A6A9-F8EE2C83DEEC}" action="add"/>
</revisions>
</file>

<file path=xl/revisions/revisionLog1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08" sId="1">
    <oc r="K8">
      <f>(I8+I9+I10+I11+I12+I13+I14+I15+#REF!+I16)/10</f>
    </oc>
    <nc r="K8">
      <f>(I8+I9+I10+I11+I12+I13+I14+I15+I16)/9</f>
    </nc>
  </rcc>
  <rcc rId="1809" sId="1">
    <oc r="K18">
      <f>(I22+I18+I20+I21+I19)/5</f>
    </oc>
    <nc r="K18">
      <f>(I22+I18+I20+I21+I19+I23)/6</f>
    </nc>
  </rcc>
  <rcc rId="1810" sId="1">
    <oc r="K25">
      <f>SUM(I25:I37)/12</f>
    </oc>
    <nc r="K25">
      <f>SUM(I25:I37)/13</f>
    </nc>
  </rcc>
  <rcc rId="1811" sId="1">
    <oc r="J20" t="inlineStr">
      <is>
        <t>Проведено 56 мероприятий в т.ч.: 
субботники - 9 
мероприятий по озеленению - 9, 
участие в экологических акциях - 6
конференции - 3
музейно-познавательные мероприятия - 5
марафон - 2
экологические социально-образовательные проекты - 20
экологически-трудовой десант - 1
экологический челлендж - 1.</t>
      </is>
    </oc>
    <nc r="J20" t="inlineStr">
      <is>
        <t xml:space="preserve">Проведено 56 мероприятий в 2024 году, в т.ч.: 
субботники - 6 
мероприятий по озеленению - 3, 
участие в экологических акциях - 10
конференции - 6
музейно-познавательные мероприятия - 7
марафон - 4
экологические социально-образовательные проекты - 9
экологически-трудовой десант - 1
экологический челлендж - 10.
</t>
      </is>
    </nc>
  </rcc>
  <rfmt sheetId="1" sqref="J20" start="0" length="2147483647">
    <dxf>
      <font>
        <color auto="1"/>
      </font>
    </dxf>
  </rfmt>
</revisions>
</file>

<file path=xl/revisions/revisionLog18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2" sId="1">
    <oc r="J103" t="inlineStr">
      <is>
        <t xml:space="preserve">В 2024 году количество негосударственных (немуниципальных) организаций, в том числе некоммерческих организаций, предоставляющих услуги в сфере культуры - 5 организаций (АНО "Алые паруса", АНО "Мираж", АНО "Да.БРО", ИП Фаритов Р.Ф., Максименко К.Р.).    Количество муниципальных учреждений, предоставляющих услуги в сфере культуры - 4 организации (МАУ "КДК "АРТ-Праздник", МБУ "ЦБС", МАУ "МВЦ", МАУ "Дктская школа искусств")                                                                                                                                               Снижение показателя произошло по причине того, что одной и той же АНО были переданы несколько услуг (АНО "Алые паруса" - грант, 2 мероприятия, клуб; АНО "Да.БРО"  - 2 мероприятия)         </t>
      </is>
    </oc>
    <nc r="J103" t="inlineStr">
      <is>
        <t xml:space="preserve">В 2024 году количество негосударственных (немуниципальных) организаций, в том числе некоммерческих организаций, предоставляющих услуги в сфере культуры - 5 организаций (АНО "Алые паруса", АНО "Мираж", АНО "Да.БРО", ИП Фаритов Р.Ф., Максименко К.Р.).    Количество муниципальных учреждений, предоставляющих услуги в сфере культуры - 4 организации (МАУ "КДК "АРТ-Праздник", МБУ "ЦБС", МАУ "МВЦ", МАУ "Детская школа искусств")                                                                                                                                               Снижение показателя произошло по причине того, что одной и той же АНО были переданы несколько услуг (АНО "Алые паруса" - грант, 2 мероприятия, клуб; АНО "Да.БРО"  - 2 мероприятия)         </t>
      </is>
    </nc>
  </rcc>
  <rcc rId="1813" sId="1">
    <oc r="J104" t="inlineStr">
      <is>
        <t xml:space="preserve">Фактический показатель ниже планового по причине увеличения числа граждан, получивших услуги в сфере культуры в муниципальных учреждениях культуры.                                                                                                                                                                                                                                     2023 год:                                                                                                                                                                                                                                            Число граждан получивших услуги в немуниципальных, в том числе некоммерческих организациях - 1389 человек                                                     В муниципальных учреждениях - 128 430 человек.                                                                                                                                                                     2024 год:                                                                                                                                                                                                                                Число граждан получивших услуги в немуниципальных, в том числе некоммерческих организациях - 1226 человек                                                     В муниципальных учреждениях - 180 440 человек.     
</t>
      </is>
    </oc>
    <nc r="J104" t="inlineStr">
      <is>
        <t xml:space="preserve">Фактический показатель ниже планового по причине увеличения числа граждан, получивших услуги в сфере культуры в муниципальных учреждениях культуры.                                                                                                                                                                                                                                     2023 год:                                                                                                                                                                                                                                            Число граждан получивших услуги в немуниципальных, в том числе некоммерческих организациях - 1389 человек.                                                     В муниципальных учреждениях - 128 430 человек.                                                                                                                                                                     2024 год:                                                                                                                                                                                                                                Число граждан получивших услуги в немуниципальных, в том числе некоммерческих организациях - 1226 человек.                                                     В муниципальных учреждениях - 180 440 человек.     
</t>
      </is>
    </nc>
  </rcc>
</revisions>
</file>

<file path=xl/revisions/revisionLog18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4" sId="1">
    <oc r="I182">
      <f>H182/G182*100</f>
    </oc>
    <nc r="I182">
      <f>H182/G182*100</f>
    </nc>
  </rcc>
  <rcc rId="1815" sId="1">
    <oc r="J183" t="inlineStr">
      <is>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 (104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соответсвии с решением Думы города Когалыма  от 16.08. 2023№286-ГДО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Таким образом, фактические показатели отражают количество печатных  информационные выпусков газеты "Когалымский вестник" на текущий период 2024 года.                                                                                                                                                                                                                                                                       
</t>
      </is>
    </oc>
    <nc r="J183" t="inlineStr">
      <is>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 (104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соответствии с решением Думы города Когалыма  от 16.08.2023 №286-ГД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Таким образом, фактические показатели отражают количество печатных  информационных выпусков газеты "Когалымский вестник" на текущий период 2024 года.                                                                                                                                                                                                                                                                       
</t>
      </is>
    </nc>
  </rcc>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D123" guid="{17D1334F-B9B2-4D85-873F-02B72BEEDDA9}" author="Цёвка Елена Александровна" newLength="48"/>
  <rcmt sheetId="1" cell="D124" guid="{AE2B79C4-9A3A-4926-9F93-4FD07C738F1F}" author="Цёвка Елена Александровна" newLength="48"/>
  <rcv guid="{4AAB4DEF-F9A2-43E2-A6A9-F8EE2C83DEEC}" action="delete"/>
  <rdn rId="0" localSheetId="1" customView="1" name="Z_4AAB4DEF_F9A2_43E2_A6A9_F8EE2C83DEEC_.wvu.PrintArea" hidden="1" oldHidden="1">
    <formula>'Приложение 2'!$C$1:$J$197</formula>
    <oldFormula>'Приложение 2'!$C$1:$J$197</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2'!$C$1:$L$200</oldFormula>
  </rdn>
  <rcv guid="{4AAB4DEF-F9A2-43E2-A6A9-F8EE2C83DEEC}" action="add"/>
</revisions>
</file>

<file path=xl/revisions/revisionLog19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6" sId="1">
    <oc r="K109" t="inlineStr">
      <is>
        <t>ПЕРЕНСТИ В ГРУППУ А</t>
      </is>
    </oc>
    <nc r="K109"/>
  </rcc>
  <rfmt sheetId="1" sqref="K109">
    <dxf>
      <fill>
        <patternFill patternType="none">
          <bgColor auto="1"/>
        </patternFill>
      </fill>
    </dxf>
  </rfmt>
  <rcc rId="1817" sId="1">
    <oc r="A112">
      <v>5</v>
    </oc>
    <nc r="A112">
      <v>3</v>
    </nc>
  </rcc>
  <rcc rId="1818" sId="1">
    <nc r="A113">
      <v>4</v>
    </nc>
  </rcc>
  <rcc rId="1819" sId="1">
    <oc r="A114">
      <v>6</v>
    </oc>
    <nc r="A114">
      <v>5</v>
    </nc>
  </rcc>
  <rcc rId="1820" sId="1">
    <oc r="A115">
      <v>7</v>
    </oc>
    <nc r="A115">
      <v>6</v>
    </nc>
  </rcc>
  <rcc rId="1821" sId="1">
    <oc r="A116">
      <v>8</v>
    </oc>
    <nc r="A116">
      <v>7</v>
    </nc>
  </rcc>
  <rcc rId="1822" sId="1">
    <oc r="A117">
      <v>9</v>
    </oc>
    <nc r="A117">
      <v>8</v>
    </nc>
  </rcc>
  <rcc rId="1823" sId="1">
    <oc r="A118">
      <v>10</v>
    </oc>
    <nc r="A118">
      <v>9</v>
    </nc>
  </rcc>
  <rcc rId="1824" sId="1">
    <oc r="A119">
      <v>11</v>
    </oc>
    <nc r="A119">
      <v>10</v>
    </nc>
  </rcc>
  <rcc rId="1825" sId="1">
    <oc r="A120">
      <v>12</v>
    </oc>
    <nc r="A120">
      <v>11</v>
    </nc>
  </rcc>
  <rcc rId="1826" sId="1">
    <oc r="K111">
      <f>(I110+I111+#REF!+#REF!+#REF!+I114+I115+I116+I117+I118+I119+I120)/12</f>
    </oc>
    <nc r="K111">
      <f>(I110+I111+I114+I115+I116+I117+I118+I119+I120+I112+I113)/11</f>
    </nc>
  </rcc>
  <rcc rId="1827" sId="1">
    <oc r="K121" t="inlineStr">
      <is>
        <t>ПЕРЕНСТИ В ГРУППУ А</t>
      </is>
    </oc>
    <nc r="K121"/>
  </rcc>
  <rfmt sheetId="1" sqref="K121">
    <dxf>
      <fill>
        <patternFill patternType="none">
          <bgColor auto="1"/>
        </patternFill>
      </fill>
    </dxf>
  </rfmt>
  <rfmt sheetId="1" sqref="A142:A155" start="0" length="2147483647">
    <dxf>
      <font>
        <color auto="1"/>
      </font>
    </dxf>
  </rfmt>
</revisions>
</file>

<file path=xl/revisions/revisionLog19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828" sId="1" ref="A7:XFD35"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829" sheetId="1" source="A97:XFD125" destination="A7:XFD35" sourceSheetId="1">
    <rfmt sheetId="1" xfDxf="1" sqref="A7:XFD7" start="0" length="0">
      <dxf>
        <font>
          <sz val="10"/>
          <color rgb="FFC00000"/>
          <name val="Times New Roman"/>
          <scheme val="none"/>
        </font>
        <alignment horizontal="center" readingOrder="0"/>
      </dxf>
    </rfmt>
    <rfmt sheetId="1" xfDxf="1" sqref="A8:XFD8" start="0" length="0">
      <dxf>
        <font>
          <sz val="10"/>
          <color rgb="FFC00000"/>
          <name val="Times New Roman"/>
          <scheme val="none"/>
        </font>
        <alignment horizontal="center" readingOrder="0"/>
      </dxf>
    </rfmt>
    <rfmt sheetId="1" xfDxf="1" sqref="A9:XFD9" start="0" length="0">
      <dxf>
        <font>
          <sz val="10"/>
          <color rgb="FFC00000"/>
          <name val="Times New Roman"/>
          <scheme val="none"/>
        </font>
        <alignment horizontal="center" readingOrder="0"/>
      </dxf>
    </rfmt>
    <rfmt sheetId="1" xfDxf="1" sqref="A10:XFD10" start="0" length="0">
      <dxf>
        <font>
          <sz val="10"/>
          <color rgb="FFC00000"/>
          <name val="Times New Roman"/>
          <scheme val="none"/>
        </font>
        <alignment horizontal="center" readingOrder="0"/>
      </dxf>
    </rfmt>
    <rfmt sheetId="1" xfDxf="1" sqref="A11:XFD11" start="0" length="0">
      <dxf>
        <font>
          <sz val="10"/>
          <color rgb="FFC00000"/>
          <name val="Times New Roman"/>
          <scheme val="none"/>
        </font>
        <alignment horizontal="center" readingOrder="0"/>
      </dxf>
    </rfmt>
    <rfmt sheetId="1" xfDxf="1" sqref="A12:XFD12" start="0" length="0">
      <dxf>
        <font>
          <sz val="10"/>
          <color rgb="FFC00000"/>
          <name val="Times New Roman"/>
          <scheme val="none"/>
        </font>
        <alignment horizontal="center" readingOrder="0"/>
      </dxf>
    </rfmt>
    <rfmt sheetId="1" xfDxf="1" sqref="A13:XFD13" start="0" length="0">
      <dxf>
        <font>
          <sz val="10"/>
          <color rgb="FFC00000"/>
          <name val="Times New Roman"/>
          <scheme val="none"/>
        </font>
        <alignment horizontal="center" readingOrder="0"/>
      </dxf>
    </rfmt>
    <rfmt sheetId="1" xfDxf="1" sqref="A14:XFD14" start="0" length="0">
      <dxf>
        <font>
          <sz val="10"/>
          <color rgb="FFC00000"/>
          <name val="Times New Roman"/>
          <scheme val="none"/>
        </font>
        <alignment horizontal="center" readingOrder="0"/>
      </dxf>
    </rfmt>
    <rfmt sheetId="1" xfDxf="1" sqref="A15:XFD15" start="0" length="0">
      <dxf>
        <font>
          <sz val="10"/>
          <color rgb="FFC00000"/>
          <name val="Times New Roman"/>
          <scheme val="none"/>
        </font>
        <alignment horizontal="center" readingOrder="0"/>
      </dxf>
    </rfmt>
    <rfmt sheetId="1" xfDxf="1" sqref="A16:XFD16" start="0" length="0">
      <dxf>
        <font>
          <sz val="10"/>
          <color rgb="FFC00000"/>
          <name val="Times New Roman"/>
          <scheme val="none"/>
        </font>
        <alignment horizontal="center" readingOrder="0"/>
      </dxf>
    </rfmt>
    <rfmt sheetId="1" xfDxf="1" sqref="A17:XFD17" start="0" length="0">
      <dxf>
        <font>
          <sz val="10"/>
          <color rgb="FFC00000"/>
          <name val="Times New Roman"/>
          <scheme val="none"/>
        </font>
        <alignment horizontal="center" readingOrder="0"/>
      </dxf>
    </rfmt>
    <rfmt sheetId="1" xfDxf="1" sqref="A18:XFD18" start="0" length="0">
      <dxf>
        <font>
          <sz val="10"/>
          <color rgb="FFC00000"/>
          <name val="Times New Roman"/>
          <scheme val="none"/>
        </font>
        <alignment horizontal="center" readingOrder="0"/>
      </dxf>
    </rfmt>
    <rfmt sheetId="1" xfDxf="1" sqref="A19:XFD19" start="0" length="0">
      <dxf>
        <font>
          <sz val="10"/>
          <color rgb="FFC00000"/>
          <name val="Times New Roman"/>
          <scheme val="none"/>
        </font>
        <alignment horizontal="center" readingOrder="0"/>
      </dxf>
    </rfmt>
    <rfmt sheetId="1" xfDxf="1" sqref="A20:XFD20" start="0" length="0">
      <dxf>
        <font>
          <sz val="10"/>
          <color rgb="FFC00000"/>
          <name val="Times New Roman"/>
          <scheme val="none"/>
        </font>
        <alignment horizontal="center" readingOrder="0"/>
      </dxf>
    </rfmt>
    <rfmt sheetId="1" xfDxf="1" sqref="A21:XFD21" start="0" length="0">
      <dxf>
        <font>
          <sz val="10"/>
          <color rgb="FFC00000"/>
          <name val="Times New Roman"/>
          <scheme val="none"/>
        </font>
        <alignment horizontal="center" readingOrder="0"/>
      </dxf>
    </rfmt>
    <rfmt sheetId="1" xfDxf="1" sqref="A22:XFD22" start="0" length="0">
      <dxf>
        <font>
          <sz val="10"/>
          <color rgb="FFC00000"/>
          <name val="Times New Roman"/>
          <scheme val="none"/>
        </font>
        <alignment horizontal="center" readingOrder="0"/>
      </dxf>
    </rfmt>
    <rfmt sheetId="1" xfDxf="1" sqref="A23:XFD23" start="0" length="0">
      <dxf>
        <font>
          <sz val="10"/>
          <color rgb="FFC00000"/>
          <name val="Times New Roman"/>
          <scheme val="none"/>
        </font>
        <alignment horizontal="center" readingOrder="0"/>
      </dxf>
    </rfmt>
    <rfmt sheetId="1" xfDxf="1" sqref="A24:XFD24" start="0" length="0">
      <dxf>
        <font>
          <sz val="10"/>
          <color rgb="FFC00000"/>
          <name val="Times New Roman"/>
          <scheme val="none"/>
        </font>
        <alignment horizontal="center" readingOrder="0"/>
      </dxf>
    </rfmt>
    <rfmt sheetId="1" xfDxf="1" sqref="A25:XFD25" start="0" length="0">
      <dxf>
        <font>
          <sz val="10"/>
          <color rgb="FFC00000"/>
          <name val="Times New Roman"/>
          <scheme val="none"/>
        </font>
        <alignment horizontal="center" readingOrder="0"/>
      </dxf>
    </rfmt>
    <rfmt sheetId="1" xfDxf="1" sqref="A26:XFD26" start="0" length="0">
      <dxf>
        <font>
          <sz val="10"/>
          <color rgb="FFC00000"/>
          <name val="Times New Roman"/>
          <scheme val="none"/>
        </font>
        <alignment horizontal="center" readingOrder="0"/>
      </dxf>
    </rfmt>
    <rfmt sheetId="1" xfDxf="1" sqref="A27:XFD27" start="0" length="0">
      <dxf>
        <font>
          <sz val="10"/>
          <color rgb="FFC00000"/>
          <name val="Times New Roman"/>
          <scheme val="none"/>
        </font>
        <alignment horizontal="center" readingOrder="0"/>
      </dxf>
    </rfmt>
    <rfmt sheetId="1" xfDxf="1" sqref="A28:XFD28" start="0" length="0">
      <dxf>
        <font>
          <sz val="10"/>
          <color rgb="FFC00000"/>
          <name val="Times New Roman"/>
          <scheme val="none"/>
        </font>
        <alignment horizontal="center" readingOrder="0"/>
      </dxf>
    </rfmt>
    <rfmt sheetId="1" xfDxf="1" sqref="A29:XFD29" start="0" length="0">
      <dxf>
        <font>
          <sz val="10"/>
          <color rgb="FFC00000"/>
          <name val="Times New Roman"/>
          <scheme val="none"/>
        </font>
        <alignment horizontal="center" readingOrder="0"/>
      </dxf>
    </rfmt>
    <rfmt sheetId="1" xfDxf="1" sqref="A30:XFD30" start="0" length="0">
      <dxf>
        <font>
          <sz val="10"/>
          <color rgb="FFC00000"/>
          <name val="Times New Roman"/>
          <scheme val="none"/>
        </font>
        <alignment horizontal="center" readingOrder="0"/>
      </dxf>
    </rfmt>
    <rfmt sheetId="1" xfDxf="1" sqref="A31:XFD31" start="0" length="0">
      <dxf>
        <font>
          <sz val="10"/>
          <color rgb="FFC00000"/>
          <name val="Times New Roman"/>
          <scheme val="none"/>
        </font>
        <alignment horizontal="center" readingOrder="0"/>
      </dxf>
    </rfmt>
    <rfmt sheetId="1" xfDxf="1" sqref="A32:XFD32" start="0" length="0">
      <dxf>
        <font>
          <sz val="10"/>
          <color rgb="FFC00000"/>
          <name val="Times New Roman"/>
          <scheme val="none"/>
        </font>
        <alignment horizontal="center" readingOrder="0"/>
      </dxf>
    </rfmt>
    <rfmt sheetId="1" xfDxf="1" sqref="A33:XFD33" start="0" length="0">
      <dxf>
        <font>
          <sz val="10"/>
          <color rgb="FFC00000"/>
          <name val="Times New Roman"/>
          <scheme val="none"/>
        </font>
        <alignment horizontal="center" readingOrder="0"/>
      </dxf>
    </rfmt>
    <rfmt sheetId="1" xfDxf="1" sqref="A34:XFD34" start="0" length="0">
      <dxf>
        <font>
          <sz val="10"/>
          <color rgb="FFC00000"/>
          <name val="Times New Roman"/>
          <scheme val="none"/>
        </font>
        <alignment horizontal="center" readingOrder="0"/>
      </dxf>
    </rfmt>
    <rfmt sheetId="1" xfDxf="1" sqref="A35:XFD35" start="0" length="0">
      <dxf>
        <font>
          <sz val="10"/>
          <color rgb="FFC00000"/>
          <name val="Times New Roman"/>
          <scheme val="none"/>
        </font>
        <alignment horizontal="center" readingOrder="0"/>
      </dxf>
    </rfmt>
    <rfmt sheetId="1" sqref="A7" start="0" length="0">
      <dxf>
        <font>
          <b/>
          <sz val="15"/>
          <color rgb="FFC00000"/>
          <name val="Times New Roman"/>
          <scheme val="none"/>
        </font>
      </dxf>
    </rfmt>
    <rfmt sheetId="1" sqref="B7" start="0" length="0">
      <dxf>
        <font>
          <b/>
          <sz val="15"/>
          <color rgb="FFC00000"/>
          <name val="Times New Roman"/>
          <scheme val="none"/>
        </font>
        <alignment vertical="center" readingOrder="0"/>
      </dxf>
    </rfmt>
    <rfmt sheetId="1" sqref="C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7" start="0" length="0">
      <dxf>
        <font>
          <sz val="13"/>
          <color rgb="FFC00000"/>
          <name val="Times New Roman"/>
          <scheme val="none"/>
        </font>
        <numFmt numFmtId="165" formatCode="0.0"/>
      </dxf>
    </rfmt>
    <rfmt sheetId="1" sqref="L7" start="0" length="0">
      <dxf>
        <font>
          <sz val="13"/>
          <color rgb="FFC00000"/>
          <name val="Times New Roman"/>
          <scheme val="none"/>
        </font>
      </dxf>
    </rfmt>
    <rfmt sheetId="1" sqref="A8" start="0" length="0">
      <dxf>
        <font>
          <b/>
          <sz val="15"/>
          <color rgb="FFC00000"/>
          <name val="Times New Roman"/>
          <scheme val="none"/>
        </font>
      </dxf>
    </rfmt>
    <rfmt sheetId="1" sqref="B8" start="0" length="0">
      <dxf>
        <font>
          <b/>
          <sz val="15"/>
          <color rgb="FFC00000"/>
          <name val="Times New Roman"/>
          <scheme val="none"/>
        </font>
        <alignment vertical="center" readingOrder="0"/>
      </dxf>
    </rfmt>
    <rfmt sheetId="1" sqref="C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 start="0" length="0">
      <dxf>
        <font>
          <sz val="13"/>
          <color rgb="FFC00000"/>
          <name val="Times New Roman"/>
          <scheme val="none"/>
        </font>
        <numFmt numFmtId="165" formatCode="0.0"/>
      </dxf>
    </rfmt>
    <rfmt sheetId="1" sqref="L8" start="0" length="0">
      <dxf>
        <font>
          <sz val="13"/>
          <color rgb="FFC00000"/>
          <name val="Times New Roman"/>
          <scheme val="none"/>
        </font>
      </dxf>
    </rfmt>
    <rfmt sheetId="1" sqref="A9" start="0" length="0">
      <dxf>
        <font>
          <b/>
          <sz val="15"/>
          <color rgb="FFC00000"/>
          <name val="Times New Roman"/>
          <scheme val="none"/>
        </font>
      </dxf>
    </rfmt>
    <rfmt sheetId="1" sqref="B9" start="0" length="0">
      <dxf>
        <font>
          <b/>
          <sz val="15"/>
          <color rgb="FFC00000"/>
          <name val="Times New Roman"/>
          <scheme val="none"/>
        </font>
        <alignment vertical="center" readingOrder="0"/>
      </dxf>
    </rfmt>
    <rfmt sheetId="1" sqref="C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9" start="0" length="0">
      <dxf>
        <font>
          <sz val="13"/>
          <color rgb="FFC00000"/>
          <name val="Times New Roman"/>
          <scheme val="none"/>
        </font>
        <numFmt numFmtId="165" formatCode="0.0"/>
      </dxf>
    </rfmt>
    <rfmt sheetId="1" sqref="L9" start="0" length="0">
      <dxf>
        <font>
          <sz val="13"/>
          <color rgb="FFC00000"/>
          <name val="Times New Roman"/>
          <scheme val="none"/>
        </font>
      </dxf>
    </rfmt>
    <rfmt sheetId="1" sqref="A10" start="0" length="0">
      <dxf>
        <font>
          <b/>
          <sz val="15"/>
          <color rgb="FFC00000"/>
          <name val="Times New Roman"/>
          <scheme val="none"/>
        </font>
      </dxf>
    </rfmt>
    <rfmt sheetId="1" sqref="B10" start="0" length="0">
      <dxf>
        <font>
          <b/>
          <sz val="15"/>
          <color rgb="FFC00000"/>
          <name val="Times New Roman"/>
          <scheme val="none"/>
        </font>
        <alignment vertical="center" readingOrder="0"/>
      </dxf>
    </rfmt>
    <rfmt sheetId="1" sqref="C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0" start="0" length="0">
      <dxf>
        <font>
          <sz val="13"/>
          <color rgb="FFC00000"/>
          <name val="Times New Roman"/>
          <scheme val="none"/>
        </font>
        <numFmt numFmtId="165" formatCode="0.0"/>
      </dxf>
    </rfmt>
    <rfmt sheetId="1" sqref="L10" start="0" length="0">
      <dxf>
        <font>
          <sz val="13"/>
          <color rgb="FFC00000"/>
          <name val="Times New Roman"/>
          <scheme val="none"/>
        </font>
      </dxf>
    </rfmt>
    <rfmt sheetId="1" sqref="A11" start="0" length="0">
      <dxf>
        <font>
          <b/>
          <sz val="15"/>
          <color rgb="FFC00000"/>
          <name val="Times New Roman"/>
          <scheme val="none"/>
        </font>
      </dxf>
    </rfmt>
    <rfmt sheetId="1" sqref="B11" start="0" length="0">
      <dxf>
        <font>
          <b/>
          <sz val="15"/>
          <color rgb="FFC00000"/>
          <name val="Times New Roman"/>
          <scheme val="none"/>
        </font>
        <alignment vertical="center" readingOrder="0"/>
      </dxf>
    </rfmt>
    <rfmt sheetId="1" sqref="C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1" start="0" length="0">
      <dxf>
        <font>
          <sz val="13"/>
          <color rgb="FFC00000"/>
          <name val="Times New Roman"/>
          <scheme val="none"/>
        </font>
        <numFmt numFmtId="165" formatCode="0.0"/>
      </dxf>
    </rfmt>
    <rfmt sheetId="1" sqref="L11" start="0" length="0">
      <dxf>
        <font>
          <sz val="13"/>
          <color rgb="FFC00000"/>
          <name val="Times New Roman"/>
          <scheme val="none"/>
        </font>
      </dxf>
    </rfmt>
    <rfmt sheetId="1" sqref="A12" start="0" length="0">
      <dxf>
        <font>
          <b/>
          <sz val="15"/>
          <color rgb="FFC00000"/>
          <name val="Times New Roman"/>
          <scheme val="none"/>
        </font>
      </dxf>
    </rfmt>
    <rfmt sheetId="1" sqref="B12" start="0" length="0">
      <dxf>
        <font>
          <b/>
          <sz val="15"/>
          <color rgb="FFC00000"/>
          <name val="Times New Roman"/>
          <scheme val="none"/>
        </font>
        <alignment vertical="center" readingOrder="0"/>
      </dxf>
    </rfmt>
    <rfmt sheetId="1" sqref="C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2" start="0" length="0">
      <dxf>
        <font>
          <sz val="13"/>
          <color rgb="FFC00000"/>
          <name val="Times New Roman"/>
          <scheme val="none"/>
        </font>
        <numFmt numFmtId="165" formatCode="0.0"/>
      </dxf>
    </rfmt>
    <rfmt sheetId="1" sqref="L12" start="0" length="0">
      <dxf>
        <font>
          <sz val="13"/>
          <color rgb="FFC00000"/>
          <name val="Times New Roman"/>
          <scheme val="none"/>
        </font>
      </dxf>
    </rfmt>
    <rfmt sheetId="1" sqref="A13" start="0" length="0">
      <dxf>
        <font>
          <b/>
          <sz val="15"/>
          <color rgb="FFC00000"/>
          <name val="Times New Roman"/>
          <scheme val="none"/>
        </font>
      </dxf>
    </rfmt>
    <rfmt sheetId="1" sqref="B13" start="0" length="0">
      <dxf>
        <font>
          <b/>
          <sz val="15"/>
          <color rgb="FFC00000"/>
          <name val="Times New Roman"/>
          <scheme val="none"/>
        </font>
        <alignment vertical="center" readingOrder="0"/>
      </dxf>
    </rfmt>
    <rfmt sheetId="1" sqref="C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3" start="0" length="0">
      <dxf>
        <font>
          <sz val="13"/>
          <color rgb="FFC00000"/>
          <name val="Times New Roman"/>
          <scheme val="none"/>
        </font>
        <numFmt numFmtId="165" formatCode="0.0"/>
      </dxf>
    </rfmt>
    <rfmt sheetId="1" sqref="L13" start="0" length="0">
      <dxf>
        <font>
          <sz val="13"/>
          <color rgb="FFC00000"/>
          <name val="Times New Roman"/>
          <scheme val="none"/>
        </font>
      </dxf>
    </rfmt>
    <rfmt sheetId="1" sqref="A14" start="0" length="0">
      <dxf>
        <font>
          <b/>
          <sz val="15"/>
          <color rgb="FFC00000"/>
          <name val="Times New Roman"/>
          <scheme val="none"/>
        </font>
      </dxf>
    </rfmt>
    <rfmt sheetId="1" sqref="B14" start="0" length="0">
      <dxf>
        <font>
          <b/>
          <sz val="15"/>
          <color rgb="FFC00000"/>
          <name val="Times New Roman"/>
          <scheme val="none"/>
        </font>
        <alignment vertical="center" readingOrder="0"/>
      </dxf>
    </rfmt>
    <rfmt sheetId="1" sqref="C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4" start="0" length="0">
      <dxf>
        <font>
          <sz val="13"/>
          <color rgb="FFC00000"/>
          <name val="Times New Roman"/>
          <scheme val="none"/>
        </font>
        <numFmt numFmtId="165" formatCode="0.0"/>
      </dxf>
    </rfmt>
    <rfmt sheetId="1" sqref="L14" start="0" length="0">
      <dxf>
        <font>
          <sz val="13"/>
          <color rgb="FFC00000"/>
          <name val="Times New Roman"/>
          <scheme val="none"/>
        </font>
      </dxf>
    </rfmt>
    <rfmt sheetId="1" sqref="A15" start="0" length="0">
      <dxf>
        <font>
          <b/>
          <sz val="15"/>
          <color rgb="FFC00000"/>
          <name val="Times New Roman"/>
          <scheme val="none"/>
        </font>
      </dxf>
    </rfmt>
    <rfmt sheetId="1" sqref="B15" start="0" length="0">
      <dxf>
        <font>
          <b/>
          <sz val="15"/>
          <color rgb="FFC00000"/>
          <name val="Times New Roman"/>
          <scheme val="none"/>
        </font>
        <alignment vertical="center" readingOrder="0"/>
      </dxf>
    </rfmt>
    <rfmt sheetId="1" sqref="C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5" start="0" length="0">
      <dxf>
        <font>
          <sz val="13"/>
          <color rgb="FFC00000"/>
          <name val="Times New Roman"/>
          <scheme val="none"/>
        </font>
        <numFmt numFmtId="165" formatCode="0.0"/>
      </dxf>
    </rfmt>
    <rfmt sheetId="1" sqref="L15" start="0" length="0">
      <dxf>
        <font>
          <sz val="13"/>
          <color rgb="FFC00000"/>
          <name val="Times New Roman"/>
          <scheme val="none"/>
        </font>
      </dxf>
    </rfmt>
    <rfmt sheetId="1" sqref="A16" start="0" length="0">
      <dxf>
        <font>
          <b/>
          <sz val="15"/>
          <color rgb="FFC00000"/>
          <name val="Times New Roman"/>
          <scheme val="none"/>
        </font>
      </dxf>
    </rfmt>
    <rfmt sheetId="1" sqref="B16" start="0" length="0">
      <dxf>
        <font>
          <b/>
          <sz val="15"/>
          <color rgb="FFC00000"/>
          <name val="Times New Roman"/>
          <scheme val="none"/>
        </font>
        <alignment vertical="center" readingOrder="0"/>
      </dxf>
    </rfmt>
    <rfmt sheetId="1" sqref="C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6" start="0" length="0">
      <dxf>
        <font>
          <sz val="13"/>
          <color rgb="FFC00000"/>
          <name val="Times New Roman"/>
          <scheme val="none"/>
        </font>
        <numFmt numFmtId="165" formatCode="0.0"/>
      </dxf>
    </rfmt>
    <rfmt sheetId="1" sqref="L16" start="0" length="0">
      <dxf>
        <font>
          <sz val="13"/>
          <color rgb="FFC00000"/>
          <name val="Times New Roman"/>
          <scheme val="none"/>
        </font>
      </dxf>
    </rfmt>
    <rfmt sheetId="1" sqref="A17" start="0" length="0">
      <dxf>
        <font>
          <b/>
          <sz val="15"/>
          <color rgb="FFC00000"/>
          <name val="Times New Roman"/>
          <scheme val="none"/>
        </font>
      </dxf>
    </rfmt>
    <rfmt sheetId="1" sqref="B17" start="0" length="0">
      <dxf>
        <font>
          <b/>
          <sz val="15"/>
          <color rgb="FFC00000"/>
          <name val="Times New Roman"/>
          <scheme val="none"/>
        </font>
        <alignment vertical="center" readingOrder="0"/>
      </dxf>
    </rfmt>
    <rfmt sheetId="1" sqref="C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7" start="0" length="0">
      <dxf>
        <font>
          <sz val="13"/>
          <color rgb="FFC00000"/>
          <name val="Times New Roman"/>
          <scheme val="none"/>
        </font>
        <numFmt numFmtId="165" formatCode="0.0"/>
      </dxf>
    </rfmt>
    <rfmt sheetId="1" sqref="L17" start="0" length="0">
      <dxf>
        <font>
          <sz val="13"/>
          <color rgb="FFC00000"/>
          <name val="Times New Roman"/>
          <scheme val="none"/>
        </font>
      </dxf>
    </rfmt>
    <rfmt sheetId="1" sqref="A18" start="0" length="0">
      <dxf>
        <font>
          <b/>
          <sz val="15"/>
          <color rgb="FFC00000"/>
          <name val="Times New Roman"/>
          <scheme val="none"/>
        </font>
      </dxf>
    </rfmt>
    <rfmt sheetId="1" sqref="B18" start="0" length="0">
      <dxf>
        <font>
          <b/>
          <sz val="15"/>
          <color rgb="FFC00000"/>
          <name val="Times New Roman"/>
          <scheme val="none"/>
        </font>
        <alignment vertical="center" readingOrder="0"/>
      </dxf>
    </rfmt>
    <rfmt sheetId="1" sqref="C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8" start="0" length="0">
      <dxf>
        <font>
          <sz val="13"/>
          <color rgb="FFC00000"/>
          <name val="Times New Roman"/>
          <scheme val="none"/>
        </font>
        <numFmt numFmtId="165" formatCode="0.0"/>
      </dxf>
    </rfmt>
    <rfmt sheetId="1" sqref="L18" start="0" length="0">
      <dxf>
        <font>
          <sz val="13"/>
          <color rgb="FFC00000"/>
          <name val="Times New Roman"/>
          <scheme val="none"/>
        </font>
      </dxf>
    </rfmt>
    <rfmt sheetId="1" sqref="A19" start="0" length="0">
      <dxf>
        <font>
          <b/>
          <sz val="15"/>
          <color rgb="FFC00000"/>
          <name val="Times New Roman"/>
          <scheme val="none"/>
        </font>
      </dxf>
    </rfmt>
    <rfmt sheetId="1" sqref="B19" start="0" length="0">
      <dxf>
        <font>
          <b/>
          <sz val="15"/>
          <color rgb="FFC00000"/>
          <name val="Times New Roman"/>
          <scheme val="none"/>
        </font>
        <alignment vertical="center" readingOrder="0"/>
      </dxf>
    </rfmt>
    <rfmt sheetId="1" sqref="C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1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19" start="0" length="0">
      <dxf>
        <font>
          <sz val="13"/>
          <color rgb="FFC00000"/>
          <name val="Times New Roman"/>
          <scheme val="none"/>
        </font>
        <numFmt numFmtId="165" formatCode="0.0"/>
      </dxf>
    </rfmt>
    <rfmt sheetId="1" sqref="L19" start="0" length="0">
      <dxf>
        <font>
          <sz val="13"/>
          <color rgb="FFC00000"/>
          <name val="Times New Roman"/>
          <scheme val="none"/>
        </font>
      </dxf>
    </rfmt>
    <rfmt sheetId="1" sqref="A20" start="0" length="0">
      <dxf>
        <font>
          <b/>
          <sz val="15"/>
          <color rgb="FFC00000"/>
          <name val="Times New Roman"/>
          <scheme val="none"/>
        </font>
      </dxf>
    </rfmt>
    <rfmt sheetId="1" sqref="B20" start="0" length="0">
      <dxf>
        <font>
          <b/>
          <sz val="15"/>
          <color rgb="FFC00000"/>
          <name val="Times New Roman"/>
          <scheme val="none"/>
        </font>
        <alignment vertical="center" readingOrder="0"/>
      </dxf>
    </rfmt>
    <rfmt sheetId="1" sqref="C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0" start="0" length="0">
      <dxf>
        <font>
          <sz val="13"/>
          <color rgb="FFC00000"/>
          <name val="Times New Roman"/>
          <scheme val="none"/>
        </font>
        <numFmt numFmtId="165" formatCode="0.0"/>
      </dxf>
    </rfmt>
    <rfmt sheetId="1" sqref="L20" start="0" length="0">
      <dxf>
        <font>
          <sz val="13"/>
          <color rgb="FFC00000"/>
          <name val="Times New Roman"/>
          <scheme val="none"/>
        </font>
      </dxf>
    </rfmt>
    <rfmt sheetId="1" sqref="A21" start="0" length="0">
      <dxf>
        <font>
          <b/>
          <sz val="15"/>
          <color rgb="FFC00000"/>
          <name val="Times New Roman"/>
          <scheme val="none"/>
        </font>
      </dxf>
    </rfmt>
    <rfmt sheetId="1" sqref="B21" start="0" length="0">
      <dxf>
        <font>
          <b/>
          <sz val="15"/>
          <color rgb="FFC00000"/>
          <name val="Times New Roman"/>
          <scheme val="none"/>
        </font>
        <alignment vertical="center" readingOrder="0"/>
      </dxf>
    </rfmt>
    <rfmt sheetId="1" sqref="C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1" start="0" length="0">
      <dxf>
        <font>
          <sz val="13"/>
          <color rgb="FFC00000"/>
          <name val="Times New Roman"/>
          <scheme val="none"/>
        </font>
        <numFmt numFmtId="165" formatCode="0.0"/>
      </dxf>
    </rfmt>
    <rfmt sheetId="1" sqref="L21" start="0" length="0">
      <dxf>
        <font>
          <sz val="13"/>
          <color rgb="FFC00000"/>
          <name val="Times New Roman"/>
          <scheme val="none"/>
        </font>
      </dxf>
    </rfmt>
    <rfmt sheetId="1" sqref="A22" start="0" length="0">
      <dxf>
        <font>
          <b/>
          <sz val="15"/>
          <color rgb="FFC00000"/>
          <name val="Times New Roman"/>
          <scheme val="none"/>
        </font>
      </dxf>
    </rfmt>
    <rfmt sheetId="1" sqref="B22" start="0" length="0">
      <dxf>
        <font>
          <b/>
          <sz val="15"/>
          <color rgb="FFC00000"/>
          <name val="Times New Roman"/>
          <scheme val="none"/>
        </font>
        <alignment vertical="center" readingOrder="0"/>
      </dxf>
    </rfmt>
    <rfmt sheetId="1" sqref="C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2" start="0" length="0">
      <dxf>
        <font>
          <sz val="13"/>
          <color rgb="FFC00000"/>
          <name val="Times New Roman"/>
          <scheme val="none"/>
        </font>
        <numFmt numFmtId="165" formatCode="0.0"/>
      </dxf>
    </rfmt>
    <rfmt sheetId="1" sqref="L22" start="0" length="0">
      <dxf>
        <font>
          <sz val="13"/>
          <color rgb="FFC00000"/>
          <name val="Times New Roman"/>
          <scheme val="none"/>
        </font>
      </dxf>
    </rfmt>
    <rfmt sheetId="1" sqref="A23" start="0" length="0">
      <dxf>
        <font>
          <b/>
          <sz val="15"/>
          <color rgb="FFC00000"/>
          <name val="Times New Roman"/>
          <scheme val="none"/>
        </font>
      </dxf>
    </rfmt>
    <rfmt sheetId="1" sqref="B23" start="0" length="0">
      <dxf>
        <font>
          <b/>
          <sz val="15"/>
          <color rgb="FFC00000"/>
          <name val="Times New Roman"/>
          <scheme val="none"/>
        </font>
        <alignment vertical="center" readingOrder="0"/>
      </dxf>
    </rfmt>
    <rfmt sheetId="1" sqref="C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3" start="0" length="0">
      <dxf>
        <font>
          <sz val="13"/>
          <color rgb="FFC00000"/>
          <name val="Times New Roman"/>
          <scheme val="none"/>
        </font>
        <numFmt numFmtId="165" formatCode="0.0"/>
      </dxf>
    </rfmt>
    <rfmt sheetId="1" sqref="L23" start="0" length="0">
      <dxf>
        <font>
          <sz val="13"/>
          <color rgb="FFC00000"/>
          <name val="Times New Roman"/>
          <scheme val="none"/>
        </font>
      </dxf>
    </rfmt>
    <rfmt sheetId="1" sqref="A24" start="0" length="0">
      <dxf>
        <font>
          <b/>
          <sz val="15"/>
          <color rgb="FFC00000"/>
          <name val="Times New Roman"/>
          <scheme val="none"/>
        </font>
      </dxf>
    </rfmt>
    <rfmt sheetId="1" sqref="B24" start="0" length="0">
      <dxf>
        <font>
          <b/>
          <sz val="15"/>
          <color rgb="FFC00000"/>
          <name val="Times New Roman"/>
          <scheme val="none"/>
        </font>
        <alignment vertical="center" readingOrder="0"/>
      </dxf>
    </rfmt>
    <rfmt sheetId="1" sqref="C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4" start="0" length="0">
      <dxf>
        <font>
          <sz val="13"/>
          <color rgb="FFC00000"/>
          <name val="Times New Roman"/>
          <scheme val="none"/>
        </font>
        <numFmt numFmtId="165" formatCode="0.0"/>
      </dxf>
    </rfmt>
    <rfmt sheetId="1" sqref="L24" start="0" length="0">
      <dxf>
        <font>
          <sz val="13"/>
          <color rgb="FFC00000"/>
          <name val="Times New Roman"/>
          <scheme val="none"/>
        </font>
      </dxf>
    </rfmt>
    <rfmt sheetId="1" sqref="A25" start="0" length="0">
      <dxf>
        <font>
          <b/>
          <sz val="15"/>
          <color rgb="FFC00000"/>
          <name val="Times New Roman"/>
          <scheme val="none"/>
        </font>
      </dxf>
    </rfmt>
    <rfmt sheetId="1" sqref="B25" start="0" length="0">
      <dxf>
        <font>
          <b/>
          <sz val="15"/>
          <color rgb="FFC00000"/>
          <name val="Times New Roman"/>
          <scheme val="none"/>
        </font>
        <alignment vertical="center" readingOrder="0"/>
      </dxf>
    </rfmt>
    <rfmt sheetId="1" sqref="C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5" start="0" length="0">
      <dxf>
        <font>
          <sz val="13"/>
          <color rgb="FFC00000"/>
          <name val="Times New Roman"/>
          <scheme val="none"/>
        </font>
        <numFmt numFmtId="165" formatCode="0.0"/>
      </dxf>
    </rfmt>
    <rfmt sheetId="1" sqref="L25" start="0" length="0">
      <dxf>
        <font>
          <sz val="13"/>
          <color rgb="FFC00000"/>
          <name val="Times New Roman"/>
          <scheme val="none"/>
        </font>
      </dxf>
    </rfmt>
    <rfmt sheetId="1" sqref="A26" start="0" length="0">
      <dxf>
        <font>
          <b/>
          <sz val="15"/>
          <color rgb="FFC00000"/>
          <name val="Times New Roman"/>
          <scheme val="none"/>
        </font>
      </dxf>
    </rfmt>
    <rfmt sheetId="1" sqref="B26" start="0" length="0">
      <dxf>
        <font>
          <b/>
          <sz val="15"/>
          <color rgb="FFC00000"/>
          <name val="Times New Roman"/>
          <scheme val="none"/>
        </font>
        <alignment vertical="center" readingOrder="0"/>
      </dxf>
    </rfmt>
    <rfmt sheetId="1" sqref="C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6"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6" start="0" length="0">
      <dxf>
        <font>
          <sz val="13"/>
          <color rgb="FFC00000"/>
          <name val="Times New Roman"/>
          <scheme val="none"/>
        </font>
        <numFmt numFmtId="165" formatCode="0.0"/>
      </dxf>
    </rfmt>
    <rfmt sheetId="1" sqref="L26" start="0" length="0">
      <dxf>
        <font>
          <sz val="13"/>
          <color rgb="FFC00000"/>
          <name val="Times New Roman"/>
          <scheme val="none"/>
        </font>
      </dxf>
    </rfmt>
    <rfmt sheetId="1" sqref="A27" start="0" length="0">
      <dxf>
        <font>
          <b/>
          <sz val="15"/>
          <color rgb="FFC00000"/>
          <name val="Times New Roman"/>
          <scheme val="none"/>
        </font>
      </dxf>
    </rfmt>
    <rfmt sheetId="1" sqref="B27" start="0" length="0">
      <dxf>
        <font>
          <b/>
          <sz val="15"/>
          <color rgb="FFC00000"/>
          <name val="Times New Roman"/>
          <scheme val="none"/>
        </font>
        <alignment vertical="center" readingOrder="0"/>
      </dxf>
    </rfmt>
    <rfmt sheetId="1" sqref="C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7"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7" start="0" length="0">
      <dxf>
        <font>
          <sz val="13"/>
          <color rgb="FFC00000"/>
          <name val="Times New Roman"/>
          <scheme val="none"/>
        </font>
        <numFmt numFmtId="165" formatCode="0.0"/>
      </dxf>
    </rfmt>
    <rfmt sheetId="1" sqref="L27" start="0" length="0">
      <dxf>
        <font>
          <sz val="13"/>
          <color rgb="FFC00000"/>
          <name val="Times New Roman"/>
          <scheme val="none"/>
        </font>
      </dxf>
    </rfmt>
    <rfmt sheetId="1" sqref="A28" start="0" length="0">
      <dxf>
        <font>
          <b/>
          <sz val="15"/>
          <color rgb="FFC00000"/>
          <name val="Times New Roman"/>
          <scheme val="none"/>
        </font>
      </dxf>
    </rfmt>
    <rfmt sheetId="1" sqref="B28" start="0" length="0">
      <dxf>
        <font>
          <b/>
          <sz val="15"/>
          <color rgb="FFC00000"/>
          <name val="Times New Roman"/>
          <scheme val="none"/>
        </font>
        <alignment vertical="center" readingOrder="0"/>
      </dxf>
    </rfmt>
    <rfmt sheetId="1" sqref="C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8"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8" start="0" length="0">
      <dxf>
        <font>
          <sz val="13"/>
          <color rgb="FFC00000"/>
          <name val="Times New Roman"/>
          <scheme val="none"/>
        </font>
        <numFmt numFmtId="165" formatCode="0.0"/>
      </dxf>
    </rfmt>
    <rfmt sheetId="1" sqref="L28" start="0" length="0">
      <dxf>
        <font>
          <sz val="13"/>
          <color rgb="FFC00000"/>
          <name val="Times New Roman"/>
          <scheme val="none"/>
        </font>
      </dxf>
    </rfmt>
    <rfmt sheetId="1" sqref="A29" start="0" length="0">
      <dxf>
        <font>
          <b/>
          <sz val="15"/>
          <color rgb="FFC00000"/>
          <name val="Times New Roman"/>
          <scheme val="none"/>
        </font>
      </dxf>
    </rfmt>
    <rfmt sheetId="1" sqref="B29" start="0" length="0">
      <dxf>
        <font>
          <b/>
          <sz val="15"/>
          <color rgb="FFC00000"/>
          <name val="Times New Roman"/>
          <scheme val="none"/>
        </font>
        <alignment vertical="center" readingOrder="0"/>
      </dxf>
    </rfmt>
    <rfmt sheetId="1" sqref="C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29"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29" start="0" length="0">
      <dxf>
        <font>
          <sz val="13"/>
          <color rgb="FFC00000"/>
          <name val="Times New Roman"/>
          <scheme val="none"/>
        </font>
        <numFmt numFmtId="165" formatCode="0.0"/>
      </dxf>
    </rfmt>
    <rfmt sheetId="1" sqref="L29" start="0" length="0">
      <dxf>
        <font>
          <sz val="13"/>
          <color rgb="FFC00000"/>
          <name val="Times New Roman"/>
          <scheme val="none"/>
        </font>
      </dxf>
    </rfmt>
    <rfmt sheetId="1" sqref="A30" start="0" length="0">
      <dxf>
        <font>
          <b/>
          <sz val="15"/>
          <color rgb="FFC00000"/>
          <name val="Times New Roman"/>
          <scheme val="none"/>
        </font>
      </dxf>
    </rfmt>
    <rfmt sheetId="1" sqref="B30" start="0" length="0">
      <dxf>
        <font>
          <b/>
          <sz val="15"/>
          <color rgb="FFC00000"/>
          <name val="Times New Roman"/>
          <scheme val="none"/>
        </font>
        <alignment vertical="center" readingOrder="0"/>
      </dxf>
    </rfmt>
    <rfmt sheetId="1" sqref="C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0"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0" start="0" length="0">
      <dxf>
        <font>
          <sz val="13"/>
          <color rgb="FFC00000"/>
          <name val="Times New Roman"/>
          <scheme val="none"/>
        </font>
        <numFmt numFmtId="165" formatCode="0.0"/>
      </dxf>
    </rfmt>
    <rfmt sheetId="1" sqref="L30" start="0" length="0">
      <dxf>
        <font>
          <sz val="13"/>
          <color rgb="FFC00000"/>
          <name val="Times New Roman"/>
          <scheme val="none"/>
        </font>
      </dxf>
    </rfmt>
    <rfmt sheetId="1" sqref="A31" start="0" length="0">
      <dxf>
        <font>
          <b/>
          <sz val="15"/>
          <color rgb="FFC00000"/>
          <name val="Times New Roman"/>
          <scheme val="none"/>
        </font>
      </dxf>
    </rfmt>
    <rfmt sheetId="1" sqref="B31" start="0" length="0">
      <dxf>
        <font>
          <b/>
          <sz val="15"/>
          <color rgb="FFC00000"/>
          <name val="Times New Roman"/>
          <scheme val="none"/>
        </font>
        <alignment vertical="center" readingOrder="0"/>
      </dxf>
    </rfmt>
    <rfmt sheetId="1" sqref="C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1"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1" start="0" length="0">
      <dxf>
        <font>
          <sz val="13"/>
          <color rgb="FFC00000"/>
          <name val="Times New Roman"/>
          <scheme val="none"/>
        </font>
        <numFmt numFmtId="165" formatCode="0.0"/>
      </dxf>
    </rfmt>
    <rfmt sheetId="1" sqref="L31" start="0" length="0">
      <dxf>
        <font>
          <sz val="13"/>
          <color rgb="FFC00000"/>
          <name val="Times New Roman"/>
          <scheme val="none"/>
        </font>
      </dxf>
    </rfmt>
    <rfmt sheetId="1" sqref="A32" start="0" length="0">
      <dxf>
        <font>
          <b/>
          <sz val="15"/>
          <color rgb="FFC00000"/>
          <name val="Times New Roman"/>
          <scheme val="none"/>
        </font>
      </dxf>
    </rfmt>
    <rfmt sheetId="1" sqref="B32" start="0" length="0">
      <dxf>
        <font>
          <b/>
          <sz val="15"/>
          <color rgb="FFC00000"/>
          <name val="Times New Roman"/>
          <scheme val="none"/>
        </font>
        <alignment vertical="center" readingOrder="0"/>
      </dxf>
    </rfmt>
    <rfmt sheetId="1" sqref="C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2"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2" start="0" length="0">
      <dxf>
        <font>
          <sz val="13"/>
          <color rgb="FFC00000"/>
          <name val="Times New Roman"/>
          <scheme val="none"/>
        </font>
        <numFmt numFmtId="165" formatCode="0.0"/>
      </dxf>
    </rfmt>
    <rfmt sheetId="1" sqref="L32" start="0" length="0">
      <dxf>
        <font>
          <sz val="13"/>
          <color rgb="FFC00000"/>
          <name val="Times New Roman"/>
          <scheme val="none"/>
        </font>
      </dxf>
    </rfmt>
    <rfmt sheetId="1" sqref="A33" start="0" length="0">
      <dxf>
        <font>
          <b/>
          <sz val="15"/>
          <color rgb="FFC00000"/>
          <name val="Times New Roman"/>
          <scheme val="none"/>
        </font>
      </dxf>
    </rfmt>
    <rfmt sheetId="1" sqref="B33" start="0" length="0">
      <dxf>
        <font>
          <b/>
          <sz val="15"/>
          <color rgb="FFC00000"/>
          <name val="Times New Roman"/>
          <scheme val="none"/>
        </font>
        <alignment vertical="center" readingOrder="0"/>
      </dxf>
    </rfmt>
    <rfmt sheetId="1" sqref="C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3"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3" start="0" length="0">
      <dxf>
        <font>
          <sz val="13"/>
          <color rgb="FFC00000"/>
          <name val="Times New Roman"/>
          <scheme val="none"/>
        </font>
        <numFmt numFmtId="165" formatCode="0.0"/>
      </dxf>
    </rfmt>
    <rfmt sheetId="1" sqref="L33" start="0" length="0">
      <dxf>
        <font>
          <sz val="13"/>
          <color rgb="FFC00000"/>
          <name val="Times New Roman"/>
          <scheme val="none"/>
        </font>
      </dxf>
    </rfmt>
    <rfmt sheetId="1" sqref="A34" start="0" length="0">
      <dxf>
        <font>
          <b/>
          <sz val="15"/>
          <color rgb="FFC00000"/>
          <name val="Times New Roman"/>
          <scheme val="none"/>
        </font>
      </dxf>
    </rfmt>
    <rfmt sheetId="1" sqref="B34" start="0" length="0">
      <dxf>
        <font>
          <b/>
          <sz val="15"/>
          <color rgb="FFC00000"/>
          <name val="Times New Roman"/>
          <scheme val="none"/>
        </font>
        <alignment vertical="center" readingOrder="0"/>
      </dxf>
    </rfmt>
    <rfmt sheetId="1" sqref="C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4"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4" start="0" length="0">
      <dxf>
        <font>
          <sz val="13"/>
          <color rgb="FFC00000"/>
          <name val="Times New Roman"/>
          <scheme val="none"/>
        </font>
        <numFmt numFmtId="165" formatCode="0.0"/>
      </dxf>
    </rfmt>
    <rfmt sheetId="1" sqref="L34" start="0" length="0">
      <dxf>
        <font>
          <sz val="13"/>
          <color rgb="FFC00000"/>
          <name val="Times New Roman"/>
          <scheme val="none"/>
        </font>
      </dxf>
    </rfmt>
    <rfmt sheetId="1" sqref="A35" start="0" length="0">
      <dxf>
        <font>
          <b/>
          <sz val="15"/>
          <color rgb="FFC00000"/>
          <name val="Times New Roman"/>
          <scheme val="none"/>
        </font>
      </dxf>
    </rfmt>
    <rfmt sheetId="1" sqref="B35" start="0" length="0">
      <dxf>
        <font>
          <b/>
          <sz val="15"/>
          <color rgb="FFC00000"/>
          <name val="Times New Roman"/>
          <scheme val="none"/>
        </font>
        <alignment vertical="center" readingOrder="0"/>
      </dxf>
    </rfmt>
    <rfmt sheetId="1" sqref="C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35" start="0" length="0">
      <dxf>
        <font>
          <b/>
          <sz val="13"/>
          <color rgb="FFC00000"/>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35" start="0" length="0">
      <dxf>
        <font>
          <sz val="13"/>
          <color rgb="FFC00000"/>
          <name val="Times New Roman"/>
          <scheme val="none"/>
        </font>
        <numFmt numFmtId="165" formatCode="0.0"/>
      </dxf>
    </rfmt>
    <rfmt sheetId="1" sqref="L35" start="0" length="0">
      <dxf>
        <font>
          <sz val="13"/>
          <color rgb="FFC00000"/>
          <name val="Times New Roman"/>
          <scheme val="none"/>
        </font>
      </dxf>
    </rfmt>
  </rm>
  <rrc rId="1830"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1"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2"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3"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4"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5"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6"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7"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8"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39"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0"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1"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2"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3"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4"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5"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6"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7"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8"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49"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0"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1"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2"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3"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4"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5"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6"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7"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rc rId="1858" sId="1" ref="A97:XFD97"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97:XFD97" start="0" length="0">
      <dxf>
        <font>
          <color rgb="FFC00000"/>
          <name val="Times New Roman"/>
          <scheme val="none"/>
        </font>
      </dxf>
    </rfmt>
    <rfmt sheetId="1" sqref="A97" start="0" length="0">
      <dxf>
        <font>
          <b/>
          <sz val="15"/>
          <color rgb="FFC00000"/>
          <name val="Times New Roman"/>
          <scheme val="none"/>
        </font>
        <alignment horizontal="center" vertical="top" readingOrder="0"/>
      </dxf>
    </rfmt>
    <rfmt sheetId="1" sqref="B97" start="0" length="0">
      <dxf>
        <font>
          <b/>
          <sz val="15"/>
          <color rgb="FFC00000"/>
          <name val="Times New Roman"/>
          <scheme val="none"/>
        </font>
        <alignment horizontal="center" vertical="center" readingOrder="0"/>
      </dxf>
    </rfmt>
    <rfmt sheetId="1" sqref="D97" start="0" length="0">
      <dxf>
        <font>
          <sz val="13"/>
          <color rgb="FFC00000"/>
          <name val="Times New Roman"/>
          <scheme val="none"/>
        </font>
        <alignment vertical="center" readingOrder="0"/>
      </dxf>
    </rfmt>
    <rfmt sheetId="1" sqref="E97" start="0" length="0">
      <dxf>
        <alignment vertical="center" readingOrder="0"/>
      </dxf>
    </rfmt>
    <rfmt sheetId="1" sqref="F97" start="0" length="0">
      <dxf>
        <alignment vertical="center" readingOrder="0"/>
      </dxf>
    </rfmt>
    <rfmt sheetId="1" sqref="G97" start="0" length="0">
      <dxf>
        <alignment vertical="center" readingOrder="0"/>
      </dxf>
    </rfmt>
    <rfmt sheetId="1" sqref="H97" start="0" length="0">
      <dxf>
        <alignment vertical="center" readingOrder="0"/>
      </dxf>
    </rfmt>
    <rfmt sheetId="1" sqref="I97" start="0" length="0">
      <dxf>
        <alignment vertical="center" readingOrder="0"/>
      </dxf>
    </rfmt>
    <rfmt sheetId="1" sqref="J97" start="0" length="0">
      <dxf>
        <alignment vertical="top" readingOrder="0"/>
      </dxf>
    </rfmt>
    <rfmt sheetId="1" sqref="K97" start="0" length="0">
      <dxf>
        <alignment horizontal="center" vertical="top" readingOrder="0"/>
      </dxf>
    </rfmt>
    <rfmt sheetId="1" sqref="M97" start="0" length="0">
      <dxf>
        <font>
          <b/>
          <sz val="20"/>
          <color rgb="FFC00000"/>
          <name val="Times New Roman"/>
          <scheme val="none"/>
        </font>
      </dxf>
    </rfmt>
    <rfmt sheetId="1" sqref="N97" start="0" length="0">
      <dxf>
        <font>
          <b/>
          <sz val="24"/>
          <color rgb="FFC00000"/>
          <name val="Times New Roman"/>
          <scheme val="none"/>
        </font>
      </dxf>
    </rfmt>
  </rrc>
  <rcc rId="1859" sId="1">
    <oc r="C7" t="inlineStr">
      <is>
        <t>7. Муниципальная программа "Развитие образования в городе Когалыме"</t>
      </is>
    </oc>
    <nc r="C7" t="inlineStr">
      <is>
        <t>1. Муниципальная программа "Развитие образования в городе Когалыме"</t>
      </is>
    </nc>
  </rcc>
  <rfmt sheetId="1" sqref="C6:J6" start="0" length="2147483647">
    <dxf>
      <font>
        <color auto="1"/>
      </font>
    </dxf>
  </rfmt>
  <rcc rId="1860" sId="1">
    <oc r="C36" t="inlineStr">
      <is>
        <t>1. Муниципальная программа "Социально-экономическое развитие и инвестиции муниципального образования город Когалым"</t>
      </is>
    </oc>
    <nc r="C36" t="inlineStr">
      <is>
        <t>2. Муниципальная программа "Социально-экономическое развитие и инвестиции муниципального образования город Когалым"</t>
      </is>
    </nc>
  </rcc>
  <rrc rId="1861" sId="1" ref="A46:XFD57"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862" sheetId="1" source="A109:XFD120" destination="A46:XFD57" sourceSheetId="1">
    <rfmt sheetId="1" xfDxf="1" sqref="A46:XFD46" start="0" length="0">
      <dxf>
        <font>
          <sz val="12"/>
          <color rgb="FFC00000"/>
          <name val="Times New Roman"/>
          <scheme val="none"/>
        </font>
        <alignment horizontal="center" vertical="center" wrapText="1" readingOrder="0"/>
      </dxf>
    </rfmt>
    <rfmt sheetId="1" xfDxf="1" sqref="A47:XFD47" start="0" length="0">
      <dxf>
        <font>
          <sz val="12"/>
          <color rgb="FFC00000"/>
          <name val="Times New Roman"/>
          <scheme val="none"/>
        </font>
        <alignment horizontal="center" vertical="center" wrapText="1" readingOrder="0"/>
      </dxf>
    </rfmt>
    <rfmt sheetId="1" xfDxf="1" sqref="A48:XFD48" start="0" length="0">
      <dxf>
        <font>
          <sz val="12"/>
          <color rgb="FFC00000"/>
          <name val="Times New Roman"/>
          <scheme val="none"/>
        </font>
        <alignment horizontal="center" vertical="center" wrapText="1" readingOrder="0"/>
      </dxf>
    </rfmt>
    <rfmt sheetId="1" xfDxf="1" sqref="A49:XFD49" start="0" length="0">
      <dxf>
        <font>
          <sz val="12"/>
          <color rgb="FFC00000"/>
          <name val="Times New Roman"/>
          <scheme val="none"/>
        </font>
        <alignment horizontal="center" vertical="center" wrapText="1" readingOrder="0"/>
      </dxf>
    </rfmt>
    <rfmt sheetId="1" xfDxf="1" sqref="A50:XFD50" start="0" length="0">
      <dxf>
        <font>
          <sz val="12"/>
          <color rgb="FFC00000"/>
          <name val="Times New Roman"/>
          <scheme val="none"/>
        </font>
        <alignment horizontal="center" vertical="center" wrapText="1" readingOrder="0"/>
      </dxf>
    </rfmt>
    <rfmt sheetId="1" xfDxf="1" sqref="A51:XFD51" start="0" length="0">
      <dxf>
        <font>
          <sz val="12"/>
          <color rgb="FFC00000"/>
          <name val="Times New Roman"/>
          <scheme val="none"/>
        </font>
        <alignment horizontal="center" vertical="center" wrapText="1" readingOrder="0"/>
      </dxf>
    </rfmt>
    <rfmt sheetId="1" xfDxf="1" sqref="A52:XFD52" start="0" length="0">
      <dxf>
        <font>
          <sz val="12"/>
          <color rgb="FFC00000"/>
          <name val="Times New Roman"/>
          <scheme val="none"/>
        </font>
        <alignment horizontal="center" vertical="center" wrapText="1" readingOrder="0"/>
      </dxf>
    </rfmt>
    <rfmt sheetId="1" xfDxf="1" sqref="A53:XFD53" start="0" length="0">
      <dxf>
        <font>
          <sz val="12"/>
          <color rgb="FFC00000"/>
          <name val="Times New Roman"/>
          <scheme val="none"/>
        </font>
        <alignment horizontal="center" vertical="center" wrapText="1" readingOrder="0"/>
      </dxf>
    </rfmt>
    <rfmt sheetId="1" xfDxf="1" sqref="A54:XFD54" start="0" length="0">
      <dxf>
        <font>
          <sz val="12"/>
          <color rgb="FFC00000"/>
          <name val="Times New Roman"/>
          <scheme val="none"/>
        </font>
        <alignment horizontal="center" vertical="center" wrapText="1" readingOrder="0"/>
      </dxf>
    </rfmt>
    <rfmt sheetId="1" xfDxf="1" sqref="A55:XFD55" start="0" length="0">
      <dxf>
        <font>
          <sz val="12"/>
          <color rgb="FFC00000"/>
          <name val="Times New Roman"/>
          <scheme val="none"/>
        </font>
        <alignment horizontal="center" vertical="center" wrapText="1" readingOrder="0"/>
      </dxf>
    </rfmt>
    <rfmt sheetId="1" xfDxf="1" sqref="A56:XFD56" start="0" length="0">
      <dxf>
        <font>
          <sz val="12"/>
          <color rgb="FFC00000"/>
          <name val="Times New Roman"/>
          <scheme val="none"/>
        </font>
        <alignment horizontal="center" vertical="center" wrapText="1" readingOrder="0"/>
      </dxf>
    </rfmt>
    <rfmt sheetId="1" xfDxf="1" sqref="A57:XFD57" start="0" length="0">
      <dxf>
        <font>
          <sz val="12"/>
          <color rgb="FFC00000"/>
          <name val="Times New Roman"/>
          <scheme val="none"/>
        </font>
        <alignment horizontal="center" vertical="center" wrapText="1" readingOrder="0"/>
      </dxf>
    </rfmt>
    <rfmt sheetId="1" sqref="A46" start="0" length="0">
      <dxf>
        <font>
          <b/>
          <sz val="15"/>
          <color auto="1"/>
          <name val="Times New Roman"/>
          <scheme val="none"/>
        </font>
      </dxf>
    </rfmt>
    <rfmt sheetId="1" sqref="B46" start="0" length="0">
      <dxf>
        <font>
          <b/>
          <sz val="15"/>
          <color auto="1"/>
          <name val="Times New Roman"/>
          <scheme val="none"/>
        </font>
      </dxf>
    </rfmt>
    <rfmt sheetId="1" sqref="C4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46"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4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46"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46"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46"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46"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46"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46" start="0" length="0">
      <dxf>
        <font>
          <sz val="13"/>
          <color rgb="FFC00000"/>
          <name val="Times New Roman"/>
          <scheme val="none"/>
        </font>
      </dxf>
    </rfmt>
    <rfmt sheetId="1" sqref="L46" start="0" length="0">
      <dxf>
        <font>
          <sz val="13"/>
          <color rgb="FFC00000"/>
          <name val="Times New Roman"/>
          <scheme val="none"/>
        </font>
      </dxf>
    </rfmt>
    <rfmt sheetId="1" sqref="N46" start="0" length="0">
      <dxf>
        <font>
          <b/>
          <sz val="24"/>
          <color rgb="FFC00000"/>
          <name val="Times New Roman"/>
          <scheme val="none"/>
        </font>
      </dxf>
    </rfmt>
    <rfmt sheetId="1" sqref="A47" start="0" length="0">
      <dxf>
        <font>
          <b/>
          <sz val="15"/>
          <color auto="1"/>
          <name val="Times New Roman"/>
          <scheme val="none"/>
        </font>
      </dxf>
    </rfmt>
    <rfmt sheetId="1" sqref="B47" start="0" length="0">
      <dxf>
        <font>
          <b/>
          <sz val="15"/>
          <color auto="1"/>
          <name val="Times New Roman"/>
          <scheme val="none"/>
        </font>
      </dxf>
    </rfmt>
    <rfmt sheetId="1" sqref="C4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47"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4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47"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47"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47"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47"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47"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47" start="0" length="0">
      <dxf>
        <font>
          <sz val="13"/>
          <color rgb="FFC00000"/>
          <name val="Times New Roman"/>
          <scheme val="none"/>
        </font>
      </dxf>
    </rfmt>
    <rfmt sheetId="1" sqref="L47" start="0" length="0">
      <dxf>
        <font>
          <sz val="13"/>
          <color rgb="FFC00000"/>
          <name val="Times New Roman"/>
          <scheme val="none"/>
        </font>
      </dxf>
    </rfmt>
    <rfmt sheetId="1" sqref="N47" start="0" length="0">
      <dxf>
        <font>
          <b/>
          <sz val="24"/>
          <color rgb="FFC00000"/>
          <name val="Times New Roman"/>
          <scheme val="none"/>
        </font>
      </dxf>
    </rfmt>
    <rfmt sheetId="1" sqref="A48" start="0" length="0">
      <dxf>
        <font>
          <b/>
          <sz val="15"/>
          <color auto="1"/>
          <name val="Times New Roman"/>
          <scheme val="none"/>
        </font>
      </dxf>
    </rfmt>
    <rfmt sheetId="1" sqref="B48" start="0" length="0">
      <dxf>
        <font>
          <b/>
          <sz val="15"/>
          <color auto="1"/>
          <name val="Times New Roman"/>
          <scheme val="none"/>
        </font>
      </dxf>
    </rfmt>
    <rfmt sheetId="1" sqref="C48"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48"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48"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48"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48"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48"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48"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48"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48" start="0" length="0">
      <dxf>
        <font>
          <sz val="13"/>
          <color rgb="FFC00000"/>
          <name val="Times New Roman"/>
          <scheme val="none"/>
        </font>
      </dxf>
    </rfmt>
    <rfmt sheetId="1" sqref="L48" start="0" length="0">
      <dxf>
        <font>
          <sz val="13"/>
          <color rgb="FFC00000"/>
          <name val="Times New Roman"/>
          <scheme val="none"/>
        </font>
      </dxf>
    </rfmt>
    <rfmt sheetId="1" sqref="N48" start="0" length="0">
      <dxf>
        <font>
          <b/>
          <sz val="24"/>
          <color rgb="FFC00000"/>
          <name val="Times New Roman"/>
          <scheme val="none"/>
        </font>
      </dxf>
    </rfmt>
    <rfmt sheetId="1" sqref="A49" start="0" length="0">
      <dxf>
        <font>
          <b/>
          <sz val="15"/>
          <color auto="1"/>
          <name val="Times New Roman"/>
          <scheme val="none"/>
        </font>
      </dxf>
    </rfmt>
    <rfmt sheetId="1" sqref="B49" start="0" length="0">
      <dxf>
        <font>
          <b/>
          <sz val="15"/>
          <color auto="1"/>
          <name val="Times New Roman"/>
          <scheme val="none"/>
        </font>
      </dxf>
    </rfmt>
    <rfmt sheetId="1" sqref="C49"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49"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49"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49"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49"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49"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49"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49"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49" start="0" length="0">
      <dxf>
        <font>
          <sz val="13"/>
          <color rgb="FFC00000"/>
          <name val="Times New Roman"/>
          <scheme val="none"/>
        </font>
      </dxf>
    </rfmt>
    <rfmt sheetId="1" sqref="L49" start="0" length="0">
      <dxf>
        <font>
          <sz val="13"/>
          <color rgb="FFC00000"/>
          <name val="Times New Roman"/>
          <scheme val="none"/>
        </font>
      </dxf>
    </rfmt>
    <rfmt sheetId="1" sqref="N49" start="0" length="0">
      <dxf>
        <font>
          <b/>
          <sz val="24"/>
          <color rgb="FFC00000"/>
          <name val="Times New Roman"/>
          <scheme val="none"/>
        </font>
      </dxf>
    </rfmt>
    <rfmt sheetId="1" sqref="A50" start="0" length="0">
      <dxf>
        <font>
          <b/>
          <sz val="15"/>
          <color auto="1"/>
          <name val="Times New Roman"/>
          <scheme val="none"/>
        </font>
      </dxf>
    </rfmt>
    <rfmt sheetId="1" sqref="B50" start="0" length="0">
      <dxf>
        <font>
          <b/>
          <sz val="15"/>
          <color auto="1"/>
          <name val="Times New Roman"/>
          <scheme val="none"/>
        </font>
      </dxf>
    </rfmt>
    <rfmt sheetId="1" sqref="C50"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0"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0"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0"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0"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0"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0"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0"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0" start="0" length="0">
      <dxf>
        <font>
          <sz val="13"/>
          <color rgb="FFC00000"/>
          <name val="Times New Roman"/>
          <scheme val="none"/>
        </font>
      </dxf>
    </rfmt>
    <rfmt sheetId="1" sqref="L50" start="0" length="0">
      <dxf>
        <font>
          <sz val="13"/>
          <color rgb="FFC00000"/>
          <name val="Times New Roman"/>
          <scheme val="none"/>
        </font>
      </dxf>
    </rfmt>
    <rfmt sheetId="1" sqref="N50" start="0" length="0">
      <dxf>
        <font>
          <b/>
          <sz val="24"/>
          <color rgb="FFC00000"/>
          <name val="Times New Roman"/>
          <scheme val="none"/>
        </font>
      </dxf>
    </rfmt>
    <rfmt sheetId="1" sqref="A51" start="0" length="0">
      <dxf>
        <font>
          <b/>
          <sz val="15"/>
          <color auto="1"/>
          <name val="Times New Roman"/>
          <scheme val="none"/>
        </font>
      </dxf>
    </rfmt>
    <rfmt sheetId="1" sqref="B51" start="0" length="0">
      <dxf>
        <font>
          <b/>
          <sz val="15"/>
          <color auto="1"/>
          <name val="Times New Roman"/>
          <scheme val="none"/>
        </font>
      </dxf>
    </rfmt>
    <rfmt sheetId="1" sqref="C51"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1"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1"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1"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1"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1"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1"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1"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1" start="0" length="0">
      <dxf>
        <font>
          <sz val="13"/>
          <color rgb="FFC00000"/>
          <name val="Times New Roman"/>
          <scheme val="none"/>
        </font>
      </dxf>
    </rfmt>
    <rfmt sheetId="1" sqref="L51" start="0" length="0">
      <dxf>
        <font>
          <sz val="13"/>
          <color rgb="FFC00000"/>
          <name val="Times New Roman"/>
          <scheme val="none"/>
        </font>
      </dxf>
    </rfmt>
    <rfmt sheetId="1" sqref="N51" start="0" length="0">
      <dxf>
        <font>
          <b/>
          <sz val="24"/>
          <color rgb="FFC00000"/>
          <name val="Times New Roman"/>
          <scheme val="none"/>
        </font>
      </dxf>
    </rfmt>
    <rfmt sheetId="1" sqref="A52" start="0" length="0">
      <dxf>
        <font>
          <b/>
          <sz val="15"/>
          <color auto="1"/>
          <name val="Times New Roman"/>
          <scheme val="none"/>
        </font>
      </dxf>
    </rfmt>
    <rfmt sheetId="1" sqref="B52" start="0" length="0">
      <dxf>
        <font>
          <b/>
          <sz val="15"/>
          <color auto="1"/>
          <name val="Times New Roman"/>
          <scheme val="none"/>
        </font>
      </dxf>
    </rfmt>
    <rfmt sheetId="1" sqref="C52"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2"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2"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2"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2"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2"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2"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2"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2" start="0" length="0">
      <dxf>
        <font>
          <sz val="13"/>
          <color rgb="FFC00000"/>
          <name val="Times New Roman"/>
          <scheme val="none"/>
        </font>
      </dxf>
    </rfmt>
    <rfmt sheetId="1" sqref="L52" start="0" length="0">
      <dxf>
        <font>
          <sz val="13"/>
          <color rgb="FFC00000"/>
          <name val="Times New Roman"/>
          <scheme val="none"/>
        </font>
      </dxf>
    </rfmt>
    <rfmt sheetId="1" sqref="N52" start="0" length="0">
      <dxf>
        <font>
          <b/>
          <sz val="24"/>
          <color rgb="FFC00000"/>
          <name val="Times New Roman"/>
          <scheme val="none"/>
        </font>
      </dxf>
    </rfmt>
    <rfmt sheetId="1" sqref="A53" start="0" length="0">
      <dxf>
        <font>
          <b/>
          <sz val="15"/>
          <color auto="1"/>
          <name val="Times New Roman"/>
          <scheme val="none"/>
        </font>
      </dxf>
    </rfmt>
    <rfmt sheetId="1" sqref="B53" start="0" length="0">
      <dxf>
        <font>
          <b/>
          <sz val="15"/>
          <color auto="1"/>
          <name val="Times New Roman"/>
          <scheme val="none"/>
        </font>
      </dxf>
    </rfmt>
    <rfmt sheetId="1" sqref="C53"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3"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3"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3"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3"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3"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3"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3"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3" start="0" length="0">
      <dxf>
        <font>
          <sz val="13"/>
          <color rgb="FFC00000"/>
          <name val="Times New Roman"/>
          <scheme val="none"/>
        </font>
      </dxf>
    </rfmt>
    <rfmt sheetId="1" sqref="L53" start="0" length="0">
      <dxf>
        <font>
          <sz val="13"/>
          <color rgb="FFC00000"/>
          <name val="Times New Roman"/>
          <scheme val="none"/>
        </font>
      </dxf>
    </rfmt>
    <rfmt sheetId="1" sqref="N53" start="0" length="0">
      <dxf>
        <font>
          <b/>
          <sz val="24"/>
          <color rgb="FFC00000"/>
          <name val="Times New Roman"/>
          <scheme val="none"/>
        </font>
      </dxf>
    </rfmt>
    <rfmt sheetId="1" sqref="A54" start="0" length="0">
      <dxf>
        <font>
          <b/>
          <sz val="15"/>
          <color auto="1"/>
          <name val="Times New Roman"/>
          <scheme val="none"/>
        </font>
      </dxf>
    </rfmt>
    <rfmt sheetId="1" sqref="B54" start="0" length="0">
      <dxf>
        <font>
          <b/>
          <sz val="15"/>
          <color auto="1"/>
          <name val="Times New Roman"/>
          <scheme val="none"/>
        </font>
      </dxf>
    </rfmt>
    <rfmt sheetId="1" sqref="C54"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4"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4"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4"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4"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4"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4"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4"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4" start="0" length="0">
      <dxf>
        <font>
          <sz val="13"/>
          <color rgb="FFC00000"/>
          <name val="Times New Roman"/>
          <scheme val="none"/>
        </font>
      </dxf>
    </rfmt>
    <rfmt sheetId="1" sqref="L54" start="0" length="0">
      <dxf>
        <font>
          <sz val="13"/>
          <color rgb="FFC00000"/>
          <name val="Times New Roman"/>
          <scheme val="none"/>
        </font>
      </dxf>
    </rfmt>
    <rfmt sheetId="1" sqref="N54" start="0" length="0">
      <dxf>
        <font>
          <b/>
          <sz val="24"/>
          <color rgb="FFC00000"/>
          <name val="Times New Roman"/>
          <scheme val="none"/>
        </font>
      </dxf>
    </rfmt>
    <rfmt sheetId="1" sqref="A55" start="0" length="0">
      <dxf>
        <font>
          <b/>
          <sz val="15"/>
          <color auto="1"/>
          <name val="Times New Roman"/>
          <scheme val="none"/>
        </font>
      </dxf>
    </rfmt>
    <rfmt sheetId="1" sqref="B55" start="0" length="0">
      <dxf>
        <font>
          <b/>
          <sz val="15"/>
          <color auto="1"/>
          <name val="Times New Roman"/>
          <scheme val="none"/>
        </font>
      </dxf>
    </rfmt>
    <rfmt sheetId="1" sqref="C55"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5"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5"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5"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5"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5"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5"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5"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5" start="0" length="0">
      <dxf>
        <font>
          <sz val="13"/>
          <color rgb="FFC00000"/>
          <name val="Times New Roman"/>
          <scheme val="none"/>
        </font>
      </dxf>
    </rfmt>
    <rfmt sheetId="1" sqref="L55" start="0" length="0">
      <dxf>
        <font>
          <sz val="13"/>
          <color rgb="FFC00000"/>
          <name val="Times New Roman"/>
          <scheme val="none"/>
        </font>
      </dxf>
    </rfmt>
    <rfmt sheetId="1" sqref="N55" start="0" length="0">
      <dxf>
        <font>
          <b/>
          <sz val="24"/>
          <color rgb="FFC00000"/>
          <name val="Times New Roman"/>
          <scheme val="none"/>
        </font>
      </dxf>
    </rfmt>
    <rfmt sheetId="1" sqref="A56" start="0" length="0">
      <dxf>
        <font>
          <b/>
          <sz val="15"/>
          <color auto="1"/>
          <name val="Times New Roman"/>
          <scheme val="none"/>
        </font>
      </dxf>
    </rfmt>
    <rfmt sheetId="1" sqref="B56" start="0" length="0">
      <dxf>
        <font>
          <b/>
          <sz val="15"/>
          <color auto="1"/>
          <name val="Times New Roman"/>
          <scheme val="none"/>
        </font>
      </dxf>
    </rfmt>
    <rfmt sheetId="1" sqref="C5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6"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6"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6"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6"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6"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6"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6" start="0" length="0">
      <dxf>
        <font>
          <sz val="13"/>
          <color rgb="FFC00000"/>
          <name val="Times New Roman"/>
          <scheme val="none"/>
        </font>
      </dxf>
    </rfmt>
    <rfmt sheetId="1" sqref="L56" start="0" length="0">
      <dxf>
        <font>
          <sz val="13"/>
          <color rgb="FFC00000"/>
          <name val="Times New Roman"/>
          <scheme val="none"/>
        </font>
      </dxf>
    </rfmt>
    <rfmt sheetId="1" sqref="N56" start="0" length="0">
      <dxf>
        <font>
          <b/>
          <sz val="24"/>
          <color rgb="FFC00000"/>
          <name val="Times New Roman"/>
          <scheme val="none"/>
        </font>
      </dxf>
    </rfmt>
    <rfmt sheetId="1" sqref="A57" start="0" length="0">
      <dxf>
        <font>
          <b/>
          <sz val="15"/>
          <color auto="1"/>
          <name val="Times New Roman"/>
          <scheme val="none"/>
        </font>
      </dxf>
    </rfmt>
    <rfmt sheetId="1" sqref="B57" start="0" length="0">
      <dxf>
        <font>
          <b/>
          <sz val="15"/>
          <color auto="1"/>
          <name val="Times New Roman"/>
          <scheme val="none"/>
        </font>
      </dxf>
    </rfmt>
    <rfmt sheetId="1" sqref="C5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57"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5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1" sqref="F57"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G57" start="0" length="0">
      <dxf>
        <font>
          <sz val="12"/>
          <color auto="1"/>
          <name val="Times New Roman"/>
          <scheme val="none"/>
        </font>
        <fill>
          <patternFill patternType="solid">
            <bgColor theme="0" tint="-4.9989318521683403E-2"/>
          </patternFill>
        </fill>
        <border outline="0">
          <left style="thin">
            <color indexed="64"/>
          </left>
          <right style="thin">
            <color indexed="64"/>
          </right>
          <top style="thin">
            <color indexed="64"/>
          </top>
          <bottom style="thin">
            <color indexed="64"/>
          </bottom>
        </border>
      </dxf>
    </rfmt>
    <rfmt sheetId="1" sqref="H57"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57" start="0" length="0">
      <dxf>
        <font>
          <sz val="13"/>
          <color auto="1"/>
          <name val="Times New Roman"/>
          <scheme val="none"/>
        </font>
        <numFmt numFmtId="165"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57" start="0" length="0">
      <dxf>
        <font>
          <sz val="13"/>
          <color auto="1"/>
          <name val="Times New Roman"/>
          <scheme val="none"/>
        </font>
        <alignment horizontal="justify" vertical="top" readingOrder="0"/>
        <border outline="0">
          <left style="thin">
            <color indexed="64"/>
          </left>
          <right style="thin">
            <color indexed="64"/>
          </right>
          <top style="thin">
            <color indexed="64"/>
          </top>
          <bottom style="thin">
            <color indexed="64"/>
          </bottom>
        </border>
      </dxf>
    </rfmt>
    <rfmt sheetId="1" sqref="K57" start="0" length="0">
      <dxf>
        <font>
          <sz val="13"/>
          <color rgb="FFC00000"/>
          <name val="Times New Roman"/>
          <scheme val="none"/>
        </font>
      </dxf>
    </rfmt>
    <rfmt sheetId="1" sqref="L57" start="0" length="0">
      <dxf>
        <font>
          <sz val="13"/>
          <color rgb="FFC00000"/>
          <name val="Times New Roman"/>
          <scheme val="none"/>
        </font>
      </dxf>
    </rfmt>
    <rfmt sheetId="1" sqref="N57" start="0" length="0">
      <dxf>
        <font>
          <b/>
          <sz val="24"/>
          <color rgb="FFC00000"/>
          <name val="Times New Roman"/>
          <scheme val="none"/>
        </font>
      </dxf>
    </rfmt>
  </rm>
  <rrc rId="1863"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4"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5"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6"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7"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8"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69"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0"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1"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2"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3"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4"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cc rId="1875" sId="1">
    <oc r="C46" t="inlineStr">
      <is>
        <t>8. Муниципальная программа "Культурное пространство города Когалыма"</t>
      </is>
    </oc>
    <nc r="C46" t="inlineStr">
      <is>
        <t>3. Муниципальная программа "Культурное пространство города Когалыма"</t>
      </is>
    </nc>
  </rcc>
  <rrc rId="1876" sId="1" ref="A58:XFD72"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877" sheetId="1" source="A109:XFD123" destination="A58:XFD72" sourceSheetId="1">
    <rfmt sheetId="1" xfDxf="1" sqref="A58:XFD58" start="0" length="0">
      <dxf>
        <font>
          <sz val="12"/>
          <color rgb="FFC00000"/>
          <name val="Times New Roman"/>
          <scheme val="none"/>
        </font>
      </dxf>
    </rfmt>
    <rfmt sheetId="1" xfDxf="1" sqref="A59:XFD59" start="0" length="0">
      <dxf>
        <font>
          <sz val="12"/>
          <color rgb="FFC00000"/>
          <name val="Times New Roman"/>
          <scheme val="none"/>
        </font>
      </dxf>
    </rfmt>
    <rfmt sheetId="1" xfDxf="1" sqref="A60:XFD60" start="0" length="0">
      <dxf>
        <font>
          <sz val="12"/>
          <color rgb="FFC00000"/>
          <name val="Times New Roman"/>
          <scheme val="none"/>
        </font>
      </dxf>
    </rfmt>
    <rfmt sheetId="1" xfDxf="1" sqref="A61:XFD61" start="0" length="0">
      <dxf>
        <font>
          <sz val="12"/>
          <color rgb="FFC00000"/>
          <name val="Times New Roman"/>
          <scheme val="none"/>
        </font>
      </dxf>
    </rfmt>
    <rfmt sheetId="1" xfDxf="1" sqref="A62:XFD62" start="0" length="0">
      <dxf>
        <font>
          <sz val="12"/>
          <color rgb="FFC00000"/>
          <name val="Times New Roman"/>
          <scheme val="none"/>
        </font>
      </dxf>
    </rfmt>
    <rfmt sheetId="1" xfDxf="1" sqref="A63:XFD63" start="0" length="0">
      <dxf>
        <font>
          <sz val="12"/>
          <color rgb="FFC00000"/>
          <name val="Times New Roman"/>
          <scheme val="none"/>
        </font>
      </dxf>
    </rfmt>
    <rfmt sheetId="1" xfDxf="1" sqref="A64:XFD64" start="0" length="0">
      <dxf>
        <font>
          <sz val="12"/>
          <color rgb="FFC00000"/>
          <name val="Times New Roman"/>
          <scheme val="none"/>
        </font>
      </dxf>
    </rfmt>
    <rfmt sheetId="1" xfDxf="1" sqref="A65:XFD65" start="0" length="0">
      <dxf>
        <font>
          <sz val="12"/>
          <color rgb="FFC00000"/>
          <name val="Times New Roman"/>
          <scheme val="none"/>
        </font>
      </dxf>
    </rfmt>
    <rfmt sheetId="1" xfDxf="1" sqref="A66:XFD66" start="0" length="0">
      <dxf>
        <font>
          <sz val="12"/>
          <color rgb="FFC00000"/>
          <name val="Times New Roman"/>
          <scheme val="none"/>
        </font>
      </dxf>
    </rfmt>
    <rfmt sheetId="1" xfDxf="1" sqref="A67:XFD67" start="0" length="0">
      <dxf>
        <font>
          <sz val="12"/>
          <color rgb="FFC00000"/>
          <name val="Times New Roman"/>
          <scheme val="none"/>
        </font>
      </dxf>
    </rfmt>
    <rfmt sheetId="1" xfDxf="1" sqref="A68:XFD68" start="0" length="0">
      <dxf>
        <font>
          <sz val="12"/>
          <color rgb="FFC00000"/>
          <name val="Times New Roman"/>
          <scheme val="none"/>
        </font>
      </dxf>
    </rfmt>
    <rfmt sheetId="1" xfDxf="1" sqref="A69:XFD69" start="0" length="0">
      <dxf>
        <font>
          <sz val="12"/>
          <color rgb="FFC00000"/>
          <name val="Times New Roman"/>
          <scheme val="none"/>
        </font>
      </dxf>
    </rfmt>
    <rfmt sheetId="1" xfDxf="1" sqref="A70:XFD70" start="0" length="0">
      <dxf>
        <font>
          <sz val="12"/>
          <color rgb="FFC00000"/>
          <name val="Times New Roman"/>
          <scheme val="none"/>
        </font>
      </dxf>
    </rfmt>
    <rfmt sheetId="1" xfDxf="1" sqref="A71:XFD71" start="0" length="0">
      <dxf>
        <font>
          <sz val="12"/>
          <color rgb="FFC00000"/>
          <name val="Times New Roman"/>
          <scheme val="none"/>
        </font>
      </dxf>
    </rfmt>
    <rfmt sheetId="1" xfDxf="1" sqref="A72:XFD72" start="0" length="0">
      <dxf>
        <font>
          <sz val="12"/>
          <color rgb="FFC00000"/>
          <name val="Times New Roman"/>
          <scheme val="none"/>
        </font>
      </dxf>
    </rfmt>
    <rfmt sheetId="1" sqref="A58" start="0" length="0">
      <dxf>
        <font>
          <b/>
          <sz val="15"/>
          <color rgb="FFC00000"/>
          <name val="Times New Roman"/>
          <scheme val="none"/>
        </font>
        <alignment horizontal="center" vertical="top" readingOrder="0"/>
      </dxf>
    </rfmt>
    <rfmt sheetId="1" sqref="B58" start="0" length="0">
      <dxf>
        <font>
          <b/>
          <sz val="15"/>
          <color rgb="FFC00000"/>
          <name val="Times New Roman"/>
          <scheme val="none"/>
        </font>
        <alignment horizontal="center" vertical="center" readingOrder="0"/>
      </dxf>
    </rfmt>
    <rfmt sheetId="1" sqref="C5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58"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58"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58"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5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8"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58"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58" start="0" length="0">
      <dxf>
        <font>
          <sz val="13"/>
          <color rgb="FFC00000"/>
          <name val="Times New Roman"/>
          <scheme val="none"/>
        </font>
        <alignment horizontal="center" vertical="top" readingOrder="0"/>
      </dxf>
    </rfmt>
    <rfmt sheetId="1" sqref="L58" start="0" length="0">
      <dxf>
        <font>
          <sz val="13"/>
          <color rgb="FFC00000"/>
          <name val="Times New Roman"/>
          <scheme val="none"/>
        </font>
      </dxf>
    </rfmt>
    <rfmt sheetId="1" sqref="N58" start="0" length="0">
      <dxf>
        <font>
          <b/>
          <sz val="24"/>
          <color rgb="FFC00000"/>
          <name val="Times New Roman"/>
          <scheme val="none"/>
        </font>
        <alignment horizontal="center" vertical="center" wrapText="1" readingOrder="0"/>
      </dxf>
    </rfmt>
    <rfmt sheetId="1" sqref="A59" start="0" length="0">
      <dxf>
        <font>
          <b/>
          <sz val="15"/>
          <color rgb="FFC00000"/>
          <name val="Times New Roman"/>
          <scheme val="none"/>
        </font>
        <alignment horizontal="center" vertical="top" readingOrder="0"/>
      </dxf>
    </rfmt>
    <rfmt sheetId="1" sqref="B59" start="0" length="0">
      <dxf>
        <font>
          <b/>
          <sz val="15"/>
          <color rgb="FFC00000"/>
          <name val="Times New Roman"/>
          <scheme val="none"/>
        </font>
        <alignment horizontal="center" vertical="center" readingOrder="0"/>
      </dxf>
    </rfmt>
    <rfmt sheetId="1" sqref="C5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59"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59"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59"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5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9"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59"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59" start="0" length="0">
      <dxf>
        <font>
          <sz val="13"/>
          <color rgb="FFC00000"/>
          <name val="Times New Roman"/>
          <scheme val="none"/>
        </font>
        <alignment horizontal="center" vertical="top" readingOrder="0"/>
      </dxf>
    </rfmt>
    <rfmt sheetId="1" sqref="L59" start="0" length="0">
      <dxf>
        <font>
          <sz val="13"/>
          <color rgb="FFC00000"/>
          <name val="Times New Roman"/>
          <scheme val="none"/>
        </font>
      </dxf>
    </rfmt>
    <rfmt sheetId="1" sqref="N59" start="0" length="0">
      <dxf>
        <font>
          <b/>
          <sz val="24"/>
          <color rgb="FFC00000"/>
          <name val="Times New Roman"/>
          <scheme val="none"/>
        </font>
        <alignment horizontal="center" vertical="center" wrapText="1" readingOrder="0"/>
      </dxf>
    </rfmt>
    <rfmt sheetId="1" sqref="A60" start="0" length="0">
      <dxf>
        <font>
          <b/>
          <sz val="15"/>
          <color rgb="FFC00000"/>
          <name val="Times New Roman"/>
          <scheme val="none"/>
        </font>
        <alignment horizontal="center" vertical="top" readingOrder="0"/>
      </dxf>
    </rfmt>
    <rfmt sheetId="1" sqref="B60" start="0" length="0">
      <dxf>
        <font>
          <b/>
          <sz val="15"/>
          <color rgb="FFC00000"/>
          <name val="Times New Roman"/>
          <scheme val="none"/>
        </font>
        <alignment horizontal="center" vertical="center" readingOrder="0"/>
      </dxf>
    </rfmt>
    <rfmt sheetId="1" sqref="C6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0"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0"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0"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0"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0"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0" start="0" length="0">
      <dxf>
        <font>
          <sz val="13"/>
          <color rgb="FFC00000"/>
          <name val="Times New Roman"/>
          <scheme val="none"/>
        </font>
        <alignment horizontal="center" vertical="top" readingOrder="0"/>
      </dxf>
    </rfmt>
    <rfmt sheetId="1" sqref="L60" start="0" length="0">
      <dxf>
        <font>
          <sz val="13"/>
          <color rgb="FFC00000"/>
          <name val="Times New Roman"/>
          <scheme val="none"/>
        </font>
      </dxf>
    </rfmt>
    <rfmt sheetId="1" sqref="N60" start="0" length="0">
      <dxf>
        <font>
          <b/>
          <sz val="24"/>
          <color rgb="FFC00000"/>
          <name val="Times New Roman"/>
          <scheme val="none"/>
        </font>
        <alignment horizontal="center" vertical="center" wrapText="1" readingOrder="0"/>
      </dxf>
    </rfmt>
    <rfmt sheetId="1" sqref="A61" start="0" length="0">
      <dxf>
        <font>
          <b/>
          <sz val="15"/>
          <color rgb="FFC00000"/>
          <name val="Times New Roman"/>
          <scheme val="none"/>
        </font>
        <alignment horizontal="center" vertical="top" readingOrder="0"/>
      </dxf>
    </rfmt>
    <rfmt sheetId="1" sqref="B61" start="0" length="0">
      <dxf>
        <font>
          <b/>
          <sz val="15"/>
          <color rgb="FFC00000"/>
          <name val="Times New Roman"/>
          <scheme val="none"/>
        </font>
        <alignment horizontal="center" vertical="center" readingOrder="0"/>
      </dxf>
    </rfmt>
    <rfmt sheetId="1" sqref="C6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1"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1"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1"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1"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1"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1" start="0" length="0">
      <dxf>
        <font>
          <sz val="13"/>
          <color rgb="FFC00000"/>
          <name val="Times New Roman"/>
          <scheme val="none"/>
        </font>
        <alignment horizontal="center" vertical="top" readingOrder="0"/>
      </dxf>
    </rfmt>
    <rfmt sheetId="1" sqref="L61" start="0" length="0">
      <dxf>
        <font>
          <sz val="13"/>
          <color rgb="FFC00000"/>
          <name val="Times New Roman"/>
          <scheme val="none"/>
        </font>
      </dxf>
    </rfmt>
    <rfmt sheetId="1" sqref="N61" start="0" length="0">
      <dxf>
        <font>
          <b/>
          <sz val="24"/>
          <color rgb="FFC00000"/>
          <name val="Times New Roman"/>
          <scheme val="none"/>
        </font>
        <alignment horizontal="center" vertical="center" wrapText="1" readingOrder="0"/>
      </dxf>
    </rfmt>
    <rfmt sheetId="1" sqref="A62" start="0" length="0">
      <dxf>
        <font>
          <b/>
          <sz val="15"/>
          <color rgb="FFC00000"/>
          <name val="Times New Roman"/>
          <scheme val="none"/>
        </font>
        <alignment horizontal="center" vertical="top" readingOrder="0"/>
      </dxf>
    </rfmt>
    <rfmt sheetId="1" sqref="B62" start="0" length="0">
      <dxf>
        <font>
          <b/>
          <sz val="15"/>
          <color rgb="FFC00000"/>
          <name val="Times New Roman"/>
          <scheme val="none"/>
        </font>
        <alignment horizontal="center" vertical="center" readingOrder="0"/>
      </dxf>
    </rfmt>
    <rfmt sheetId="1" sqref="C6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2"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2"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2"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2"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2"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2" start="0" length="0">
      <dxf>
        <font>
          <sz val="13"/>
          <color rgb="FFC00000"/>
          <name val="Times New Roman"/>
          <scheme val="none"/>
        </font>
        <alignment horizontal="center" vertical="top" readingOrder="0"/>
      </dxf>
    </rfmt>
    <rfmt sheetId="1" sqref="L62" start="0" length="0">
      <dxf>
        <font>
          <sz val="13"/>
          <color rgb="FFC00000"/>
          <name val="Times New Roman"/>
          <scheme val="none"/>
        </font>
      </dxf>
    </rfmt>
    <rfmt sheetId="1" sqref="N62" start="0" length="0">
      <dxf>
        <font>
          <b/>
          <sz val="24"/>
          <color rgb="FFC00000"/>
          <name val="Times New Roman"/>
          <scheme val="none"/>
        </font>
        <alignment horizontal="center" vertical="center" wrapText="1" readingOrder="0"/>
      </dxf>
    </rfmt>
    <rfmt sheetId="1" sqref="A63" start="0" length="0">
      <dxf>
        <font>
          <b/>
          <sz val="15"/>
          <color rgb="FFC00000"/>
          <name val="Times New Roman"/>
          <scheme val="none"/>
        </font>
        <alignment horizontal="center" vertical="top" readingOrder="0"/>
      </dxf>
    </rfmt>
    <rfmt sheetId="1" sqref="B63" start="0" length="0">
      <dxf>
        <font>
          <b/>
          <sz val="15"/>
          <color rgb="FFC00000"/>
          <name val="Times New Roman"/>
          <scheme val="none"/>
        </font>
        <alignment horizontal="center" vertical="center" readingOrder="0"/>
      </dxf>
    </rfmt>
    <rfmt sheetId="1" sqref="C63"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3"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3"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3"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3"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3"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3" start="0" length="0">
      <dxf>
        <font>
          <sz val="13"/>
          <color rgb="FFC00000"/>
          <name val="Times New Roman"/>
          <scheme val="none"/>
        </font>
        <alignment horizontal="center" vertical="top" readingOrder="0"/>
      </dxf>
    </rfmt>
    <rfmt sheetId="1" sqref="L63" start="0" length="0">
      <dxf>
        <font>
          <sz val="13"/>
          <color rgb="FFC00000"/>
          <name val="Times New Roman"/>
          <scheme val="none"/>
        </font>
      </dxf>
    </rfmt>
    <rfmt sheetId="1" sqref="N63" start="0" length="0">
      <dxf>
        <font>
          <b/>
          <sz val="24"/>
          <color rgb="FFC00000"/>
          <name val="Times New Roman"/>
          <scheme val="none"/>
        </font>
        <alignment horizontal="center" vertical="center" wrapText="1" readingOrder="0"/>
      </dxf>
    </rfmt>
    <rfmt sheetId="1" sqref="A64" start="0" length="0">
      <dxf>
        <font>
          <b/>
          <sz val="15"/>
          <color rgb="FFC00000"/>
          <name val="Times New Roman"/>
          <scheme val="none"/>
        </font>
        <alignment horizontal="center" vertical="top" readingOrder="0"/>
      </dxf>
    </rfmt>
    <rfmt sheetId="1" sqref="B64" start="0" length="0">
      <dxf>
        <font>
          <b/>
          <sz val="15"/>
          <color rgb="FFC00000"/>
          <name val="Times New Roman"/>
          <scheme val="none"/>
        </font>
        <alignment horizontal="center" vertical="center" readingOrder="0"/>
      </dxf>
    </rfmt>
    <rfmt sheetId="1" sqref="C64"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4"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4"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4"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4"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4"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4" start="0" length="0">
      <dxf>
        <font>
          <sz val="13"/>
          <color rgb="FFC00000"/>
          <name val="Times New Roman"/>
          <scheme val="none"/>
        </font>
        <alignment horizontal="center" vertical="top" readingOrder="0"/>
      </dxf>
    </rfmt>
    <rfmt sheetId="1" sqref="L64" start="0" length="0">
      <dxf>
        <font>
          <sz val="13"/>
          <color rgb="FFC00000"/>
          <name val="Times New Roman"/>
          <scheme val="none"/>
        </font>
      </dxf>
    </rfmt>
    <rfmt sheetId="1" sqref="N64" start="0" length="0">
      <dxf>
        <font>
          <b/>
          <sz val="24"/>
          <color rgb="FFC00000"/>
          <name val="Times New Roman"/>
          <scheme val="none"/>
        </font>
        <alignment horizontal="center" vertical="center" wrapText="1" readingOrder="0"/>
      </dxf>
    </rfmt>
    <rfmt sheetId="1" sqref="A65" start="0" length="0">
      <dxf>
        <font>
          <b/>
          <sz val="15"/>
          <color rgb="FFC00000"/>
          <name val="Times New Roman"/>
          <scheme val="none"/>
        </font>
        <alignment horizontal="center" vertical="top" readingOrder="0"/>
      </dxf>
    </rfmt>
    <rfmt sheetId="1" sqref="B65" start="0" length="0">
      <dxf>
        <font>
          <b/>
          <sz val="15"/>
          <color rgb="FFC00000"/>
          <name val="Times New Roman"/>
          <scheme val="none"/>
        </font>
        <alignment horizontal="center" vertical="center" readingOrder="0"/>
      </dxf>
    </rfmt>
    <rfmt sheetId="1" sqref="C65"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5"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5"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5"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5"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5"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5" start="0" length="0">
      <dxf>
        <font>
          <sz val="13"/>
          <color rgb="FFC00000"/>
          <name val="Times New Roman"/>
          <scheme val="none"/>
        </font>
        <alignment horizontal="center" vertical="top" readingOrder="0"/>
      </dxf>
    </rfmt>
    <rfmt sheetId="1" sqref="L65" start="0" length="0">
      <dxf>
        <font>
          <sz val="13"/>
          <color rgb="FFC00000"/>
          <name val="Times New Roman"/>
          <scheme val="none"/>
        </font>
      </dxf>
    </rfmt>
    <rfmt sheetId="1" sqref="N65" start="0" length="0">
      <dxf>
        <font>
          <b/>
          <sz val="24"/>
          <color rgb="FFC00000"/>
          <name val="Times New Roman"/>
          <scheme val="none"/>
        </font>
        <alignment horizontal="center" vertical="center" wrapText="1" readingOrder="0"/>
      </dxf>
    </rfmt>
    <rfmt sheetId="1" sqref="A66" start="0" length="0">
      <dxf>
        <font>
          <b/>
          <sz val="15"/>
          <color rgb="FFC00000"/>
          <name val="Times New Roman"/>
          <scheme val="none"/>
        </font>
        <alignment horizontal="center" vertical="top" readingOrder="0"/>
      </dxf>
    </rfmt>
    <rfmt sheetId="1" sqref="B66" start="0" length="0">
      <dxf>
        <font>
          <b/>
          <sz val="15"/>
          <color rgb="FFC00000"/>
          <name val="Times New Roman"/>
          <scheme val="none"/>
        </font>
        <alignment horizontal="center" vertical="center" readingOrder="0"/>
      </dxf>
    </rfmt>
    <rfmt sheetId="1" sqref="C66"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6"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6"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6"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6"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6"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6" start="0" length="0">
      <dxf>
        <font>
          <sz val="13"/>
          <color rgb="FFC00000"/>
          <name val="Times New Roman"/>
          <scheme val="none"/>
        </font>
        <alignment horizontal="center" vertical="top" readingOrder="0"/>
      </dxf>
    </rfmt>
    <rfmt sheetId="1" sqref="L66" start="0" length="0">
      <dxf>
        <font>
          <sz val="13"/>
          <color rgb="FFC00000"/>
          <name val="Times New Roman"/>
          <scheme val="none"/>
        </font>
      </dxf>
    </rfmt>
    <rfmt sheetId="1" sqref="N66" start="0" length="0">
      <dxf>
        <font>
          <b/>
          <sz val="24"/>
          <color rgb="FFC00000"/>
          <name val="Times New Roman"/>
          <scheme val="none"/>
        </font>
        <alignment horizontal="center" vertical="center" wrapText="1" readingOrder="0"/>
      </dxf>
    </rfmt>
    <rfmt sheetId="1" sqref="A67" start="0" length="0">
      <dxf>
        <font>
          <b/>
          <sz val="15"/>
          <color rgb="FFC00000"/>
          <name val="Times New Roman"/>
          <scheme val="none"/>
        </font>
        <alignment horizontal="center" vertical="top" readingOrder="0"/>
      </dxf>
    </rfmt>
    <rfmt sheetId="1" sqref="B67" start="0" length="0">
      <dxf>
        <font>
          <b/>
          <sz val="15"/>
          <color rgb="FFC00000"/>
          <name val="Times New Roman"/>
          <scheme val="none"/>
        </font>
        <alignment horizontal="center" vertical="center" readingOrder="0"/>
      </dxf>
    </rfmt>
    <rfmt sheetId="1" sqref="C67"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7"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7"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7"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7"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7"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7" start="0" length="0">
      <dxf>
        <font>
          <sz val="13"/>
          <color rgb="FFC00000"/>
          <name val="Times New Roman"/>
          <scheme val="none"/>
        </font>
        <alignment horizontal="center" vertical="top" readingOrder="0"/>
      </dxf>
    </rfmt>
    <rfmt sheetId="1" sqref="L67" start="0" length="0">
      <dxf>
        <font>
          <sz val="13"/>
          <color rgb="FFC00000"/>
          <name val="Times New Roman"/>
          <scheme val="none"/>
        </font>
      </dxf>
    </rfmt>
    <rfmt sheetId="1" sqref="N67" start="0" length="0">
      <dxf>
        <font>
          <b/>
          <sz val="24"/>
          <color rgb="FFC00000"/>
          <name val="Times New Roman"/>
          <scheme val="none"/>
        </font>
        <alignment horizontal="center" vertical="center" wrapText="1" readingOrder="0"/>
      </dxf>
    </rfmt>
    <rfmt sheetId="1" sqref="A68" start="0" length="0">
      <dxf>
        <font>
          <b/>
          <sz val="15"/>
          <color rgb="FFC00000"/>
          <name val="Times New Roman"/>
          <scheme val="none"/>
        </font>
        <alignment horizontal="center" vertical="top" readingOrder="0"/>
      </dxf>
    </rfmt>
    <rfmt sheetId="1" sqref="B68" start="0" length="0">
      <dxf>
        <font>
          <b/>
          <sz val="15"/>
          <color rgb="FFC00000"/>
          <name val="Times New Roman"/>
          <scheme val="none"/>
        </font>
        <alignment horizontal="center" vertical="center" readingOrder="0"/>
      </dxf>
    </rfmt>
    <rfmt sheetId="1" sqref="C6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8"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8"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8"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8"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8"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8" start="0" length="0">
      <dxf>
        <font>
          <sz val="13"/>
          <color rgb="FFC00000"/>
          <name val="Times New Roman"/>
          <scheme val="none"/>
        </font>
        <alignment horizontal="center" vertical="top" readingOrder="0"/>
      </dxf>
    </rfmt>
    <rfmt sheetId="1" sqref="L68" start="0" length="0">
      <dxf>
        <font>
          <sz val="13"/>
          <color rgb="FFC00000"/>
          <name val="Times New Roman"/>
          <scheme val="none"/>
        </font>
      </dxf>
    </rfmt>
    <rfmt sheetId="1" sqref="N68" start="0" length="0">
      <dxf>
        <font>
          <b/>
          <sz val="24"/>
          <color rgb="FFC00000"/>
          <name val="Times New Roman"/>
          <scheme val="none"/>
        </font>
        <alignment horizontal="center" vertical="center" wrapText="1" readingOrder="0"/>
      </dxf>
    </rfmt>
    <rfmt sheetId="1" sqref="A69" start="0" length="0">
      <dxf>
        <font>
          <b/>
          <sz val="15"/>
          <color rgb="FFC00000"/>
          <name val="Times New Roman"/>
          <scheme val="none"/>
        </font>
        <alignment horizontal="center" vertical="top" readingOrder="0"/>
      </dxf>
    </rfmt>
    <rfmt sheetId="1" sqref="B69" start="0" length="0">
      <dxf>
        <font>
          <b/>
          <sz val="15"/>
          <color rgb="FFC00000"/>
          <name val="Times New Roman"/>
          <scheme val="none"/>
        </font>
        <alignment horizontal="center" vertical="center" readingOrder="0"/>
      </dxf>
    </rfmt>
    <rfmt sheetId="1" sqref="C6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69"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69"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69"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6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9"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69"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69" start="0" length="0">
      <dxf>
        <font>
          <sz val="13"/>
          <color rgb="FFC00000"/>
          <name val="Times New Roman"/>
          <scheme val="none"/>
        </font>
        <alignment horizontal="center" vertical="top" readingOrder="0"/>
      </dxf>
    </rfmt>
    <rfmt sheetId="1" sqref="L69" start="0" length="0">
      <dxf>
        <font>
          <sz val="13"/>
          <color rgb="FFC00000"/>
          <name val="Times New Roman"/>
          <scheme val="none"/>
        </font>
      </dxf>
    </rfmt>
    <rfmt sheetId="1" sqref="N69" start="0" length="0">
      <dxf>
        <font>
          <b/>
          <sz val="24"/>
          <color rgb="FFC00000"/>
          <name val="Times New Roman"/>
          <scheme val="none"/>
        </font>
        <alignment horizontal="center" vertical="center" wrapText="1" readingOrder="0"/>
      </dxf>
    </rfmt>
    <rfmt sheetId="1" sqref="A70" start="0" length="0">
      <dxf>
        <font>
          <b/>
          <sz val="15"/>
          <color rgb="FFC00000"/>
          <name val="Times New Roman"/>
          <scheme val="none"/>
        </font>
        <alignment horizontal="center" vertical="top" readingOrder="0"/>
      </dxf>
    </rfmt>
    <rfmt sheetId="1" sqref="B70" start="0" length="0">
      <dxf>
        <font>
          <b/>
          <sz val="15"/>
          <color rgb="FFC00000"/>
          <name val="Times New Roman"/>
          <scheme val="none"/>
        </font>
        <alignment horizontal="center" vertical="center" readingOrder="0"/>
      </dxf>
    </rfmt>
    <rfmt sheetId="1" sqref="C7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70"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70"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70"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7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7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70"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0"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70" start="0" length="0">
      <dxf>
        <font>
          <sz val="13"/>
          <color rgb="FFC00000"/>
          <name val="Times New Roman"/>
          <scheme val="none"/>
        </font>
        <alignment horizontal="center" vertical="top" readingOrder="0"/>
      </dxf>
    </rfmt>
    <rfmt sheetId="1" sqref="L70" start="0" length="0">
      <dxf>
        <font>
          <sz val="13"/>
          <color rgb="FFC00000"/>
          <name val="Times New Roman"/>
          <scheme val="none"/>
        </font>
      </dxf>
    </rfmt>
    <rfmt sheetId="1" sqref="N70" start="0" length="0">
      <dxf>
        <font>
          <b/>
          <sz val="24"/>
          <color rgb="FFC00000"/>
          <name val="Times New Roman"/>
          <scheme val="none"/>
        </font>
        <alignment horizontal="center" vertical="center" wrapText="1" readingOrder="0"/>
      </dxf>
    </rfmt>
    <rfmt sheetId="1" sqref="A71" start="0" length="0">
      <dxf>
        <font>
          <b/>
          <sz val="15"/>
          <color rgb="FFC00000"/>
          <name val="Times New Roman"/>
          <scheme val="none"/>
        </font>
        <alignment horizontal="center" vertical="top" readingOrder="0"/>
      </dxf>
    </rfmt>
    <rfmt sheetId="1" sqref="B71" start="0" length="0">
      <dxf>
        <font>
          <b/>
          <sz val="15"/>
          <color rgb="FFC00000"/>
          <name val="Times New Roman"/>
          <scheme val="none"/>
        </font>
        <alignment horizontal="center" vertical="center" readingOrder="0"/>
      </dxf>
    </rfmt>
    <rfmt sheetId="1" sqref="C7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71"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71"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71"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7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7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71"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1"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71" start="0" length="0">
      <dxf>
        <font>
          <sz val="13"/>
          <color rgb="FFC00000"/>
          <name val="Times New Roman"/>
          <scheme val="none"/>
        </font>
        <alignment horizontal="center" vertical="top" readingOrder="0"/>
      </dxf>
    </rfmt>
    <rfmt sheetId="1" sqref="L71" start="0" length="0">
      <dxf>
        <font>
          <sz val="13"/>
          <color rgb="FFC00000"/>
          <name val="Times New Roman"/>
          <scheme val="none"/>
        </font>
      </dxf>
    </rfmt>
    <rfmt sheetId="1" sqref="N71" start="0" length="0">
      <dxf>
        <font>
          <b/>
          <sz val="24"/>
          <color rgb="FFC00000"/>
          <name val="Times New Roman"/>
          <scheme val="none"/>
        </font>
        <alignment horizontal="center" vertical="center" wrapText="1" readingOrder="0"/>
      </dxf>
    </rfmt>
    <rfmt sheetId="1" sqref="A72" start="0" length="0">
      <dxf>
        <font>
          <b/>
          <sz val="15"/>
          <color rgb="FFC00000"/>
          <name val="Times New Roman"/>
          <scheme val="none"/>
        </font>
        <alignment horizontal="center" vertical="top" readingOrder="0"/>
      </dxf>
    </rfmt>
    <rfmt sheetId="1" sqref="B72" start="0" length="0">
      <dxf>
        <font>
          <b/>
          <sz val="15"/>
          <color rgb="FFC00000"/>
          <name val="Times New Roman"/>
          <scheme val="none"/>
        </font>
        <alignment horizontal="center" vertical="center" readingOrder="0"/>
      </dxf>
    </rfmt>
    <rfmt sheetId="1" sqref="C7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72"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72"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72" start="0" length="0">
      <dxf>
        <font>
          <sz val="13"/>
          <color auto="1"/>
          <name val="Times New Roman"/>
          <scheme val="none"/>
        </font>
        <numFmt numFmtId="169"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7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7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72" start="0" length="0">
      <dxf>
        <font>
          <sz val="13"/>
          <color auto="1"/>
          <name val="Times New Roman"/>
          <scheme val="none"/>
        </font>
        <numFmt numFmtId="165" formatCode="0.0"/>
        <fill>
          <patternFill patternType="solid">
            <bgColor theme="5"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2"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72" start="0" length="0">
      <dxf>
        <font>
          <sz val="13"/>
          <color rgb="FFC00000"/>
          <name val="Times New Roman"/>
          <scheme val="none"/>
        </font>
        <alignment horizontal="center" vertical="top" readingOrder="0"/>
      </dxf>
    </rfmt>
    <rfmt sheetId="1" sqref="L72" start="0" length="0">
      <dxf>
        <font>
          <sz val="13"/>
          <color rgb="FFC00000"/>
          <name val="Times New Roman"/>
          <scheme val="none"/>
        </font>
      </dxf>
    </rfmt>
    <rfmt sheetId="1" sqref="N72" start="0" length="0">
      <dxf>
        <font>
          <b/>
          <sz val="24"/>
          <color rgb="FFC00000"/>
          <name val="Times New Roman"/>
          <scheme val="none"/>
        </font>
        <alignment horizontal="center" vertical="center" wrapText="1" readingOrder="0"/>
      </dxf>
    </rfmt>
  </rm>
  <rrc rId="1878"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79"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0"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1"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2"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3"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4"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5"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6"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7"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8"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89"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0"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1"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2"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cc rId="1893" sId="1">
    <oc r="C58" t="inlineStr">
      <is>
        <t>6. Муниципальная программа "Развитие физической культуры и спорта в городе Когалыме"</t>
      </is>
    </oc>
    <nc r="C58" t="inlineStr">
      <is>
        <t>4. Муниципальная программа "Развитие физической культуры и спорта в городе Когалыме"</t>
      </is>
    </nc>
  </rcc>
  <rrc rId="1894" sId="1" ref="A73:XFD80"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895" sheetId="1" source="A109:XFD116" destination="A73:XFD80" sourceSheetId="1">
    <rfmt sheetId="1" xfDxf="1" sqref="A73:XFD73" start="0" length="0">
      <dxf>
        <font>
          <sz val="12"/>
          <color rgb="FFC00000"/>
          <name val="Times New Roman"/>
          <scheme val="none"/>
        </font>
      </dxf>
    </rfmt>
    <rfmt sheetId="1" xfDxf="1" sqref="A74:XFD74" start="0" length="0">
      <dxf>
        <font>
          <sz val="12"/>
          <color rgb="FFC00000"/>
          <name val="Times New Roman"/>
          <scheme val="none"/>
        </font>
      </dxf>
    </rfmt>
    <rfmt sheetId="1" xfDxf="1" sqref="A75:XFD75" start="0" length="0">
      <dxf>
        <font>
          <sz val="12"/>
          <color rgb="FFC00000"/>
          <name val="Times New Roman"/>
          <scheme val="none"/>
        </font>
      </dxf>
    </rfmt>
    <rfmt sheetId="1" xfDxf="1" sqref="A76:XFD76" start="0" length="0">
      <dxf>
        <font>
          <sz val="12"/>
          <color rgb="FFC00000"/>
          <name val="Times New Roman"/>
          <scheme val="none"/>
        </font>
      </dxf>
    </rfmt>
    <rfmt sheetId="1" xfDxf="1" sqref="A77:XFD77" start="0" length="0">
      <dxf>
        <font>
          <sz val="12"/>
          <color rgb="FFC00000"/>
          <name val="Times New Roman"/>
          <scheme val="none"/>
        </font>
      </dxf>
    </rfmt>
    <rfmt sheetId="1" xfDxf="1" sqref="A78:XFD78" start="0" length="0">
      <dxf>
        <font>
          <sz val="12"/>
          <color rgb="FFC00000"/>
          <name val="Times New Roman"/>
          <scheme val="none"/>
        </font>
      </dxf>
    </rfmt>
    <rfmt sheetId="1" xfDxf="1" sqref="A79:XFD79" start="0" length="0">
      <dxf>
        <font>
          <sz val="12"/>
          <color rgb="FFC00000"/>
          <name val="Times New Roman"/>
          <scheme val="none"/>
        </font>
      </dxf>
    </rfmt>
    <rfmt sheetId="1" xfDxf="1" sqref="A80:XFD80" start="0" length="0">
      <dxf>
        <font>
          <sz val="12"/>
          <color rgb="FFC00000"/>
          <name val="Times New Roman"/>
          <scheme val="none"/>
        </font>
      </dxf>
    </rfmt>
    <rfmt sheetId="1" sqref="A73" start="0" length="0">
      <dxf>
        <font>
          <b/>
          <sz val="15"/>
          <color rgb="FFC00000"/>
          <name val="Times New Roman"/>
          <scheme val="none"/>
        </font>
        <alignment horizontal="center" vertical="top" readingOrder="0"/>
      </dxf>
    </rfmt>
    <rfmt sheetId="1" sqref="B73" start="0" length="0">
      <dxf>
        <font>
          <b/>
          <sz val="15"/>
          <color rgb="FFC00000"/>
          <name val="Times New Roman"/>
          <scheme val="none"/>
        </font>
        <alignment horizontal="center" vertical="center" readingOrder="0"/>
      </dxf>
    </rfmt>
    <rfmt sheetId="1" sqref="C7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3"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3"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3"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3" start="0" length="0">
      <dxf>
        <font>
          <sz val="13"/>
          <color rgb="FFC00000"/>
          <name val="Times New Roman"/>
          <scheme val="none"/>
        </font>
        <alignment horizontal="center" vertical="top" readingOrder="0"/>
      </dxf>
    </rfmt>
    <rfmt sheetId="1" sqref="L73" start="0" length="0">
      <dxf>
        <font>
          <sz val="13"/>
          <color rgb="FFC00000"/>
          <name val="Times New Roman"/>
          <scheme val="none"/>
        </font>
      </dxf>
    </rfmt>
    <rfmt sheetId="1" sqref="N73" start="0" length="0">
      <dxf>
        <font>
          <b/>
          <sz val="24"/>
          <color rgb="FFC00000"/>
          <name val="Times New Roman"/>
          <scheme val="none"/>
        </font>
        <alignment horizontal="center" vertical="center" wrapText="1" readingOrder="0"/>
      </dxf>
    </rfmt>
    <rfmt sheetId="1" sqref="A74" start="0" length="0">
      <dxf>
        <font>
          <b/>
          <sz val="15"/>
          <color rgb="FFC00000"/>
          <name val="Times New Roman"/>
          <scheme val="none"/>
        </font>
        <alignment horizontal="center" vertical="top" readingOrder="0"/>
      </dxf>
    </rfmt>
    <rfmt sheetId="1" sqref="B74" start="0" length="0">
      <dxf>
        <font>
          <b/>
          <sz val="15"/>
          <color rgb="FFC00000"/>
          <name val="Times New Roman"/>
          <scheme val="none"/>
        </font>
        <alignment horizontal="center" vertical="center" readingOrder="0"/>
      </dxf>
    </rfmt>
    <rfmt sheetId="1" sqref="C7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4"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4"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4"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4" start="0" length="0">
      <dxf>
        <font>
          <sz val="13"/>
          <color rgb="FFC00000"/>
          <name val="Times New Roman"/>
          <scheme val="none"/>
        </font>
        <alignment horizontal="center" vertical="top" readingOrder="0"/>
      </dxf>
    </rfmt>
    <rfmt sheetId="1" sqref="L74" start="0" length="0">
      <dxf>
        <font>
          <sz val="13"/>
          <color rgb="FFC00000"/>
          <name val="Times New Roman"/>
          <scheme val="none"/>
        </font>
      </dxf>
    </rfmt>
    <rfmt sheetId="1" sqref="N74" start="0" length="0">
      <dxf>
        <font>
          <b/>
          <sz val="24"/>
          <color rgb="FFC00000"/>
          <name val="Times New Roman"/>
          <scheme val="none"/>
        </font>
        <alignment horizontal="center" vertical="center" wrapText="1" readingOrder="0"/>
      </dxf>
    </rfmt>
    <rfmt sheetId="1" sqref="A75" start="0" length="0">
      <dxf>
        <font>
          <b/>
          <sz val="15"/>
          <color rgb="FFC00000"/>
          <name val="Times New Roman"/>
          <scheme val="none"/>
        </font>
        <alignment horizontal="center" vertical="top" readingOrder="0"/>
      </dxf>
    </rfmt>
    <rfmt sheetId="1" sqref="B75" start="0" length="0">
      <dxf>
        <font>
          <b/>
          <sz val="15"/>
          <color rgb="FFC00000"/>
          <name val="Times New Roman"/>
          <scheme val="none"/>
        </font>
        <alignment horizontal="center" vertical="center" readingOrder="0"/>
      </dxf>
    </rfmt>
    <rfmt sheetId="1" sqref="C7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5"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5"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5"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5" start="0" length="0">
      <dxf>
        <font>
          <sz val="13"/>
          <color rgb="FFC00000"/>
          <name val="Times New Roman"/>
          <scheme val="none"/>
        </font>
        <alignment horizontal="center" vertical="top" readingOrder="0"/>
      </dxf>
    </rfmt>
    <rfmt sheetId="1" sqref="L75" start="0" length="0">
      <dxf>
        <font>
          <sz val="13"/>
          <color rgb="FFC00000"/>
          <name val="Times New Roman"/>
          <scheme val="none"/>
        </font>
      </dxf>
    </rfmt>
    <rfmt sheetId="1" sqref="N75" start="0" length="0">
      <dxf>
        <font>
          <b/>
          <sz val="24"/>
          <color rgb="FFC00000"/>
          <name val="Times New Roman"/>
          <scheme val="none"/>
        </font>
        <alignment horizontal="center" vertical="center" wrapText="1" readingOrder="0"/>
      </dxf>
    </rfmt>
    <rfmt sheetId="1" sqref="A76" start="0" length="0">
      <dxf>
        <font>
          <b/>
          <sz val="15"/>
          <color rgb="FFC00000"/>
          <name val="Times New Roman"/>
          <scheme val="none"/>
        </font>
        <alignment horizontal="center" vertical="top" readingOrder="0"/>
      </dxf>
    </rfmt>
    <rfmt sheetId="1" sqref="B76" start="0" length="0">
      <dxf>
        <font>
          <b/>
          <sz val="15"/>
          <color rgb="FFC00000"/>
          <name val="Times New Roman"/>
          <scheme val="none"/>
        </font>
        <alignment horizontal="center" vertical="center" readingOrder="0"/>
      </dxf>
    </rfmt>
    <rfmt sheetId="1" sqref="C7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6"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6"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6"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6" start="0" length="0">
      <dxf>
        <font>
          <sz val="13"/>
          <color rgb="FFC00000"/>
          <name val="Times New Roman"/>
          <scheme val="none"/>
        </font>
        <alignment horizontal="center" vertical="top" readingOrder="0"/>
      </dxf>
    </rfmt>
    <rfmt sheetId="1" sqref="L76" start="0" length="0">
      <dxf>
        <font>
          <sz val="13"/>
          <color rgb="FFC00000"/>
          <name val="Times New Roman"/>
          <scheme val="none"/>
        </font>
      </dxf>
    </rfmt>
    <rfmt sheetId="1" sqref="N76" start="0" length="0">
      <dxf>
        <font>
          <b/>
          <sz val="24"/>
          <color rgb="FFC00000"/>
          <name val="Times New Roman"/>
          <scheme val="none"/>
        </font>
        <alignment horizontal="center" vertical="center" wrapText="1" readingOrder="0"/>
      </dxf>
    </rfmt>
    <rfmt sheetId="1" sqref="A77" start="0" length="0">
      <dxf>
        <font>
          <b/>
          <sz val="15"/>
          <color rgb="FFC00000"/>
          <name val="Times New Roman"/>
          <scheme val="none"/>
        </font>
        <alignment horizontal="center" vertical="top" readingOrder="0"/>
      </dxf>
    </rfmt>
    <rfmt sheetId="1" sqref="B77" start="0" length="0">
      <dxf>
        <font>
          <b/>
          <sz val="15"/>
          <color rgb="FFC00000"/>
          <name val="Times New Roman"/>
          <scheme val="none"/>
        </font>
        <alignment horizontal="center" vertical="center" readingOrder="0"/>
      </dxf>
    </rfmt>
    <rfmt sheetId="1" sqref="C7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7"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7"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7"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7" start="0" length="0">
      <dxf>
        <font>
          <sz val="13"/>
          <color rgb="FFC00000"/>
          <name val="Times New Roman"/>
          <scheme val="none"/>
        </font>
        <alignment horizontal="center" vertical="top" readingOrder="0"/>
      </dxf>
    </rfmt>
    <rfmt sheetId="1" sqref="L77" start="0" length="0">
      <dxf>
        <font>
          <sz val="13"/>
          <color rgb="FFC00000"/>
          <name val="Times New Roman"/>
          <scheme val="none"/>
        </font>
      </dxf>
    </rfmt>
    <rfmt sheetId="1" sqref="N77" start="0" length="0">
      <dxf>
        <font>
          <b/>
          <sz val="24"/>
          <color rgb="FFC00000"/>
          <name val="Times New Roman"/>
          <scheme val="none"/>
        </font>
        <alignment horizontal="center" vertical="center" wrapText="1" readingOrder="0"/>
      </dxf>
    </rfmt>
    <rfmt sheetId="1" sqref="A78" start="0" length="0">
      <dxf>
        <font>
          <b/>
          <sz val="15"/>
          <color rgb="FFC00000"/>
          <name val="Times New Roman"/>
          <scheme val="none"/>
        </font>
        <alignment horizontal="center" vertical="top" readingOrder="0"/>
      </dxf>
    </rfmt>
    <rfmt sheetId="1" sqref="B78" start="0" length="0">
      <dxf>
        <font>
          <b/>
          <sz val="15"/>
          <color rgb="FFC00000"/>
          <name val="Times New Roman"/>
          <scheme val="none"/>
        </font>
        <alignment horizontal="center" vertical="center" readingOrder="0"/>
      </dxf>
    </rfmt>
    <rfmt sheetId="1" sqref="C7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8"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8"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8"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8" start="0" length="0">
      <dxf>
        <font>
          <sz val="13"/>
          <color rgb="FFC00000"/>
          <name val="Times New Roman"/>
          <scheme val="none"/>
        </font>
        <alignment horizontal="center" vertical="top" readingOrder="0"/>
      </dxf>
    </rfmt>
    <rfmt sheetId="1" sqref="L78" start="0" length="0">
      <dxf>
        <font>
          <sz val="13"/>
          <color rgb="FFC00000"/>
          <name val="Times New Roman"/>
          <scheme val="none"/>
        </font>
      </dxf>
    </rfmt>
    <rfmt sheetId="1" sqref="N78" start="0" length="0">
      <dxf>
        <font>
          <b/>
          <sz val="24"/>
          <color rgb="FFC00000"/>
          <name val="Times New Roman"/>
          <scheme val="none"/>
        </font>
        <alignment horizontal="center" vertical="center" wrapText="1" readingOrder="0"/>
      </dxf>
    </rfmt>
    <rfmt sheetId="1" sqref="A79" start="0" length="0">
      <dxf>
        <font>
          <b/>
          <sz val="15"/>
          <color rgb="FFC00000"/>
          <name val="Times New Roman"/>
          <scheme val="none"/>
        </font>
        <alignment horizontal="center" vertical="top" readingOrder="0"/>
      </dxf>
    </rfmt>
    <rfmt sheetId="1" sqref="B79" start="0" length="0">
      <dxf>
        <font>
          <b/>
          <sz val="15"/>
          <color rgb="FFC00000"/>
          <name val="Times New Roman"/>
          <scheme val="none"/>
        </font>
        <alignment horizontal="center" vertical="center" readingOrder="0"/>
      </dxf>
    </rfmt>
    <rfmt sheetId="1" sqref="C7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7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7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7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79"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79"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79"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79"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79" start="0" length="0">
      <dxf>
        <font>
          <sz val="13"/>
          <color rgb="FFC00000"/>
          <name val="Times New Roman"/>
          <scheme val="none"/>
        </font>
        <alignment horizontal="center" vertical="top" readingOrder="0"/>
      </dxf>
    </rfmt>
    <rfmt sheetId="1" sqref="L79" start="0" length="0">
      <dxf>
        <font>
          <sz val="13"/>
          <color rgb="FFC00000"/>
          <name val="Times New Roman"/>
          <scheme val="none"/>
        </font>
      </dxf>
    </rfmt>
    <rfmt sheetId="1" sqref="N79" start="0" length="0">
      <dxf>
        <font>
          <b/>
          <sz val="24"/>
          <color rgb="FFC00000"/>
          <name val="Times New Roman"/>
          <scheme val="none"/>
        </font>
        <alignment horizontal="center" vertical="center" wrapText="1" readingOrder="0"/>
      </dxf>
    </rfmt>
    <rfmt sheetId="1" sqref="A80" start="0" length="0">
      <dxf>
        <font>
          <b/>
          <sz val="15"/>
          <color rgb="FFC00000"/>
          <name val="Times New Roman"/>
          <scheme val="none"/>
        </font>
        <alignment horizontal="center" vertical="top" readingOrder="0"/>
      </dxf>
    </rfmt>
    <rfmt sheetId="1" sqref="B80" start="0" length="0">
      <dxf>
        <font>
          <b/>
          <sz val="15"/>
          <color rgb="FFC00000"/>
          <name val="Times New Roman"/>
          <scheme val="none"/>
        </font>
        <alignment horizontal="center" vertical="center" readingOrder="0"/>
      </dxf>
    </rfmt>
    <rfmt sheetId="1" sqref="C8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8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8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8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80"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H80"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I80"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80"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80" start="0" length="0">
      <dxf>
        <font>
          <sz val="13"/>
          <color rgb="FFC00000"/>
          <name val="Times New Roman"/>
          <scheme val="none"/>
        </font>
        <alignment horizontal="center" vertical="top" readingOrder="0"/>
      </dxf>
    </rfmt>
    <rfmt sheetId="1" sqref="L80" start="0" length="0">
      <dxf>
        <font>
          <sz val="13"/>
          <color rgb="FFC00000"/>
          <name val="Times New Roman"/>
          <scheme val="none"/>
        </font>
      </dxf>
    </rfmt>
    <rfmt sheetId="1" sqref="N80" start="0" length="0">
      <dxf>
        <font>
          <b/>
          <sz val="24"/>
          <color rgb="FFC00000"/>
          <name val="Times New Roman"/>
          <scheme val="none"/>
        </font>
        <alignment horizontal="center" vertical="center" wrapText="1" readingOrder="0"/>
      </dxf>
    </rfmt>
  </rm>
  <rrc rId="1896"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7"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8"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899"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900"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901"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902"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rc rId="1903" sId="1" ref="A109:XFD10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09:XFD109" start="0" length="0">
      <dxf>
        <font>
          <color rgb="FFC00000"/>
          <name val="Times New Roman"/>
          <scheme val="none"/>
        </font>
      </dxf>
    </rfmt>
    <rfmt sheetId="1" sqref="A109" start="0" length="0">
      <dxf>
        <font>
          <b/>
          <sz val="15"/>
          <color rgb="FFC00000"/>
          <name val="Times New Roman"/>
          <scheme val="none"/>
        </font>
        <alignment horizontal="center" vertical="top" readingOrder="0"/>
      </dxf>
    </rfmt>
    <rfmt sheetId="1" sqref="B109" start="0" length="0">
      <dxf>
        <font>
          <b/>
          <sz val="15"/>
          <color rgb="FFC00000"/>
          <name val="Times New Roman"/>
          <scheme val="none"/>
        </font>
        <alignment horizontal="center" vertical="center" readingOrder="0"/>
      </dxf>
    </rfmt>
    <rfmt sheetId="1" sqref="D109" start="0" length="0">
      <dxf>
        <font>
          <sz val="13"/>
          <color rgb="FFC00000"/>
          <name val="Times New Roman"/>
          <scheme val="none"/>
        </font>
        <alignment vertical="center" readingOrder="0"/>
      </dxf>
    </rfmt>
    <rfmt sheetId="1" sqref="E109" start="0" length="0">
      <dxf>
        <alignment vertical="center" readingOrder="0"/>
      </dxf>
    </rfmt>
    <rfmt sheetId="1" sqref="F109" start="0" length="0">
      <dxf>
        <alignment vertical="center" readingOrder="0"/>
      </dxf>
    </rfmt>
    <rfmt sheetId="1" sqref="G109" start="0" length="0">
      <dxf>
        <alignment vertical="center" readingOrder="0"/>
      </dxf>
    </rfmt>
    <rfmt sheetId="1" sqref="H109" start="0" length="0">
      <dxf>
        <alignment vertical="center" readingOrder="0"/>
      </dxf>
    </rfmt>
    <rfmt sheetId="1" sqref="I109" start="0" length="0">
      <dxf>
        <alignment vertical="center" readingOrder="0"/>
      </dxf>
    </rfmt>
    <rfmt sheetId="1" sqref="J109" start="0" length="0">
      <dxf>
        <alignment vertical="top" readingOrder="0"/>
      </dxf>
    </rfmt>
    <rfmt sheetId="1" sqref="K109" start="0" length="0">
      <dxf>
        <alignment horizontal="center" vertical="top" readingOrder="0"/>
      </dxf>
    </rfmt>
    <rfmt sheetId="1" sqref="M109" start="0" length="0">
      <dxf>
        <font>
          <b/>
          <sz val="20"/>
          <color rgb="FFC00000"/>
          <name val="Times New Roman"/>
          <scheme val="none"/>
        </font>
      </dxf>
    </rfmt>
    <rfmt sheetId="1" sqref="N109" start="0" length="0">
      <dxf>
        <font>
          <b/>
          <sz val="24"/>
          <color rgb="FFC00000"/>
          <name val="Times New Roman"/>
          <scheme val="none"/>
        </font>
      </dxf>
    </rfmt>
  </rrc>
  <rfmt sheetId="1" sqref="C73:J73" start="0" length="2147483647">
    <dxf>
      <font>
        <color auto="1"/>
      </font>
    </dxf>
  </rfmt>
  <rrc rId="1904" sId="1" ref="A81:XFD81"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05" sheetId="1" source="A129:XFD129" destination="A81:XFD81" sourceSheetId="1">
    <rfmt sheetId="1" xfDxf="1" sqref="A81:XFD81" start="0" length="0">
      <dxf>
        <font>
          <color rgb="FFC00000"/>
          <name val="Times New Roman"/>
          <scheme val="none"/>
        </font>
      </dxf>
    </rfmt>
    <rfmt sheetId="1" sqref="A81" start="0" length="0">
      <dxf>
        <font>
          <b/>
          <sz val="15"/>
          <color rgb="FFC00000"/>
          <name val="Times New Roman"/>
          <scheme val="none"/>
        </font>
        <alignment horizontal="center" vertical="center" readingOrder="0"/>
      </dxf>
    </rfmt>
    <rfmt sheetId="1" sqref="B81" start="0" length="0">
      <dxf>
        <font>
          <b/>
          <sz val="15"/>
          <color rgb="FFC00000"/>
          <name val="Times New Roman"/>
          <scheme val="none"/>
        </font>
        <alignment horizontal="center" vertical="center" readingOrder="0"/>
      </dxf>
    </rfmt>
    <rfmt sheetId="1" sqref="C8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8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8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8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8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8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81"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81" start="0" length="0">
      <dxf>
        <font>
          <sz val="13"/>
          <color auto="1"/>
          <name val="Times New Roman"/>
          <scheme val="none"/>
        </font>
        <alignment vertical="top" wrapText="1" readingOrder="0"/>
        <border outline="0">
          <left style="thin">
            <color indexed="64"/>
          </left>
          <right style="thin">
            <color indexed="64"/>
          </right>
          <top style="thin">
            <color indexed="64"/>
          </top>
          <bottom style="thin">
            <color indexed="64"/>
          </bottom>
        </border>
      </dxf>
    </rfmt>
    <rfmt sheetId="1" sqref="K81" start="0" length="0">
      <dxf>
        <font>
          <sz val="13"/>
          <color rgb="FFC00000"/>
          <name val="Times New Roman"/>
          <scheme val="none"/>
        </font>
        <alignment horizontal="center" vertical="center" readingOrder="0"/>
      </dxf>
    </rfmt>
    <rfmt sheetId="1" sqref="L81" start="0" length="0">
      <dxf>
        <font>
          <sz val="13"/>
          <color rgb="FFC00000"/>
          <name val="Times New Roman"/>
          <scheme val="none"/>
        </font>
      </dxf>
    </rfmt>
    <rfmt sheetId="1" sqref="N81" start="0" length="0">
      <dxf>
        <font>
          <b/>
          <sz val="24"/>
          <color rgb="FFC00000"/>
          <name val="Times New Roman"/>
          <scheme val="none"/>
        </font>
        <alignment horizontal="center" vertical="center" wrapText="1" readingOrder="0"/>
      </dxf>
    </rfmt>
  </rm>
  <rrc rId="1906" sId="1" ref="A129:XFD129"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29:XFD129" start="0" length="0">
      <dxf>
        <font>
          <color rgb="FFC00000"/>
          <name val="Times New Roman"/>
          <scheme val="none"/>
        </font>
      </dxf>
    </rfmt>
    <rfmt sheetId="1" sqref="A129" start="0" length="0">
      <dxf>
        <font>
          <b/>
          <sz val="15"/>
          <color rgb="FFC00000"/>
          <name val="Times New Roman"/>
          <scheme val="none"/>
        </font>
        <alignment horizontal="center" vertical="top" readingOrder="0"/>
      </dxf>
    </rfmt>
    <rfmt sheetId="1" sqref="B129" start="0" length="0">
      <dxf>
        <font>
          <b/>
          <sz val="15"/>
          <color rgb="FFC00000"/>
          <name val="Times New Roman"/>
          <scheme val="none"/>
        </font>
        <alignment horizontal="center" vertical="center" readingOrder="0"/>
      </dxf>
    </rfmt>
    <rfmt sheetId="1" sqref="D129" start="0" length="0">
      <dxf>
        <font>
          <sz val="13"/>
          <color rgb="FFC00000"/>
          <name val="Times New Roman"/>
          <scheme val="none"/>
        </font>
        <alignment vertical="center" readingOrder="0"/>
      </dxf>
    </rfmt>
    <rfmt sheetId="1" sqref="E129" start="0" length="0">
      <dxf>
        <alignment vertical="center" readingOrder="0"/>
      </dxf>
    </rfmt>
    <rfmt sheetId="1" sqref="F129" start="0" length="0">
      <dxf>
        <alignment vertical="center" readingOrder="0"/>
      </dxf>
    </rfmt>
    <rfmt sheetId="1" sqref="G129" start="0" length="0">
      <dxf>
        <alignment vertical="center" readingOrder="0"/>
      </dxf>
    </rfmt>
    <rfmt sheetId="1" sqref="H129" start="0" length="0">
      <dxf>
        <alignment vertical="center" readingOrder="0"/>
      </dxf>
    </rfmt>
    <rfmt sheetId="1" sqref="I129" start="0" length="0">
      <dxf>
        <alignment vertical="center" readingOrder="0"/>
      </dxf>
    </rfmt>
    <rfmt sheetId="1" sqref="J129" start="0" length="0">
      <dxf>
        <alignment vertical="top" readingOrder="0"/>
      </dxf>
    </rfmt>
    <rfmt sheetId="1" sqref="K129" start="0" length="0">
      <dxf>
        <alignment horizontal="center" vertical="top" readingOrder="0"/>
      </dxf>
    </rfmt>
    <rfmt sheetId="1" sqref="M129" start="0" length="0">
      <dxf>
        <font>
          <b/>
          <sz val="20"/>
          <color rgb="FFC00000"/>
          <name val="Times New Roman"/>
          <scheme val="none"/>
        </font>
      </dxf>
    </rfmt>
    <rfmt sheetId="1" sqref="N129" start="0" length="0">
      <dxf>
        <font>
          <b/>
          <sz val="24"/>
          <color rgb="FFC00000"/>
          <name val="Times New Roman"/>
          <scheme val="none"/>
        </font>
      </dxf>
    </rfmt>
  </rrc>
  <rfmt sheetId="1" sqref="A81:XFD81" start="0" length="2147483647">
    <dxf>
      <font>
        <color auto="1"/>
      </font>
    </dxf>
  </rfmt>
  <rcv guid="{DE2D4942-7408-4E97-8066-36FDC42C9E89}" action="delete"/>
  <rdn rId="0" localSheetId="1" customView="1" name="Z_DE2D4942_7408_4E97_8066_36FDC42C9E89_.wvu.PrintArea" hidden="1" oldHidden="1">
    <formula>'Приложение 2'!$C$1:$J$184</formula>
    <oldFormula>'Приложение 2'!$C$1:$J$184</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2'!$C$1:$L$192</formula>
    <oldFormula>'Приложение 2'!$C$1:$L$192</oldFormula>
  </rdn>
  <rcv guid="{DE2D4942-7408-4E97-8066-36FDC42C9E89}" action="add"/>
</revisions>
</file>

<file path=xl/revisions/revisionLog19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910" sId="1" ref="A82:XFD88"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11" sheetId="1" source="A170:XFD176" destination="A82:XFD88" sourceSheetId="1">
    <rfmt sheetId="1" xfDxf="1" sqref="A82:XFD82" start="0" length="0">
      <dxf>
        <font>
          <sz val="10"/>
          <color auto="1"/>
          <name val="Times New Roman"/>
          <scheme val="none"/>
        </font>
        <alignment horizontal="center" readingOrder="0"/>
      </dxf>
    </rfmt>
    <rfmt sheetId="1" xfDxf="1" sqref="A83:XFD83" start="0" length="0">
      <dxf>
        <font>
          <sz val="10"/>
          <color auto="1"/>
          <name val="Times New Roman"/>
          <scheme val="none"/>
        </font>
        <alignment horizontal="center" readingOrder="0"/>
      </dxf>
    </rfmt>
    <rfmt sheetId="1" xfDxf="1" sqref="A84:XFD84" start="0" length="0">
      <dxf>
        <font>
          <sz val="10"/>
          <color auto="1"/>
          <name val="Times New Roman"/>
          <scheme val="none"/>
        </font>
        <alignment horizontal="center" readingOrder="0"/>
      </dxf>
    </rfmt>
    <rfmt sheetId="1" xfDxf="1" sqref="A85:XFD85" start="0" length="0">
      <dxf>
        <font>
          <sz val="10"/>
          <color auto="1"/>
          <name val="Times New Roman"/>
          <scheme val="none"/>
        </font>
        <alignment horizontal="center" readingOrder="0"/>
      </dxf>
    </rfmt>
    <rfmt sheetId="1" xfDxf="1" sqref="A86:XFD86" start="0" length="0">
      <dxf>
        <font>
          <sz val="10"/>
          <color auto="1"/>
          <name val="Times New Roman"/>
          <scheme val="none"/>
        </font>
        <alignment horizontal="center" readingOrder="0"/>
      </dxf>
    </rfmt>
    <rfmt sheetId="1" xfDxf="1" sqref="A87:XFD87" start="0" length="0">
      <dxf>
        <font>
          <sz val="10"/>
          <color auto="1"/>
          <name val="Times New Roman"/>
          <scheme val="none"/>
        </font>
        <alignment horizontal="center" readingOrder="0"/>
      </dxf>
    </rfmt>
    <rfmt sheetId="1" xfDxf="1" sqref="A88:XFD88" start="0" length="0">
      <dxf>
        <font>
          <sz val="10"/>
          <color auto="1"/>
          <name val="Times New Roman"/>
          <scheme val="none"/>
        </font>
        <alignment horizontal="center" readingOrder="0"/>
      </dxf>
    </rfmt>
    <rfmt sheetId="1" sqref="A82" start="0" length="0">
      <dxf>
        <font>
          <b/>
          <sz val="15"/>
          <color auto="1"/>
          <name val="Times New Roman"/>
          <scheme val="none"/>
        </font>
      </dxf>
    </rfmt>
    <rfmt sheetId="1" sqref="B82" start="0" length="0">
      <dxf>
        <font>
          <b/>
          <sz val="15"/>
          <color auto="1"/>
          <name val="Times New Roman"/>
          <scheme val="none"/>
        </font>
        <alignment vertical="center" readingOrder="0"/>
      </dxf>
    </rfmt>
    <rfmt sheetId="1" sqref="C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2"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2" start="0" length="0">
      <dxf>
        <font>
          <sz val="13"/>
          <color auto="1"/>
          <name val="Times New Roman"/>
          <scheme val="none"/>
        </font>
        <numFmt numFmtId="165" formatCode="0.0"/>
      </dxf>
    </rfmt>
    <rfmt sheetId="1" sqref="L82" start="0" length="0">
      <dxf>
        <font>
          <sz val="13"/>
          <color auto="1"/>
          <name val="Times New Roman"/>
          <scheme val="none"/>
        </font>
      </dxf>
    </rfmt>
    <rfmt sheetId="1" sqref="N82" start="0" length="0">
      <dxf>
        <font>
          <b/>
          <sz val="24"/>
          <color auto="1"/>
          <name val="Times New Roman"/>
          <scheme val="none"/>
        </font>
        <alignment vertical="center" wrapText="1" readingOrder="0"/>
      </dxf>
    </rfmt>
    <rfmt sheetId="1" sqref="A83" start="0" length="0">
      <dxf>
        <font>
          <b/>
          <sz val="15"/>
          <color auto="1"/>
          <name val="Times New Roman"/>
          <scheme val="none"/>
        </font>
      </dxf>
    </rfmt>
    <rfmt sheetId="1" sqref="B83" start="0" length="0">
      <dxf>
        <font>
          <b/>
          <sz val="15"/>
          <color auto="1"/>
          <name val="Times New Roman"/>
          <scheme val="none"/>
        </font>
        <alignment vertical="center" readingOrder="0"/>
      </dxf>
    </rfmt>
    <rfmt sheetId="1" sqref="C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3"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3" start="0" length="0">
      <dxf>
        <font>
          <sz val="13"/>
          <color auto="1"/>
          <name val="Times New Roman"/>
          <scheme val="none"/>
        </font>
        <numFmt numFmtId="165" formatCode="0.0"/>
      </dxf>
    </rfmt>
    <rfmt sheetId="1" sqref="L83" start="0" length="0">
      <dxf>
        <font>
          <sz val="13"/>
          <color auto="1"/>
          <name val="Times New Roman"/>
          <scheme val="none"/>
        </font>
      </dxf>
    </rfmt>
    <rfmt sheetId="1" sqref="N83" start="0" length="0">
      <dxf>
        <font>
          <b/>
          <sz val="24"/>
          <color auto="1"/>
          <name val="Times New Roman"/>
          <scheme val="none"/>
        </font>
        <alignment vertical="center" wrapText="1" readingOrder="0"/>
      </dxf>
    </rfmt>
    <rfmt sheetId="1" sqref="A84" start="0" length="0">
      <dxf>
        <font>
          <b/>
          <sz val="15"/>
          <color auto="1"/>
          <name val="Times New Roman"/>
          <scheme val="none"/>
        </font>
      </dxf>
    </rfmt>
    <rfmt sheetId="1" sqref="B84" start="0" length="0">
      <dxf>
        <font>
          <b/>
          <sz val="15"/>
          <color auto="1"/>
          <name val="Times New Roman"/>
          <scheme val="none"/>
        </font>
        <alignment vertical="center" readingOrder="0"/>
      </dxf>
    </rfmt>
    <rfmt sheetId="1" sqref="C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4"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4" start="0" length="0">
      <dxf>
        <font>
          <sz val="13"/>
          <color auto="1"/>
          <name val="Times New Roman"/>
          <scheme val="none"/>
        </font>
        <numFmt numFmtId="165" formatCode="0.0"/>
      </dxf>
    </rfmt>
    <rfmt sheetId="1" sqref="L84" start="0" length="0">
      <dxf>
        <font>
          <sz val="13"/>
          <color auto="1"/>
          <name val="Times New Roman"/>
          <scheme val="none"/>
        </font>
      </dxf>
    </rfmt>
    <rfmt sheetId="1" sqref="N84" start="0" length="0">
      <dxf>
        <font>
          <b/>
          <sz val="24"/>
          <color auto="1"/>
          <name val="Times New Roman"/>
          <scheme val="none"/>
        </font>
        <alignment vertical="center" wrapText="1" readingOrder="0"/>
      </dxf>
    </rfmt>
    <rfmt sheetId="1" sqref="A85" start="0" length="0">
      <dxf>
        <font>
          <b/>
          <sz val="15"/>
          <color auto="1"/>
          <name val="Times New Roman"/>
          <scheme val="none"/>
        </font>
      </dxf>
    </rfmt>
    <rfmt sheetId="1" sqref="B85" start="0" length="0">
      <dxf>
        <font>
          <b/>
          <sz val="15"/>
          <color auto="1"/>
          <name val="Times New Roman"/>
          <scheme val="none"/>
        </font>
        <alignment vertical="center" readingOrder="0"/>
      </dxf>
    </rfmt>
    <rfmt sheetId="1" sqref="C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5"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5" start="0" length="0">
      <dxf>
        <font>
          <sz val="13"/>
          <color auto="1"/>
          <name val="Times New Roman"/>
          <scheme val="none"/>
        </font>
        <numFmt numFmtId="165" formatCode="0.0"/>
      </dxf>
    </rfmt>
    <rfmt sheetId="1" sqref="L85" start="0" length="0">
      <dxf>
        <font>
          <sz val="13"/>
          <color auto="1"/>
          <name val="Times New Roman"/>
          <scheme val="none"/>
        </font>
      </dxf>
    </rfmt>
    <rfmt sheetId="1" sqref="N85" start="0" length="0">
      <dxf>
        <font>
          <b/>
          <sz val="24"/>
          <color auto="1"/>
          <name val="Times New Roman"/>
          <scheme val="none"/>
        </font>
        <alignment vertical="center" wrapText="1" readingOrder="0"/>
      </dxf>
    </rfmt>
    <rfmt sheetId="1" sqref="A86" start="0" length="0">
      <dxf>
        <font>
          <b/>
          <sz val="15"/>
          <color auto="1"/>
          <name val="Times New Roman"/>
          <scheme val="none"/>
        </font>
      </dxf>
    </rfmt>
    <rfmt sheetId="1" sqref="B86" start="0" length="0">
      <dxf>
        <font>
          <b/>
          <sz val="15"/>
          <color auto="1"/>
          <name val="Times New Roman"/>
          <scheme val="none"/>
        </font>
        <alignment vertical="center" readingOrder="0"/>
      </dxf>
    </rfmt>
    <rfmt sheetId="1" sqref="C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6"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6" start="0" length="0">
      <dxf>
        <font>
          <sz val="13"/>
          <color auto="1"/>
          <name val="Times New Roman"/>
          <scheme val="none"/>
        </font>
        <numFmt numFmtId="165" formatCode="0.0"/>
      </dxf>
    </rfmt>
    <rfmt sheetId="1" sqref="L86" start="0" length="0">
      <dxf>
        <font>
          <sz val="13"/>
          <color auto="1"/>
          <name val="Times New Roman"/>
          <scheme val="none"/>
        </font>
      </dxf>
    </rfmt>
    <rfmt sheetId="1" sqref="N86" start="0" length="0">
      <dxf>
        <font>
          <b/>
          <sz val="24"/>
          <color auto="1"/>
          <name val="Times New Roman"/>
          <scheme val="none"/>
        </font>
        <alignment vertical="center" wrapText="1" readingOrder="0"/>
      </dxf>
    </rfmt>
    <rfmt sheetId="1" sqref="A87" start="0" length="0">
      <dxf>
        <font>
          <b/>
          <sz val="15"/>
          <color auto="1"/>
          <name val="Times New Roman"/>
          <scheme val="none"/>
        </font>
      </dxf>
    </rfmt>
    <rfmt sheetId="1" sqref="B87" start="0" length="0">
      <dxf>
        <font>
          <b/>
          <sz val="15"/>
          <color auto="1"/>
          <name val="Times New Roman"/>
          <scheme val="none"/>
        </font>
        <alignment vertical="center" readingOrder="0"/>
      </dxf>
    </rfmt>
    <rfmt sheetId="1" sqref="C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7"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7" start="0" length="0">
      <dxf>
        <font>
          <sz val="13"/>
          <color auto="1"/>
          <name val="Times New Roman"/>
          <scheme val="none"/>
        </font>
        <numFmt numFmtId="165" formatCode="0.0"/>
      </dxf>
    </rfmt>
    <rfmt sheetId="1" sqref="L87" start="0" length="0">
      <dxf>
        <font>
          <sz val="13"/>
          <color auto="1"/>
          <name val="Times New Roman"/>
          <scheme val="none"/>
        </font>
      </dxf>
    </rfmt>
    <rfmt sheetId="1" sqref="N87" start="0" length="0">
      <dxf>
        <font>
          <b/>
          <sz val="24"/>
          <color auto="1"/>
          <name val="Times New Roman"/>
          <scheme val="none"/>
        </font>
        <alignment vertical="center" wrapText="1" readingOrder="0"/>
      </dxf>
    </rfmt>
    <rfmt sheetId="1" sqref="A88" start="0" length="0">
      <dxf>
        <font>
          <b/>
          <sz val="15"/>
          <color auto="1"/>
          <name val="Times New Roman"/>
          <scheme val="none"/>
        </font>
      </dxf>
    </rfmt>
    <rfmt sheetId="1" sqref="B88" start="0" length="0">
      <dxf>
        <font>
          <b/>
          <sz val="15"/>
          <color auto="1"/>
          <name val="Times New Roman"/>
          <scheme val="none"/>
        </font>
        <alignment vertical="center" readingOrder="0"/>
      </dxf>
    </rfmt>
    <rfmt sheetId="1" sqref="C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D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E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F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G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H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I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J88" start="0" length="0">
      <dxf>
        <font>
          <b/>
          <sz val="13"/>
          <color auto="1"/>
          <name val="Times New Roman"/>
          <scheme val="none"/>
        </font>
        <fill>
          <patternFill patternType="solid">
            <bgColor theme="6" tint="0.39997558519241921"/>
          </patternFill>
        </fill>
        <alignment vertical="center" wrapText="1" readingOrder="0"/>
        <border outline="0">
          <left style="thin">
            <color indexed="64"/>
          </left>
          <right style="thin">
            <color indexed="64"/>
          </right>
          <top style="thin">
            <color indexed="64"/>
          </top>
          <bottom style="thin">
            <color indexed="64"/>
          </bottom>
        </border>
      </dxf>
    </rfmt>
    <rfmt sheetId="1" sqref="K88" start="0" length="0">
      <dxf>
        <font>
          <sz val="13"/>
          <color auto="1"/>
          <name val="Times New Roman"/>
          <scheme val="none"/>
        </font>
        <numFmt numFmtId="165" formatCode="0.0"/>
      </dxf>
    </rfmt>
    <rfmt sheetId="1" sqref="L88" start="0" length="0">
      <dxf>
        <font>
          <sz val="13"/>
          <color auto="1"/>
          <name val="Times New Roman"/>
          <scheme val="none"/>
        </font>
      </dxf>
    </rfmt>
    <rfmt sheetId="1" sqref="N88" start="0" length="0">
      <dxf>
        <font>
          <b/>
          <sz val="24"/>
          <color auto="1"/>
          <name val="Times New Roman"/>
          <scheme val="none"/>
        </font>
        <alignment vertical="center" wrapText="1" readingOrder="0"/>
      </dxf>
    </rfmt>
  </rm>
  <rrc rId="1912"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3"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4"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5"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6"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7"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rc rId="1918" sId="1" ref="A170:XFD17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0:XFD170" start="0" length="0">
      <dxf>
        <font>
          <color rgb="FFC00000"/>
          <name val="Times New Roman"/>
          <scheme val="none"/>
        </font>
      </dxf>
    </rfmt>
    <rfmt sheetId="1" sqref="A170" start="0" length="0">
      <dxf>
        <font>
          <b/>
          <sz val="15"/>
          <color rgb="FFC00000"/>
          <name val="Times New Roman"/>
          <scheme val="none"/>
        </font>
        <alignment horizontal="center" vertical="top" readingOrder="0"/>
      </dxf>
    </rfmt>
    <rfmt sheetId="1" sqref="B170" start="0" length="0">
      <dxf>
        <font>
          <b/>
          <sz val="15"/>
          <color rgb="FFC00000"/>
          <name val="Times New Roman"/>
          <scheme val="none"/>
        </font>
        <alignment horizontal="center" vertical="center" readingOrder="0"/>
      </dxf>
    </rfmt>
    <rfmt sheetId="1" sqref="D170" start="0" length="0">
      <dxf>
        <font>
          <sz val="13"/>
          <color rgb="FFC00000"/>
          <name val="Times New Roman"/>
          <scheme val="none"/>
        </font>
        <alignment vertical="center" readingOrder="0"/>
      </dxf>
    </rfmt>
    <rfmt sheetId="1" sqref="E170" start="0" length="0">
      <dxf>
        <alignment vertical="center" readingOrder="0"/>
      </dxf>
    </rfmt>
    <rfmt sheetId="1" sqref="F170" start="0" length="0">
      <dxf>
        <alignment vertical="center" readingOrder="0"/>
      </dxf>
    </rfmt>
    <rfmt sheetId="1" sqref="G170" start="0" length="0">
      <dxf>
        <alignment vertical="center" readingOrder="0"/>
      </dxf>
    </rfmt>
    <rfmt sheetId="1" sqref="H170" start="0" length="0">
      <dxf>
        <alignment vertical="center" readingOrder="0"/>
      </dxf>
    </rfmt>
    <rfmt sheetId="1" sqref="I170" start="0" length="0">
      <dxf>
        <alignment vertical="center" readingOrder="0"/>
      </dxf>
    </rfmt>
    <rfmt sheetId="1" sqref="J170" start="0" length="0">
      <dxf>
        <alignment vertical="top" readingOrder="0"/>
      </dxf>
    </rfmt>
    <rfmt sheetId="1" sqref="K170" start="0" length="0">
      <dxf>
        <alignment horizontal="center" vertical="top" readingOrder="0"/>
      </dxf>
    </rfmt>
    <rfmt sheetId="1" sqref="M170" start="0" length="0">
      <dxf>
        <font>
          <b/>
          <sz val="20"/>
          <color rgb="FFC00000"/>
          <name val="Times New Roman"/>
          <scheme val="none"/>
        </font>
      </dxf>
    </rfmt>
    <rfmt sheetId="1" sqref="N170" start="0" length="0">
      <dxf>
        <font>
          <b/>
          <sz val="24"/>
          <color rgb="FFC00000"/>
          <name val="Times New Roman"/>
          <scheme val="none"/>
        </font>
      </dxf>
    </rfmt>
  </rrc>
  <rcc rId="1919" sId="1">
    <oc r="C82" t="inlineStr">
      <is>
        <t>15. Муниципальная программа "Развитие агропромышленного комплекса и рынков сельскохозяйственной продукции, сырья и продовольствия в городе Когалыме"</t>
      </is>
    </oc>
    <nc r="C82" t="inlineStr">
      <is>
        <t>6. Муниципальная программа "Развитие агропромышленного комплекса и рынков сельскохозяйственной продукции, сырья и продовольствия в городе Когалыме"</t>
      </is>
    </nc>
  </rcc>
  <rrc rId="1920" sId="1" ref="A89:XFD94"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21" sheetId="1" source="A142:XFD147" destination="A89:XFD94" sourceSheetId="1">
    <rfmt sheetId="1" xfDxf="1" sqref="A89:XFD89" start="0" length="0">
      <dxf>
        <font>
          <color rgb="FFC00000"/>
          <name val="Times New Roman"/>
          <scheme val="none"/>
        </font>
      </dxf>
    </rfmt>
    <rfmt sheetId="1" xfDxf="1" sqref="A90:XFD90" start="0" length="0">
      <dxf>
        <font>
          <color rgb="FFC00000"/>
          <name val="Times New Roman"/>
          <scheme val="none"/>
        </font>
      </dxf>
    </rfmt>
    <rfmt sheetId="1" xfDxf="1" sqref="A91:XFD91" start="0" length="0">
      <dxf>
        <font>
          <color rgb="FFC00000"/>
          <name val="Times New Roman"/>
          <scheme val="none"/>
        </font>
      </dxf>
    </rfmt>
    <rfmt sheetId="1" xfDxf="1" sqref="A92:XFD92" start="0" length="0">
      <dxf>
        <font>
          <color rgb="FFC00000"/>
          <name val="Times New Roman"/>
          <scheme val="none"/>
        </font>
      </dxf>
    </rfmt>
    <rfmt sheetId="1" xfDxf="1" sqref="A93:XFD93" start="0" length="0">
      <dxf>
        <font>
          <color rgb="FFC00000"/>
          <name val="Times New Roman"/>
          <scheme val="none"/>
        </font>
      </dxf>
    </rfmt>
    <rfmt sheetId="1" xfDxf="1" sqref="A94:XFD94" start="0" length="0">
      <dxf>
        <font>
          <color rgb="FFC00000"/>
          <name val="Times New Roman"/>
          <scheme val="none"/>
        </font>
      </dxf>
    </rfmt>
    <rfmt sheetId="1" sqref="A89" start="0" length="0">
      <dxf>
        <font>
          <b/>
          <sz val="15"/>
          <color rgb="FFC00000"/>
          <name val="Times New Roman"/>
          <scheme val="none"/>
        </font>
        <alignment horizontal="center" vertical="top" readingOrder="0"/>
      </dxf>
    </rfmt>
    <rfmt sheetId="1" sqref="B89" start="0" length="0">
      <dxf>
        <font>
          <b/>
          <sz val="15"/>
          <color rgb="FFC00000"/>
          <name val="Times New Roman"/>
          <scheme val="none"/>
        </font>
        <alignment horizontal="center" vertical="center" readingOrder="0"/>
      </dxf>
    </rfmt>
    <rfmt sheetId="1" sqref="C8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8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8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8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89"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89"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89"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89"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89" start="0" length="0">
      <dxf>
        <font>
          <sz val="13"/>
          <color rgb="FFC00000"/>
          <name val="Times New Roman"/>
          <scheme val="none"/>
        </font>
        <alignment horizontal="center" vertical="top" readingOrder="0"/>
      </dxf>
    </rfmt>
    <rfmt sheetId="1" sqref="L89" start="0" length="0">
      <dxf>
        <font>
          <sz val="13"/>
          <color rgb="FFC00000"/>
          <name val="Times New Roman"/>
          <scheme val="none"/>
        </font>
      </dxf>
    </rfmt>
    <rfmt sheetId="1" sqref="N89" start="0" length="0">
      <dxf>
        <font>
          <b/>
          <sz val="26"/>
          <color rgb="FFC00000"/>
          <name val="Times New Roman"/>
          <scheme val="none"/>
        </font>
        <alignment horizontal="center" vertical="center" wrapText="1" readingOrder="0"/>
      </dxf>
    </rfmt>
    <rfmt sheetId="1" sqref="A90" start="0" length="0">
      <dxf>
        <font>
          <b/>
          <sz val="15"/>
          <color rgb="FFC00000"/>
          <name val="Times New Roman"/>
          <scheme val="none"/>
        </font>
        <alignment horizontal="center" vertical="top" readingOrder="0"/>
      </dxf>
    </rfmt>
    <rfmt sheetId="1" sqref="B90" start="0" length="0">
      <dxf>
        <font>
          <b/>
          <sz val="15"/>
          <color rgb="FFC00000"/>
          <name val="Times New Roman"/>
          <scheme val="none"/>
        </font>
        <alignment horizontal="center" vertical="center" readingOrder="0"/>
      </dxf>
    </rfmt>
    <rfmt sheetId="1" sqref="C9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9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9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9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90"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90"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90"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90"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90" start="0" length="0">
      <dxf>
        <font>
          <sz val="13"/>
          <color rgb="FFC00000"/>
          <name val="Times New Roman"/>
          <scheme val="none"/>
        </font>
        <alignment horizontal="center" vertical="top" readingOrder="0"/>
      </dxf>
    </rfmt>
    <rfmt sheetId="1" sqref="L90" start="0" length="0">
      <dxf>
        <font>
          <sz val="13"/>
          <color rgb="FFC00000"/>
          <name val="Times New Roman"/>
          <scheme val="none"/>
        </font>
      </dxf>
    </rfmt>
    <rfmt sheetId="1" sqref="N90" start="0" length="0">
      <dxf>
        <font>
          <b/>
          <sz val="26"/>
          <color rgb="FFC00000"/>
          <name val="Times New Roman"/>
          <scheme val="none"/>
        </font>
        <alignment horizontal="center" vertical="center" wrapText="1" readingOrder="0"/>
      </dxf>
    </rfmt>
    <rfmt sheetId="1" sqref="A91" start="0" length="0">
      <dxf>
        <font>
          <b/>
          <sz val="15"/>
          <color rgb="FFC00000"/>
          <name val="Times New Roman"/>
          <scheme val="none"/>
        </font>
        <alignment horizontal="center" vertical="top" readingOrder="0"/>
      </dxf>
    </rfmt>
    <rfmt sheetId="1" sqref="B91" start="0" length="0">
      <dxf>
        <font>
          <b/>
          <sz val="15"/>
          <color rgb="FFC00000"/>
          <name val="Times New Roman"/>
          <scheme val="none"/>
        </font>
        <alignment horizontal="center" vertical="center" readingOrder="0"/>
      </dxf>
    </rfmt>
    <rfmt sheetId="1" sqref="C9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9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9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9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91"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91"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91"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91"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91" start="0" length="0">
      <dxf>
        <font>
          <sz val="13"/>
          <color rgb="FFC00000"/>
          <name val="Times New Roman"/>
          <scheme val="none"/>
        </font>
        <alignment horizontal="center" vertical="top" readingOrder="0"/>
      </dxf>
    </rfmt>
    <rfmt sheetId="1" sqref="L91" start="0" length="0">
      <dxf>
        <font>
          <sz val="13"/>
          <color rgb="FFC00000"/>
          <name val="Times New Roman"/>
          <scheme val="none"/>
        </font>
      </dxf>
    </rfmt>
    <rfmt sheetId="1" sqref="N91" start="0" length="0">
      <dxf>
        <font>
          <b/>
          <sz val="26"/>
          <color rgb="FFC00000"/>
          <name val="Times New Roman"/>
          <scheme val="none"/>
        </font>
        <alignment horizontal="center" vertical="center" wrapText="1" readingOrder="0"/>
      </dxf>
    </rfmt>
    <rfmt sheetId="1" sqref="A92" start="0" length="0">
      <dxf>
        <font>
          <b/>
          <sz val="15"/>
          <color rgb="FFC00000"/>
          <name val="Times New Roman"/>
          <scheme val="none"/>
        </font>
        <alignment horizontal="center" vertical="top" readingOrder="0"/>
      </dxf>
    </rfmt>
    <rfmt sheetId="1" sqref="B92" start="0" length="0">
      <dxf>
        <font>
          <b/>
          <sz val="15"/>
          <color rgb="FFC00000"/>
          <name val="Times New Roman"/>
          <scheme val="none"/>
        </font>
        <alignment horizontal="center" vertical="center" readingOrder="0"/>
      </dxf>
    </rfmt>
    <rfmt sheetId="1" sqref="C9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9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9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9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92"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92"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92"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92"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92" start="0" length="0">
      <dxf>
        <font>
          <sz val="13"/>
          <color rgb="FFC00000"/>
          <name val="Times New Roman"/>
          <scheme val="none"/>
        </font>
        <alignment horizontal="center" vertical="top" readingOrder="0"/>
      </dxf>
    </rfmt>
    <rfmt sheetId="1" sqref="L92" start="0" length="0">
      <dxf>
        <font>
          <sz val="13"/>
          <color rgb="FFC00000"/>
          <name val="Times New Roman"/>
          <scheme val="none"/>
        </font>
      </dxf>
    </rfmt>
    <rfmt sheetId="1" sqref="N92" start="0" length="0">
      <dxf>
        <font>
          <b/>
          <sz val="26"/>
          <color rgb="FFC00000"/>
          <name val="Times New Roman"/>
          <scheme val="none"/>
        </font>
        <alignment horizontal="center" vertical="center" wrapText="1" readingOrder="0"/>
      </dxf>
    </rfmt>
    <rfmt sheetId="1" sqref="A93" start="0" length="0">
      <dxf>
        <font>
          <b/>
          <sz val="15"/>
          <color rgb="FFC00000"/>
          <name val="Times New Roman"/>
          <scheme val="none"/>
        </font>
        <alignment horizontal="center" vertical="top" readingOrder="0"/>
      </dxf>
    </rfmt>
    <rfmt sheetId="1" sqref="B93" start="0" length="0">
      <dxf>
        <font>
          <b/>
          <sz val="15"/>
          <color rgb="FFC00000"/>
          <name val="Times New Roman"/>
          <scheme val="none"/>
        </font>
        <alignment horizontal="center" vertical="center" readingOrder="0"/>
      </dxf>
    </rfmt>
    <rfmt sheetId="1" sqref="C93"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9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9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9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93"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93"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93"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93"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93" start="0" length="0">
      <dxf>
        <font>
          <sz val="13"/>
          <color rgb="FFC00000"/>
          <name val="Times New Roman"/>
          <scheme val="none"/>
        </font>
        <alignment horizontal="center" vertical="top" readingOrder="0"/>
      </dxf>
    </rfmt>
    <rfmt sheetId="1" sqref="L93" start="0" length="0">
      <dxf>
        <font>
          <sz val="13"/>
          <color rgb="FFC00000"/>
          <name val="Times New Roman"/>
          <scheme val="none"/>
        </font>
      </dxf>
    </rfmt>
    <rfmt sheetId="1" sqref="N93" start="0" length="0">
      <dxf>
        <font>
          <b/>
          <sz val="26"/>
          <color rgb="FFC00000"/>
          <name val="Times New Roman"/>
          <scheme val="none"/>
        </font>
        <alignment horizontal="center" vertical="center" wrapText="1" readingOrder="0"/>
      </dxf>
    </rfmt>
    <rfmt sheetId="1" sqref="A94" start="0" length="0">
      <dxf>
        <font>
          <b/>
          <sz val="15"/>
          <color rgb="FFC00000"/>
          <name val="Times New Roman"/>
          <scheme val="none"/>
        </font>
        <alignment horizontal="center" vertical="top" readingOrder="0"/>
      </dxf>
    </rfmt>
    <rfmt sheetId="1" sqref="B94" start="0" length="0">
      <dxf>
        <font>
          <b/>
          <sz val="15"/>
          <color rgb="FFC00000"/>
          <name val="Times New Roman"/>
          <scheme val="none"/>
        </font>
        <alignment horizontal="center" vertical="center" readingOrder="0"/>
      </dxf>
    </rfmt>
    <rfmt sheetId="1" sqref="C94"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9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9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9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94"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H94" start="0" length="0">
      <dxf>
        <font>
          <sz val="13"/>
          <color auto="1"/>
          <name val="Times New Roman"/>
          <scheme val="none"/>
        </font>
        <numFmt numFmtId="165"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94" start="0" length="0">
      <dxf>
        <font>
          <sz val="13"/>
          <color auto="1"/>
          <name val="Times New Roman"/>
          <scheme val="none"/>
        </font>
        <numFmt numFmtId="165" formatCode="0.0"/>
        <alignment horizontal="center" vertical="center" readingOrder="0"/>
        <border outline="0">
          <left style="thin">
            <color indexed="64"/>
          </left>
          <right style="thin">
            <color indexed="64"/>
          </right>
          <top style="thin">
            <color indexed="64"/>
          </top>
          <bottom style="thin">
            <color indexed="64"/>
          </bottom>
        </border>
      </dxf>
    </rfmt>
    <rfmt sheetId="1" sqref="J94" start="0" length="0">
      <dxf>
        <font>
          <sz val="13"/>
          <color auto="1"/>
          <name val="Times New Roman"/>
          <scheme val="none"/>
        </font>
        <numFmt numFmtId="30" formatCode="@"/>
        <alignment horizontal="left" vertical="top" wrapText="1" readingOrder="0"/>
        <border outline="0">
          <left style="thin">
            <color indexed="64"/>
          </left>
          <right style="thin">
            <color indexed="64"/>
          </right>
          <top style="thin">
            <color indexed="64"/>
          </top>
          <bottom style="thin">
            <color indexed="64"/>
          </bottom>
        </border>
      </dxf>
    </rfmt>
    <rfmt sheetId="1" sqref="K94" start="0" length="0">
      <dxf>
        <font>
          <sz val="13"/>
          <color rgb="FFC00000"/>
          <name val="Times New Roman"/>
          <scheme val="none"/>
        </font>
        <alignment horizontal="center" vertical="top" readingOrder="0"/>
      </dxf>
    </rfmt>
    <rfmt sheetId="1" sqref="L94" start="0" length="0">
      <dxf>
        <font>
          <sz val="13"/>
          <color rgb="FFC00000"/>
          <name val="Times New Roman"/>
          <scheme val="none"/>
        </font>
      </dxf>
    </rfmt>
    <rfmt sheetId="1" sqref="N94" start="0" length="0">
      <dxf>
        <font>
          <b/>
          <sz val="26"/>
          <color rgb="FFC00000"/>
          <name val="Times New Roman"/>
          <scheme val="none"/>
        </font>
        <alignment horizontal="center" vertical="center" wrapText="1" readingOrder="0"/>
      </dxf>
    </rfmt>
  </rm>
  <rrc rId="1922"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rc rId="1923"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rc rId="1924"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rc rId="1925"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rc rId="1926"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rc rId="1927" sId="1" ref="A142:XFD14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42:XFD142" start="0" length="0">
      <dxf>
        <font>
          <color rgb="FFC00000"/>
          <name val="Times New Roman"/>
          <scheme val="none"/>
        </font>
      </dxf>
    </rfmt>
    <rfmt sheetId="1" sqref="A142" start="0" length="0">
      <dxf>
        <font>
          <b/>
          <sz val="15"/>
          <color rgb="FFC00000"/>
          <name val="Times New Roman"/>
          <scheme val="none"/>
        </font>
        <alignment horizontal="center" vertical="top" readingOrder="0"/>
      </dxf>
    </rfmt>
    <rfmt sheetId="1" sqref="B142" start="0" length="0">
      <dxf>
        <font>
          <b/>
          <sz val="15"/>
          <color rgb="FFC00000"/>
          <name val="Times New Roman"/>
          <scheme val="none"/>
        </font>
        <alignment horizontal="center" vertical="center" readingOrder="0"/>
      </dxf>
    </rfmt>
    <rfmt sheetId="1" sqref="D142" start="0" length="0">
      <dxf>
        <font>
          <sz val="13"/>
          <color rgb="FFC00000"/>
          <name val="Times New Roman"/>
          <scheme val="none"/>
        </font>
        <alignment vertical="center" readingOrder="0"/>
      </dxf>
    </rfmt>
    <rfmt sheetId="1" sqref="E142" start="0" length="0">
      <dxf>
        <alignment vertical="center" readingOrder="0"/>
      </dxf>
    </rfmt>
    <rfmt sheetId="1" sqref="F142" start="0" length="0">
      <dxf>
        <alignment vertical="center" readingOrder="0"/>
      </dxf>
    </rfmt>
    <rfmt sheetId="1" sqref="G142" start="0" length="0">
      <dxf>
        <alignment vertical="center" readingOrder="0"/>
      </dxf>
    </rfmt>
    <rfmt sheetId="1" sqref="H142" start="0" length="0">
      <dxf>
        <alignment vertical="center" readingOrder="0"/>
      </dxf>
    </rfmt>
    <rfmt sheetId="1" sqref="I142" start="0" length="0">
      <dxf>
        <alignment vertical="center" readingOrder="0"/>
      </dxf>
    </rfmt>
    <rfmt sheetId="1" sqref="J142" start="0" length="0">
      <dxf>
        <alignment vertical="top" readingOrder="0"/>
      </dxf>
    </rfmt>
    <rfmt sheetId="1" sqref="K142" start="0" length="0">
      <dxf>
        <alignment horizontal="center" vertical="top" readingOrder="0"/>
      </dxf>
    </rfmt>
    <rfmt sheetId="1" sqref="M142" start="0" length="0">
      <dxf>
        <font>
          <b/>
          <sz val="20"/>
          <color rgb="FFC00000"/>
          <name val="Times New Roman"/>
          <scheme val="none"/>
        </font>
      </dxf>
    </rfmt>
    <rfmt sheetId="1" sqref="N142" start="0" length="0">
      <dxf>
        <font>
          <b/>
          <sz val="24"/>
          <color rgb="FFC00000"/>
          <name val="Times New Roman"/>
          <scheme val="none"/>
        </font>
      </dxf>
    </rfmt>
  </rrc>
  <rcc rId="1928" sId="1">
    <oc r="C89" t="inlineStr">
      <is>
        <t>11. Муниципальная программа "Содействие занятости населения города Когалыма"</t>
      </is>
    </oc>
    <nc r="C89" t="inlineStr">
      <is>
        <t>7. Муниципальная программа "Содействие занятости населения города Когалыма"</t>
      </is>
    </nc>
  </rcc>
  <rcc rId="1929" sId="1">
    <oc r="C95" t="inlineStr">
      <is>
        <t>2. Муниципальная программа "Экологическая безопасность города Когалыма"</t>
      </is>
    </oc>
    <nc r="C95" t="inlineStr">
      <is>
        <t>8. Муниципальная программа "Экологическая безопасность города Когалыма"</t>
      </is>
    </nc>
  </rcc>
  <rrc rId="1930" sId="1" ref="A102:XFD116"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31" sheetId="1" source="A163:XFD177" destination="A102:XFD116" sourceSheetId="1">
    <rfmt sheetId="1" xfDxf="1" sqref="A102:XFD102" start="0" length="0">
      <dxf>
        <font>
          <color rgb="FFC00000"/>
          <name val="Times New Roman"/>
          <scheme val="none"/>
        </font>
      </dxf>
    </rfmt>
    <rfmt sheetId="1" xfDxf="1" sqref="A103:XFD103" start="0" length="0">
      <dxf>
        <font>
          <color rgb="FFC00000"/>
          <name val="Times New Roman"/>
          <scheme val="none"/>
        </font>
      </dxf>
    </rfmt>
    <rfmt sheetId="1" xfDxf="1" sqref="A104:XFD104" start="0" length="0">
      <dxf>
        <font>
          <color rgb="FFC00000"/>
          <name val="Times New Roman"/>
          <scheme val="none"/>
        </font>
      </dxf>
    </rfmt>
    <rfmt sheetId="1" xfDxf="1" sqref="A105:XFD105" start="0" length="0">
      <dxf>
        <font>
          <color rgb="FFC00000"/>
          <name val="Times New Roman"/>
          <scheme val="none"/>
        </font>
      </dxf>
    </rfmt>
    <rfmt sheetId="1" xfDxf="1" sqref="A106:XFD106" start="0" length="0">
      <dxf>
        <font>
          <color rgb="FFC00000"/>
          <name val="Times New Roman"/>
          <scheme val="none"/>
        </font>
      </dxf>
    </rfmt>
    <rfmt sheetId="1" xfDxf="1" sqref="A107:XFD107" start="0" length="0">
      <dxf>
        <font>
          <color rgb="FFC00000"/>
          <name val="Times New Roman"/>
          <scheme val="none"/>
        </font>
      </dxf>
    </rfmt>
    <rfmt sheetId="1" xfDxf="1" sqref="A108:XFD108" start="0" length="0">
      <dxf>
        <font>
          <color rgb="FFC00000"/>
          <name val="Times New Roman"/>
          <scheme val="none"/>
        </font>
      </dxf>
    </rfmt>
    <rfmt sheetId="1" xfDxf="1" sqref="A109:XFD109" start="0" length="0">
      <dxf>
        <font>
          <color rgb="FFC00000"/>
          <name val="Times New Roman"/>
          <scheme val="none"/>
        </font>
      </dxf>
    </rfmt>
    <rfmt sheetId="1" xfDxf="1" sqref="A110:XFD110" start="0" length="0">
      <dxf>
        <font>
          <color rgb="FFC00000"/>
          <name val="Times New Roman"/>
          <scheme val="none"/>
        </font>
      </dxf>
    </rfmt>
    <rfmt sheetId="1" xfDxf="1" sqref="A111:XFD111" start="0" length="0">
      <dxf>
        <font>
          <color rgb="FFC00000"/>
          <name val="Times New Roman"/>
          <scheme val="none"/>
        </font>
      </dxf>
    </rfmt>
    <rfmt sheetId="1" xfDxf="1" sqref="A112:XFD112" start="0" length="0">
      <dxf>
        <font>
          <color rgb="FFC00000"/>
          <name val="Times New Roman"/>
          <scheme val="none"/>
        </font>
      </dxf>
    </rfmt>
    <rfmt sheetId="1" xfDxf="1" sqref="A113:XFD113" start="0" length="0">
      <dxf>
        <font>
          <color rgb="FFC00000"/>
          <name val="Times New Roman"/>
          <scheme val="none"/>
        </font>
      </dxf>
    </rfmt>
    <rfmt sheetId="1" xfDxf="1" sqref="A114:XFD114" start="0" length="0">
      <dxf>
        <font>
          <color rgb="FFC00000"/>
          <name val="Times New Roman"/>
          <scheme val="none"/>
        </font>
      </dxf>
    </rfmt>
    <rfmt sheetId="1" xfDxf="1" sqref="A115:XFD115" start="0" length="0">
      <dxf>
        <font>
          <color rgb="FFC00000"/>
          <name val="Times New Roman"/>
          <scheme val="none"/>
        </font>
      </dxf>
    </rfmt>
    <rfmt sheetId="1" xfDxf="1" sqref="A116:XFD116" start="0" length="0">
      <dxf>
        <font>
          <color rgb="FFC00000"/>
          <name val="Times New Roman"/>
          <scheme val="none"/>
        </font>
      </dxf>
    </rfmt>
    <rfmt sheetId="1" sqref="A102" start="0" length="0">
      <dxf>
        <font>
          <b/>
          <sz val="15"/>
          <color auto="1"/>
          <name val="Times New Roman"/>
          <scheme val="none"/>
        </font>
        <alignment horizontal="center" vertical="center" readingOrder="0"/>
      </dxf>
    </rfmt>
    <rfmt sheetId="1" sqref="B102" start="0" length="0">
      <dxf>
        <font>
          <b/>
          <sz val="15"/>
          <color auto="1"/>
          <name val="Times New Roman"/>
          <scheme val="none"/>
        </font>
        <alignment horizontal="center" vertical="center" readingOrder="0"/>
      </dxf>
    </rfmt>
    <rfmt sheetId="1" sqref="C10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2"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2"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2" start="0" length="0">
      <dxf>
        <font>
          <sz val="12"/>
          <color rgb="FFC00000"/>
          <name val="Times New Roman"/>
          <scheme val="none"/>
        </font>
        <alignment horizontal="center" vertical="center" wrapText="1" readingOrder="0"/>
      </dxf>
    </rfmt>
    <rfmt sheetId="1" sqref="L102" start="0" length="0">
      <dxf>
        <font>
          <sz val="12"/>
          <color rgb="FFC00000"/>
          <name val="Times New Roman"/>
          <scheme val="none"/>
        </font>
        <alignment horizontal="center" vertical="center" wrapText="1" readingOrder="0"/>
      </dxf>
    </rfmt>
    <rfmt sheetId="1" sqref="M102" start="0" length="0">
      <dxf>
        <font>
          <sz val="12"/>
          <color rgb="FFC00000"/>
          <name val="Times New Roman"/>
          <scheme val="none"/>
        </font>
        <alignment horizontal="center" vertical="center" wrapText="1" readingOrder="0"/>
      </dxf>
    </rfmt>
    <rfmt sheetId="1" sqref="N102" start="0" length="0">
      <dxf>
        <font>
          <sz val="12"/>
          <color rgb="FFC00000"/>
          <name val="Times New Roman"/>
          <scheme val="none"/>
        </font>
        <alignment horizontal="center" vertical="center" wrapText="1" readingOrder="0"/>
      </dxf>
    </rfmt>
    <rfmt sheetId="1" sqref="O102" start="0" length="0">
      <dxf>
        <font>
          <sz val="12"/>
          <color rgb="FFC00000"/>
          <name val="Times New Roman"/>
          <scheme val="none"/>
        </font>
        <alignment horizontal="center" vertical="center" wrapText="1" readingOrder="0"/>
      </dxf>
    </rfmt>
    <rfmt sheetId="1" sqref="P102" start="0" length="0">
      <dxf>
        <font>
          <sz val="12"/>
          <color rgb="FFC00000"/>
          <name val="Times New Roman"/>
          <scheme val="none"/>
        </font>
        <alignment horizontal="center" vertical="center" wrapText="1" readingOrder="0"/>
      </dxf>
    </rfmt>
    <rfmt sheetId="1" sqref="Q102" start="0" length="0">
      <dxf>
        <font>
          <sz val="12"/>
          <color rgb="FFC00000"/>
          <name val="Times New Roman"/>
          <scheme val="none"/>
        </font>
        <alignment horizontal="center" vertical="center" wrapText="1" readingOrder="0"/>
      </dxf>
    </rfmt>
    <rfmt sheetId="1" sqref="R102" start="0" length="0">
      <dxf>
        <font>
          <sz val="12"/>
          <color rgb="FFC00000"/>
          <name val="Times New Roman"/>
          <scheme val="none"/>
        </font>
        <alignment horizontal="center" vertical="center" wrapText="1" readingOrder="0"/>
      </dxf>
    </rfmt>
    <rfmt sheetId="1" sqref="S102" start="0" length="0">
      <dxf>
        <font>
          <sz val="12"/>
          <color rgb="FFC00000"/>
          <name val="Times New Roman"/>
          <scheme val="none"/>
        </font>
        <alignment horizontal="center" vertical="center" wrapText="1" readingOrder="0"/>
      </dxf>
    </rfmt>
    <rfmt sheetId="1" sqref="T102" start="0" length="0">
      <dxf/>
    </rfmt>
    <rfmt sheetId="1" sqref="U102" start="0" length="0">
      <dxf/>
    </rfmt>
    <rfmt sheetId="1" sqref="A103" start="0" length="0">
      <dxf>
        <font>
          <b/>
          <sz val="15"/>
          <color auto="1"/>
          <name val="Times New Roman"/>
          <scheme val="none"/>
        </font>
        <alignment horizontal="center" vertical="center" readingOrder="0"/>
      </dxf>
    </rfmt>
    <rfmt sheetId="1" sqref="B103" start="0" length="0">
      <dxf>
        <font>
          <b/>
          <sz val="15"/>
          <color auto="1"/>
          <name val="Times New Roman"/>
          <scheme val="none"/>
        </font>
        <alignment horizontal="center" vertical="center" readingOrder="0"/>
      </dxf>
    </rfmt>
    <rfmt sheetId="1" sqref="C10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3"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3"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3" start="0" length="0">
      <dxf>
        <font>
          <sz val="12"/>
          <color rgb="FFC00000"/>
          <name val="Times New Roman"/>
          <scheme val="none"/>
        </font>
        <alignment horizontal="center" vertical="center" wrapText="1" readingOrder="0"/>
      </dxf>
    </rfmt>
    <rfmt sheetId="1" sqref="L103" start="0" length="0">
      <dxf>
        <font>
          <sz val="12"/>
          <color rgb="FFC00000"/>
          <name val="Times New Roman"/>
          <scheme val="none"/>
        </font>
        <alignment horizontal="center" vertical="center" wrapText="1" readingOrder="0"/>
      </dxf>
    </rfmt>
    <rfmt sheetId="1" sqref="M103" start="0" length="0">
      <dxf>
        <font>
          <sz val="12"/>
          <color rgb="FFC00000"/>
          <name val="Times New Roman"/>
          <scheme val="none"/>
        </font>
        <alignment horizontal="center" vertical="center" wrapText="1" readingOrder="0"/>
      </dxf>
    </rfmt>
    <rfmt sheetId="1" sqref="N103" start="0" length="0">
      <dxf>
        <font>
          <sz val="12"/>
          <color rgb="FFC00000"/>
          <name val="Times New Roman"/>
          <scheme val="none"/>
        </font>
        <alignment horizontal="center" vertical="center" wrapText="1" readingOrder="0"/>
      </dxf>
    </rfmt>
    <rfmt sheetId="1" sqref="O103" start="0" length="0">
      <dxf>
        <font>
          <sz val="12"/>
          <color rgb="FFC00000"/>
          <name val="Times New Roman"/>
          <scheme val="none"/>
        </font>
        <alignment horizontal="center" vertical="center" wrapText="1" readingOrder="0"/>
      </dxf>
    </rfmt>
    <rfmt sheetId="1" sqref="P103" start="0" length="0">
      <dxf>
        <font>
          <sz val="12"/>
          <color rgb="FFC00000"/>
          <name val="Times New Roman"/>
          <scheme val="none"/>
        </font>
        <alignment horizontal="center" vertical="center" wrapText="1" readingOrder="0"/>
      </dxf>
    </rfmt>
    <rfmt sheetId="1" sqref="Q103" start="0" length="0">
      <dxf>
        <font>
          <sz val="12"/>
          <color rgb="FFC00000"/>
          <name val="Times New Roman"/>
          <scheme val="none"/>
        </font>
        <alignment horizontal="center" vertical="center" wrapText="1" readingOrder="0"/>
      </dxf>
    </rfmt>
    <rfmt sheetId="1" sqref="R103" start="0" length="0">
      <dxf>
        <font>
          <sz val="12"/>
          <color rgb="FFC00000"/>
          <name val="Times New Roman"/>
          <scheme val="none"/>
        </font>
        <alignment horizontal="center" vertical="center" wrapText="1" readingOrder="0"/>
      </dxf>
    </rfmt>
    <rfmt sheetId="1" sqref="S103" start="0" length="0">
      <dxf>
        <font>
          <sz val="12"/>
          <color rgb="FFC00000"/>
          <name val="Times New Roman"/>
          <scheme val="none"/>
        </font>
        <alignment horizontal="center" vertical="center" wrapText="1" readingOrder="0"/>
      </dxf>
    </rfmt>
    <rfmt sheetId="1" sqref="T103" start="0" length="0">
      <dxf/>
    </rfmt>
    <rfmt sheetId="1" sqref="U103" start="0" length="0">
      <dxf/>
    </rfmt>
    <rfmt sheetId="1" sqref="A104" start="0" length="0">
      <dxf>
        <font>
          <b/>
          <sz val="15"/>
          <color auto="1"/>
          <name val="Times New Roman"/>
          <scheme val="none"/>
        </font>
        <alignment horizontal="center" vertical="center" readingOrder="0"/>
      </dxf>
    </rfmt>
    <rfmt sheetId="1" sqref="B104" start="0" length="0">
      <dxf>
        <font>
          <b/>
          <sz val="15"/>
          <color auto="1"/>
          <name val="Times New Roman"/>
          <scheme val="none"/>
        </font>
        <alignment horizontal="center" vertical="center" readingOrder="0"/>
      </dxf>
    </rfmt>
    <rfmt sheetId="1" sqref="C10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4"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4"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4" start="0" length="0">
      <dxf>
        <font>
          <sz val="12"/>
          <color rgb="FFC00000"/>
          <name val="Times New Roman"/>
          <scheme val="none"/>
        </font>
        <alignment horizontal="center" vertical="center" wrapText="1" readingOrder="0"/>
      </dxf>
    </rfmt>
    <rfmt sheetId="1" sqref="L104" start="0" length="0">
      <dxf>
        <font>
          <sz val="12"/>
          <color rgb="FFC00000"/>
          <name val="Times New Roman"/>
          <scheme val="none"/>
        </font>
        <alignment horizontal="center" vertical="center" wrapText="1" readingOrder="0"/>
      </dxf>
    </rfmt>
    <rfmt sheetId="1" sqref="M104" start="0" length="0">
      <dxf>
        <font>
          <sz val="12"/>
          <color rgb="FFC00000"/>
          <name val="Times New Roman"/>
          <scheme val="none"/>
        </font>
        <alignment horizontal="center" vertical="center" wrapText="1" readingOrder="0"/>
      </dxf>
    </rfmt>
    <rfmt sheetId="1" sqref="N104" start="0" length="0">
      <dxf>
        <font>
          <sz val="12"/>
          <color rgb="FFC00000"/>
          <name val="Times New Roman"/>
          <scheme val="none"/>
        </font>
        <alignment horizontal="center" vertical="center" wrapText="1" readingOrder="0"/>
      </dxf>
    </rfmt>
    <rfmt sheetId="1" sqref="O104" start="0" length="0">
      <dxf>
        <font>
          <sz val="12"/>
          <color rgb="FFC00000"/>
          <name val="Times New Roman"/>
          <scheme val="none"/>
        </font>
        <alignment horizontal="center" vertical="center" wrapText="1" readingOrder="0"/>
      </dxf>
    </rfmt>
    <rfmt sheetId="1" sqref="P104" start="0" length="0">
      <dxf>
        <font>
          <sz val="12"/>
          <color rgb="FFC00000"/>
          <name val="Times New Roman"/>
          <scheme val="none"/>
        </font>
        <alignment horizontal="center" vertical="center" wrapText="1" readingOrder="0"/>
      </dxf>
    </rfmt>
    <rfmt sheetId="1" sqref="Q104" start="0" length="0">
      <dxf>
        <font>
          <sz val="12"/>
          <color rgb="FFC00000"/>
          <name val="Times New Roman"/>
          <scheme val="none"/>
        </font>
        <alignment horizontal="center" vertical="center" wrapText="1" readingOrder="0"/>
      </dxf>
    </rfmt>
    <rfmt sheetId="1" sqref="R104" start="0" length="0">
      <dxf>
        <font>
          <sz val="12"/>
          <color rgb="FFC00000"/>
          <name val="Times New Roman"/>
          <scheme val="none"/>
        </font>
        <alignment horizontal="center" vertical="center" wrapText="1" readingOrder="0"/>
      </dxf>
    </rfmt>
    <rfmt sheetId="1" sqref="S104" start="0" length="0">
      <dxf>
        <font>
          <sz val="12"/>
          <color rgb="FFC00000"/>
          <name val="Times New Roman"/>
          <scheme val="none"/>
        </font>
        <alignment horizontal="center" vertical="center" wrapText="1" readingOrder="0"/>
      </dxf>
    </rfmt>
    <rfmt sheetId="1" sqref="T104" start="0" length="0">
      <dxf/>
    </rfmt>
    <rfmt sheetId="1" sqref="U104" start="0" length="0">
      <dxf/>
    </rfmt>
    <rfmt sheetId="1" sqref="A105" start="0" length="0">
      <dxf>
        <font>
          <b/>
          <sz val="15"/>
          <color auto="1"/>
          <name val="Times New Roman"/>
          <scheme val="none"/>
        </font>
        <alignment horizontal="center" vertical="center" readingOrder="0"/>
      </dxf>
    </rfmt>
    <rfmt sheetId="1" sqref="B105" start="0" length="0">
      <dxf>
        <font>
          <b/>
          <sz val="15"/>
          <color auto="1"/>
          <name val="Times New Roman"/>
          <scheme val="none"/>
        </font>
        <alignment horizontal="center" vertical="center" readingOrder="0"/>
      </dxf>
    </rfmt>
    <rfmt sheetId="1" sqref="C10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5"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5"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5" start="0" length="0">
      <dxf>
        <font>
          <sz val="12"/>
          <color rgb="FFC00000"/>
          <name val="Times New Roman"/>
          <scheme val="none"/>
        </font>
        <alignment horizontal="center" vertical="center" wrapText="1" readingOrder="0"/>
      </dxf>
    </rfmt>
    <rfmt sheetId="1" sqref="L105" start="0" length="0">
      <dxf>
        <font>
          <sz val="12"/>
          <color rgb="FFC00000"/>
          <name val="Times New Roman"/>
          <scheme val="none"/>
        </font>
        <alignment horizontal="center" vertical="center" wrapText="1" readingOrder="0"/>
      </dxf>
    </rfmt>
    <rfmt sheetId="1" sqref="M105" start="0" length="0">
      <dxf>
        <font>
          <sz val="12"/>
          <color rgb="FFC00000"/>
          <name val="Times New Roman"/>
          <scheme val="none"/>
        </font>
        <alignment horizontal="center" vertical="center" wrapText="1" readingOrder="0"/>
      </dxf>
    </rfmt>
    <rfmt sheetId="1" sqref="N105" start="0" length="0">
      <dxf>
        <font>
          <sz val="12"/>
          <color rgb="FFC00000"/>
          <name val="Times New Roman"/>
          <scheme val="none"/>
        </font>
        <alignment horizontal="center" vertical="center" wrapText="1" readingOrder="0"/>
      </dxf>
    </rfmt>
    <rfmt sheetId="1" sqref="O105" start="0" length="0">
      <dxf>
        <font>
          <sz val="12"/>
          <color rgb="FFC00000"/>
          <name val="Times New Roman"/>
          <scheme val="none"/>
        </font>
        <alignment horizontal="center" vertical="center" wrapText="1" readingOrder="0"/>
      </dxf>
    </rfmt>
    <rfmt sheetId="1" sqref="P105" start="0" length="0">
      <dxf>
        <font>
          <sz val="12"/>
          <color rgb="FFC00000"/>
          <name val="Times New Roman"/>
          <scheme val="none"/>
        </font>
        <alignment horizontal="center" vertical="center" wrapText="1" readingOrder="0"/>
      </dxf>
    </rfmt>
    <rfmt sheetId="1" sqref="Q105" start="0" length="0">
      <dxf>
        <font>
          <sz val="12"/>
          <color rgb="FFC00000"/>
          <name val="Times New Roman"/>
          <scheme val="none"/>
        </font>
        <alignment horizontal="center" vertical="center" wrapText="1" readingOrder="0"/>
      </dxf>
    </rfmt>
    <rfmt sheetId="1" sqref="R105" start="0" length="0">
      <dxf>
        <font>
          <sz val="12"/>
          <color rgb="FFC00000"/>
          <name val="Times New Roman"/>
          <scheme val="none"/>
        </font>
        <alignment horizontal="center" vertical="center" wrapText="1" readingOrder="0"/>
      </dxf>
    </rfmt>
    <rfmt sheetId="1" sqref="S105" start="0" length="0">
      <dxf>
        <font>
          <sz val="12"/>
          <color rgb="FFC00000"/>
          <name val="Times New Roman"/>
          <scheme val="none"/>
        </font>
        <alignment horizontal="center" vertical="center" wrapText="1" readingOrder="0"/>
      </dxf>
    </rfmt>
    <rfmt sheetId="1" sqref="T105" start="0" length="0">
      <dxf/>
    </rfmt>
    <rfmt sheetId="1" sqref="U105" start="0" length="0">
      <dxf/>
    </rfmt>
    <rfmt sheetId="1" sqref="A106" start="0" length="0">
      <dxf>
        <font>
          <b/>
          <sz val="15"/>
          <color auto="1"/>
          <name val="Times New Roman"/>
          <scheme val="none"/>
        </font>
        <alignment horizontal="center" vertical="center" readingOrder="0"/>
      </dxf>
    </rfmt>
    <rfmt sheetId="1" sqref="B106" start="0" length="0">
      <dxf>
        <font>
          <b/>
          <sz val="15"/>
          <color auto="1"/>
          <name val="Times New Roman"/>
          <scheme val="none"/>
        </font>
        <alignment horizontal="center" vertical="center" readingOrder="0"/>
      </dxf>
    </rfmt>
    <rfmt sheetId="1" sqref="C10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6"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6"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6" start="0" length="0">
      <dxf>
        <font>
          <sz val="12"/>
          <color rgb="FFC00000"/>
          <name val="Times New Roman"/>
          <scheme val="none"/>
        </font>
        <alignment horizontal="center" vertical="center" wrapText="1" readingOrder="0"/>
      </dxf>
    </rfmt>
    <rfmt sheetId="1" sqref="L106" start="0" length="0">
      <dxf>
        <font>
          <sz val="12"/>
          <color rgb="FFC00000"/>
          <name val="Times New Roman"/>
          <scheme val="none"/>
        </font>
        <alignment horizontal="center" vertical="center" wrapText="1" readingOrder="0"/>
      </dxf>
    </rfmt>
    <rfmt sheetId="1" sqref="M106" start="0" length="0">
      <dxf>
        <font>
          <sz val="12"/>
          <color rgb="FFC00000"/>
          <name val="Times New Roman"/>
          <scheme val="none"/>
        </font>
        <alignment horizontal="center" vertical="center" wrapText="1" readingOrder="0"/>
      </dxf>
    </rfmt>
    <rfmt sheetId="1" sqref="N106" start="0" length="0">
      <dxf>
        <font>
          <sz val="12"/>
          <color rgb="FFC00000"/>
          <name val="Times New Roman"/>
          <scheme val="none"/>
        </font>
        <alignment horizontal="center" vertical="center" wrapText="1" readingOrder="0"/>
      </dxf>
    </rfmt>
    <rfmt sheetId="1" sqref="O106" start="0" length="0">
      <dxf>
        <font>
          <sz val="12"/>
          <color rgb="FFC00000"/>
          <name val="Times New Roman"/>
          <scheme val="none"/>
        </font>
        <alignment horizontal="center" vertical="center" wrapText="1" readingOrder="0"/>
      </dxf>
    </rfmt>
    <rfmt sheetId="1" sqref="P106" start="0" length="0">
      <dxf>
        <font>
          <sz val="12"/>
          <color rgb="FFC00000"/>
          <name val="Times New Roman"/>
          <scheme val="none"/>
        </font>
        <alignment horizontal="center" vertical="center" wrapText="1" readingOrder="0"/>
      </dxf>
    </rfmt>
    <rfmt sheetId="1" sqref="Q106" start="0" length="0">
      <dxf>
        <font>
          <sz val="12"/>
          <color rgb="FFC00000"/>
          <name val="Times New Roman"/>
          <scheme val="none"/>
        </font>
        <alignment horizontal="center" vertical="center" wrapText="1" readingOrder="0"/>
      </dxf>
    </rfmt>
    <rfmt sheetId="1" sqref="R106" start="0" length="0">
      <dxf>
        <font>
          <sz val="12"/>
          <color rgb="FFC00000"/>
          <name val="Times New Roman"/>
          <scheme val="none"/>
        </font>
        <alignment horizontal="center" vertical="center" wrapText="1" readingOrder="0"/>
      </dxf>
    </rfmt>
    <rfmt sheetId="1" sqref="S106" start="0" length="0">
      <dxf>
        <font>
          <sz val="12"/>
          <color rgb="FFC00000"/>
          <name val="Times New Roman"/>
          <scheme val="none"/>
        </font>
        <alignment horizontal="center" vertical="center" wrapText="1" readingOrder="0"/>
      </dxf>
    </rfmt>
    <rfmt sheetId="1" sqref="T106" start="0" length="0">
      <dxf/>
    </rfmt>
    <rfmt sheetId="1" sqref="U106" start="0" length="0">
      <dxf/>
    </rfmt>
    <rfmt sheetId="1" sqref="A107" start="0" length="0">
      <dxf>
        <font>
          <b/>
          <sz val="15"/>
          <color auto="1"/>
          <name val="Times New Roman"/>
          <scheme val="none"/>
        </font>
        <alignment horizontal="center" vertical="center" readingOrder="0"/>
      </dxf>
    </rfmt>
    <rfmt sheetId="1" sqref="B107" start="0" length="0">
      <dxf>
        <font>
          <b/>
          <sz val="15"/>
          <color auto="1"/>
          <name val="Times New Roman"/>
          <scheme val="none"/>
        </font>
        <alignment horizontal="center" vertical="center" readingOrder="0"/>
      </dxf>
    </rfmt>
    <rfmt sheetId="1" sqref="C10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7"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7"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7" start="0" length="0">
      <dxf>
        <font>
          <sz val="12"/>
          <color rgb="FFC00000"/>
          <name val="Times New Roman"/>
          <scheme val="none"/>
        </font>
        <alignment horizontal="center" vertical="center" wrapText="1" readingOrder="0"/>
      </dxf>
    </rfmt>
    <rfmt sheetId="1" sqref="L107" start="0" length="0">
      <dxf>
        <font>
          <sz val="12"/>
          <color rgb="FFC00000"/>
          <name val="Times New Roman"/>
          <scheme val="none"/>
        </font>
        <alignment horizontal="center" vertical="center" wrapText="1" readingOrder="0"/>
      </dxf>
    </rfmt>
    <rfmt sheetId="1" sqref="M107" start="0" length="0">
      <dxf>
        <font>
          <sz val="12"/>
          <color rgb="FFC00000"/>
          <name val="Times New Roman"/>
          <scheme val="none"/>
        </font>
        <alignment horizontal="center" vertical="center" wrapText="1" readingOrder="0"/>
      </dxf>
    </rfmt>
    <rfmt sheetId="1" sqref="N107" start="0" length="0">
      <dxf>
        <font>
          <sz val="12"/>
          <color rgb="FFC00000"/>
          <name val="Times New Roman"/>
          <scheme val="none"/>
        </font>
        <alignment horizontal="center" vertical="center" wrapText="1" readingOrder="0"/>
      </dxf>
    </rfmt>
    <rfmt sheetId="1" sqref="O107" start="0" length="0">
      <dxf>
        <font>
          <sz val="12"/>
          <color rgb="FFC00000"/>
          <name val="Times New Roman"/>
          <scheme val="none"/>
        </font>
        <alignment horizontal="center" vertical="center" wrapText="1" readingOrder="0"/>
      </dxf>
    </rfmt>
    <rfmt sheetId="1" sqref="P107" start="0" length="0">
      <dxf>
        <font>
          <sz val="12"/>
          <color rgb="FFC00000"/>
          <name val="Times New Roman"/>
          <scheme val="none"/>
        </font>
        <alignment horizontal="center" vertical="center" wrapText="1" readingOrder="0"/>
      </dxf>
    </rfmt>
    <rfmt sheetId="1" sqref="Q107" start="0" length="0">
      <dxf>
        <font>
          <sz val="12"/>
          <color rgb="FFC00000"/>
          <name val="Times New Roman"/>
          <scheme val="none"/>
        </font>
        <alignment horizontal="center" vertical="center" wrapText="1" readingOrder="0"/>
      </dxf>
    </rfmt>
    <rfmt sheetId="1" sqref="R107" start="0" length="0">
      <dxf>
        <font>
          <sz val="12"/>
          <color rgb="FFC00000"/>
          <name val="Times New Roman"/>
          <scheme val="none"/>
        </font>
        <alignment horizontal="center" vertical="center" wrapText="1" readingOrder="0"/>
      </dxf>
    </rfmt>
    <rfmt sheetId="1" sqref="S107" start="0" length="0">
      <dxf>
        <font>
          <sz val="12"/>
          <color rgb="FFC00000"/>
          <name val="Times New Roman"/>
          <scheme val="none"/>
        </font>
        <alignment horizontal="center" vertical="center" wrapText="1" readingOrder="0"/>
      </dxf>
    </rfmt>
    <rfmt sheetId="1" sqref="T107" start="0" length="0">
      <dxf/>
    </rfmt>
    <rfmt sheetId="1" sqref="U107" start="0" length="0">
      <dxf/>
    </rfmt>
    <rfmt sheetId="1" sqref="A108" start="0" length="0">
      <dxf>
        <font>
          <b/>
          <sz val="15"/>
          <color auto="1"/>
          <name val="Times New Roman"/>
          <scheme val="none"/>
        </font>
        <alignment horizontal="center" vertical="center" readingOrder="0"/>
      </dxf>
    </rfmt>
    <rfmt sheetId="1" sqref="B108" start="0" length="0">
      <dxf>
        <font>
          <b/>
          <sz val="15"/>
          <color auto="1"/>
          <name val="Times New Roman"/>
          <scheme val="none"/>
        </font>
        <alignment horizontal="center" vertical="center" readingOrder="0"/>
      </dxf>
    </rfmt>
    <rfmt sheetId="1" sqref="C10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8"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8"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8" start="0" length="0">
      <dxf>
        <font>
          <sz val="12"/>
          <color rgb="FFC00000"/>
          <name val="Times New Roman"/>
          <scheme val="none"/>
        </font>
        <alignment horizontal="center" vertical="center" wrapText="1" readingOrder="0"/>
      </dxf>
    </rfmt>
    <rfmt sheetId="1" sqref="L108" start="0" length="0">
      <dxf>
        <font>
          <sz val="12"/>
          <color rgb="FFC00000"/>
          <name val="Times New Roman"/>
          <scheme val="none"/>
        </font>
        <alignment horizontal="center" vertical="center" wrapText="1" readingOrder="0"/>
      </dxf>
    </rfmt>
    <rfmt sheetId="1" sqref="M108" start="0" length="0">
      <dxf>
        <font>
          <sz val="12"/>
          <color rgb="FFC00000"/>
          <name val="Times New Roman"/>
          <scheme val="none"/>
        </font>
        <alignment horizontal="center" vertical="center" wrapText="1" readingOrder="0"/>
      </dxf>
    </rfmt>
    <rfmt sheetId="1" sqref="N108" start="0" length="0">
      <dxf>
        <font>
          <sz val="12"/>
          <color rgb="FFC00000"/>
          <name val="Times New Roman"/>
          <scheme val="none"/>
        </font>
        <alignment horizontal="center" vertical="center" wrapText="1" readingOrder="0"/>
      </dxf>
    </rfmt>
    <rfmt sheetId="1" sqref="O108" start="0" length="0">
      <dxf>
        <font>
          <sz val="12"/>
          <color rgb="FFC00000"/>
          <name val="Times New Roman"/>
          <scheme val="none"/>
        </font>
        <alignment horizontal="center" vertical="center" wrapText="1" readingOrder="0"/>
      </dxf>
    </rfmt>
    <rfmt sheetId="1" sqref="P108" start="0" length="0">
      <dxf>
        <font>
          <sz val="12"/>
          <color rgb="FFC00000"/>
          <name val="Times New Roman"/>
          <scheme val="none"/>
        </font>
        <alignment horizontal="center" vertical="center" wrapText="1" readingOrder="0"/>
      </dxf>
    </rfmt>
    <rfmt sheetId="1" sqref="Q108" start="0" length="0">
      <dxf>
        <font>
          <sz val="12"/>
          <color rgb="FFC00000"/>
          <name val="Times New Roman"/>
          <scheme val="none"/>
        </font>
        <alignment horizontal="center" vertical="center" wrapText="1" readingOrder="0"/>
      </dxf>
    </rfmt>
    <rfmt sheetId="1" sqref="R108" start="0" length="0">
      <dxf>
        <font>
          <sz val="12"/>
          <color rgb="FFC00000"/>
          <name val="Times New Roman"/>
          <scheme val="none"/>
        </font>
        <alignment horizontal="center" vertical="center" wrapText="1" readingOrder="0"/>
      </dxf>
    </rfmt>
    <rfmt sheetId="1" sqref="S108" start="0" length="0">
      <dxf>
        <font>
          <sz val="12"/>
          <color rgb="FFC00000"/>
          <name val="Times New Roman"/>
          <scheme val="none"/>
        </font>
        <alignment horizontal="center" vertical="center" wrapText="1" readingOrder="0"/>
      </dxf>
    </rfmt>
    <rfmt sheetId="1" sqref="T108" start="0" length="0">
      <dxf/>
    </rfmt>
    <rfmt sheetId="1" sqref="U108" start="0" length="0">
      <dxf/>
    </rfmt>
    <rfmt sheetId="1" sqref="A109" start="0" length="0">
      <dxf>
        <font>
          <b/>
          <sz val="15"/>
          <color auto="1"/>
          <name val="Times New Roman"/>
          <scheme val="none"/>
        </font>
        <alignment horizontal="center" vertical="center" readingOrder="0"/>
      </dxf>
    </rfmt>
    <rfmt sheetId="1" sqref="B109" start="0" length="0">
      <dxf>
        <font>
          <b/>
          <sz val="15"/>
          <color auto="1"/>
          <name val="Times New Roman"/>
          <scheme val="none"/>
        </font>
        <alignment horizontal="center" vertical="center" readingOrder="0"/>
      </dxf>
    </rfmt>
    <rfmt sheetId="1" sqref="C10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0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0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0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09"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0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09"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09"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09" start="0" length="0">
      <dxf>
        <font>
          <sz val="12"/>
          <color rgb="FFC00000"/>
          <name val="Times New Roman"/>
          <scheme val="none"/>
        </font>
        <alignment horizontal="center" vertical="center" wrapText="1" readingOrder="0"/>
      </dxf>
    </rfmt>
    <rfmt sheetId="1" sqref="L109" start="0" length="0">
      <dxf>
        <font>
          <sz val="12"/>
          <color rgb="FFC00000"/>
          <name val="Times New Roman"/>
          <scheme val="none"/>
        </font>
        <alignment horizontal="center" vertical="center" wrapText="1" readingOrder="0"/>
      </dxf>
    </rfmt>
    <rfmt sheetId="1" sqref="M109" start="0" length="0">
      <dxf>
        <font>
          <sz val="12"/>
          <color rgb="FFC00000"/>
          <name val="Times New Roman"/>
          <scheme val="none"/>
        </font>
        <alignment horizontal="center" vertical="center" wrapText="1" readingOrder="0"/>
      </dxf>
    </rfmt>
    <rfmt sheetId="1" sqref="N109" start="0" length="0">
      <dxf>
        <font>
          <sz val="12"/>
          <color rgb="FFC00000"/>
          <name val="Times New Roman"/>
          <scheme val="none"/>
        </font>
        <alignment horizontal="center" vertical="center" wrapText="1" readingOrder="0"/>
      </dxf>
    </rfmt>
    <rfmt sheetId="1" sqref="O109" start="0" length="0">
      <dxf>
        <font>
          <sz val="12"/>
          <color rgb="FFC00000"/>
          <name val="Times New Roman"/>
          <scheme val="none"/>
        </font>
        <alignment horizontal="center" vertical="center" wrapText="1" readingOrder="0"/>
      </dxf>
    </rfmt>
    <rfmt sheetId="1" sqref="P109" start="0" length="0">
      <dxf>
        <font>
          <sz val="12"/>
          <color rgb="FFC00000"/>
          <name val="Times New Roman"/>
          <scheme val="none"/>
        </font>
        <alignment horizontal="center" vertical="center" wrapText="1" readingOrder="0"/>
      </dxf>
    </rfmt>
    <rfmt sheetId="1" sqref="Q109" start="0" length="0">
      <dxf>
        <font>
          <sz val="12"/>
          <color rgb="FFC00000"/>
          <name val="Times New Roman"/>
          <scheme val="none"/>
        </font>
        <alignment horizontal="center" vertical="center" wrapText="1" readingOrder="0"/>
      </dxf>
    </rfmt>
    <rfmt sheetId="1" sqref="R109" start="0" length="0">
      <dxf>
        <font>
          <sz val="12"/>
          <color rgb="FFC00000"/>
          <name val="Times New Roman"/>
          <scheme val="none"/>
        </font>
        <alignment horizontal="center" vertical="center" wrapText="1" readingOrder="0"/>
      </dxf>
    </rfmt>
    <rfmt sheetId="1" sqref="S109" start="0" length="0">
      <dxf>
        <font>
          <sz val="12"/>
          <color rgb="FFC00000"/>
          <name val="Times New Roman"/>
          <scheme val="none"/>
        </font>
        <alignment horizontal="center" vertical="center" wrapText="1" readingOrder="0"/>
      </dxf>
    </rfmt>
    <rfmt sheetId="1" sqref="T109" start="0" length="0">
      <dxf/>
    </rfmt>
    <rfmt sheetId="1" sqref="U109" start="0" length="0">
      <dxf/>
    </rfmt>
    <rfmt sheetId="1" sqref="A110" start="0" length="0">
      <dxf>
        <font>
          <b/>
          <sz val="15"/>
          <color auto="1"/>
          <name val="Times New Roman"/>
          <scheme val="none"/>
        </font>
        <alignment horizontal="center" vertical="center" readingOrder="0"/>
      </dxf>
    </rfmt>
    <rfmt sheetId="1" sqref="B110" start="0" length="0">
      <dxf>
        <font>
          <b/>
          <sz val="15"/>
          <color auto="1"/>
          <name val="Times New Roman"/>
          <scheme val="none"/>
        </font>
        <alignment horizontal="center" vertical="center" readingOrder="0"/>
      </dxf>
    </rfmt>
    <rfmt sheetId="1" sqref="C11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0"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0"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0"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0" start="0" length="0">
      <dxf>
        <font>
          <sz val="12"/>
          <color rgb="FFC00000"/>
          <name val="Times New Roman"/>
          <scheme val="none"/>
        </font>
        <alignment horizontal="center" vertical="center" wrapText="1" readingOrder="0"/>
      </dxf>
    </rfmt>
    <rfmt sheetId="1" sqref="L110" start="0" length="0">
      <dxf>
        <font>
          <sz val="12"/>
          <color rgb="FFC00000"/>
          <name val="Times New Roman"/>
          <scheme val="none"/>
        </font>
        <alignment horizontal="center" vertical="center" wrapText="1" readingOrder="0"/>
      </dxf>
    </rfmt>
    <rfmt sheetId="1" sqref="M110" start="0" length="0">
      <dxf>
        <font>
          <sz val="12"/>
          <color rgb="FFC00000"/>
          <name val="Times New Roman"/>
          <scheme val="none"/>
        </font>
        <alignment horizontal="center" vertical="center" wrapText="1" readingOrder="0"/>
      </dxf>
    </rfmt>
    <rfmt sheetId="1" sqref="N110" start="0" length="0">
      <dxf>
        <font>
          <sz val="12"/>
          <color rgb="FFC00000"/>
          <name val="Times New Roman"/>
          <scheme val="none"/>
        </font>
        <alignment horizontal="center" vertical="center" wrapText="1" readingOrder="0"/>
      </dxf>
    </rfmt>
    <rfmt sheetId="1" sqref="O110" start="0" length="0">
      <dxf>
        <font>
          <sz val="12"/>
          <color rgb="FFC00000"/>
          <name val="Times New Roman"/>
          <scheme val="none"/>
        </font>
        <alignment horizontal="center" vertical="center" wrapText="1" readingOrder="0"/>
      </dxf>
    </rfmt>
    <rfmt sheetId="1" sqref="P110" start="0" length="0">
      <dxf>
        <font>
          <sz val="12"/>
          <color rgb="FFC00000"/>
          <name val="Times New Roman"/>
          <scheme val="none"/>
        </font>
        <alignment horizontal="center" vertical="center" wrapText="1" readingOrder="0"/>
      </dxf>
    </rfmt>
    <rfmt sheetId="1" sqref="Q110" start="0" length="0">
      <dxf>
        <font>
          <sz val="12"/>
          <color rgb="FFC00000"/>
          <name val="Times New Roman"/>
          <scheme val="none"/>
        </font>
        <alignment horizontal="center" vertical="center" wrapText="1" readingOrder="0"/>
      </dxf>
    </rfmt>
    <rfmt sheetId="1" sqref="R110" start="0" length="0">
      <dxf>
        <font>
          <sz val="12"/>
          <color rgb="FFC00000"/>
          <name val="Times New Roman"/>
          <scheme val="none"/>
        </font>
        <alignment horizontal="center" vertical="center" wrapText="1" readingOrder="0"/>
      </dxf>
    </rfmt>
    <rfmt sheetId="1" sqref="S110" start="0" length="0">
      <dxf>
        <font>
          <sz val="12"/>
          <color rgb="FFC00000"/>
          <name val="Times New Roman"/>
          <scheme val="none"/>
        </font>
        <alignment horizontal="center" vertical="center" wrapText="1" readingOrder="0"/>
      </dxf>
    </rfmt>
    <rfmt sheetId="1" sqref="T110" start="0" length="0">
      <dxf/>
    </rfmt>
    <rfmt sheetId="1" sqref="U110" start="0" length="0">
      <dxf/>
    </rfmt>
    <rfmt sheetId="1" sqref="A111" start="0" length="0">
      <dxf>
        <font>
          <b/>
          <sz val="15"/>
          <color auto="1"/>
          <name val="Times New Roman"/>
          <scheme val="none"/>
        </font>
        <alignment horizontal="center" vertical="center" readingOrder="0"/>
      </dxf>
    </rfmt>
    <rfmt sheetId="1" sqref="B111" start="0" length="0">
      <dxf>
        <font>
          <b/>
          <sz val="15"/>
          <color auto="1"/>
          <name val="Times New Roman"/>
          <scheme val="none"/>
        </font>
        <alignment horizontal="center" vertical="center" readingOrder="0"/>
      </dxf>
    </rfmt>
    <rfmt sheetId="1" sqref="C11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1"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1"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1"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1" start="0" length="0">
      <dxf>
        <font>
          <sz val="12"/>
          <color rgb="FFC00000"/>
          <name val="Times New Roman"/>
          <scheme val="none"/>
        </font>
        <alignment horizontal="center" vertical="center" wrapText="1" readingOrder="0"/>
      </dxf>
    </rfmt>
    <rfmt sheetId="1" sqref="L111" start="0" length="0">
      <dxf>
        <font>
          <sz val="12"/>
          <color rgb="FFC00000"/>
          <name val="Times New Roman"/>
          <scheme val="none"/>
        </font>
        <alignment horizontal="center" vertical="center" wrapText="1" readingOrder="0"/>
      </dxf>
    </rfmt>
    <rfmt sheetId="1" sqref="M111" start="0" length="0">
      <dxf>
        <font>
          <sz val="12"/>
          <color rgb="FFC00000"/>
          <name val="Times New Roman"/>
          <scheme val="none"/>
        </font>
        <alignment horizontal="center" vertical="center" wrapText="1" readingOrder="0"/>
      </dxf>
    </rfmt>
    <rfmt sheetId="1" sqref="N111" start="0" length="0">
      <dxf>
        <font>
          <sz val="12"/>
          <color rgb="FFC00000"/>
          <name val="Times New Roman"/>
          <scheme val="none"/>
        </font>
        <alignment horizontal="center" vertical="center" wrapText="1" readingOrder="0"/>
      </dxf>
    </rfmt>
    <rfmt sheetId="1" sqref="O111" start="0" length="0">
      <dxf>
        <font>
          <sz val="12"/>
          <color rgb="FFC00000"/>
          <name val="Times New Roman"/>
          <scheme val="none"/>
        </font>
        <alignment horizontal="center" vertical="center" wrapText="1" readingOrder="0"/>
      </dxf>
    </rfmt>
    <rfmt sheetId="1" sqref="P111" start="0" length="0">
      <dxf>
        <font>
          <sz val="12"/>
          <color rgb="FFC00000"/>
          <name val="Times New Roman"/>
          <scheme val="none"/>
        </font>
        <alignment horizontal="center" vertical="center" wrapText="1" readingOrder="0"/>
      </dxf>
    </rfmt>
    <rfmt sheetId="1" sqref="Q111" start="0" length="0">
      <dxf>
        <font>
          <sz val="12"/>
          <color rgb="FFC00000"/>
          <name val="Times New Roman"/>
          <scheme val="none"/>
        </font>
        <alignment horizontal="center" vertical="center" wrapText="1" readingOrder="0"/>
      </dxf>
    </rfmt>
    <rfmt sheetId="1" sqref="R111" start="0" length="0">
      <dxf>
        <font>
          <sz val="12"/>
          <color rgb="FFC00000"/>
          <name val="Times New Roman"/>
          <scheme val="none"/>
        </font>
        <alignment horizontal="center" vertical="center" wrapText="1" readingOrder="0"/>
      </dxf>
    </rfmt>
    <rfmt sheetId="1" sqref="S111" start="0" length="0">
      <dxf>
        <font>
          <sz val="12"/>
          <color rgb="FFC00000"/>
          <name val="Times New Roman"/>
          <scheme val="none"/>
        </font>
        <alignment horizontal="center" vertical="center" wrapText="1" readingOrder="0"/>
      </dxf>
    </rfmt>
    <rfmt sheetId="1" sqref="T111" start="0" length="0">
      <dxf/>
    </rfmt>
    <rfmt sheetId="1" sqref="U111" start="0" length="0">
      <dxf/>
    </rfmt>
    <rfmt sheetId="1" sqref="A112" start="0" length="0">
      <dxf>
        <font>
          <b/>
          <sz val="15"/>
          <color auto="1"/>
          <name val="Times New Roman"/>
          <scheme val="none"/>
        </font>
        <alignment horizontal="center" vertical="center" readingOrder="0"/>
      </dxf>
    </rfmt>
    <rfmt sheetId="1" sqref="B112" start="0" length="0">
      <dxf>
        <font>
          <b/>
          <sz val="15"/>
          <color auto="1"/>
          <name val="Times New Roman"/>
          <scheme val="none"/>
        </font>
        <alignment horizontal="center" vertical="center" readingOrder="0"/>
      </dxf>
    </rfmt>
    <rfmt sheetId="1" sqref="C11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2"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2"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2" start="0" length="0">
      <dxf>
        <font>
          <sz val="12"/>
          <color rgb="FFC00000"/>
          <name val="Times New Roman"/>
          <scheme val="none"/>
        </font>
        <alignment horizontal="center" vertical="center" wrapText="1" readingOrder="0"/>
      </dxf>
    </rfmt>
    <rfmt sheetId="1" sqref="L112" start="0" length="0">
      <dxf>
        <font>
          <sz val="12"/>
          <color rgb="FFC00000"/>
          <name val="Times New Roman"/>
          <scheme val="none"/>
        </font>
        <alignment horizontal="center" vertical="center" wrapText="1" readingOrder="0"/>
      </dxf>
    </rfmt>
    <rfmt sheetId="1" sqref="M112" start="0" length="0">
      <dxf>
        <font>
          <sz val="12"/>
          <color rgb="FFC00000"/>
          <name val="Times New Roman"/>
          <scheme val="none"/>
        </font>
        <alignment horizontal="center" vertical="center" wrapText="1" readingOrder="0"/>
      </dxf>
    </rfmt>
    <rfmt sheetId="1" sqref="N112" start="0" length="0">
      <dxf>
        <font>
          <sz val="12"/>
          <color rgb="FFC00000"/>
          <name val="Times New Roman"/>
          <scheme val="none"/>
        </font>
        <alignment horizontal="center" vertical="center" wrapText="1" readingOrder="0"/>
      </dxf>
    </rfmt>
    <rfmt sheetId="1" sqref="O112" start="0" length="0">
      <dxf>
        <font>
          <sz val="12"/>
          <color rgb="FFC00000"/>
          <name val="Times New Roman"/>
          <scheme val="none"/>
        </font>
        <alignment horizontal="center" vertical="center" wrapText="1" readingOrder="0"/>
      </dxf>
    </rfmt>
    <rfmt sheetId="1" sqref="P112" start="0" length="0">
      <dxf>
        <font>
          <sz val="12"/>
          <color rgb="FFC00000"/>
          <name val="Times New Roman"/>
          <scheme val="none"/>
        </font>
        <alignment horizontal="center" vertical="center" wrapText="1" readingOrder="0"/>
      </dxf>
    </rfmt>
    <rfmt sheetId="1" sqref="Q112" start="0" length="0">
      <dxf>
        <font>
          <sz val="12"/>
          <color rgb="FFC00000"/>
          <name val="Times New Roman"/>
          <scheme val="none"/>
        </font>
        <alignment horizontal="center" vertical="center" wrapText="1" readingOrder="0"/>
      </dxf>
    </rfmt>
    <rfmt sheetId="1" sqref="R112" start="0" length="0">
      <dxf>
        <font>
          <sz val="12"/>
          <color rgb="FFC00000"/>
          <name val="Times New Roman"/>
          <scheme val="none"/>
        </font>
        <alignment horizontal="center" vertical="center" wrapText="1" readingOrder="0"/>
      </dxf>
    </rfmt>
    <rfmt sheetId="1" sqref="S112" start="0" length="0">
      <dxf>
        <font>
          <sz val="12"/>
          <color rgb="FFC00000"/>
          <name val="Times New Roman"/>
          <scheme val="none"/>
        </font>
        <alignment horizontal="center" vertical="center" wrapText="1" readingOrder="0"/>
      </dxf>
    </rfmt>
    <rfmt sheetId="1" sqref="T112" start="0" length="0">
      <dxf/>
    </rfmt>
    <rfmt sheetId="1" sqref="U112" start="0" length="0">
      <dxf/>
    </rfmt>
    <rfmt sheetId="1" sqref="A113" start="0" length="0">
      <dxf>
        <font>
          <b/>
          <sz val="15"/>
          <color auto="1"/>
          <name val="Times New Roman"/>
          <scheme val="none"/>
        </font>
        <alignment horizontal="center" vertical="center" readingOrder="0"/>
      </dxf>
    </rfmt>
    <rfmt sheetId="1" sqref="B113" start="0" length="0">
      <dxf>
        <font>
          <b/>
          <sz val="15"/>
          <color auto="1"/>
          <name val="Times New Roman"/>
          <scheme val="none"/>
        </font>
        <alignment horizontal="center" vertical="center" readingOrder="0"/>
      </dxf>
    </rfmt>
    <rfmt sheetId="1" sqref="C11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3"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3"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3" start="0" length="0">
      <dxf>
        <font>
          <sz val="12"/>
          <color rgb="FFC00000"/>
          <name val="Times New Roman"/>
          <scheme val="none"/>
        </font>
        <alignment horizontal="center" vertical="center" wrapText="1" readingOrder="0"/>
      </dxf>
    </rfmt>
    <rfmt sheetId="1" sqref="L113" start="0" length="0">
      <dxf>
        <font>
          <sz val="12"/>
          <color rgb="FFC00000"/>
          <name val="Times New Roman"/>
          <scheme val="none"/>
        </font>
        <alignment horizontal="center" vertical="center" wrapText="1" readingOrder="0"/>
      </dxf>
    </rfmt>
    <rfmt sheetId="1" sqref="M113" start="0" length="0">
      <dxf>
        <font>
          <sz val="12"/>
          <color rgb="FFC00000"/>
          <name val="Times New Roman"/>
          <scheme val="none"/>
        </font>
        <alignment horizontal="center" vertical="center" wrapText="1" readingOrder="0"/>
      </dxf>
    </rfmt>
    <rfmt sheetId="1" sqref="N113" start="0" length="0">
      <dxf>
        <font>
          <sz val="12"/>
          <color rgb="FFC00000"/>
          <name val="Times New Roman"/>
          <scheme val="none"/>
        </font>
        <alignment horizontal="center" vertical="center" wrapText="1" readingOrder="0"/>
      </dxf>
    </rfmt>
    <rfmt sheetId="1" sqref="O113" start="0" length="0">
      <dxf>
        <font>
          <sz val="12"/>
          <color rgb="FFC00000"/>
          <name val="Times New Roman"/>
          <scheme val="none"/>
        </font>
        <alignment horizontal="center" vertical="center" wrapText="1" readingOrder="0"/>
      </dxf>
    </rfmt>
    <rfmt sheetId="1" sqref="P113" start="0" length="0">
      <dxf>
        <font>
          <sz val="12"/>
          <color rgb="FFC00000"/>
          <name val="Times New Roman"/>
          <scheme val="none"/>
        </font>
        <alignment horizontal="center" vertical="center" wrapText="1" readingOrder="0"/>
      </dxf>
    </rfmt>
    <rfmt sheetId="1" sqref="Q113" start="0" length="0">
      <dxf>
        <font>
          <sz val="12"/>
          <color rgb="FFC00000"/>
          <name val="Times New Roman"/>
          <scheme val="none"/>
        </font>
        <alignment horizontal="center" vertical="center" wrapText="1" readingOrder="0"/>
      </dxf>
    </rfmt>
    <rfmt sheetId="1" sqref="R113" start="0" length="0">
      <dxf>
        <font>
          <sz val="12"/>
          <color rgb="FFC00000"/>
          <name val="Times New Roman"/>
          <scheme val="none"/>
        </font>
        <alignment horizontal="center" vertical="center" wrapText="1" readingOrder="0"/>
      </dxf>
    </rfmt>
    <rfmt sheetId="1" sqref="S113" start="0" length="0">
      <dxf>
        <font>
          <sz val="12"/>
          <color rgb="FFC00000"/>
          <name val="Times New Roman"/>
          <scheme val="none"/>
        </font>
        <alignment horizontal="center" vertical="center" wrapText="1" readingOrder="0"/>
      </dxf>
    </rfmt>
    <rfmt sheetId="1" sqref="T113" start="0" length="0">
      <dxf/>
    </rfmt>
    <rfmt sheetId="1" sqref="U113" start="0" length="0">
      <dxf/>
    </rfmt>
    <rfmt sheetId="1" sqref="A114" start="0" length="0">
      <dxf>
        <font>
          <b/>
          <sz val="15"/>
          <color auto="1"/>
          <name val="Times New Roman"/>
          <scheme val="none"/>
        </font>
        <alignment horizontal="center" vertical="center" readingOrder="0"/>
      </dxf>
    </rfmt>
    <rfmt sheetId="1" sqref="B114" start="0" length="0">
      <dxf>
        <font>
          <b/>
          <sz val="15"/>
          <color auto="1"/>
          <name val="Times New Roman"/>
          <scheme val="none"/>
        </font>
        <alignment horizontal="center" vertical="center" readingOrder="0"/>
      </dxf>
    </rfmt>
    <rfmt sheetId="1" sqref="C11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4"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4"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4" start="0" length="0">
      <dxf>
        <font>
          <sz val="12"/>
          <color rgb="FFC00000"/>
          <name val="Times New Roman"/>
          <scheme val="none"/>
        </font>
        <alignment horizontal="center" vertical="center" wrapText="1" readingOrder="0"/>
      </dxf>
    </rfmt>
    <rfmt sheetId="1" sqref="L114" start="0" length="0">
      <dxf>
        <font>
          <sz val="12"/>
          <color rgb="FFC00000"/>
          <name val="Times New Roman"/>
          <scheme val="none"/>
        </font>
        <alignment horizontal="center" vertical="center" wrapText="1" readingOrder="0"/>
      </dxf>
    </rfmt>
    <rfmt sheetId="1" sqref="M114" start="0" length="0">
      <dxf>
        <font>
          <sz val="12"/>
          <color rgb="FFC00000"/>
          <name val="Times New Roman"/>
          <scheme val="none"/>
        </font>
        <alignment horizontal="center" vertical="center" wrapText="1" readingOrder="0"/>
      </dxf>
    </rfmt>
    <rfmt sheetId="1" sqref="N114" start="0" length="0">
      <dxf>
        <font>
          <sz val="12"/>
          <color rgb="FFC00000"/>
          <name val="Times New Roman"/>
          <scheme val="none"/>
        </font>
        <alignment horizontal="center" vertical="center" wrapText="1" readingOrder="0"/>
      </dxf>
    </rfmt>
    <rfmt sheetId="1" sqref="O114" start="0" length="0">
      <dxf>
        <font>
          <sz val="12"/>
          <color rgb="FFC00000"/>
          <name val="Times New Roman"/>
          <scheme val="none"/>
        </font>
        <alignment horizontal="center" vertical="center" wrapText="1" readingOrder="0"/>
      </dxf>
    </rfmt>
    <rfmt sheetId="1" sqref="P114" start="0" length="0">
      <dxf>
        <font>
          <sz val="12"/>
          <color rgb="FFC00000"/>
          <name val="Times New Roman"/>
          <scheme val="none"/>
        </font>
        <alignment horizontal="center" vertical="center" wrapText="1" readingOrder="0"/>
      </dxf>
    </rfmt>
    <rfmt sheetId="1" sqref="Q114" start="0" length="0">
      <dxf>
        <font>
          <sz val="12"/>
          <color rgb="FFC00000"/>
          <name val="Times New Roman"/>
          <scheme val="none"/>
        </font>
        <alignment horizontal="center" vertical="center" wrapText="1" readingOrder="0"/>
      </dxf>
    </rfmt>
    <rfmt sheetId="1" sqref="R114" start="0" length="0">
      <dxf>
        <font>
          <sz val="12"/>
          <color rgb="FFC00000"/>
          <name val="Times New Roman"/>
          <scheme val="none"/>
        </font>
        <alignment horizontal="center" vertical="center" wrapText="1" readingOrder="0"/>
      </dxf>
    </rfmt>
    <rfmt sheetId="1" sqref="S114" start="0" length="0">
      <dxf>
        <font>
          <sz val="12"/>
          <color rgb="FFC00000"/>
          <name val="Times New Roman"/>
          <scheme val="none"/>
        </font>
        <alignment horizontal="center" vertical="center" wrapText="1" readingOrder="0"/>
      </dxf>
    </rfmt>
    <rfmt sheetId="1" sqref="T114" start="0" length="0">
      <dxf/>
    </rfmt>
    <rfmt sheetId="1" sqref="U114" start="0" length="0">
      <dxf/>
    </rfmt>
    <rfmt sheetId="1" sqref="A115" start="0" length="0">
      <dxf>
        <font>
          <b/>
          <sz val="15"/>
          <color auto="1"/>
          <name val="Times New Roman"/>
          <scheme val="none"/>
        </font>
        <alignment horizontal="center" vertical="center" readingOrder="0"/>
      </dxf>
    </rfmt>
    <rfmt sheetId="1" sqref="B115" start="0" length="0">
      <dxf>
        <font>
          <b/>
          <sz val="15"/>
          <color auto="1"/>
          <name val="Times New Roman"/>
          <scheme val="none"/>
        </font>
        <alignment horizontal="center" vertical="center" readingOrder="0"/>
      </dxf>
    </rfmt>
    <rfmt sheetId="1" sqref="C11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5"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5"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5" start="0" length="0">
      <dxf>
        <font>
          <sz val="12"/>
          <color rgb="FFC00000"/>
          <name val="Times New Roman"/>
          <scheme val="none"/>
        </font>
        <alignment horizontal="center" vertical="center" wrapText="1" readingOrder="0"/>
      </dxf>
    </rfmt>
    <rfmt sheetId="1" sqref="L115" start="0" length="0">
      <dxf>
        <font>
          <sz val="12"/>
          <color rgb="FFC00000"/>
          <name val="Times New Roman"/>
          <scheme val="none"/>
        </font>
        <alignment horizontal="center" vertical="center" wrapText="1" readingOrder="0"/>
      </dxf>
    </rfmt>
    <rfmt sheetId="1" sqref="M115" start="0" length="0">
      <dxf>
        <font>
          <sz val="12"/>
          <color rgb="FFC00000"/>
          <name val="Times New Roman"/>
          <scheme val="none"/>
        </font>
        <alignment horizontal="center" vertical="center" wrapText="1" readingOrder="0"/>
      </dxf>
    </rfmt>
    <rfmt sheetId="1" sqref="N115" start="0" length="0">
      <dxf>
        <font>
          <sz val="12"/>
          <color rgb="FFC00000"/>
          <name val="Times New Roman"/>
          <scheme val="none"/>
        </font>
        <alignment horizontal="center" vertical="center" wrapText="1" readingOrder="0"/>
      </dxf>
    </rfmt>
    <rfmt sheetId="1" sqref="O115" start="0" length="0">
      <dxf>
        <font>
          <sz val="12"/>
          <color rgb="FFC00000"/>
          <name val="Times New Roman"/>
          <scheme val="none"/>
        </font>
        <alignment horizontal="center" vertical="center" wrapText="1" readingOrder="0"/>
      </dxf>
    </rfmt>
    <rfmt sheetId="1" sqref="P115" start="0" length="0">
      <dxf>
        <font>
          <sz val="12"/>
          <color rgb="FFC00000"/>
          <name val="Times New Roman"/>
          <scheme val="none"/>
        </font>
        <alignment horizontal="center" vertical="center" wrapText="1" readingOrder="0"/>
      </dxf>
    </rfmt>
    <rfmt sheetId="1" sqref="Q115" start="0" length="0">
      <dxf>
        <font>
          <sz val="12"/>
          <color rgb="FFC00000"/>
          <name val="Times New Roman"/>
          <scheme val="none"/>
        </font>
        <alignment horizontal="center" vertical="center" wrapText="1" readingOrder="0"/>
      </dxf>
    </rfmt>
    <rfmt sheetId="1" sqref="R115" start="0" length="0">
      <dxf>
        <font>
          <sz val="12"/>
          <color rgb="FFC00000"/>
          <name val="Times New Roman"/>
          <scheme val="none"/>
        </font>
        <alignment horizontal="center" vertical="center" wrapText="1" readingOrder="0"/>
      </dxf>
    </rfmt>
    <rfmt sheetId="1" sqref="S115" start="0" length="0">
      <dxf>
        <font>
          <sz val="12"/>
          <color rgb="FFC00000"/>
          <name val="Times New Roman"/>
          <scheme val="none"/>
        </font>
        <alignment horizontal="center" vertical="center" wrapText="1" readingOrder="0"/>
      </dxf>
    </rfmt>
    <rfmt sheetId="1" sqref="T115" start="0" length="0">
      <dxf/>
    </rfmt>
    <rfmt sheetId="1" sqref="U115" start="0" length="0">
      <dxf/>
    </rfmt>
    <rfmt sheetId="1" sqref="A116" start="0" length="0">
      <dxf>
        <font>
          <b/>
          <sz val="15"/>
          <color auto="1"/>
          <name val="Times New Roman"/>
          <scheme val="none"/>
        </font>
        <alignment horizontal="center" vertical="center" readingOrder="0"/>
      </dxf>
    </rfmt>
    <rfmt sheetId="1" sqref="B116" start="0" length="0">
      <dxf>
        <font>
          <b/>
          <sz val="15"/>
          <color auto="1"/>
          <name val="Times New Roman"/>
          <scheme val="none"/>
        </font>
        <alignment horizontal="center" vertical="center" readingOrder="0"/>
      </dxf>
    </rfmt>
    <rfmt sheetId="1" sqref="C11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11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1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1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1" sqref="G116" start="0" length="0">
      <dxf>
        <font>
          <sz val="12"/>
          <color auto="1"/>
          <name val="Times New Roman"/>
          <scheme val="none"/>
        </font>
        <numFmt numFmtId="3" formatCode="#,##0"/>
        <fill>
          <patternFill patternType="solid">
            <bgColor theme="0" tint="-4.9989318521683403E-2"/>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1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6"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16" start="0" length="0">
      <dxf>
        <font>
          <sz val="12"/>
          <color rgb="FFC00000"/>
          <name val="Times New Roman"/>
          <scheme val="none"/>
        </font>
        <alignment horizontal="center" vertical="center" wrapText="1" readingOrder="0"/>
      </dxf>
    </rfmt>
    <rfmt sheetId="1" sqref="L116" start="0" length="0">
      <dxf>
        <font>
          <sz val="12"/>
          <color rgb="FFC00000"/>
          <name val="Times New Roman"/>
          <scheme val="none"/>
        </font>
        <alignment horizontal="center" vertical="center" wrapText="1" readingOrder="0"/>
      </dxf>
    </rfmt>
    <rfmt sheetId="1" sqref="M116" start="0" length="0">
      <dxf>
        <font>
          <sz val="12"/>
          <color rgb="FFC00000"/>
          <name val="Times New Roman"/>
          <scheme val="none"/>
        </font>
        <alignment horizontal="center" vertical="center" wrapText="1" readingOrder="0"/>
      </dxf>
    </rfmt>
    <rfmt sheetId="1" sqref="N116" start="0" length="0">
      <dxf>
        <font>
          <sz val="12"/>
          <color rgb="FFC00000"/>
          <name val="Times New Roman"/>
          <scheme val="none"/>
        </font>
        <alignment horizontal="center" vertical="center" wrapText="1" readingOrder="0"/>
      </dxf>
    </rfmt>
    <rfmt sheetId="1" sqref="O116" start="0" length="0">
      <dxf>
        <font>
          <sz val="12"/>
          <color rgb="FFC00000"/>
          <name val="Times New Roman"/>
          <scheme val="none"/>
        </font>
        <alignment horizontal="center" vertical="center" wrapText="1" readingOrder="0"/>
      </dxf>
    </rfmt>
    <rfmt sheetId="1" sqref="P116" start="0" length="0">
      <dxf>
        <font>
          <sz val="12"/>
          <color rgb="FFC00000"/>
          <name val="Times New Roman"/>
          <scheme val="none"/>
        </font>
        <alignment horizontal="center" vertical="center" wrapText="1" readingOrder="0"/>
      </dxf>
    </rfmt>
    <rfmt sheetId="1" sqref="Q116" start="0" length="0">
      <dxf>
        <font>
          <sz val="12"/>
          <color rgb="FFC00000"/>
          <name val="Times New Roman"/>
          <scheme val="none"/>
        </font>
        <alignment horizontal="center" vertical="center" wrapText="1" readingOrder="0"/>
      </dxf>
    </rfmt>
    <rfmt sheetId="1" sqref="R116" start="0" length="0">
      <dxf>
        <font>
          <sz val="12"/>
          <color rgb="FFC00000"/>
          <name val="Times New Roman"/>
          <scheme val="none"/>
        </font>
        <alignment horizontal="center" vertical="center" wrapText="1" readingOrder="0"/>
      </dxf>
    </rfmt>
    <rfmt sheetId="1" sqref="S116" start="0" length="0">
      <dxf>
        <font>
          <sz val="12"/>
          <color rgb="FFC00000"/>
          <name val="Times New Roman"/>
          <scheme val="none"/>
        </font>
        <alignment horizontal="center" vertical="center" wrapText="1" readingOrder="0"/>
      </dxf>
    </rfmt>
    <rfmt sheetId="1" sqref="T116" start="0" length="0">
      <dxf/>
    </rfmt>
    <rfmt sheetId="1" sqref="U116" start="0" length="0">
      <dxf/>
    </rfmt>
  </rm>
  <rrc rId="1932"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3"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4"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5"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6"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7"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8"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39"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0"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1"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2"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3"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4"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5"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rc rId="1946" sId="1" ref="A163:XFD16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3:XFD163" start="0" length="0">
      <dxf>
        <font>
          <color rgb="FFC00000"/>
          <name val="Times New Roman"/>
          <scheme val="none"/>
        </font>
      </dxf>
    </rfmt>
    <rfmt sheetId="1" sqref="A163" start="0" length="0">
      <dxf>
        <font>
          <b/>
          <sz val="15"/>
          <color rgb="FFC00000"/>
          <name val="Times New Roman"/>
          <scheme val="none"/>
        </font>
        <alignment horizontal="center" vertical="top" readingOrder="0"/>
      </dxf>
    </rfmt>
    <rfmt sheetId="1" sqref="B163" start="0" length="0">
      <dxf>
        <font>
          <b/>
          <sz val="15"/>
          <color rgb="FFC00000"/>
          <name val="Times New Roman"/>
          <scheme val="none"/>
        </font>
        <alignment horizontal="center" vertical="center" readingOrder="0"/>
      </dxf>
    </rfmt>
    <rfmt sheetId="1" sqref="D163" start="0" length="0">
      <dxf>
        <font>
          <sz val="13"/>
          <color rgb="FFC00000"/>
          <name val="Times New Roman"/>
          <scheme val="none"/>
        </font>
        <alignment vertical="center" readingOrder="0"/>
      </dxf>
    </rfmt>
    <rfmt sheetId="1" sqref="E163" start="0" length="0">
      <dxf>
        <alignment vertical="center" readingOrder="0"/>
      </dxf>
    </rfmt>
    <rfmt sheetId="1" sqref="F163" start="0" length="0">
      <dxf>
        <alignment vertical="center" readingOrder="0"/>
      </dxf>
    </rfmt>
    <rfmt sheetId="1" sqref="G163" start="0" length="0">
      <dxf>
        <alignment vertical="center" readingOrder="0"/>
      </dxf>
    </rfmt>
    <rfmt sheetId="1" sqref="H163" start="0" length="0">
      <dxf>
        <alignment vertical="center" readingOrder="0"/>
      </dxf>
    </rfmt>
    <rfmt sheetId="1" sqref="I163" start="0" length="0">
      <dxf>
        <alignment vertical="center" readingOrder="0"/>
      </dxf>
    </rfmt>
    <rfmt sheetId="1" sqref="J163" start="0" length="0">
      <dxf>
        <alignment vertical="top" readingOrder="0"/>
      </dxf>
    </rfmt>
    <rfmt sheetId="1" sqref="K163" start="0" length="0">
      <dxf>
        <alignment horizontal="center" vertical="top" readingOrder="0"/>
      </dxf>
    </rfmt>
    <rfmt sheetId="1" sqref="M163" start="0" length="0">
      <dxf>
        <font>
          <b/>
          <sz val="20"/>
          <color rgb="FFC00000"/>
          <name val="Times New Roman"/>
          <scheme val="none"/>
        </font>
      </dxf>
    </rfmt>
    <rfmt sheetId="1" sqref="N163" start="0" length="0">
      <dxf>
        <font>
          <b/>
          <sz val="24"/>
          <color rgb="FFC00000"/>
          <name val="Times New Roman"/>
          <scheme val="none"/>
        </font>
      </dxf>
    </rfmt>
  </rrc>
  <rcc rId="1947" sId="1">
    <oc r="C102" t="inlineStr">
      <is>
        <r>
          <t xml:space="preserve">13. </t>
        </r>
        <r>
          <rPr>
            <b/>
            <sz val="13"/>
            <rFont val="Times New Roman"/>
            <family val="1"/>
            <charset val="204"/>
          </rPr>
          <t>Муниципальная программа "Содержание объектов городского хозяйства и инженерной инфраструктуры в городе Когалыме "</t>
        </r>
      </is>
    </oc>
    <nc r="C102" t="inlineStr">
      <is>
        <r>
          <t xml:space="preserve">9. </t>
        </r>
        <r>
          <rPr>
            <b/>
            <sz val="13"/>
            <rFont val="Times New Roman"/>
            <family val="1"/>
            <charset val="204"/>
          </rPr>
          <t>Муниципальная программа "Содержание объектов городского хозяйства и инженерной инфраструктуры в городе Когалыме "</t>
        </r>
      </is>
    </nc>
  </rcc>
  <rfmt sheetId="1" sqref="C102:J102" start="0" length="2147483647">
    <dxf>
      <font>
        <color auto="1"/>
      </font>
    </dxf>
  </rfmt>
  <rrc rId="1948" sId="1" ref="A117:XFD121"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49" sheetId="1" source="A193:XFD197" destination="A117:XFD121" sourceSheetId="1">
    <undo index="0" exp="area" ref3D="1" dr="$C$1:$L$197" dn="Z_23B928A9_6A98_4CCC_AA2C_C7EA031F8ADF_.wvu.FilterData" sId="1"/>
    <undo index="0" exp="area" ref3D="1" dr="$C$1:$L$197" dn="Z_1964966C_32C1_446C_B511_FA29B69AD691_.wvu.FilterData" sId="1"/>
    <undo index="0" exp="area" ref3D="1" dr="$C$1:$L$197" dn="Z_39B75128_62A2_4C0D_B676_DB4D6333CB2B_.wvu.FilterData" sId="1"/>
    <undo index="0" exp="area" ref3D="1" dr="$C$1:$L$197" dn="_ФильтрБазыДанных" sId="1"/>
    <undo index="0" exp="area" ref3D="1" dr="$C$1:$L$197" dn="Z_10002042_64B8_47E1_9CF6_7701B56F6EC0_.wvu.FilterData" sId="1"/>
    <undo index="0" exp="area" ref3D="1" dr="$C$1:$L$197" dn="Z_1BDF9E07_0405_4173_B499_85E49FDDA35A_.wvu.FilterData" sId="1"/>
    <undo index="0" exp="area" ref3D="1" dr="$C$1:$L$197" dn="Z_20951AD8_CD14_4BAD_89A7_8C47497B0061_.wvu.FilterData" sId="1"/>
    <undo index="0" exp="area" ref3D="1" dr="$C$1:$J$197" dn="Z_10002042_64B8_47E1_9CF6_7701B56F6EC0_.wvu.PrintArea" sId="1"/>
    <undo index="0" exp="area" ref3D="1" dr="$C$1:$L$197" dn="Z_1D017F87_0810_4594_9E39_EEDA19D56DF5_.wvu.FilterData" sId="1"/>
    <undo index="0" exp="area" ref3D="1" dr="$C$1:$L$197" dn="Z_F8BC6D47_DF32_40A5_891A_216E8A452892_.wvu.FilterData" sId="1"/>
    <undo index="0" exp="area" ref3D="1" dr="$C$1:$L$197" dn="Z_DE2D4942_7408_4E97_8066_36FDC42C9E89_.wvu.FilterData" sId="1"/>
    <undo index="0" exp="area" ref3D="1" dr="$C$1:$L$197" dn="Z_B4C5D374_A1D4_4C1B_8A31_95626C4AD0DB_.wvu.FilterData" sId="1"/>
    <undo index="0" exp="area" ref3D="1" dr="$C$1:$L$197" dn="Z_BA841332_DFE8_4B37_BA4A_C5C5E49832E3_.wvu.FilterData" sId="1"/>
    <undo index="0" exp="area" ref3D="1" dr="$C$1:$L$197" dn="Z_C94FA497_4D48_4D7E_A920_806216D74D1B_.wvu.FilterData" sId="1"/>
    <undo index="0" exp="area" ref3D="1" dr="$C$1:$L$197" dn="Z_D91AFCB0_7014_421B_B25D_B77E26E1DD8E_.wvu.FilterData" sId="1"/>
    <undo index="0" exp="area" ref3D="1" dr="$C$1:$L$197" dn="Z_D7D7697E_66A0_4199_8E1B_459E153818BC_.wvu.FilterData" sId="1"/>
    <undo index="0" exp="area" ref3D="1" dr="$C$1:$L$197" dn="Z_C9191A59_CCA1_49D7_BB50_DCA4B9B020B6_.wvu.FilterData" sId="1"/>
    <undo index="0" exp="area" ref3D="1" dr="$C$1:$J$197" dn="Z_BA841332_DFE8_4B37_BA4A_C5C5E49832E3_.wvu.PrintArea" sId="1"/>
    <undo index="0" exp="area" ref3D="1" dr="$C$1:$L$197" dn="Z_A8FF9159_F347_4A24_83F2_58F6BC95B582_.wvu.FilterData" sId="1"/>
    <undo index="0" exp="area" ref3D="1" dr="$C$1:$L$197" dn="Z_575340E5_5AF6_4B78_B28F_7D396EC5C43B_.wvu.FilterData" sId="1"/>
    <undo index="0" exp="area" ref3D="1" dr="$C$1:$L$197" dn="Z_466B0117_CF9D_40DC_8F48_94B74A2CAE52_.wvu.FilterData" sId="1"/>
    <undo index="0" exp="area" ref3D="1" dr="$C$1:$L$197" dn="Z_4AAB4DEF_F9A2_43E2_A6A9_F8EE2C83DEEC_.wvu.FilterData" sId="1"/>
    <undo index="0" exp="area" ref3D="1" dr="$C$1:$L$197" dn="Z_6C582F68_A26F_45F9_AE23_AF62D32FDFBD_.wvu.FilterData" sId="1"/>
    <undo index="0" exp="area" ref3D="1" dr="$C$1:$L$197" dn="Z_4724181A_1299_4FDA_8F67_F18870C34838_.wvu.FilterData" sId="1"/>
    <undo index="0" exp="area" ref3D="1" dr="$C$1:$L$197" dn="Z_8FDA911F_590B_4666_A0E2_43B253201F3D_.wvu.FilterData" sId="1"/>
    <rfmt sheetId="1" xfDxf="1" sqref="A117:XFD117" start="0" length="0">
      <dxf>
        <font>
          <sz val="12"/>
          <color rgb="FFC00000"/>
          <name val="Times New Roman"/>
          <scheme val="none"/>
        </font>
      </dxf>
    </rfmt>
    <rfmt sheetId="1" xfDxf="1" sqref="A118:XFD118" start="0" length="0">
      <dxf>
        <font>
          <sz val="12"/>
          <color rgb="FFC00000"/>
          <name val="Times New Roman"/>
          <scheme val="none"/>
        </font>
      </dxf>
    </rfmt>
    <rfmt sheetId="1" xfDxf="1" sqref="A119:XFD119" start="0" length="0">
      <dxf>
        <font>
          <sz val="12"/>
          <color rgb="FFC00000"/>
          <name val="Times New Roman"/>
          <scheme val="none"/>
        </font>
      </dxf>
    </rfmt>
    <rfmt sheetId="1" xfDxf="1" sqref="A120:XFD120" start="0" length="0">
      <dxf>
        <font>
          <sz val="12"/>
          <color rgb="FFC00000"/>
          <name val="Times New Roman"/>
          <scheme val="none"/>
        </font>
      </dxf>
    </rfmt>
    <rfmt sheetId="1" xfDxf="1" sqref="A121:XFD121" start="0" length="0">
      <dxf>
        <font>
          <sz val="12"/>
          <color rgb="FFC00000"/>
          <name val="Times New Roman"/>
          <scheme val="none"/>
        </font>
      </dxf>
    </rfmt>
    <rfmt sheetId="1" sqref="A117" start="0" length="0">
      <dxf>
        <font>
          <b/>
          <sz val="15"/>
          <color auto="1"/>
          <name val="Times New Roman"/>
          <scheme val="none"/>
        </font>
        <alignment horizontal="center" vertical="top" readingOrder="0"/>
      </dxf>
    </rfmt>
    <rfmt sheetId="1" sqref="B117" start="0" length="0">
      <dxf>
        <font>
          <b/>
          <sz val="15"/>
          <color rgb="FFC00000"/>
          <name val="Times New Roman"/>
          <scheme val="none"/>
        </font>
        <alignment horizontal="center" vertical="center" readingOrder="0"/>
      </dxf>
    </rfmt>
    <rfmt sheetId="1" sqref="C117" start="0" length="0">
      <dxf>
        <font>
          <sz val="13"/>
          <color auto="1"/>
          <name val="Times New Roman"/>
          <scheme val="none"/>
        </font>
        <numFmt numFmtId="30" formatCode="@"/>
        <alignment vertical="center" wrapText="1" readingOrder="0"/>
        <border outline="0">
          <left style="thin">
            <color indexed="64"/>
          </left>
          <right style="thin">
            <color indexed="64"/>
          </right>
          <bottom style="thin">
            <color indexed="64"/>
          </bottom>
        </border>
      </dxf>
    </rfmt>
    <rfmt sheetId="1" sqref="D117" start="0" length="0">
      <dxf>
        <font>
          <sz val="13"/>
          <color auto="1"/>
          <name val="Times New Roman"/>
          <scheme val="none"/>
        </font>
        <alignment horizontal="justify" vertical="center" wrapText="1" readingOrder="0"/>
        <border outline="0">
          <left style="thin">
            <color indexed="64"/>
          </left>
          <right style="thin">
            <color indexed="64"/>
          </right>
          <bottom style="thin">
            <color indexed="64"/>
          </bottom>
        </border>
      </dxf>
    </rfmt>
    <rfmt sheetId="1" sqref="E11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F117"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G117"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H117" start="0" length="0">
      <dxf>
        <font>
          <sz val="12"/>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I11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7" start="0" length="0">
      <dxf>
        <font>
          <sz val="13"/>
          <color auto="1"/>
          <name val="Times New Roman"/>
          <scheme val="none"/>
        </font>
        <alignment horizontal="justify" vertical="top" wrapText="1" readingOrder="0"/>
        <border outline="0">
          <left style="thin">
            <color indexed="64"/>
          </left>
          <right style="thin">
            <color indexed="64"/>
          </right>
          <bottom style="thin">
            <color indexed="64"/>
          </bottom>
        </border>
      </dxf>
    </rfmt>
    <rfmt sheetId="1" sqref="K117" start="0" length="0">
      <dxf>
        <font>
          <sz val="13"/>
          <color rgb="FFC00000"/>
          <name val="Times New Roman"/>
          <scheme val="none"/>
        </font>
        <alignment horizontal="center" vertical="top" readingOrder="0"/>
      </dxf>
    </rfmt>
    <rfmt sheetId="1" sqref="L117" start="0" length="0">
      <dxf>
        <font>
          <sz val="13"/>
          <color rgb="FFC00000"/>
          <name val="Times New Roman"/>
          <scheme val="none"/>
        </font>
      </dxf>
    </rfmt>
    <rfmt sheetId="1" sqref="N117" start="0" length="0">
      <dxf>
        <font>
          <b/>
          <sz val="24"/>
          <color rgb="FFC00000"/>
          <name val="Times New Roman"/>
          <scheme val="none"/>
        </font>
        <alignment horizontal="center" vertical="center" wrapText="1" readingOrder="0"/>
      </dxf>
    </rfmt>
    <rfmt sheetId="1" sqref="A118" start="0" length="0">
      <dxf>
        <font>
          <b/>
          <sz val="15"/>
          <color auto="1"/>
          <name val="Times New Roman"/>
          <scheme val="none"/>
        </font>
        <alignment horizontal="center" vertical="top" readingOrder="0"/>
      </dxf>
    </rfmt>
    <rfmt sheetId="1" sqref="B118" start="0" length="0">
      <dxf>
        <font>
          <b/>
          <sz val="15"/>
          <color rgb="FFC00000"/>
          <name val="Times New Roman"/>
          <scheme val="none"/>
        </font>
        <alignment horizontal="center" vertical="center" readingOrder="0"/>
      </dxf>
    </rfmt>
    <rfmt sheetId="1" sqref="C118" start="0" length="0">
      <dxf>
        <font>
          <sz val="13"/>
          <color auto="1"/>
          <name val="Times New Roman"/>
          <scheme val="none"/>
        </font>
        <numFmt numFmtId="30" formatCode="@"/>
        <alignment vertical="center" wrapText="1" readingOrder="0"/>
        <border outline="0">
          <left style="thin">
            <color indexed="64"/>
          </left>
          <right style="thin">
            <color indexed="64"/>
          </right>
          <bottom style="thin">
            <color indexed="64"/>
          </bottom>
        </border>
      </dxf>
    </rfmt>
    <rfmt sheetId="1" sqref="D118" start="0" length="0">
      <dxf>
        <font>
          <sz val="13"/>
          <color auto="1"/>
          <name val="Times New Roman"/>
          <scheme val="none"/>
        </font>
        <alignment horizontal="justify" vertical="center" wrapText="1" readingOrder="0"/>
        <border outline="0">
          <left style="thin">
            <color indexed="64"/>
          </left>
          <right style="thin">
            <color indexed="64"/>
          </right>
          <bottom style="thin">
            <color indexed="64"/>
          </bottom>
        </border>
      </dxf>
    </rfmt>
    <rfmt sheetId="1" sqref="E11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F118"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G118"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H118" start="0" length="0">
      <dxf>
        <font>
          <sz val="12"/>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I11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8" start="0" length="0">
      <dxf>
        <font>
          <sz val="13"/>
          <color auto="1"/>
          <name val="Times New Roman"/>
          <scheme val="none"/>
        </font>
        <alignment horizontal="justify" vertical="top" wrapText="1" readingOrder="0"/>
        <border outline="0">
          <left style="thin">
            <color indexed="64"/>
          </left>
          <right style="thin">
            <color indexed="64"/>
          </right>
          <bottom style="thin">
            <color indexed="64"/>
          </bottom>
        </border>
      </dxf>
    </rfmt>
    <rfmt sheetId="1" sqref="K118" start="0" length="0">
      <dxf>
        <font>
          <sz val="13"/>
          <color rgb="FFC00000"/>
          <name val="Times New Roman"/>
          <scheme val="none"/>
        </font>
        <alignment horizontal="center" vertical="top" readingOrder="0"/>
      </dxf>
    </rfmt>
    <rfmt sheetId="1" sqref="L118" start="0" length="0">
      <dxf>
        <font>
          <sz val="13"/>
          <color rgb="FFC00000"/>
          <name val="Times New Roman"/>
          <scheme val="none"/>
        </font>
      </dxf>
    </rfmt>
    <rfmt sheetId="1" sqref="N118" start="0" length="0">
      <dxf>
        <font>
          <b/>
          <sz val="24"/>
          <color rgb="FFC00000"/>
          <name val="Times New Roman"/>
          <scheme val="none"/>
        </font>
        <alignment horizontal="center" vertical="center" wrapText="1" readingOrder="0"/>
      </dxf>
    </rfmt>
    <rfmt sheetId="1" sqref="A119" start="0" length="0">
      <dxf>
        <font>
          <b/>
          <sz val="15"/>
          <color auto="1"/>
          <name val="Times New Roman"/>
          <scheme val="none"/>
        </font>
        <alignment horizontal="center" vertical="top" readingOrder="0"/>
      </dxf>
    </rfmt>
    <rfmt sheetId="1" sqref="B119" start="0" length="0">
      <dxf>
        <font>
          <b/>
          <sz val="15"/>
          <color rgb="FFC00000"/>
          <name val="Times New Roman"/>
          <scheme val="none"/>
        </font>
        <alignment horizontal="center" vertical="center" readingOrder="0"/>
      </dxf>
    </rfmt>
    <rfmt sheetId="1" sqref="C119" start="0" length="0">
      <dxf>
        <font>
          <sz val="13"/>
          <color auto="1"/>
          <name val="Times New Roman"/>
          <scheme val="none"/>
        </font>
        <numFmt numFmtId="30" formatCode="@"/>
        <alignment vertical="center" wrapText="1" readingOrder="0"/>
        <border outline="0">
          <left style="thin">
            <color indexed="64"/>
          </left>
          <right style="thin">
            <color indexed="64"/>
          </right>
          <bottom style="thin">
            <color indexed="64"/>
          </bottom>
        </border>
      </dxf>
    </rfmt>
    <rfmt sheetId="1" sqref="D119" start="0" length="0">
      <dxf>
        <font>
          <sz val="13"/>
          <color auto="1"/>
          <name val="Times New Roman"/>
          <scheme val="none"/>
        </font>
        <alignment horizontal="justify" vertical="center" wrapText="1" readingOrder="0"/>
        <border outline="0">
          <left style="thin">
            <color indexed="64"/>
          </left>
          <right style="thin">
            <color indexed="64"/>
          </right>
          <bottom style="thin">
            <color indexed="64"/>
          </bottom>
        </border>
      </dxf>
    </rfmt>
    <rfmt sheetId="1" sqref="E11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F119"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G119"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H119" start="0" length="0">
      <dxf>
        <font>
          <sz val="12"/>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I119"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19" start="0" length="0">
      <dxf>
        <font>
          <sz val="13"/>
          <color auto="1"/>
          <name val="Times New Roman"/>
          <scheme val="none"/>
        </font>
        <alignment horizontal="justify" vertical="top" wrapText="1" readingOrder="0"/>
        <border outline="0">
          <left style="thin">
            <color indexed="64"/>
          </left>
          <right style="thin">
            <color indexed="64"/>
          </right>
          <bottom style="thin">
            <color indexed="64"/>
          </bottom>
        </border>
      </dxf>
    </rfmt>
    <rfmt sheetId="1" sqref="K119" start="0" length="0">
      <dxf>
        <font>
          <sz val="13"/>
          <color rgb="FFC00000"/>
          <name val="Times New Roman"/>
          <scheme val="none"/>
        </font>
        <alignment horizontal="center" vertical="top" readingOrder="0"/>
      </dxf>
    </rfmt>
    <rfmt sheetId="1" sqref="L119" start="0" length="0">
      <dxf>
        <font>
          <sz val="13"/>
          <color rgb="FFC00000"/>
          <name val="Times New Roman"/>
          <scheme val="none"/>
        </font>
      </dxf>
    </rfmt>
    <rfmt sheetId="1" sqref="N119" start="0" length="0">
      <dxf>
        <font>
          <b/>
          <sz val="24"/>
          <color rgb="FFC00000"/>
          <name val="Times New Roman"/>
          <scheme val="none"/>
        </font>
        <alignment horizontal="center" vertical="center" wrapText="1" readingOrder="0"/>
      </dxf>
    </rfmt>
    <rfmt sheetId="1" sqref="A120" start="0" length="0">
      <dxf>
        <font>
          <b/>
          <sz val="15"/>
          <color auto="1"/>
          <name val="Times New Roman"/>
          <scheme val="none"/>
        </font>
        <alignment horizontal="center" vertical="top" readingOrder="0"/>
      </dxf>
    </rfmt>
    <rfmt sheetId="1" sqref="B120" start="0" length="0">
      <dxf>
        <font>
          <b/>
          <sz val="15"/>
          <color rgb="FFC00000"/>
          <name val="Times New Roman"/>
          <scheme val="none"/>
        </font>
        <alignment horizontal="center" vertical="center" readingOrder="0"/>
      </dxf>
    </rfmt>
    <rfmt sheetId="1" sqref="C120" start="0" length="0">
      <dxf>
        <font>
          <sz val="13"/>
          <color auto="1"/>
          <name val="Times New Roman"/>
          <scheme val="none"/>
        </font>
        <numFmt numFmtId="30" formatCode="@"/>
        <alignment vertical="center" wrapText="1" readingOrder="0"/>
        <border outline="0">
          <left style="thin">
            <color indexed="64"/>
          </left>
          <right style="thin">
            <color indexed="64"/>
          </right>
          <bottom style="thin">
            <color indexed="64"/>
          </bottom>
        </border>
      </dxf>
    </rfmt>
    <rfmt sheetId="1" sqref="D120" start="0" length="0">
      <dxf>
        <font>
          <sz val="13"/>
          <color auto="1"/>
          <name val="Times New Roman"/>
          <scheme val="none"/>
        </font>
        <alignment horizontal="justify" vertical="center" wrapText="1" readingOrder="0"/>
        <border outline="0">
          <left style="thin">
            <color indexed="64"/>
          </left>
          <right style="thin">
            <color indexed="64"/>
          </right>
          <bottom style="thin">
            <color indexed="64"/>
          </bottom>
        </border>
      </dxf>
    </rfmt>
    <rfmt sheetId="1" sqref="E12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F120"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G120"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H120" start="0" length="0">
      <dxf>
        <font>
          <sz val="12"/>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I120"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0" start="0" length="0">
      <dxf>
        <font>
          <sz val="13"/>
          <color auto="1"/>
          <name val="Times New Roman"/>
          <scheme val="none"/>
        </font>
        <alignment horizontal="justify" vertical="top" wrapText="1" readingOrder="0"/>
        <border outline="0">
          <left style="thin">
            <color indexed="64"/>
          </left>
          <right style="thin">
            <color indexed="64"/>
          </right>
          <bottom style="thin">
            <color indexed="64"/>
          </bottom>
        </border>
      </dxf>
    </rfmt>
    <rfmt sheetId="1" sqref="K120" start="0" length="0">
      <dxf>
        <font>
          <sz val="13"/>
          <color rgb="FFC00000"/>
          <name val="Times New Roman"/>
          <scheme val="none"/>
        </font>
        <alignment horizontal="center" vertical="top" readingOrder="0"/>
      </dxf>
    </rfmt>
    <rfmt sheetId="1" sqref="L120" start="0" length="0">
      <dxf>
        <font>
          <sz val="13"/>
          <color rgb="FFC00000"/>
          <name val="Times New Roman"/>
          <scheme val="none"/>
        </font>
      </dxf>
    </rfmt>
    <rfmt sheetId="1" sqref="N120" start="0" length="0">
      <dxf>
        <font>
          <b/>
          <sz val="24"/>
          <color rgb="FFC00000"/>
          <name val="Times New Roman"/>
          <scheme val="none"/>
        </font>
        <alignment horizontal="center" vertical="center" wrapText="1" readingOrder="0"/>
      </dxf>
    </rfmt>
    <rfmt sheetId="1" sqref="A121" start="0" length="0">
      <dxf>
        <font>
          <b/>
          <sz val="15"/>
          <color auto="1"/>
          <name val="Times New Roman"/>
          <scheme val="none"/>
        </font>
        <alignment horizontal="center" vertical="top" readingOrder="0"/>
      </dxf>
    </rfmt>
    <rfmt sheetId="1" sqref="B121" start="0" length="0">
      <dxf>
        <font>
          <b/>
          <sz val="15"/>
          <color rgb="FFC00000"/>
          <name val="Times New Roman"/>
          <scheme val="none"/>
        </font>
        <alignment horizontal="center" vertical="center" readingOrder="0"/>
      </dxf>
    </rfmt>
    <rfmt sheetId="1" sqref="C121" start="0" length="0">
      <dxf>
        <font>
          <sz val="13"/>
          <color auto="1"/>
          <name val="Times New Roman"/>
          <scheme val="none"/>
        </font>
        <numFmt numFmtId="30" formatCode="@"/>
        <alignment vertical="center" wrapText="1" readingOrder="0"/>
        <border outline="0">
          <left style="thin">
            <color indexed="64"/>
          </left>
          <right style="thin">
            <color indexed="64"/>
          </right>
          <bottom style="thin">
            <color indexed="64"/>
          </bottom>
        </border>
      </dxf>
    </rfmt>
    <rfmt sheetId="1" sqref="D121" start="0" length="0">
      <dxf>
        <font>
          <sz val="13"/>
          <color auto="1"/>
          <name val="Times New Roman"/>
          <scheme val="none"/>
        </font>
        <alignment horizontal="justify" vertical="center" wrapText="1" readingOrder="0"/>
        <border outline="0">
          <left style="thin">
            <color indexed="64"/>
          </left>
          <right style="thin">
            <color indexed="64"/>
          </right>
          <bottom style="thin">
            <color indexed="64"/>
          </bottom>
        </border>
      </dxf>
    </rfmt>
    <rfmt sheetId="1" sqref="E12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bottom style="thin">
            <color indexed="64"/>
          </bottom>
        </border>
      </dxf>
    </rfmt>
    <rfmt sheetId="1" sqref="F121"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G121" start="0" length="0">
      <dxf>
        <font>
          <sz val="13"/>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H121" start="0" length="0">
      <dxf>
        <font>
          <sz val="12"/>
          <color auto="1"/>
          <name val="Times New Roman"/>
          <scheme val="none"/>
        </font>
        <numFmt numFmtId="1" formatCode="0"/>
        <alignment horizontal="center" vertical="center" wrapText="1" readingOrder="0"/>
        <border outline="0">
          <left style="thin">
            <color indexed="64"/>
          </left>
          <right style="thin">
            <color indexed="64"/>
          </right>
          <bottom style="thin">
            <color indexed="64"/>
          </bottom>
        </border>
      </dxf>
    </rfmt>
    <rfmt sheetId="1" sqref="I121"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1" start="0" length="0">
      <dxf>
        <font>
          <sz val="13"/>
          <color auto="1"/>
          <name val="Times New Roman"/>
          <scheme val="none"/>
        </font>
        <alignment horizontal="justify" vertical="top" wrapText="1" readingOrder="0"/>
        <border outline="0">
          <left style="thin">
            <color indexed="64"/>
          </left>
          <right style="thin">
            <color indexed="64"/>
          </right>
          <bottom style="thin">
            <color indexed="64"/>
          </bottom>
        </border>
      </dxf>
    </rfmt>
    <rfmt sheetId="1" sqref="K121" start="0" length="0">
      <dxf>
        <font>
          <sz val="13"/>
          <color rgb="FFC00000"/>
          <name val="Times New Roman"/>
          <scheme val="none"/>
        </font>
        <alignment horizontal="center" vertical="top" readingOrder="0"/>
      </dxf>
    </rfmt>
    <rfmt sheetId="1" sqref="L121" start="0" length="0">
      <dxf>
        <font>
          <sz val="13"/>
          <color rgb="FFC00000"/>
          <name val="Times New Roman"/>
          <scheme val="none"/>
        </font>
      </dxf>
    </rfmt>
    <rfmt sheetId="1" sqref="N121" start="0" length="0">
      <dxf>
        <font>
          <b/>
          <sz val="24"/>
          <color rgb="FFC00000"/>
          <name val="Times New Roman"/>
          <scheme val="none"/>
        </font>
        <alignment horizontal="center" vertical="center" wrapText="1" readingOrder="0"/>
      </dxf>
    </rfmt>
  </rm>
  <rrc rId="1950" sId="1" ref="A193:XFD19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93:XFD193" start="0" length="0">
      <dxf>
        <font>
          <color rgb="FFC00000"/>
          <name val="Times New Roman"/>
          <scheme val="none"/>
        </font>
      </dxf>
    </rfmt>
    <rfmt sheetId="1" sqref="A193" start="0" length="0">
      <dxf>
        <font>
          <b/>
          <sz val="15"/>
          <color rgb="FFC00000"/>
          <name val="Times New Roman"/>
          <scheme val="none"/>
        </font>
        <alignment horizontal="center" vertical="top" readingOrder="0"/>
      </dxf>
    </rfmt>
    <rfmt sheetId="1" sqref="B193" start="0" length="0">
      <dxf>
        <font>
          <b/>
          <sz val="15"/>
          <color rgb="FFC00000"/>
          <name val="Times New Roman"/>
          <scheme val="none"/>
        </font>
        <alignment horizontal="center" vertical="center" readingOrder="0"/>
      </dxf>
    </rfmt>
    <rfmt sheetId="1" sqref="D193" start="0" length="0">
      <dxf>
        <font>
          <sz val="13"/>
          <color rgb="FFC00000"/>
          <name val="Times New Roman"/>
          <scheme val="none"/>
        </font>
        <alignment vertical="center" readingOrder="0"/>
      </dxf>
    </rfmt>
    <rfmt sheetId="1" sqref="E193" start="0" length="0">
      <dxf>
        <alignment vertical="center" readingOrder="0"/>
      </dxf>
    </rfmt>
    <rfmt sheetId="1" sqref="F193" start="0" length="0">
      <dxf>
        <alignment vertical="center" readingOrder="0"/>
      </dxf>
    </rfmt>
    <rfmt sheetId="1" sqref="G193" start="0" length="0">
      <dxf>
        <alignment vertical="center" readingOrder="0"/>
      </dxf>
    </rfmt>
    <rfmt sheetId="1" sqref="H193" start="0" length="0">
      <dxf>
        <alignment vertical="center" readingOrder="0"/>
      </dxf>
    </rfmt>
    <rfmt sheetId="1" sqref="I193" start="0" length="0">
      <dxf>
        <alignment vertical="center" readingOrder="0"/>
      </dxf>
    </rfmt>
    <rfmt sheetId="1" sqref="J193" start="0" length="0">
      <dxf>
        <alignment vertical="top" readingOrder="0"/>
      </dxf>
    </rfmt>
    <rfmt sheetId="1" sqref="K193" start="0" length="0">
      <dxf>
        <alignment horizontal="center" vertical="top" readingOrder="0"/>
      </dxf>
    </rfmt>
    <rfmt sheetId="1" sqref="M193" start="0" length="0">
      <dxf>
        <font>
          <b/>
          <sz val="20"/>
          <color rgb="FFC00000"/>
          <name val="Times New Roman"/>
          <scheme val="none"/>
        </font>
      </dxf>
    </rfmt>
    <rfmt sheetId="1" sqref="N193" start="0" length="0">
      <dxf>
        <font>
          <b/>
          <sz val="24"/>
          <color rgb="FFC00000"/>
          <name val="Times New Roman"/>
          <scheme val="none"/>
        </font>
      </dxf>
    </rfmt>
  </rrc>
  <rrc rId="1951" sId="1" ref="A193:XFD19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93:XFD193" start="0" length="0">
      <dxf>
        <font>
          <color rgb="FFC00000"/>
          <name val="Times New Roman"/>
          <scheme val="none"/>
        </font>
      </dxf>
    </rfmt>
    <rfmt sheetId="1" sqref="A193" start="0" length="0">
      <dxf>
        <font>
          <b/>
          <sz val="15"/>
          <color rgb="FFC00000"/>
          <name val="Times New Roman"/>
          <scheme val="none"/>
        </font>
        <alignment horizontal="center" vertical="top" readingOrder="0"/>
      </dxf>
    </rfmt>
    <rfmt sheetId="1" sqref="B193" start="0" length="0">
      <dxf>
        <font>
          <b/>
          <sz val="15"/>
          <color rgb="FFC00000"/>
          <name val="Times New Roman"/>
          <scheme val="none"/>
        </font>
        <alignment horizontal="center" vertical="center" readingOrder="0"/>
      </dxf>
    </rfmt>
    <rfmt sheetId="1" sqref="D193" start="0" length="0">
      <dxf>
        <font>
          <sz val="13"/>
          <color rgb="FFC00000"/>
          <name val="Times New Roman"/>
          <scheme val="none"/>
        </font>
        <alignment vertical="center" readingOrder="0"/>
      </dxf>
    </rfmt>
    <rfmt sheetId="1" sqref="E193" start="0" length="0">
      <dxf>
        <alignment vertical="center" readingOrder="0"/>
      </dxf>
    </rfmt>
    <rfmt sheetId="1" sqref="F193" start="0" length="0">
      <dxf>
        <alignment vertical="center" readingOrder="0"/>
      </dxf>
    </rfmt>
    <rfmt sheetId="1" sqref="G193" start="0" length="0">
      <dxf>
        <alignment vertical="center" readingOrder="0"/>
      </dxf>
    </rfmt>
    <rfmt sheetId="1" sqref="H193" start="0" length="0">
      <dxf>
        <alignment vertical="center" readingOrder="0"/>
      </dxf>
    </rfmt>
    <rfmt sheetId="1" sqref="I193" start="0" length="0">
      <dxf>
        <alignment vertical="center" readingOrder="0"/>
      </dxf>
    </rfmt>
    <rfmt sheetId="1" sqref="J193" start="0" length="0">
      <dxf>
        <alignment vertical="top" readingOrder="0"/>
      </dxf>
    </rfmt>
    <rfmt sheetId="1" sqref="K193" start="0" length="0">
      <dxf>
        <alignment horizontal="center" vertical="top" readingOrder="0"/>
      </dxf>
    </rfmt>
    <rfmt sheetId="1" sqref="M193" start="0" length="0">
      <dxf>
        <font>
          <b/>
          <sz val="20"/>
          <color rgb="FFC00000"/>
          <name val="Times New Roman"/>
          <scheme val="none"/>
        </font>
      </dxf>
    </rfmt>
    <rfmt sheetId="1" sqref="N193" start="0" length="0">
      <dxf>
        <font>
          <b/>
          <sz val="24"/>
          <color rgb="FFC00000"/>
          <name val="Times New Roman"/>
          <scheme val="none"/>
        </font>
      </dxf>
    </rfmt>
  </rrc>
  <rrc rId="1952" sId="1" ref="A193:XFD19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93:XFD193" start="0" length="0">
      <dxf>
        <font>
          <color rgb="FFC00000"/>
          <name val="Times New Roman"/>
          <scheme val="none"/>
        </font>
      </dxf>
    </rfmt>
    <rfmt sheetId="1" sqref="A193" start="0" length="0">
      <dxf>
        <font>
          <b/>
          <sz val="15"/>
          <color rgb="FFC00000"/>
          <name val="Times New Roman"/>
          <scheme val="none"/>
        </font>
        <alignment horizontal="center" vertical="top" readingOrder="0"/>
      </dxf>
    </rfmt>
    <rfmt sheetId="1" sqref="B193" start="0" length="0">
      <dxf>
        <font>
          <b/>
          <sz val="15"/>
          <color rgb="FFC00000"/>
          <name val="Times New Roman"/>
          <scheme val="none"/>
        </font>
        <alignment horizontal="center" vertical="center" readingOrder="0"/>
      </dxf>
    </rfmt>
    <rfmt sheetId="1" sqref="D193" start="0" length="0">
      <dxf>
        <font>
          <sz val="13"/>
          <color rgb="FFC00000"/>
          <name val="Times New Roman"/>
          <scheme val="none"/>
        </font>
        <alignment vertical="center" readingOrder="0"/>
      </dxf>
    </rfmt>
    <rfmt sheetId="1" sqref="E193" start="0" length="0">
      <dxf>
        <alignment vertical="center" readingOrder="0"/>
      </dxf>
    </rfmt>
    <rfmt sheetId="1" sqref="F193" start="0" length="0">
      <dxf>
        <alignment vertical="center" readingOrder="0"/>
      </dxf>
    </rfmt>
    <rfmt sheetId="1" sqref="G193" start="0" length="0">
      <dxf>
        <alignment vertical="center" readingOrder="0"/>
      </dxf>
    </rfmt>
    <rfmt sheetId="1" sqref="H193" start="0" length="0">
      <dxf>
        <alignment vertical="center" readingOrder="0"/>
      </dxf>
    </rfmt>
    <rfmt sheetId="1" sqref="I193" start="0" length="0">
      <dxf>
        <alignment vertical="center" readingOrder="0"/>
      </dxf>
    </rfmt>
    <rfmt sheetId="1" sqref="J193" start="0" length="0">
      <dxf>
        <alignment vertical="top" readingOrder="0"/>
      </dxf>
    </rfmt>
    <rfmt sheetId="1" sqref="K193" start="0" length="0">
      <dxf>
        <alignment horizontal="center" vertical="top" readingOrder="0"/>
      </dxf>
    </rfmt>
    <rfmt sheetId="1" sqref="M193" start="0" length="0">
      <dxf>
        <font>
          <b/>
          <sz val="20"/>
          <color rgb="FFC00000"/>
          <name val="Times New Roman"/>
          <scheme val="none"/>
        </font>
      </dxf>
    </rfmt>
    <rfmt sheetId="1" sqref="N193" start="0" length="0">
      <dxf>
        <font>
          <b/>
          <sz val="24"/>
          <color rgb="FFC00000"/>
          <name val="Times New Roman"/>
          <scheme val="none"/>
        </font>
      </dxf>
    </rfmt>
  </rrc>
  <rrc rId="1953" sId="1" ref="A193:XFD19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93:XFD193" start="0" length="0">
      <dxf>
        <font>
          <color rgb="FFC00000"/>
          <name val="Times New Roman"/>
          <scheme val="none"/>
        </font>
      </dxf>
    </rfmt>
    <rfmt sheetId="1" sqref="A193" start="0" length="0">
      <dxf>
        <font>
          <b/>
          <sz val="15"/>
          <color rgb="FFC00000"/>
          <name val="Times New Roman"/>
          <scheme val="none"/>
        </font>
        <alignment horizontal="center" vertical="top" readingOrder="0"/>
      </dxf>
    </rfmt>
    <rfmt sheetId="1" sqref="B193" start="0" length="0">
      <dxf>
        <font>
          <b/>
          <sz val="15"/>
          <color rgb="FFC00000"/>
          <name val="Times New Roman"/>
          <scheme val="none"/>
        </font>
        <alignment horizontal="center" vertical="center" readingOrder="0"/>
      </dxf>
    </rfmt>
    <rfmt sheetId="1" sqref="D193" start="0" length="0">
      <dxf>
        <font>
          <sz val="13"/>
          <color rgb="FFC00000"/>
          <name val="Times New Roman"/>
          <scheme val="none"/>
        </font>
        <alignment vertical="center" readingOrder="0"/>
      </dxf>
    </rfmt>
    <rfmt sheetId="1" sqref="E193" start="0" length="0">
      <dxf>
        <alignment vertical="center" readingOrder="0"/>
      </dxf>
    </rfmt>
    <rfmt sheetId="1" sqref="F193" start="0" length="0">
      <dxf>
        <alignment vertical="center" readingOrder="0"/>
      </dxf>
    </rfmt>
    <rfmt sheetId="1" sqref="G193" start="0" length="0">
      <dxf>
        <alignment vertical="center" readingOrder="0"/>
      </dxf>
    </rfmt>
    <rfmt sheetId="1" sqref="H193" start="0" length="0">
      <dxf>
        <alignment vertical="center" readingOrder="0"/>
      </dxf>
    </rfmt>
    <rfmt sheetId="1" sqref="I193" start="0" length="0">
      <dxf>
        <alignment vertical="center" readingOrder="0"/>
      </dxf>
    </rfmt>
    <rfmt sheetId="1" sqref="J193" start="0" length="0">
      <dxf>
        <alignment vertical="top" readingOrder="0"/>
      </dxf>
    </rfmt>
    <rfmt sheetId="1" sqref="K193" start="0" length="0">
      <dxf>
        <alignment horizontal="center" vertical="top" readingOrder="0"/>
      </dxf>
    </rfmt>
    <rfmt sheetId="1" sqref="M193" start="0" length="0">
      <dxf>
        <font>
          <b/>
          <sz val="20"/>
          <color rgb="FFC00000"/>
          <name val="Times New Roman"/>
          <scheme val="none"/>
        </font>
      </dxf>
    </rfmt>
    <rfmt sheetId="1" sqref="N193" start="0" length="0">
      <dxf>
        <font>
          <b/>
          <sz val="24"/>
          <color rgb="FFC00000"/>
          <name val="Times New Roman"/>
          <scheme val="none"/>
        </font>
      </dxf>
    </rfmt>
  </rrc>
  <rrc rId="1954" sId="1" ref="A193:XFD19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93:XFD193" start="0" length="0">
      <dxf>
        <font>
          <color rgb="FFC00000"/>
          <name val="Times New Roman"/>
          <scheme val="none"/>
        </font>
      </dxf>
    </rfmt>
    <rfmt sheetId="1" sqref="A193" start="0" length="0">
      <dxf>
        <font>
          <b/>
          <sz val="15"/>
          <color rgb="FFC00000"/>
          <name val="Times New Roman"/>
          <scheme val="none"/>
        </font>
        <alignment horizontal="center" vertical="top" readingOrder="0"/>
      </dxf>
    </rfmt>
    <rfmt sheetId="1" sqref="B193" start="0" length="0">
      <dxf>
        <font>
          <b/>
          <sz val="15"/>
          <color rgb="FFC00000"/>
          <name val="Times New Roman"/>
          <scheme val="none"/>
        </font>
        <alignment horizontal="center" vertical="center" readingOrder="0"/>
      </dxf>
    </rfmt>
    <rfmt sheetId="1" sqref="D193" start="0" length="0">
      <dxf>
        <font>
          <sz val="13"/>
          <color rgb="FFC00000"/>
          <name val="Times New Roman"/>
          <scheme val="none"/>
        </font>
        <alignment vertical="center" readingOrder="0"/>
      </dxf>
    </rfmt>
    <rfmt sheetId="1" sqref="E193" start="0" length="0">
      <dxf>
        <alignment vertical="center" readingOrder="0"/>
      </dxf>
    </rfmt>
    <rfmt sheetId="1" sqref="F193" start="0" length="0">
      <dxf>
        <alignment vertical="center" readingOrder="0"/>
      </dxf>
    </rfmt>
    <rfmt sheetId="1" sqref="G193" start="0" length="0">
      <dxf>
        <alignment vertical="center" readingOrder="0"/>
      </dxf>
    </rfmt>
    <rfmt sheetId="1" sqref="H193" start="0" length="0">
      <dxf>
        <alignment vertical="center" readingOrder="0"/>
      </dxf>
    </rfmt>
    <rfmt sheetId="1" sqref="I193" start="0" length="0">
      <dxf>
        <alignment vertical="center" readingOrder="0"/>
      </dxf>
    </rfmt>
    <rfmt sheetId="1" sqref="J193" start="0" length="0">
      <dxf>
        <alignment vertical="top" readingOrder="0"/>
      </dxf>
    </rfmt>
    <rfmt sheetId="1" sqref="K193" start="0" length="0">
      <dxf>
        <alignment horizontal="center" vertical="top" readingOrder="0"/>
      </dxf>
    </rfmt>
    <rfmt sheetId="1" sqref="M193" start="0" length="0">
      <dxf>
        <font>
          <b/>
          <sz val="20"/>
          <color rgb="FFC00000"/>
          <name val="Times New Roman"/>
          <scheme val="none"/>
        </font>
      </dxf>
    </rfmt>
    <rfmt sheetId="1" sqref="N193" start="0" length="0">
      <dxf>
        <font>
          <b/>
          <sz val="24"/>
          <color rgb="FFC00000"/>
          <name val="Times New Roman"/>
          <scheme val="none"/>
        </font>
      </dxf>
    </rfmt>
  </rrc>
  <rcc rId="1955" sId="1">
    <oc r="C117" t="inlineStr">
      <is>
        <t>19. Муниципальная программа 
"Укрепление межнационального и межконфессионального согласия, профилактика экстремизма и терроризма в городе Когалыме"</t>
      </is>
    </oc>
    <nc r="C117" t="inlineStr">
      <is>
        <t>10. Муниципальная программа 
"Укрепление межнационального и межконфессионального согласия, профилактика экстремизма и терроризма в городе Когалыме"</t>
      </is>
    </nc>
  </rcc>
  <rrc rId="1956" sId="1" ref="A122:XFD133"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57" sheetId="1" source="A155:XFD166" destination="A122:XFD133" sourceSheetId="1">
    <rfmt sheetId="1" xfDxf="1" sqref="A122:XFD122" start="0" length="0">
      <dxf>
        <font>
          <color rgb="FFC00000"/>
          <name val="Times New Roman"/>
          <scheme val="none"/>
        </font>
      </dxf>
    </rfmt>
    <rfmt sheetId="1" xfDxf="1" sqref="A123:XFD123" start="0" length="0">
      <dxf>
        <font>
          <color rgb="FFC00000"/>
          <name val="Times New Roman"/>
          <scheme val="none"/>
        </font>
      </dxf>
    </rfmt>
    <rfmt sheetId="1" xfDxf="1" sqref="A124:XFD124" start="0" length="0">
      <dxf>
        <font>
          <color rgb="FFC00000"/>
          <name val="Times New Roman"/>
          <scheme val="none"/>
        </font>
      </dxf>
    </rfmt>
    <rfmt sheetId="1" xfDxf="1" sqref="A125:XFD125" start="0" length="0">
      <dxf>
        <font>
          <color rgb="FFC00000"/>
          <name val="Times New Roman"/>
          <scheme val="none"/>
        </font>
      </dxf>
    </rfmt>
    <rfmt sheetId="1" xfDxf="1" sqref="A126:XFD126" start="0" length="0">
      <dxf>
        <font>
          <color rgb="FFC00000"/>
          <name val="Times New Roman"/>
          <scheme val="none"/>
        </font>
      </dxf>
    </rfmt>
    <rfmt sheetId="1" xfDxf="1" sqref="A127:XFD127" start="0" length="0">
      <dxf>
        <font>
          <color rgb="FFC00000"/>
          <name val="Times New Roman"/>
          <scheme val="none"/>
        </font>
      </dxf>
    </rfmt>
    <rfmt sheetId="1" xfDxf="1" sqref="A128:XFD128" start="0" length="0">
      <dxf>
        <font>
          <color rgb="FFC00000"/>
          <name val="Times New Roman"/>
          <scheme val="none"/>
        </font>
      </dxf>
    </rfmt>
    <rfmt sheetId="1" xfDxf="1" sqref="A129:XFD129" start="0" length="0">
      <dxf>
        <font>
          <color rgb="FFC00000"/>
          <name val="Times New Roman"/>
          <scheme val="none"/>
        </font>
      </dxf>
    </rfmt>
    <rfmt sheetId="1" xfDxf="1" sqref="A130:XFD130" start="0" length="0">
      <dxf>
        <font>
          <color rgb="FFC00000"/>
          <name val="Times New Roman"/>
          <scheme val="none"/>
        </font>
      </dxf>
    </rfmt>
    <rfmt sheetId="1" xfDxf="1" sqref="A131:XFD131" start="0" length="0">
      <dxf>
        <font>
          <color rgb="FFC00000"/>
          <name val="Times New Roman"/>
          <scheme val="none"/>
        </font>
      </dxf>
    </rfmt>
    <rfmt sheetId="1" xfDxf="1" sqref="A132:XFD132" start="0" length="0">
      <dxf>
        <font>
          <color rgb="FFC00000"/>
          <name val="Times New Roman"/>
          <scheme val="none"/>
        </font>
      </dxf>
    </rfmt>
    <rfmt sheetId="1" xfDxf="1" sqref="A133:XFD133" start="0" length="0">
      <dxf>
        <font>
          <color rgb="FFC00000"/>
          <name val="Times New Roman"/>
          <scheme val="none"/>
        </font>
      </dxf>
    </rfmt>
    <rfmt sheetId="1" sqref="A122" start="0" length="0">
      <dxf>
        <font>
          <b/>
          <sz val="15"/>
          <color rgb="FFC00000"/>
          <name val="Times New Roman"/>
          <scheme val="none"/>
        </font>
        <alignment horizontal="center" vertical="top" readingOrder="0"/>
      </dxf>
    </rfmt>
    <rfmt sheetId="1" sqref="B122" start="0" length="0">
      <dxf>
        <font>
          <b/>
          <sz val="15"/>
          <color rgb="FFC00000"/>
          <name val="Times New Roman"/>
          <scheme val="none"/>
        </font>
        <alignment horizontal="center" vertical="center" readingOrder="0"/>
      </dxf>
    </rfmt>
    <rfmt sheetId="1" sqref="C12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2"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2"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2" start="0" length="0">
      <dxf>
        <font>
          <sz val="13"/>
          <color rgb="FFC00000"/>
          <name val="Times New Roman"/>
          <scheme val="none"/>
        </font>
        <numFmt numFmtId="30" formatCode="@"/>
        <alignment horizontal="center" vertical="top" readingOrder="0"/>
      </dxf>
    </rfmt>
    <rfmt sheetId="1" sqref="L122" start="0" length="0">
      <dxf>
        <font>
          <sz val="13"/>
          <color rgb="FFC00000"/>
          <name val="Times New Roman"/>
          <scheme val="none"/>
        </font>
      </dxf>
    </rfmt>
    <rfmt sheetId="1" sqref="M122" start="0" length="0">
      <dxf>
        <font>
          <b/>
          <sz val="20"/>
          <color rgb="FFC00000"/>
          <name val="Times New Roman"/>
          <scheme val="none"/>
        </font>
      </dxf>
    </rfmt>
    <rfmt sheetId="1" sqref="N122" start="0" length="0">
      <dxf>
        <font>
          <b/>
          <sz val="24"/>
          <color rgb="FFC00000"/>
          <name val="Times New Roman"/>
          <scheme val="none"/>
        </font>
        <alignment horizontal="center" vertical="center" wrapText="1" readingOrder="0"/>
      </dxf>
    </rfmt>
    <rfmt sheetId="1" sqref="A123" start="0" length="0">
      <dxf>
        <font>
          <b/>
          <sz val="15"/>
          <color rgb="FFC00000"/>
          <name val="Times New Roman"/>
          <scheme val="none"/>
        </font>
        <alignment horizontal="center" vertical="top" readingOrder="0"/>
      </dxf>
    </rfmt>
    <rfmt sheetId="1" sqref="B123" start="0" length="0">
      <dxf>
        <font>
          <b/>
          <sz val="15"/>
          <color rgb="FFC00000"/>
          <name val="Times New Roman"/>
          <scheme val="none"/>
        </font>
        <alignment horizontal="center" vertical="center" readingOrder="0"/>
      </dxf>
    </rfmt>
    <rfmt sheetId="1" sqref="C123"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3"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3"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3" start="0" length="0">
      <dxf>
        <font>
          <sz val="13"/>
          <color rgb="FFC00000"/>
          <name val="Times New Roman"/>
          <scheme val="none"/>
        </font>
        <numFmt numFmtId="30" formatCode="@"/>
        <alignment horizontal="center" vertical="top" readingOrder="0"/>
      </dxf>
    </rfmt>
    <rfmt sheetId="1" sqref="L123" start="0" length="0">
      <dxf>
        <font>
          <sz val="13"/>
          <color rgb="FFC00000"/>
          <name val="Times New Roman"/>
          <scheme val="none"/>
        </font>
      </dxf>
    </rfmt>
    <rfmt sheetId="1" sqref="M123" start="0" length="0">
      <dxf>
        <font>
          <b/>
          <sz val="20"/>
          <color rgb="FFC00000"/>
          <name val="Times New Roman"/>
          <scheme val="none"/>
        </font>
      </dxf>
    </rfmt>
    <rfmt sheetId="1" sqref="N123" start="0" length="0">
      <dxf>
        <font>
          <b/>
          <sz val="24"/>
          <color rgb="FFC00000"/>
          <name val="Times New Roman"/>
          <scheme val="none"/>
        </font>
        <alignment horizontal="center" vertical="center" wrapText="1" readingOrder="0"/>
      </dxf>
    </rfmt>
    <rfmt sheetId="1" sqref="A124" start="0" length="0">
      <dxf>
        <font>
          <b/>
          <sz val="15"/>
          <color rgb="FFC00000"/>
          <name val="Times New Roman"/>
          <scheme val="none"/>
        </font>
        <alignment horizontal="center" vertical="top" readingOrder="0"/>
      </dxf>
    </rfmt>
    <rfmt sheetId="1" sqref="B124" start="0" length="0">
      <dxf>
        <font>
          <b/>
          <sz val="15"/>
          <color rgb="FFC00000"/>
          <name val="Times New Roman"/>
          <scheme val="none"/>
        </font>
        <alignment horizontal="center" vertical="center" readingOrder="0"/>
      </dxf>
    </rfmt>
    <rfmt sheetId="1" sqref="C124"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4"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4"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4" start="0" length="0">
      <dxf>
        <font>
          <sz val="13"/>
          <color rgb="FFC00000"/>
          <name val="Times New Roman"/>
          <scheme val="none"/>
        </font>
        <numFmt numFmtId="30" formatCode="@"/>
        <alignment horizontal="center" vertical="top" readingOrder="0"/>
      </dxf>
    </rfmt>
    <rfmt sheetId="1" sqref="L124" start="0" length="0">
      <dxf>
        <font>
          <sz val="13"/>
          <color rgb="FFC00000"/>
          <name val="Times New Roman"/>
          <scheme val="none"/>
        </font>
      </dxf>
    </rfmt>
    <rfmt sheetId="1" sqref="M124" start="0" length="0">
      <dxf>
        <font>
          <b/>
          <sz val="20"/>
          <color rgb="FFC00000"/>
          <name val="Times New Roman"/>
          <scheme val="none"/>
        </font>
      </dxf>
    </rfmt>
    <rfmt sheetId="1" sqref="N124" start="0" length="0">
      <dxf>
        <font>
          <b/>
          <sz val="24"/>
          <color rgb="FFC00000"/>
          <name val="Times New Roman"/>
          <scheme val="none"/>
        </font>
        <alignment horizontal="center" vertical="center" wrapText="1" readingOrder="0"/>
      </dxf>
    </rfmt>
    <rfmt sheetId="1" sqref="A125" start="0" length="0">
      <dxf>
        <font>
          <b/>
          <sz val="15"/>
          <color rgb="FFC00000"/>
          <name val="Times New Roman"/>
          <scheme val="none"/>
        </font>
        <alignment horizontal="center" vertical="top" readingOrder="0"/>
      </dxf>
    </rfmt>
    <rfmt sheetId="1" sqref="B125" start="0" length="0">
      <dxf>
        <font>
          <b/>
          <sz val="15"/>
          <color rgb="FFC00000"/>
          <name val="Times New Roman"/>
          <scheme val="none"/>
        </font>
        <alignment horizontal="center" vertical="center" readingOrder="0"/>
      </dxf>
    </rfmt>
    <rfmt sheetId="1" sqref="C125"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5"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5"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5" start="0" length="0">
      <dxf>
        <font>
          <sz val="13"/>
          <color rgb="FFC00000"/>
          <name val="Times New Roman"/>
          <scheme val="none"/>
        </font>
        <numFmt numFmtId="30" formatCode="@"/>
        <alignment horizontal="center" vertical="top" readingOrder="0"/>
      </dxf>
    </rfmt>
    <rfmt sheetId="1" sqref="L125" start="0" length="0">
      <dxf>
        <font>
          <sz val="13"/>
          <color rgb="FFC00000"/>
          <name val="Times New Roman"/>
          <scheme val="none"/>
        </font>
      </dxf>
    </rfmt>
    <rfmt sheetId="1" sqref="M125" start="0" length="0">
      <dxf>
        <font>
          <b/>
          <sz val="20"/>
          <color rgb="FFC00000"/>
          <name val="Times New Roman"/>
          <scheme val="none"/>
        </font>
      </dxf>
    </rfmt>
    <rfmt sheetId="1" sqref="N125" start="0" length="0">
      <dxf>
        <font>
          <b/>
          <sz val="24"/>
          <color rgb="FFC00000"/>
          <name val="Times New Roman"/>
          <scheme val="none"/>
        </font>
        <alignment horizontal="center" vertical="center" wrapText="1" readingOrder="0"/>
      </dxf>
    </rfmt>
    <rfmt sheetId="1" sqref="A126" start="0" length="0">
      <dxf>
        <font>
          <b/>
          <sz val="15"/>
          <color rgb="FFC00000"/>
          <name val="Times New Roman"/>
          <scheme val="none"/>
        </font>
        <alignment horizontal="center" vertical="top" readingOrder="0"/>
      </dxf>
    </rfmt>
    <rfmt sheetId="1" sqref="B126" start="0" length="0">
      <dxf>
        <font>
          <b/>
          <sz val="15"/>
          <color rgb="FFC00000"/>
          <name val="Times New Roman"/>
          <scheme val="none"/>
        </font>
        <alignment horizontal="center" vertical="center" readingOrder="0"/>
      </dxf>
    </rfmt>
    <rfmt sheetId="1" sqref="C126"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6"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6"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6" start="0" length="0">
      <dxf>
        <font>
          <sz val="13"/>
          <color rgb="FFC00000"/>
          <name val="Times New Roman"/>
          <scheme val="none"/>
        </font>
        <numFmt numFmtId="30" formatCode="@"/>
        <alignment horizontal="center" vertical="top" readingOrder="0"/>
      </dxf>
    </rfmt>
    <rfmt sheetId="1" sqref="L126" start="0" length="0">
      <dxf>
        <font>
          <sz val="13"/>
          <color rgb="FFC00000"/>
          <name val="Times New Roman"/>
          <scheme val="none"/>
        </font>
      </dxf>
    </rfmt>
    <rfmt sheetId="1" sqref="M126" start="0" length="0">
      <dxf>
        <font>
          <b/>
          <sz val="20"/>
          <color rgb="FFC00000"/>
          <name val="Times New Roman"/>
          <scheme val="none"/>
        </font>
      </dxf>
    </rfmt>
    <rfmt sheetId="1" sqref="N126" start="0" length="0">
      <dxf>
        <font>
          <b/>
          <sz val="24"/>
          <color rgb="FFC00000"/>
          <name val="Times New Roman"/>
          <scheme val="none"/>
        </font>
        <alignment horizontal="center" vertical="center" wrapText="1" readingOrder="0"/>
      </dxf>
    </rfmt>
    <rfmt sheetId="1" sqref="A127" start="0" length="0">
      <dxf>
        <font>
          <b/>
          <sz val="15"/>
          <color rgb="FFC00000"/>
          <name val="Times New Roman"/>
          <scheme val="none"/>
        </font>
        <alignment horizontal="center" vertical="top" readingOrder="0"/>
      </dxf>
    </rfmt>
    <rfmt sheetId="1" sqref="B127" start="0" length="0">
      <dxf>
        <font>
          <b/>
          <sz val="15"/>
          <color rgb="FFC00000"/>
          <name val="Times New Roman"/>
          <scheme val="none"/>
        </font>
        <alignment horizontal="center" vertical="center" readingOrder="0"/>
      </dxf>
    </rfmt>
    <rfmt sheetId="1" sqref="C127"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7"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7"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7" start="0" length="0">
      <dxf>
        <font>
          <sz val="13"/>
          <color rgb="FFC00000"/>
          <name val="Times New Roman"/>
          <scheme val="none"/>
        </font>
        <numFmt numFmtId="30" formatCode="@"/>
        <alignment horizontal="center" vertical="top" readingOrder="0"/>
      </dxf>
    </rfmt>
    <rfmt sheetId="1" sqref="L127" start="0" length="0">
      <dxf>
        <font>
          <sz val="13"/>
          <color rgb="FFC00000"/>
          <name val="Times New Roman"/>
          <scheme val="none"/>
        </font>
      </dxf>
    </rfmt>
    <rfmt sheetId="1" sqref="M127" start="0" length="0">
      <dxf>
        <font>
          <b/>
          <sz val="20"/>
          <color rgb="FFC00000"/>
          <name val="Times New Roman"/>
          <scheme val="none"/>
        </font>
      </dxf>
    </rfmt>
    <rfmt sheetId="1" sqref="N127" start="0" length="0">
      <dxf>
        <font>
          <b/>
          <sz val="24"/>
          <color rgb="FFC00000"/>
          <name val="Times New Roman"/>
          <scheme val="none"/>
        </font>
        <alignment horizontal="center" vertical="center" wrapText="1" readingOrder="0"/>
      </dxf>
    </rfmt>
    <rfmt sheetId="1" sqref="A128" start="0" length="0">
      <dxf>
        <font>
          <b/>
          <sz val="15"/>
          <color rgb="FFC00000"/>
          <name val="Times New Roman"/>
          <scheme val="none"/>
        </font>
        <alignment horizontal="center" vertical="top" readingOrder="0"/>
      </dxf>
    </rfmt>
    <rfmt sheetId="1" sqref="B128" start="0" length="0">
      <dxf>
        <font>
          <b/>
          <sz val="15"/>
          <color rgb="FFC00000"/>
          <name val="Times New Roman"/>
          <scheme val="none"/>
        </font>
        <alignment horizontal="center" vertical="center" readingOrder="0"/>
      </dxf>
    </rfmt>
    <rfmt sheetId="1" sqref="C12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8"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8"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8" start="0" length="0">
      <dxf>
        <font>
          <sz val="13"/>
          <color rgb="FFC00000"/>
          <name val="Times New Roman"/>
          <scheme val="none"/>
        </font>
        <numFmt numFmtId="30" formatCode="@"/>
        <alignment horizontal="center" vertical="top" readingOrder="0"/>
      </dxf>
    </rfmt>
    <rfmt sheetId="1" sqref="L128" start="0" length="0">
      <dxf>
        <font>
          <sz val="13"/>
          <color rgb="FFC00000"/>
          <name val="Times New Roman"/>
          <scheme val="none"/>
        </font>
      </dxf>
    </rfmt>
    <rfmt sheetId="1" sqref="M128" start="0" length="0">
      <dxf>
        <font>
          <b/>
          <sz val="20"/>
          <color rgb="FFC00000"/>
          <name val="Times New Roman"/>
          <scheme val="none"/>
        </font>
      </dxf>
    </rfmt>
    <rfmt sheetId="1" sqref="N128" start="0" length="0">
      <dxf>
        <font>
          <b/>
          <sz val="24"/>
          <color rgb="FFC00000"/>
          <name val="Times New Roman"/>
          <scheme val="none"/>
        </font>
        <alignment horizontal="center" vertical="center" wrapText="1" readingOrder="0"/>
      </dxf>
    </rfmt>
    <rfmt sheetId="1" sqref="A129" start="0" length="0">
      <dxf>
        <font>
          <b/>
          <sz val="15"/>
          <color rgb="FFC00000"/>
          <name val="Times New Roman"/>
          <scheme val="none"/>
        </font>
        <alignment horizontal="center" vertical="top" readingOrder="0"/>
      </dxf>
    </rfmt>
    <rfmt sheetId="1" sqref="B129" start="0" length="0">
      <dxf>
        <font>
          <b/>
          <sz val="15"/>
          <color rgb="FFC00000"/>
          <name val="Times New Roman"/>
          <scheme val="none"/>
        </font>
        <alignment horizontal="center" vertical="center" readingOrder="0"/>
      </dxf>
    </rfmt>
    <rfmt sheetId="1" sqref="C12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2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29"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29"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29"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29" start="0" length="0">
      <dxf>
        <font>
          <sz val="13"/>
          <color rgb="FFC00000"/>
          <name val="Times New Roman"/>
          <scheme val="none"/>
        </font>
        <numFmt numFmtId="30" formatCode="@"/>
        <alignment horizontal="center" vertical="top" readingOrder="0"/>
      </dxf>
    </rfmt>
    <rfmt sheetId="1" sqref="L129" start="0" length="0">
      <dxf>
        <font>
          <sz val="13"/>
          <color rgb="FFC00000"/>
          <name val="Times New Roman"/>
          <scheme val="none"/>
        </font>
      </dxf>
    </rfmt>
    <rfmt sheetId="1" sqref="M129" start="0" length="0">
      <dxf>
        <font>
          <b/>
          <sz val="20"/>
          <color rgb="FFC00000"/>
          <name val="Times New Roman"/>
          <scheme val="none"/>
        </font>
      </dxf>
    </rfmt>
    <rfmt sheetId="1" sqref="N129" start="0" length="0">
      <dxf>
        <font>
          <b/>
          <sz val="24"/>
          <color rgb="FFC00000"/>
          <name val="Times New Roman"/>
          <scheme val="none"/>
        </font>
        <alignment horizontal="center" vertical="center" wrapText="1" readingOrder="0"/>
      </dxf>
    </rfmt>
    <rfmt sheetId="1" sqref="A130" start="0" length="0">
      <dxf>
        <font>
          <b/>
          <sz val="15"/>
          <color rgb="FFC00000"/>
          <name val="Times New Roman"/>
          <scheme val="none"/>
        </font>
        <alignment horizontal="center" vertical="top" readingOrder="0"/>
      </dxf>
    </rfmt>
    <rfmt sheetId="1" sqref="B130" start="0" length="0">
      <dxf>
        <font>
          <b/>
          <sz val="15"/>
          <color rgb="FFC00000"/>
          <name val="Times New Roman"/>
          <scheme val="none"/>
        </font>
        <alignment horizontal="center" vertical="center" readingOrder="0"/>
      </dxf>
    </rfmt>
    <rfmt sheetId="1" sqref="C13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3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30"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30"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0"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30" start="0" length="0">
      <dxf>
        <font>
          <sz val="13"/>
          <color rgb="FFC00000"/>
          <name val="Times New Roman"/>
          <scheme val="none"/>
        </font>
        <numFmt numFmtId="30" formatCode="@"/>
        <alignment horizontal="center" vertical="top" readingOrder="0"/>
      </dxf>
    </rfmt>
    <rfmt sheetId="1" sqref="L130" start="0" length="0">
      <dxf>
        <font>
          <sz val="13"/>
          <color rgb="FFC00000"/>
          <name val="Times New Roman"/>
          <scheme val="none"/>
        </font>
      </dxf>
    </rfmt>
    <rfmt sheetId="1" sqref="M130" start="0" length="0">
      <dxf>
        <font>
          <b/>
          <sz val="20"/>
          <color rgb="FFC00000"/>
          <name val="Times New Roman"/>
          <scheme val="none"/>
        </font>
      </dxf>
    </rfmt>
    <rfmt sheetId="1" sqref="N130" start="0" length="0">
      <dxf>
        <font>
          <b/>
          <sz val="24"/>
          <color rgb="FFC00000"/>
          <name val="Times New Roman"/>
          <scheme val="none"/>
        </font>
        <alignment horizontal="center" vertical="center" wrapText="1" readingOrder="0"/>
      </dxf>
    </rfmt>
    <rfmt sheetId="1" sqref="A131" start="0" length="0">
      <dxf>
        <font>
          <b/>
          <sz val="15"/>
          <color rgb="FFC00000"/>
          <name val="Times New Roman"/>
          <scheme val="none"/>
        </font>
        <alignment horizontal="center" vertical="top" readingOrder="0"/>
      </dxf>
    </rfmt>
    <rfmt sheetId="1" sqref="B131" start="0" length="0">
      <dxf>
        <font>
          <b/>
          <sz val="15"/>
          <color rgb="FFC00000"/>
          <name val="Times New Roman"/>
          <scheme val="none"/>
        </font>
        <alignment horizontal="center" vertical="center" readingOrder="0"/>
      </dxf>
    </rfmt>
    <rfmt sheetId="1" sqref="C13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3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31"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31"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1"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31" start="0" length="0">
      <dxf>
        <font>
          <sz val="13"/>
          <color rgb="FFC00000"/>
          <name val="Times New Roman"/>
          <scheme val="none"/>
        </font>
        <numFmt numFmtId="30" formatCode="@"/>
        <alignment horizontal="center" vertical="top" readingOrder="0"/>
      </dxf>
    </rfmt>
    <rfmt sheetId="1" sqref="L131" start="0" length="0">
      <dxf>
        <font>
          <sz val="13"/>
          <color rgb="FFC00000"/>
          <name val="Times New Roman"/>
          <scheme val="none"/>
        </font>
      </dxf>
    </rfmt>
    <rfmt sheetId="1" sqref="M131" start="0" length="0">
      <dxf>
        <font>
          <b/>
          <sz val="20"/>
          <color rgb="FFC00000"/>
          <name val="Times New Roman"/>
          <scheme val="none"/>
        </font>
      </dxf>
    </rfmt>
    <rfmt sheetId="1" sqref="N131" start="0" length="0">
      <dxf>
        <font>
          <b/>
          <sz val="24"/>
          <color rgb="FFC00000"/>
          <name val="Times New Roman"/>
          <scheme val="none"/>
        </font>
        <alignment horizontal="center" vertical="center" wrapText="1" readingOrder="0"/>
      </dxf>
    </rfmt>
    <rfmt sheetId="1" sqref="A132" start="0" length="0">
      <dxf>
        <font>
          <b/>
          <sz val="15"/>
          <color rgb="FFC00000"/>
          <name val="Times New Roman"/>
          <scheme val="none"/>
        </font>
        <alignment horizontal="center" vertical="top" readingOrder="0"/>
      </dxf>
    </rfmt>
    <rfmt sheetId="1" sqref="B132" start="0" length="0">
      <dxf>
        <font>
          <b/>
          <sz val="15"/>
          <color rgb="FFC00000"/>
          <name val="Times New Roman"/>
          <scheme val="none"/>
        </font>
        <alignment horizontal="center" vertical="center" readingOrder="0"/>
      </dxf>
    </rfmt>
    <rfmt sheetId="1" sqref="C13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3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32"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3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2"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32" start="0" length="0">
      <dxf>
        <font>
          <sz val="13"/>
          <color rgb="FFC00000"/>
          <name val="Times New Roman"/>
          <scheme val="none"/>
        </font>
        <numFmt numFmtId="30" formatCode="@"/>
        <alignment horizontal="center" vertical="top" readingOrder="0"/>
      </dxf>
    </rfmt>
    <rfmt sheetId="1" sqref="L132" start="0" length="0">
      <dxf>
        <font>
          <sz val="13"/>
          <color rgb="FFC00000"/>
          <name val="Times New Roman"/>
          <scheme val="none"/>
        </font>
      </dxf>
    </rfmt>
    <rfmt sheetId="1" sqref="M132" start="0" length="0">
      <dxf>
        <font>
          <b/>
          <sz val="20"/>
          <color rgb="FFC00000"/>
          <name val="Times New Roman"/>
          <scheme val="none"/>
        </font>
      </dxf>
    </rfmt>
    <rfmt sheetId="1" sqref="N132" start="0" length="0">
      <dxf>
        <font>
          <b/>
          <sz val="24"/>
          <color rgb="FFC00000"/>
          <name val="Times New Roman"/>
          <scheme val="none"/>
        </font>
        <alignment horizontal="center" vertical="center" wrapText="1" readingOrder="0"/>
      </dxf>
    </rfmt>
    <rfmt sheetId="1" sqref="A133" start="0" length="0">
      <dxf>
        <font>
          <b/>
          <sz val="15"/>
          <color rgb="FFC00000"/>
          <name val="Times New Roman"/>
          <scheme val="none"/>
        </font>
        <alignment horizontal="center" vertical="top" readingOrder="0"/>
      </dxf>
    </rfmt>
    <rfmt sheetId="1" sqref="B133" start="0" length="0">
      <dxf>
        <font>
          <b/>
          <sz val="15"/>
          <color rgb="FFC00000"/>
          <name val="Times New Roman"/>
          <scheme val="none"/>
        </font>
        <alignment horizontal="center" vertical="center" readingOrder="0"/>
      </dxf>
    </rfmt>
    <rfmt sheetId="1" sqref="C133"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3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3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3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133" start="0" length="0">
      <dxf>
        <font>
          <sz val="13"/>
          <color auto="1"/>
          <name val="Times New Roman"/>
          <scheme val="none"/>
        </font>
        <numFmt numFmtId="3" formatCode="#,##0"/>
        <alignment horizontal="center" vertical="center" readingOrder="0"/>
        <border outline="0">
          <left style="thin">
            <color indexed="64"/>
          </left>
          <right style="thin">
            <color indexed="64"/>
          </right>
          <top style="thin">
            <color indexed="64"/>
          </top>
          <bottom style="thin">
            <color indexed="64"/>
          </bottom>
        </border>
      </dxf>
    </rfmt>
    <rfmt sheetId="1" sqref="I13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3" start="0" length="0">
      <dxf>
        <font>
          <sz val="13"/>
          <color rgb="FFC00000"/>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33" start="0" length="0">
      <dxf>
        <font>
          <sz val="13"/>
          <color rgb="FFC00000"/>
          <name val="Times New Roman"/>
          <scheme val="none"/>
        </font>
        <numFmt numFmtId="30" formatCode="@"/>
        <alignment horizontal="center" vertical="top" readingOrder="0"/>
      </dxf>
    </rfmt>
    <rfmt sheetId="1" sqref="L133" start="0" length="0">
      <dxf>
        <font>
          <sz val="13"/>
          <color rgb="FFC00000"/>
          <name val="Times New Roman"/>
          <scheme val="none"/>
        </font>
      </dxf>
    </rfmt>
    <rfmt sheetId="1" sqref="M133" start="0" length="0">
      <dxf>
        <font>
          <b/>
          <sz val="20"/>
          <color rgb="FFC00000"/>
          <name val="Times New Roman"/>
          <scheme val="none"/>
        </font>
      </dxf>
    </rfmt>
    <rfmt sheetId="1" sqref="N133" start="0" length="0">
      <dxf>
        <font>
          <b/>
          <sz val="24"/>
          <color rgb="FFC00000"/>
          <name val="Times New Roman"/>
          <scheme val="none"/>
        </font>
        <alignment horizontal="center" vertical="center" wrapText="1" readingOrder="0"/>
      </dxf>
    </rfmt>
  </rm>
  <rrc rId="1958"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59"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0"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1"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2"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3"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4"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5"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6"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7"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8"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rc rId="1969" sId="1" ref="A155:XFD155"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55:XFD155" start="0" length="0">
      <dxf>
        <font>
          <color rgb="FFC00000"/>
          <name val="Times New Roman"/>
          <scheme val="none"/>
        </font>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D155" start="0" length="0">
      <dxf>
        <font>
          <sz val="13"/>
          <color rgb="FFC00000"/>
          <name val="Times New Roman"/>
          <scheme val="none"/>
        </font>
        <alignment vertical="center" readingOrder="0"/>
      </dxf>
    </rfmt>
    <rfmt sheetId="1" sqref="E155" start="0" length="0">
      <dxf>
        <alignment vertical="center" readingOrder="0"/>
      </dxf>
    </rfmt>
    <rfmt sheetId="1" sqref="F155" start="0" length="0">
      <dxf>
        <alignment vertical="center" readingOrder="0"/>
      </dxf>
    </rfmt>
    <rfmt sheetId="1" sqref="G155" start="0" length="0">
      <dxf>
        <alignment vertical="center" readingOrder="0"/>
      </dxf>
    </rfmt>
    <rfmt sheetId="1" sqref="H155" start="0" length="0">
      <dxf>
        <alignment vertical="center" readingOrder="0"/>
      </dxf>
    </rfmt>
    <rfmt sheetId="1" sqref="I155" start="0" length="0">
      <dxf>
        <alignment vertical="center" readingOrder="0"/>
      </dxf>
    </rfmt>
    <rfmt sheetId="1" sqref="J155" start="0" length="0">
      <dxf>
        <alignment vertical="top" readingOrder="0"/>
      </dxf>
    </rfmt>
    <rfmt sheetId="1" sqref="K155" start="0" length="0">
      <dxf>
        <alignment horizontal="center" vertical="top" readingOrder="0"/>
      </dxf>
    </rfmt>
    <rfmt sheetId="1" sqref="M155" start="0" length="0">
      <dxf>
        <font>
          <b/>
          <sz val="20"/>
          <color rgb="FFC00000"/>
          <name val="Times New Roman"/>
          <scheme val="none"/>
        </font>
      </dxf>
    </rfmt>
    <rfmt sheetId="1" sqref="N155" start="0" length="0">
      <dxf>
        <font>
          <b/>
          <sz val="24"/>
          <color rgb="FFC00000"/>
          <name val="Times New Roman"/>
          <scheme val="none"/>
        </font>
      </dxf>
    </rfmt>
  </rrc>
  <rcc rId="1970" sId="1">
    <oc r="C122" t="inlineStr">
      <is>
        <r>
          <t xml:space="preserve">9. </t>
        </r>
        <r>
          <rPr>
            <b/>
            <sz val="13"/>
            <rFont val="Times New Roman"/>
            <family val="1"/>
            <charset val="204"/>
          </rPr>
          <t>Муниципальная программа "Развитие транспортной системы города Когалыма"</t>
        </r>
      </is>
    </oc>
    <nc r="C122" t="inlineStr">
      <is>
        <r>
          <t xml:space="preserve">11. </t>
        </r>
        <r>
          <rPr>
            <b/>
            <sz val="13"/>
            <rFont val="Times New Roman"/>
            <family val="1"/>
            <charset val="204"/>
          </rPr>
          <t>Муниципальная программа "Развитие транспортной системы города Когалыма"</t>
        </r>
      </is>
    </nc>
  </rcc>
  <rfmt sheetId="1" sqref="C122:J122" start="0" length="2147483647">
    <dxf>
      <font>
        <color auto="1"/>
      </font>
    </dxf>
  </rfmt>
  <rrc rId="1971" sId="1" ref="A134:XFD140"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72" sheetId="1" source="A162:XFD168" destination="A134:XFD140" sourceSheetId="1">
    <rfmt sheetId="1" xfDxf="1" sqref="A134:XFD134" start="0" length="0">
      <dxf>
        <font>
          <sz val="12"/>
          <color rgb="FFC00000"/>
          <name val="Times New Roman"/>
          <scheme val="none"/>
        </font>
      </dxf>
    </rfmt>
    <rfmt sheetId="1" xfDxf="1" sqref="A135:XFD135" start="0" length="0">
      <dxf>
        <font>
          <sz val="12"/>
          <color rgb="FFC00000"/>
          <name val="Times New Roman"/>
          <scheme val="none"/>
        </font>
      </dxf>
    </rfmt>
    <rfmt sheetId="1" xfDxf="1" sqref="A136:XFD136" start="0" length="0">
      <dxf>
        <font>
          <sz val="12"/>
          <color rgb="FFC00000"/>
          <name val="Times New Roman"/>
          <scheme val="none"/>
        </font>
      </dxf>
    </rfmt>
    <rfmt sheetId="1" xfDxf="1" sqref="A137:XFD137" start="0" length="0">
      <dxf>
        <font>
          <sz val="12"/>
          <color rgb="FFC00000"/>
          <name val="Times New Roman"/>
          <scheme val="none"/>
        </font>
      </dxf>
    </rfmt>
    <rfmt sheetId="1" xfDxf="1" sqref="A138:XFD138" start="0" length="0">
      <dxf>
        <font>
          <sz val="12"/>
          <color rgb="FFC00000"/>
          <name val="Times New Roman"/>
          <scheme val="none"/>
        </font>
      </dxf>
    </rfmt>
    <rfmt sheetId="1" xfDxf="1" sqref="A139:XFD139" start="0" length="0">
      <dxf>
        <font>
          <sz val="12"/>
          <color rgb="FFC00000"/>
          <name val="Times New Roman"/>
          <scheme val="none"/>
        </font>
      </dxf>
    </rfmt>
    <rfmt sheetId="1" xfDxf="1" sqref="A140:XFD140" start="0" length="0">
      <dxf>
        <font>
          <sz val="12"/>
          <color rgb="FFC00000"/>
          <name val="Times New Roman"/>
          <scheme val="none"/>
        </font>
      </dxf>
    </rfmt>
    <rfmt sheetId="1" sqref="A134" start="0" length="0">
      <dxf>
        <font>
          <b/>
          <sz val="15"/>
          <color rgb="FFC00000"/>
          <name val="Times New Roman"/>
          <scheme val="none"/>
        </font>
        <alignment horizontal="center" vertical="center" readingOrder="0"/>
      </dxf>
    </rfmt>
    <rfmt sheetId="1" sqref="B134" start="0" length="0">
      <dxf>
        <font>
          <b/>
          <sz val="15"/>
          <color rgb="FFC00000"/>
          <name val="Times New Roman"/>
          <scheme val="none"/>
        </font>
        <alignment horizontal="center" vertical="center" readingOrder="0"/>
      </dxf>
    </rfmt>
    <rfmt sheetId="1" sqref="C13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4"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4" start="0" length="0">
      <dxf>
        <font>
          <sz val="13"/>
          <color rgb="FFC00000"/>
          <name val="Times New Roman"/>
          <scheme val="none"/>
        </font>
        <alignment horizontal="center" vertical="top" wrapText="1" readingOrder="0"/>
      </dxf>
    </rfmt>
    <rfmt sheetId="1" sqref="L134" start="0" length="0">
      <dxf>
        <font>
          <sz val="13"/>
          <color rgb="FFC00000"/>
          <name val="Times New Roman"/>
          <scheme val="none"/>
        </font>
        <fill>
          <patternFill patternType="solid">
            <bgColor rgb="FFFFFF00"/>
          </patternFill>
        </fill>
        <alignment vertical="center" readingOrder="0"/>
      </dxf>
    </rfmt>
    <rfmt sheetId="1" sqref="N134" start="0" length="0">
      <dxf>
        <font>
          <b/>
          <sz val="24"/>
          <color rgb="FFC00000"/>
          <name val="Times New Roman"/>
          <scheme val="none"/>
        </font>
      </dxf>
    </rfmt>
    <rfmt sheetId="1" sqref="A135" start="0" length="0">
      <dxf>
        <font>
          <b/>
          <sz val="15"/>
          <color rgb="FFC00000"/>
          <name val="Times New Roman"/>
          <scheme val="none"/>
        </font>
        <alignment horizontal="center" vertical="center" readingOrder="0"/>
      </dxf>
    </rfmt>
    <rfmt sheetId="1" sqref="B135" start="0" length="0">
      <dxf>
        <font>
          <b/>
          <sz val="15"/>
          <color rgb="FFC00000"/>
          <name val="Times New Roman"/>
          <scheme val="none"/>
        </font>
        <alignment horizontal="center" vertical="center" readingOrder="0"/>
      </dxf>
    </rfmt>
    <rfmt sheetId="1" sqref="C13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5"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5" start="0" length="0">
      <dxf>
        <font>
          <sz val="13"/>
          <color rgb="FFC00000"/>
          <name val="Times New Roman"/>
          <scheme val="none"/>
        </font>
        <alignment horizontal="center" vertical="top" wrapText="1" readingOrder="0"/>
      </dxf>
    </rfmt>
    <rfmt sheetId="1" sqref="L135" start="0" length="0">
      <dxf>
        <font>
          <sz val="13"/>
          <color rgb="FFC00000"/>
          <name val="Times New Roman"/>
          <scheme val="none"/>
        </font>
        <fill>
          <patternFill patternType="solid">
            <bgColor rgb="FFFFFF00"/>
          </patternFill>
        </fill>
        <alignment vertical="center" readingOrder="0"/>
      </dxf>
    </rfmt>
    <rfmt sheetId="1" sqref="N135" start="0" length="0">
      <dxf>
        <font>
          <b/>
          <sz val="24"/>
          <color rgb="FFC00000"/>
          <name val="Times New Roman"/>
          <scheme val="none"/>
        </font>
      </dxf>
    </rfmt>
    <rfmt sheetId="1" sqref="A136" start="0" length="0">
      <dxf>
        <font>
          <b/>
          <sz val="15"/>
          <color rgb="FFC00000"/>
          <name val="Times New Roman"/>
          <scheme val="none"/>
        </font>
        <alignment horizontal="center" vertical="center" readingOrder="0"/>
      </dxf>
    </rfmt>
    <rfmt sheetId="1" sqref="B136" start="0" length="0">
      <dxf>
        <font>
          <b/>
          <sz val="15"/>
          <color rgb="FFC00000"/>
          <name val="Times New Roman"/>
          <scheme val="none"/>
        </font>
        <alignment horizontal="center" vertical="center" readingOrder="0"/>
      </dxf>
    </rfmt>
    <rfmt sheetId="1" sqref="C13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6"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6"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6" start="0" length="0">
      <dxf>
        <font>
          <sz val="13"/>
          <color rgb="FFC00000"/>
          <name val="Times New Roman"/>
          <scheme val="none"/>
        </font>
        <alignment horizontal="center" vertical="top" wrapText="1" readingOrder="0"/>
      </dxf>
    </rfmt>
    <rfmt sheetId="1" sqref="L136" start="0" length="0">
      <dxf>
        <font>
          <sz val="13"/>
          <color rgb="FFC00000"/>
          <name val="Times New Roman"/>
          <scheme val="none"/>
        </font>
        <fill>
          <patternFill patternType="solid">
            <bgColor rgb="FFFFFF00"/>
          </patternFill>
        </fill>
        <alignment vertical="center" readingOrder="0"/>
      </dxf>
    </rfmt>
    <rfmt sheetId="1" sqref="N136" start="0" length="0">
      <dxf>
        <font>
          <b/>
          <sz val="24"/>
          <color rgb="FFC00000"/>
          <name val="Times New Roman"/>
          <scheme val="none"/>
        </font>
      </dxf>
    </rfmt>
    <rfmt sheetId="1" sqref="A137" start="0" length="0">
      <dxf>
        <font>
          <b/>
          <sz val="15"/>
          <color rgb="FFC00000"/>
          <name val="Times New Roman"/>
          <scheme val="none"/>
        </font>
        <alignment horizontal="center" vertical="center" readingOrder="0"/>
      </dxf>
    </rfmt>
    <rfmt sheetId="1" sqref="B137" start="0" length="0">
      <dxf>
        <font>
          <b/>
          <sz val="15"/>
          <color rgb="FFC00000"/>
          <name val="Times New Roman"/>
          <scheme val="none"/>
        </font>
        <alignment horizontal="center" vertical="center" readingOrder="0"/>
      </dxf>
    </rfmt>
    <rfmt sheetId="1" sqref="C13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7"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7" start="0" length="0">
      <dxf>
        <font>
          <sz val="13"/>
          <color rgb="FFC00000"/>
          <name val="Times New Roman"/>
          <scheme val="none"/>
        </font>
        <alignment horizontal="center" vertical="top" wrapText="1" readingOrder="0"/>
      </dxf>
    </rfmt>
    <rfmt sheetId="1" sqref="L137" start="0" length="0">
      <dxf>
        <font>
          <sz val="13"/>
          <color rgb="FFC00000"/>
          <name val="Times New Roman"/>
          <scheme val="none"/>
        </font>
        <fill>
          <patternFill patternType="solid">
            <bgColor rgb="FFFFFF00"/>
          </patternFill>
        </fill>
        <alignment vertical="center" readingOrder="0"/>
      </dxf>
    </rfmt>
    <rfmt sheetId="1" sqref="N137" start="0" length="0">
      <dxf>
        <font>
          <b/>
          <sz val="24"/>
          <color rgb="FFC00000"/>
          <name val="Times New Roman"/>
          <scheme val="none"/>
        </font>
      </dxf>
    </rfmt>
    <rfmt sheetId="1" sqref="A138" start="0" length="0">
      <dxf>
        <font>
          <b/>
          <sz val="15"/>
          <color rgb="FFC00000"/>
          <name val="Times New Roman"/>
          <scheme val="none"/>
        </font>
        <alignment horizontal="center" vertical="center" readingOrder="0"/>
      </dxf>
    </rfmt>
    <rfmt sheetId="1" sqref="B138" start="0" length="0">
      <dxf>
        <font>
          <b/>
          <sz val="15"/>
          <color rgb="FFC00000"/>
          <name val="Times New Roman"/>
          <scheme val="none"/>
        </font>
        <alignment horizontal="center" vertical="center" readingOrder="0"/>
      </dxf>
    </rfmt>
    <rfmt sheetId="1" sqref="C13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8"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8"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8" start="0" length="0">
      <dxf>
        <font>
          <sz val="13"/>
          <color rgb="FFC00000"/>
          <name val="Times New Roman"/>
          <scheme val="none"/>
        </font>
        <alignment horizontal="center" vertical="top" wrapText="1" readingOrder="0"/>
      </dxf>
    </rfmt>
    <rfmt sheetId="1" sqref="L138" start="0" length="0">
      <dxf>
        <font>
          <sz val="13"/>
          <color rgb="FFC00000"/>
          <name val="Times New Roman"/>
          <scheme val="none"/>
        </font>
        <fill>
          <patternFill patternType="solid">
            <bgColor rgb="FFFFFF00"/>
          </patternFill>
        </fill>
        <alignment vertical="center" readingOrder="0"/>
      </dxf>
    </rfmt>
    <rfmt sheetId="1" sqref="N138" start="0" length="0">
      <dxf>
        <font>
          <b/>
          <sz val="24"/>
          <color rgb="FFC00000"/>
          <name val="Times New Roman"/>
          <scheme val="none"/>
        </font>
      </dxf>
    </rfmt>
    <rfmt sheetId="1" sqref="A139" start="0" length="0">
      <dxf>
        <font>
          <b/>
          <sz val="15"/>
          <color rgb="FFC00000"/>
          <name val="Times New Roman"/>
          <scheme val="none"/>
        </font>
        <alignment horizontal="center" vertical="center" readingOrder="0"/>
      </dxf>
    </rfmt>
    <rfmt sheetId="1" sqref="B139" start="0" length="0">
      <dxf>
        <font>
          <b/>
          <sz val="15"/>
          <color rgb="FFC00000"/>
          <name val="Times New Roman"/>
          <scheme val="none"/>
        </font>
        <alignment horizontal="center" vertical="center" readingOrder="0"/>
      </dxf>
    </rfmt>
    <rfmt sheetId="1" sqref="C13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9"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39"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39" start="0" length="0">
      <dxf>
        <font>
          <sz val="13"/>
          <color rgb="FFC00000"/>
          <name val="Times New Roman"/>
          <scheme val="none"/>
        </font>
        <alignment horizontal="center" vertical="top" wrapText="1" readingOrder="0"/>
      </dxf>
    </rfmt>
    <rfmt sheetId="1" sqref="L139" start="0" length="0">
      <dxf>
        <font>
          <sz val="13"/>
          <color rgb="FFC00000"/>
          <name val="Times New Roman"/>
          <scheme val="none"/>
        </font>
        <fill>
          <patternFill patternType="solid">
            <bgColor rgb="FFFFFF00"/>
          </patternFill>
        </fill>
        <alignment vertical="center" readingOrder="0"/>
      </dxf>
    </rfmt>
    <rfmt sheetId="1" sqref="N139" start="0" length="0">
      <dxf>
        <font>
          <b/>
          <sz val="24"/>
          <color rgb="FFC00000"/>
          <name val="Times New Roman"/>
          <scheme val="none"/>
        </font>
      </dxf>
    </rfmt>
    <rfmt sheetId="1" sqref="A140" start="0" length="0">
      <dxf>
        <font>
          <b/>
          <sz val="15"/>
          <color rgb="FFC00000"/>
          <name val="Times New Roman"/>
          <scheme val="none"/>
        </font>
        <alignment horizontal="center" vertical="center" readingOrder="0"/>
      </dxf>
    </rfmt>
    <rfmt sheetId="1" sqref="B140" start="0" length="0">
      <dxf>
        <font>
          <b/>
          <sz val="15"/>
          <color rgb="FFC00000"/>
          <name val="Times New Roman"/>
          <scheme val="none"/>
        </font>
        <alignment horizontal="center" vertical="center" readingOrder="0"/>
      </dxf>
    </rfmt>
    <rfmt sheetId="1" sqref="C14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4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4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4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4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40"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0" start="0" length="0">
      <dxf>
        <font>
          <sz val="13"/>
          <color auto="1"/>
          <name val="Times New Roman"/>
          <scheme val="none"/>
        </font>
        <alignment horizontal="justify" vertical="top" wrapText="1" readingOrder="0"/>
        <border outline="0">
          <left style="thin">
            <color indexed="64"/>
          </left>
          <right style="thin">
            <color indexed="64"/>
          </right>
          <top style="thin">
            <color indexed="64"/>
          </top>
          <bottom style="thin">
            <color indexed="64"/>
          </bottom>
        </border>
      </dxf>
    </rfmt>
    <rfmt sheetId="1" sqref="K140" start="0" length="0">
      <dxf>
        <font>
          <sz val="13"/>
          <color rgb="FFC00000"/>
          <name val="Times New Roman"/>
          <scheme val="none"/>
        </font>
        <alignment horizontal="center" vertical="top" wrapText="1" readingOrder="0"/>
      </dxf>
    </rfmt>
    <rfmt sheetId="1" sqref="L140" start="0" length="0">
      <dxf>
        <font>
          <sz val="13"/>
          <color rgb="FFC00000"/>
          <name val="Times New Roman"/>
          <scheme val="none"/>
        </font>
        <fill>
          <patternFill patternType="solid">
            <bgColor rgb="FFFFFF00"/>
          </patternFill>
        </fill>
        <alignment vertical="center" readingOrder="0"/>
      </dxf>
    </rfmt>
    <rfmt sheetId="1" sqref="N140" start="0" length="0">
      <dxf>
        <font>
          <b/>
          <sz val="24"/>
          <color rgb="FFC00000"/>
          <name val="Times New Roman"/>
          <scheme val="none"/>
        </font>
      </dxf>
    </rfmt>
  </rm>
  <rrc rId="1973"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4"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5"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6"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7"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8"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rc rId="1979" sId="1" ref="A162:XFD162"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62:XFD162" start="0" length="0">
      <dxf>
        <font>
          <color rgb="FFC00000"/>
          <name val="Times New Roman"/>
          <scheme val="none"/>
        </font>
      </dxf>
    </rfmt>
    <rfmt sheetId="1" sqref="A162" start="0" length="0">
      <dxf>
        <font>
          <b/>
          <sz val="15"/>
          <color rgb="FFC00000"/>
          <name val="Times New Roman"/>
          <scheme val="none"/>
        </font>
        <alignment horizontal="center" vertical="top" readingOrder="0"/>
      </dxf>
    </rfmt>
    <rfmt sheetId="1" sqref="B162" start="0" length="0">
      <dxf>
        <font>
          <b/>
          <sz val="15"/>
          <color rgb="FFC00000"/>
          <name val="Times New Roman"/>
          <scheme val="none"/>
        </font>
        <alignment horizontal="center" vertical="center" readingOrder="0"/>
      </dxf>
    </rfmt>
    <rfmt sheetId="1" sqref="D162" start="0" length="0">
      <dxf>
        <font>
          <sz val="13"/>
          <color rgb="FFC00000"/>
          <name val="Times New Roman"/>
          <scheme val="none"/>
        </font>
        <alignment vertical="center" readingOrder="0"/>
      </dxf>
    </rfmt>
    <rfmt sheetId="1" sqref="E162" start="0" length="0">
      <dxf>
        <alignment vertical="center" readingOrder="0"/>
      </dxf>
    </rfmt>
    <rfmt sheetId="1" sqref="F162" start="0" length="0">
      <dxf>
        <alignment vertical="center" readingOrder="0"/>
      </dxf>
    </rfmt>
    <rfmt sheetId="1" sqref="G162" start="0" length="0">
      <dxf>
        <alignment vertical="center" readingOrder="0"/>
      </dxf>
    </rfmt>
    <rfmt sheetId="1" sqref="H162" start="0" length="0">
      <dxf>
        <alignment vertical="center" readingOrder="0"/>
      </dxf>
    </rfmt>
    <rfmt sheetId="1" sqref="I162" start="0" length="0">
      <dxf>
        <alignment vertical="center" readingOrder="0"/>
      </dxf>
    </rfmt>
    <rfmt sheetId="1" sqref="J162" start="0" length="0">
      <dxf>
        <alignment vertical="top" readingOrder="0"/>
      </dxf>
    </rfmt>
    <rfmt sheetId="1" sqref="K162" start="0" length="0">
      <dxf>
        <alignment horizontal="center" vertical="top" readingOrder="0"/>
      </dxf>
    </rfmt>
    <rfmt sheetId="1" sqref="M162" start="0" length="0">
      <dxf>
        <font>
          <b/>
          <sz val="20"/>
          <color rgb="FFC00000"/>
          <name val="Times New Roman"/>
          <scheme val="none"/>
        </font>
      </dxf>
    </rfmt>
    <rfmt sheetId="1" sqref="N162" start="0" length="0">
      <dxf>
        <font>
          <b/>
          <sz val="24"/>
          <color rgb="FFC00000"/>
          <name val="Times New Roman"/>
          <scheme val="none"/>
        </font>
      </dxf>
    </rfmt>
  </rrc>
  <rcc rId="1980" sId="1">
    <oc r="C134" t="inlineStr">
      <is>
        <r>
          <t xml:space="preserve">10. </t>
        </r>
        <r>
          <rPr>
            <b/>
            <sz val="13"/>
            <rFont val="Times New Roman"/>
            <family val="1"/>
            <charset val="204"/>
          </rPr>
          <t>Муниципальная программа "Развитие жилищно-коммунального комплекса в городе Когалыме"</t>
        </r>
      </is>
    </oc>
    <nc r="C134" t="inlineStr">
      <is>
        <r>
          <t xml:space="preserve">12. </t>
        </r>
        <r>
          <rPr>
            <b/>
            <sz val="13"/>
            <rFont val="Times New Roman"/>
            <family val="1"/>
            <charset val="204"/>
          </rPr>
          <t>Муниципальная программа "Развитие жилищно-коммунального комплекса в городе Когалыме"</t>
        </r>
      </is>
    </nc>
  </rcc>
  <rfmt sheetId="1" sqref="C134:J134" start="0" length="2147483647">
    <dxf>
      <font>
        <color auto="1"/>
      </font>
    </dxf>
  </rfmt>
  <rrc rId="1981" sId="1" ref="A141:XFD145"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82" sheetId="1" source="A180:XFD184" destination="A141:XFD145" sourceSheetId="1">
    <rfmt sheetId="1" xfDxf="1" sqref="A141:XFD141" start="0" length="0">
      <dxf>
        <font>
          <sz val="12"/>
          <color rgb="FFC00000"/>
          <name val="Times New Roman"/>
          <scheme val="none"/>
        </font>
      </dxf>
    </rfmt>
    <rfmt sheetId="1" xfDxf="1" sqref="A142:XFD142" start="0" length="0">
      <dxf>
        <font>
          <sz val="12"/>
          <color rgb="FFC00000"/>
          <name val="Times New Roman"/>
          <scheme val="none"/>
        </font>
      </dxf>
    </rfmt>
    <rfmt sheetId="1" xfDxf="1" sqref="A143:XFD143" start="0" length="0">
      <dxf>
        <font>
          <sz val="12"/>
          <color rgb="FFC00000"/>
          <name val="Times New Roman"/>
          <scheme val="none"/>
        </font>
      </dxf>
    </rfmt>
    <rfmt sheetId="1" xfDxf="1" sqref="A144:XFD144" start="0" length="0">
      <dxf>
        <font>
          <sz val="12"/>
          <color rgb="FFC00000"/>
          <name val="Times New Roman"/>
          <scheme val="none"/>
        </font>
      </dxf>
    </rfmt>
    <rfmt sheetId="1" xfDxf="1" sqref="A145:XFD145" start="0" length="0">
      <dxf>
        <font>
          <sz val="12"/>
          <color rgb="FFC00000"/>
          <name val="Times New Roman"/>
          <scheme val="none"/>
        </font>
      </dxf>
    </rfmt>
    <rfmt sheetId="1" sqref="A141" start="0" length="0">
      <dxf>
        <font>
          <b/>
          <sz val="15"/>
          <color rgb="FFC00000"/>
          <name val="Times New Roman"/>
          <scheme val="none"/>
        </font>
        <alignment horizontal="center" vertical="center" readingOrder="0"/>
      </dxf>
    </rfmt>
    <rfmt sheetId="1" sqref="B141" start="0" length="0">
      <dxf>
        <font>
          <b/>
          <sz val="15"/>
          <color rgb="FFC00000"/>
          <name val="Times New Roman"/>
          <scheme val="none"/>
        </font>
        <alignment horizontal="center" vertical="center" readingOrder="0"/>
      </dxf>
    </rfmt>
    <rfmt sheetId="1" sqref="C141" start="0" length="0">
      <dxf>
        <font>
          <sz val="13"/>
          <color auto="1"/>
          <name val="Times New Roman"/>
          <scheme val="none"/>
        </font>
        <alignment horizontal="center" vertical="center" wrapText="1" readingOrder="0"/>
        <border outline="0">
          <left style="thin">
            <color indexed="64"/>
          </left>
          <bottom style="thin">
            <color indexed="64"/>
          </bottom>
        </border>
      </dxf>
    </rfmt>
    <rfmt sheetId="1" sqref="D14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4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4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1"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1"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41" start="0" length="0">
      <dxf>
        <font>
          <sz val="13"/>
          <color rgb="FFC00000"/>
          <name val="Times New Roman"/>
          <scheme val="none"/>
        </font>
        <alignment horizontal="center" vertical="top" readingOrder="0"/>
      </dxf>
    </rfmt>
    <rfmt sheetId="1" sqref="L141" start="0" length="0">
      <dxf>
        <font>
          <sz val="13"/>
          <color rgb="FFC00000"/>
          <name val="Times New Roman"/>
          <scheme val="none"/>
        </font>
      </dxf>
    </rfmt>
    <rfmt sheetId="1" sqref="N141" start="0" length="0">
      <dxf>
        <font>
          <b/>
          <sz val="24"/>
          <color rgb="FFC00000"/>
          <name val="Times New Roman"/>
          <scheme val="none"/>
        </font>
      </dxf>
    </rfmt>
    <rfmt sheetId="1" sqref="A142" start="0" length="0">
      <dxf>
        <font>
          <b/>
          <sz val="15"/>
          <color rgb="FFC00000"/>
          <name val="Times New Roman"/>
          <scheme val="none"/>
        </font>
        <alignment horizontal="center" vertical="center" readingOrder="0"/>
      </dxf>
    </rfmt>
    <rfmt sheetId="1" sqref="B142" start="0" length="0">
      <dxf>
        <font>
          <b/>
          <sz val="15"/>
          <color rgb="FFC00000"/>
          <name val="Times New Roman"/>
          <scheme val="none"/>
        </font>
        <alignment horizontal="center" vertical="center" readingOrder="0"/>
      </dxf>
    </rfmt>
    <rfmt sheetId="1" sqref="C142" start="0" length="0">
      <dxf>
        <font>
          <sz val="13"/>
          <color auto="1"/>
          <name val="Times New Roman"/>
          <scheme val="none"/>
        </font>
        <alignment horizontal="center" vertical="center" wrapText="1" readingOrder="0"/>
        <border outline="0">
          <left style="thin">
            <color indexed="64"/>
          </left>
          <bottom style="thin">
            <color indexed="64"/>
          </bottom>
        </border>
      </dxf>
    </rfmt>
    <rfmt sheetId="1" sqref="D14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4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4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2"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42" start="0" length="0">
      <dxf>
        <font>
          <sz val="13"/>
          <color rgb="FFC00000"/>
          <name val="Times New Roman"/>
          <scheme val="none"/>
        </font>
        <alignment horizontal="center" vertical="top" readingOrder="0"/>
      </dxf>
    </rfmt>
    <rfmt sheetId="1" sqref="L142" start="0" length="0">
      <dxf>
        <font>
          <sz val="13"/>
          <color rgb="FFC00000"/>
          <name val="Times New Roman"/>
          <scheme val="none"/>
        </font>
      </dxf>
    </rfmt>
    <rfmt sheetId="1" sqref="N142" start="0" length="0">
      <dxf>
        <font>
          <b/>
          <sz val="24"/>
          <color rgb="FFC00000"/>
          <name val="Times New Roman"/>
          <scheme val="none"/>
        </font>
      </dxf>
    </rfmt>
    <rfmt sheetId="1" sqref="A143" start="0" length="0">
      <dxf>
        <font>
          <b/>
          <sz val="15"/>
          <color rgb="FFC00000"/>
          <name val="Times New Roman"/>
          <scheme val="none"/>
        </font>
        <alignment horizontal="center" vertical="center" readingOrder="0"/>
      </dxf>
    </rfmt>
    <rfmt sheetId="1" sqref="B143" start="0" length="0">
      <dxf>
        <font>
          <b/>
          <sz val="15"/>
          <color rgb="FFC00000"/>
          <name val="Times New Roman"/>
          <scheme val="none"/>
        </font>
        <alignment horizontal="center" vertical="center" readingOrder="0"/>
      </dxf>
    </rfmt>
    <rfmt sheetId="1" sqref="C143" start="0" length="0">
      <dxf>
        <font>
          <sz val="13"/>
          <color auto="1"/>
          <name val="Times New Roman"/>
          <scheme val="none"/>
        </font>
        <alignment horizontal="center" vertical="center" wrapText="1" readingOrder="0"/>
        <border outline="0">
          <left style="thin">
            <color indexed="64"/>
          </left>
          <bottom style="thin">
            <color indexed="64"/>
          </bottom>
        </border>
      </dxf>
    </rfmt>
    <rfmt sheetId="1" sqref="D14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4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4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3"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43" start="0" length="0">
      <dxf>
        <font>
          <sz val="13"/>
          <color rgb="FFC00000"/>
          <name val="Times New Roman"/>
          <scheme val="none"/>
        </font>
        <alignment horizontal="center" vertical="top" readingOrder="0"/>
      </dxf>
    </rfmt>
    <rfmt sheetId="1" sqref="L143" start="0" length="0">
      <dxf>
        <font>
          <sz val="13"/>
          <color rgb="FFC00000"/>
          <name val="Times New Roman"/>
          <scheme val="none"/>
        </font>
      </dxf>
    </rfmt>
    <rfmt sheetId="1" sqref="N143" start="0" length="0">
      <dxf>
        <font>
          <b/>
          <sz val="24"/>
          <color rgb="FFC00000"/>
          <name val="Times New Roman"/>
          <scheme val="none"/>
        </font>
      </dxf>
    </rfmt>
    <rfmt sheetId="1" sqref="A144" start="0" length="0">
      <dxf>
        <font>
          <b/>
          <sz val="15"/>
          <color rgb="FFC00000"/>
          <name val="Times New Roman"/>
          <scheme val="none"/>
        </font>
        <alignment horizontal="center" vertical="center" readingOrder="0"/>
      </dxf>
    </rfmt>
    <rfmt sheetId="1" sqref="B144" start="0" length="0">
      <dxf>
        <font>
          <b/>
          <sz val="15"/>
          <color rgb="FFC00000"/>
          <name val="Times New Roman"/>
          <scheme val="none"/>
        </font>
        <alignment horizontal="center" vertical="center" readingOrder="0"/>
      </dxf>
    </rfmt>
    <rfmt sheetId="1" sqref="C144" start="0" length="0">
      <dxf>
        <font>
          <sz val="13"/>
          <color auto="1"/>
          <name val="Times New Roman"/>
          <scheme val="none"/>
        </font>
        <alignment horizontal="center" vertical="center" wrapText="1" readingOrder="0"/>
        <border outline="0">
          <left style="thin">
            <color indexed="64"/>
          </left>
          <bottom style="thin">
            <color indexed="64"/>
          </bottom>
        </border>
      </dxf>
    </rfmt>
    <rfmt sheetId="1" sqref="D14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4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4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4"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44" start="0" length="0">
      <dxf>
        <font>
          <sz val="13"/>
          <color rgb="FFC00000"/>
          <name val="Times New Roman"/>
          <scheme val="none"/>
        </font>
        <alignment horizontal="center" vertical="top" readingOrder="0"/>
      </dxf>
    </rfmt>
    <rfmt sheetId="1" sqref="L144" start="0" length="0">
      <dxf>
        <font>
          <sz val="13"/>
          <color rgb="FFC00000"/>
          <name val="Times New Roman"/>
          <scheme val="none"/>
        </font>
      </dxf>
    </rfmt>
    <rfmt sheetId="1" sqref="N144" start="0" length="0">
      <dxf>
        <font>
          <b/>
          <sz val="24"/>
          <color rgb="FFC00000"/>
          <name val="Times New Roman"/>
          <scheme val="none"/>
        </font>
      </dxf>
    </rfmt>
    <rfmt sheetId="1" sqref="A145" start="0" length="0">
      <dxf>
        <font>
          <b/>
          <sz val="15"/>
          <color rgb="FFC00000"/>
          <name val="Times New Roman"/>
          <scheme val="none"/>
        </font>
        <alignment horizontal="center" vertical="center" readingOrder="0"/>
      </dxf>
    </rfmt>
    <rfmt sheetId="1" sqref="B145" start="0" length="0">
      <dxf>
        <font>
          <b/>
          <sz val="15"/>
          <color rgb="FFC00000"/>
          <name val="Times New Roman"/>
          <scheme val="none"/>
        </font>
        <alignment horizontal="center" vertical="center" readingOrder="0"/>
      </dxf>
    </rfmt>
    <rfmt sheetId="1" sqref="C145" start="0" length="0">
      <dxf>
        <font>
          <sz val="13"/>
          <color auto="1"/>
          <name val="Times New Roman"/>
          <scheme val="none"/>
        </font>
        <alignment horizontal="center" vertical="center" wrapText="1" readingOrder="0"/>
        <border outline="0">
          <left style="thin">
            <color indexed="64"/>
          </left>
          <bottom style="thin">
            <color indexed="64"/>
          </bottom>
        </border>
      </dxf>
    </rfmt>
    <rfmt sheetId="1" sqref="D14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14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4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4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5" start="0" length="0">
      <dxf>
        <font>
          <sz val="13"/>
          <color auto="1"/>
          <name val="Times New Roman"/>
          <scheme val="none"/>
        </font>
        <alignment horizontal="left" vertical="top" wrapText="1" readingOrder="0"/>
        <border outline="0">
          <left style="thin">
            <color indexed="64"/>
          </left>
          <right style="thin">
            <color indexed="64"/>
          </right>
          <top style="thin">
            <color indexed="64"/>
          </top>
          <bottom style="thin">
            <color indexed="64"/>
          </bottom>
        </border>
      </dxf>
    </rfmt>
    <rfmt sheetId="1" sqref="K145" start="0" length="0">
      <dxf>
        <font>
          <sz val="13"/>
          <color rgb="FFC00000"/>
          <name val="Times New Roman"/>
          <scheme val="none"/>
        </font>
        <alignment horizontal="center" vertical="top" readingOrder="0"/>
      </dxf>
    </rfmt>
    <rfmt sheetId="1" sqref="L145" start="0" length="0">
      <dxf>
        <font>
          <sz val="13"/>
          <color rgb="FFC00000"/>
          <name val="Times New Roman"/>
          <scheme val="none"/>
        </font>
      </dxf>
    </rfmt>
    <rfmt sheetId="1" sqref="N145" start="0" length="0">
      <dxf>
        <font>
          <b/>
          <sz val="24"/>
          <color rgb="FFC00000"/>
          <name val="Times New Roman"/>
          <scheme val="none"/>
        </font>
      </dxf>
    </rfmt>
  </rm>
  <rrc rId="1983" sId="1" ref="A180:XFD18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80:XFD180" start="0" length="0">
      <dxf>
        <font>
          <color rgb="FFC00000"/>
          <name val="Times New Roman"/>
          <scheme val="none"/>
        </font>
      </dxf>
    </rfmt>
    <rfmt sheetId="1" sqref="A180" start="0" length="0">
      <dxf>
        <font>
          <b/>
          <sz val="15"/>
          <color rgb="FFC00000"/>
          <name val="Times New Roman"/>
          <scheme val="none"/>
        </font>
        <alignment horizontal="center" vertical="top" readingOrder="0"/>
      </dxf>
    </rfmt>
    <rfmt sheetId="1" sqref="B180" start="0" length="0">
      <dxf>
        <font>
          <b/>
          <sz val="15"/>
          <color rgb="FFC00000"/>
          <name val="Times New Roman"/>
          <scheme val="none"/>
        </font>
        <alignment horizontal="center" vertical="center" readingOrder="0"/>
      </dxf>
    </rfmt>
    <rfmt sheetId="1" sqref="D180" start="0" length="0">
      <dxf>
        <font>
          <sz val="13"/>
          <color rgb="FFC00000"/>
          <name val="Times New Roman"/>
          <scheme val="none"/>
        </font>
        <alignment vertical="center" readingOrder="0"/>
      </dxf>
    </rfmt>
    <rfmt sheetId="1" sqref="E180" start="0" length="0">
      <dxf>
        <alignment vertical="center" readingOrder="0"/>
      </dxf>
    </rfmt>
    <rfmt sheetId="1" sqref="F180" start="0" length="0">
      <dxf>
        <alignment vertical="center" readingOrder="0"/>
      </dxf>
    </rfmt>
    <rfmt sheetId="1" sqref="G180" start="0" length="0">
      <dxf>
        <alignment vertical="center" readingOrder="0"/>
      </dxf>
    </rfmt>
    <rfmt sheetId="1" sqref="H180" start="0" length="0">
      <dxf>
        <alignment vertical="center" readingOrder="0"/>
      </dxf>
    </rfmt>
    <rfmt sheetId="1" sqref="I180" start="0" length="0">
      <dxf>
        <alignment vertical="center" readingOrder="0"/>
      </dxf>
    </rfmt>
    <rfmt sheetId="1" sqref="J180" start="0" length="0">
      <dxf>
        <alignment vertical="top" readingOrder="0"/>
      </dxf>
    </rfmt>
    <rfmt sheetId="1" sqref="K180" start="0" length="0">
      <dxf>
        <alignment horizontal="center" vertical="top" readingOrder="0"/>
      </dxf>
    </rfmt>
    <rfmt sheetId="1" sqref="M180" start="0" length="0">
      <dxf>
        <font>
          <b/>
          <sz val="20"/>
          <color rgb="FFC00000"/>
          <name val="Times New Roman"/>
          <scheme val="none"/>
        </font>
      </dxf>
    </rfmt>
    <rfmt sheetId="1" sqref="N180" start="0" length="0">
      <dxf>
        <font>
          <b/>
          <sz val="24"/>
          <color rgb="FFC00000"/>
          <name val="Times New Roman"/>
          <scheme val="none"/>
        </font>
      </dxf>
    </rfmt>
  </rrc>
  <rrc rId="1984" sId="1" ref="A180:XFD18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80:XFD180" start="0" length="0">
      <dxf>
        <font>
          <color rgb="FFC00000"/>
          <name val="Times New Roman"/>
          <scheme val="none"/>
        </font>
      </dxf>
    </rfmt>
    <rfmt sheetId="1" sqref="A180" start="0" length="0">
      <dxf>
        <font>
          <b/>
          <sz val="15"/>
          <color rgb="FFC00000"/>
          <name val="Times New Roman"/>
          <scheme val="none"/>
        </font>
        <alignment horizontal="center" vertical="top" readingOrder="0"/>
      </dxf>
    </rfmt>
    <rfmt sheetId="1" sqref="B180" start="0" length="0">
      <dxf>
        <font>
          <b/>
          <sz val="15"/>
          <color rgb="FFC00000"/>
          <name val="Times New Roman"/>
          <scheme val="none"/>
        </font>
        <alignment horizontal="center" vertical="center" readingOrder="0"/>
      </dxf>
    </rfmt>
    <rfmt sheetId="1" sqref="D180" start="0" length="0">
      <dxf>
        <font>
          <sz val="13"/>
          <color rgb="FFC00000"/>
          <name val="Times New Roman"/>
          <scheme val="none"/>
        </font>
        <alignment vertical="center" readingOrder="0"/>
      </dxf>
    </rfmt>
    <rfmt sheetId="1" sqref="E180" start="0" length="0">
      <dxf>
        <alignment vertical="center" readingOrder="0"/>
      </dxf>
    </rfmt>
    <rfmt sheetId="1" sqref="F180" start="0" length="0">
      <dxf>
        <alignment vertical="center" readingOrder="0"/>
      </dxf>
    </rfmt>
    <rfmt sheetId="1" sqref="G180" start="0" length="0">
      <dxf>
        <alignment vertical="center" readingOrder="0"/>
      </dxf>
    </rfmt>
    <rfmt sheetId="1" sqref="H180" start="0" length="0">
      <dxf>
        <alignment vertical="center" readingOrder="0"/>
      </dxf>
    </rfmt>
    <rfmt sheetId="1" sqref="I180" start="0" length="0">
      <dxf>
        <alignment vertical="center" readingOrder="0"/>
      </dxf>
    </rfmt>
    <rfmt sheetId="1" sqref="J180" start="0" length="0">
      <dxf>
        <alignment vertical="top" readingOrder="0"/>
      </dxf>
    </rfmt>
    <rfmt sheetId="1" sqref="K180" start="0" length="0">
      <dxf>
        <alignment horizontal="center" vertical="top" readingOrder="0"/>
      </dxf>
    </rfmt>
    <rfmt sheetId="1" sqref="M180" start="0" length="0">
      <dxf>
        <font>
          <b/>
          <sz val="20"/>
          <color rgb="FFC00000"/>
          <name val="Times New Roman"/>
          <scheme val="none"/>
        </font>
      </dxf>
    </rfmt>
    <rfmt sheetId="1" sqref="N180" start="0" length="0">
      <dxf>
        <font>
          <b/>
          <sz val="24"/>
          <color rgb="FFC00000"/>
          <name val="Times New Roman"/>
          <scheme val="none"/>
        </font>
      </dxf>
    </rfmt>
  </rrc>
  <rrc rId="1985" sId="1" ref="A180:XFD18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80:XFD180" start="0" length="0">
      <dxf>
        <font>
          <color rgb="FFC00000"/>
          <name val="Times New Roman"/>
          <scheme val="none"/>
        </font>
      </dxf>
    </rfmt>
    <rfmt sheetId="1" sqref="A180" start="0" length="0">
      <dxf>
        <font>
          <b/>
          <sz val="15"/>
          <color rgb="FFC00000"/>
          <name val="Times New Roman"/>
          <scheme val="none"/>
        </font>
        <alignment horizontal="center" vertical="top" readingOrder="0"/>
      </dxf>
    </rfmt>
    <rfmt sheetId="1" sqref="B180" start="0" length="0">
      <dxf>
        <font>
          <b/>
          <sz val="15"/>
          <color rgb="FFC00000"/>
          <name val="Times New Roman"/>
          <scheme val="none"/>
        </font>
        <alignment horizontal="center" vertical="center" readingOrder="0"/>
      </dxf>
    </rfmt>
    <rfmt sheetId="1" sqref="D180" start="0" length="0">
      <dxf>
        <font>
          <sz val="13"/>
          <color rgb="FFC00000"/>
          <name val="Times New Roman"/>
          <scheme val="none"/>
        </font>
        <alignment vertical="center" readingOrder="0"/>
      </dxf>
    </rfmt>
    <rfmt sheetId="1" sqref="E180" start="0" length="0">
      <dxf>
        <alignment vertical="center" readingOrder="0"/>
      </dxf>
    </rfmt>
    <rfmt sheetId="1" sqref="F180" start="0" length="0">
      <dxf>
        <alignment vertical="center" readingOrder="0"/>
      </dxf>
    </rfmt>
    <rfmt sheetId="1" sqref="G180" start="0" length="0">
      <dxf>
        <alignment vertical="center" readingOrder="0"/>
      </dxf>
    </rfmt>
    <rfmt sheetId="1" sqref="H180" start="0" length="0">
      <dxf>
        <alignment vertical="center" readingOrder="0"/>
      </dxf>
    </rfmt>
    <rfmt sheetId="1" sqref="I180" start="0" length="0">
      <dxf>
        <alignment vertical="center" readingOrder="0"/>
      </dxf>
    </rfmt>
    <rfmt sheetId="1" sqref="J180" start="0" length="0">
      <dxf>
        <alignment vertical="top" readingOrder="0"/>
      </dxf>
    </rfmt>
    <rfmt sheetId="1" sqref="K180" start="0" length="0">
      <dxf>
        <alignment horizontal="center" vertical="top" readingOrder="0"/>
      </dxf>
    </rfmt>
    <rfmt sheetId="1" sqref="M180" start="0" length="0">
      <dxf>
        <font>
          <b/>
          <sz val="20"/>
          <color rgb="FFC00000"/>
          <name val="Times New Roman"/>
          <scheme val="none"/>
        </font>
      </dxf>
    </rfmt>
    <rfmt sheetId="1" sqref="N180" start="0" length="0">
      <dxf>
        <font>
          <b/>
          <sz val="24"/>
          <color rgb="FFC00000"/>
          <name val="Times New Roman"/>
          <scheme val="none"/>
        </font>
      </dxf>
    </rfmt>
  </rrc>
  <rrc rId="1986" sId="1" ref="A180:XFD18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80:XFD180" start="0" length="0">
      <dxf>
        <font>
          <color rgb="FFC00000"/>
          <name val="Times New Roman"/>
          <scheme val="none"/>
        </font>
      </dxf>
    </rfmt>
    <rfmt sheetId="1" sqref="A180" start="0" length="0">
      <dxf>
        <font>
          <b/>
          <sz val="15"/>
          <color rgb="FFC00000"/>
          <name val="Times New Roman"/>
          <scheme val="none"/>
        </font>
        <alignment horizontal="center" vertical="top" readingOrder="0"/>
      </dxf>
    </rfmt>
    <rfmt sheetId="1" sqref="B180" start="0" length="0">
      <dxf>
        <font>
          <b/>
          <sz val="15"/>
          <color rgb="FFC00000"/>
          <name val="Times New Roman"/>
          <scheme val="none"/>
        </font>
        <alignment horizontal="center" vertical="center" readingOrder="0"/>
      </dxf>
    </rfmt>
    <rfmt sheetId="1" sqref="D180" start="0" length="0">
      <dxf>
        <font>
          <sz val="13"/>
          <color rgb="FFC00000"/>
          <name val="Times New Roman"/>
          <scheme val="none"/>
        </font>
        <alignment vertical="center" readingOrder="0"/>
      </dxf>
    </rfmt>
    <rfmt sheetId="1" sqref="E180" start="0" length="0">
      <dxf>
        <alignment vertical="center" readingOrder="0"/>
      </dxf>
    </rfmt>
    <rfmt sheetId="1" sqref="F180" start="0" length="0">
      <dxf>
        <alignment vertical="center" readingOrder="0"/>
      </dxf>
    </rfmt>
    <rfmt sheetId="1" sqref="G180" start="0" length="0">
      <dxf>
        <alignment vertical="center" readingOrder="0"/>
      </dxf>
    </rfmt>
    <rfmt sheetId="1" sqref="H180" start="0" length="0">
      <dxf>
        <alignment vertical="center" readingOrder="0"/>
      </dxf>
    </rfmt>
    <rfmt sheetId="1" sqref="I180" start="0" length="0">
      <dxf>
        <alignment vertical="center" readingOrder="0"/>
      </dxf>
    </rfmt>
    <rfmt sheetId="1" sqref="J180" start="0" length="0">
      <dxf>
        <alignment vertical="top" readingOrder="0"/>
      </dxf>
    </rfmt>
    <rfmt sheetId="1" sqref="K180" start="0" length="0">
      <dxf>
        <alignment horizontal="center" vertical="top" readingOrder="0"/>
      </dxf>
    </rfmt>
    <rfmt sheetId="1" sqref="M180" start="0" length="0">
      <dxf>
        <font>
          <b/>
          <sz val="20"/>
          <color rgb="FFC00000"/>
          <name val="Times New Roman"/>
          <scheme val="none"/>
        </font>
      </dxf>
    </rfmt>
    <rfmt sheetId="1" sqref="N180" start="0" length="0">
      <dxf>
        <font>
          <b/>
          <sz val="24"/>
          <color rgb="FFC00000"/>
          <name val="Times New Roman"/>
          <scheme val="none"/>
        </font>
      </dxf>
    </rfmt>
  </rrc>
  <rrc rId="1987" sId="1" ref="A180:XFD180"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80:XFD180" start="0" length="0">
      <dxf>
        <font>
          <color rgb="FFC00000"/>
          <name val="Times New Roman"/>
          <scheme val="none"/>
        </font>
      </dxf>
    </rfmt>
    <rfmt sheetId="1" sqref="A180" start="0" length="0">
      <dxf>
        <font>
          <b/>
          <sz val="15"/>
          <color rgb="FFC00000"/>
          <name val="Times New Roman"/>
          <scheme val="none"/>
        </font>
        <alignment horizontal="center" vertical="top" readingOrder="0"/>
      </dxf>
    </rfmt>
    <rfmt sheetId="1" sqref="B180" start="0" length="0">
      <dxf>
        <font>
          <b/>
          <sz val="15"/>
          <color rgb="FFC00000"/>
          <name val="Times New Roman"/>
          <scheme val="none"/>
        </font>
        <alignment horizontal="center" vertical="center" readingOrder="0"/>
      </dxf>
    </rfmt>
    <rfmt sheetId="1" sqref="D180" start="0" length="0">
      <dxf>
        <font>
          <sz val="13"/>
          <color rgb="FFC00000"/>
          <name val="Times New Roman"/>
          <scheme val="none"/>
        </font>
        <alignment vertical="center" readingOrder="0"/>
      </dxf>
    </rfmt>
    <rfmt sheetId="1" sqref="E180" start="0" length="0">
      <dxf>
        <alignment vertical="center" readingOrder="0"/>
      </dxf>
    </rfmt>
    <rfmt sheetId="1" sqref="F180" start="0" length="0">
      <dxf>
        <alignment vertical="center" readingOrder="0"/>
      </dxf>
    </rfmt>
    <rfmt sheetId="1" sqref="G180" start="0" length="0">
      <dxf>
        <alignment vertical="center" readingOrder="0"/>
      </dxf>
    </rfmt>
    <rfmt sheetId="1" sqref="H180" start="0" length="0">
      <dxf>
        <alignment vertical="center" readingOrder="0"/>
      </dxf>
    </rfmt>
    <rfmt sheetId="1" sqref="I180" start="0" length="0">
      <dxf>
        <alignment vertical="center" readingOrder="0"/>
      </dxf>
    </rfmt>
    <rfmt sheetId="1" sqref="J180" start="0" length="0">
      <dxf>
        <alignment vertical="top" readingOrder="0"/>
      </dxf>
    </rfmt>
    <rfmt sheetId="1" sqref="K180" start="0" length="0">
      <dxf>
        <alignment horizontal="center" vertical="top" readingOrder="0"/>
      </dxf>
    </rfmt>
    <rfmt sheetId="1" sqref="M180" start="0" length="0">
      <dxf>
        <font>
          <b/>
          <sz val="20"/>
          <color rgb="FFC00000"/>
          <name val="Times New Roman"/>
          <scheme val="none"/>
        </font>
      </dxf>
    </rfmt>
    <rfmt sheetId="1" sqref="N180" start="0" length="0">
      <dxf>
        <font>
          <b/>
          <sz val="24"/>
          <color rgb="FFC00000"/>
          <name val="Times New Roman"/>
          <scheme val="none"/>
        </font>
      </dxf>
    </rfmt>
  </rrc>
  <rcc rId="1988" sId="1">
    <oc r="C141" t="inlineStr">
      <is>
        <t>16. Муниципальная программа "Безопасность жизнедеятельности населения города Когалыма"</t>
      </is>
    </oc>
    <nc r="C141" t="inlineStr">
      <is>
        <t>13. Муниципальная программа "Безопасность жизнедеятельности населения города Когалыма"</t>
      </is>
    </nc>
  </rcc>
  <rrc rId="1989" sId="1" ref="A146:XFD151"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90" sheetId="1" source="A173:XFD178" destination="A146:XFD151" sourceSheetId="1">
    <rfmt sheetId="1" xfDxf="1" sqref="A146:XFD146" start="0" length="0">
      <dxf>
        <font>
          <color rgb="FFC00000"/>
          <name val="Times New Roman"/>
          <scheme val="none"/>
        </font>
      </dxf>
    </rfmt>
    <rfmt sheetId="1" xfDxf="1" sqref="A147:XFD147" start="0" length="0">
      <dxf>
        <font>
          <color rgb="FFC00000"/>
          <name val="Times New Roman"/>
          <scheme val="none"/>
        </font>
      </dxf>
    </rfmt>
    <rfmt sheetId="1" xfDxf="1" sqref="A148:XFD148" start="0" length="0">
      <dxf>
        <font>
          <color rgb="FFC00000"/>
          <name val="Times New Roman"/>
          <scheme val="none"/>
        </font>
      </dxf>
    </rfmt>
    <rfmt sheetId="1" xfDxf="1" sqref="A149:XFD149" start="0" length="0">
      <dxf>
        <font>
          <color rgb="FFC00000"/>
          <name val="Times New Roman"/>
          <scheme val="none"/>
        </font>
      </dxf>
    </rfmt>
    <rfmt sheetId="1" xfDxf="1" sqref="A150:XFD150" start="0" length="0">
      <dxf>
        <font>
          <color rgb="FFC00000"/>
          <name val="Times New Roman"/>
          <scheme val="none"/>
        </font>
      </dxf>
    </rfmt>
    <rfmt sheetId="1" xfDxf="1" sqref="A151:XFD151" start="0" length="0">
      <dxf>
        <font>
          <color rgb="FFC00000"/>
          <name val="Times New Roman"/>
          <scheme val="none"/>
        </font>
      </dxf>
    </rfmt>
    <rfmt sheetId="1" sqref="A146" start="0" length="0">
      <dxf>
        <font>
          <b/>
          <sz val="15"/>
          <color rgb="FFC00000"/>
          <name val="Times New Roman"/>
          <scheme val="none"/>
        </font>
        <alignment horizontal="center" vertical="top" readingOrder="0"/>
      </dxf>
    </rfmt>
    <rfmt sheetId="1" sqref="B146" start="0" length="0">
      <dxf>
        <font>
          <b/>
          <sz val="15"/>
          <color rgb="FFC00000"/>
          <name val="Times New Roman"/>
          <scheme val="none"/>
        </font>
        <alignment horizontal="center" vertical="center" readingOrder="0"/>
      </dxf>
    </rfmt>
    <rfmt sheetId="1" sqref="C146"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4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4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4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4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6"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6"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46" start="0" length="0">
      <dxf>
        <font>
          <sz val="13"/>
          <color rgb="FFC00000"/>
          <name val="Times New Roman"/>
          <scheme val="none"/>
        </font>
        <alignment horizontal="center" vertical="top" readingOrder="0"/>
      </dxf>
    </rfmt>
    <rfmt sheetId="1" sqref="L146" start="0" length="0">
      <dxf>
        <font>
          <sz val="13"/>
          <color rgb="FFC00000"/>
          <name val="Times New Roman"/>
          <scheme val="none"/>
        </font>
      </dxf>
    </rfmt>
    <rfmt sheetId="1" sqref="N146" start="0" length="0">
      <dxf>
        <font>
          <b/>
          <sz val="24"/>
          <color rgb="FFC00000"/>
          <name val="Times New Roman"/>
          <scheme val="none"/>
        </font>
        <alignment horizontal="center" vertical="center" wrapText="1" readingOrder="0"/>
      </dxf>
    </rfmt>
    <rfmt sheetId="1" sqref="A147" start="0" length="0">
      <dxf>
        <font>
          <b/>
          <sz val="15"/>
          <color rgb="FFC00000"/>
          <name val="Times New Roman"/>
          <scheme val="none"/>
        </font>
        <alignment horizontal="center" vertical="top" readingOrder="0"/>
      </dxf>
    </rfmt>
    <rfmt sheetId="1" sqref="B147" start="0" length="0">
      <dxf>
        <font>
          <b/>
          <sz val="15"/>
          <color rgb="FFC00000"/>
          <name val="Times New Roman"/>
          <scheme val="none"/>
        </font>
        <alignment horizontal="center" vertical="center" readingOrder="0"/>
      </dxf>
    </rfmt>
    <rfmt sheetId="1" sqref="C147"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4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4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4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4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7"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7"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47" start="0" length="0">
      <dxf>
        <font>
          <sz val="13"/>
          <color rgb="FFC00000"/>
          <name val="Times New Roman"/>
          <scheme val="none"/>
        </font>
        <alignment horizontal="center" vertical="top" readingOrder="0"/>
      </dxf>
    </rfmt>
    <rfmt sheetId="1" sqref="L147" start="0" length="0">
      <dxf>
        <font>
          <sz val="13"/>
          <color rgb="FFC00000"/>
          <name val="Times New Roman"/>
          <scheme val="none"/>
        </font>
      </dxf>
    </rfmt>
    <rfmt sheetId="1" sqref="N147" start="0" length="0">
      <dxf>
        <font>
          <b/>
          <sz val="24"/>
          <color rgb="FFC00000"/>
          <name val="Times New Roman"/>
          <scheme val="none"/>
        </font>
        <alignment horizontal="center" vertical="center" wrapText="1" readingOrder="0"/>
      </dxf>
    </rfmt>
    <rfmt sheetId="1" sqref="A148" start="0" length="0">
      <dxf>
        <font>
          <b/>
          <sz val="15"/>
          <color rgb="FFC00000"/>
          <name val="Times New Roman"/>
          <scheme val="none"/>
        </font>
        <alignment horizontal="center" vertical="top" readingOrder="0"/>
      </dxf>
    </rfmt>
    <rfmt sheetId="1" sqref="B148" start="0" length="0">
      <dxf>
        <font>
          <b/>
          <sz val="15"/>
          <color rgb="FFC00000"/>
          <name val="Times New Roman"/>
          <scheme val="none"/>
        </font>
        <alignment horizontal="center" vertical="center" readingOrder="0"/>
      </dxf>
    </rfmt>
    <rfmt sheetId="1" sqref="C14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4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4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4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4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8"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8"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48" start="0" length="0">
      <dxf>
        <font>
          <sz val="13"/>
          <color rgb="FFC00000"/>
          <name val="Times New Roman"/>
          <scheme val="none"/>
        </font>
        <alignment horizontal="center" vertical="top" readingOrder="0"/>
      </dxf>
    </rfmt>
    <rfmt sheetId="1" sqref="L148" start="0" length="0">
      <dxf>
        <font>
          <sz val="13"/>
          <color rgb="FFC00000"/>
          <name val="Times New Roman"/>
          <scheme val="none"/>
        </font>
      </dxf>
    </rfmt>
    <rfmt sheetId="1" sqref="N148" start="0" length="0">
      <dxf>
        <font>
          <b/>
          <sz val="24"/>
          <color rgb="FFC00000"/>
          <name val="Times New Roman"/>
          <scheme val="none"/>
        </font>
        <alignment horizontal="center" vertical="center" wrapText="1" readingOrder="0"/>
      </dxf>
    </rfmt>
    <rfmt sheetId="1" sqref="A149" start="0" length="0">
      <dxf>
        <font>
          <b/>
          <sz val="15"/>
          <color rgb="FFC00000"/>
          <name val="Times New Roman"/>
          <scheme val="none"/>
        </font>
        <alignment horizontal="center" vertical="top" readingOrder="0"/>
      </dxf>
    </rfmt>
    <rfmt sheetId="1" sqref="B149" start="0" length="0">
      <dxf>
        <font>
          <b/>
          <sz val="15"/>
          <color rgb="FFC00000"/>
          <name val="Times New Roman"/>
          <scheme val="none"/>
        </font>
        <alignment horizontal="center" vertical="center" readingOrder="0"/>
      </dxf>
    </rfmt>
    <rfmt sheetId="1" sqref="C14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4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4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4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4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4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49"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49"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49" start="0" length="0">
      <dxf>
        <font>
          <sz val="13"/>
          <color rgb="FFC00000"/>
          <name val="Times New Roman"/>
          <scheme val="none"/>
        </font>
        <alignment horizontal="center" vertical="top" readingOrder="0"/>
      </dxf>
    </rfmt>
    <rfmt sheetId="1" sqref="L149" start="0" length="0">
      <dxf>
        <font>
          <sz val="13"/>
          <color rgb="FFC00000"/>
          <name val="Times New Roman"/>
          <scheme val="none"/>
        </font>
      </dxf>
    </rfmt>
    <rfmt sheetId="1" sqref="N149" start="0" length="0">
      <dxf>
        <font>
          <b/>
          <sz val="24"/>
          <color rgb="FFC00000"/>
          <name val="Times New Roman"/>
          <scheme val="none"/>
        </font>
        <alignment horizontal="center" vertical="center" wrapText="1" readingOrder="0"/>
      </dxf>
    </rfmt>
    <rfmt sheetId="1" sqref="A150" start="0" length="0">
      <dxf>
        <font>
          <b/>
          <sz val="15"/>
          <color rgb="FFC00000"/>
          <name val="Times New Roman"/>
          <scheme val="none"/>
        </font>
        <alignment horizontal="center" vertical="top" readingOrder="0"/>
      </dxf>
    </rfmt>
    <rfmt sheetId="1" sqref="B150" start="0" length="0">
      <dxf>
        <font>
          <b/>
          <sz val="15"/>
          <color rgb="FFC00000"/>
          <name val="Times New Roman"/>
          <scheme val="none"/>
        </font>
        <alignment horizontal="center" vertical="center" readingOrder="0"/>
      </dxf>
    </rfmt>
    <rfmt sheetId="1" sqref="C15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5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5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5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5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5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50"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0"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50" start="0" length="0">
      <dxf>
        <font>
          <sz val="13"/>
          <color rgb="FFC00000"/>
          <name val="Times New Roman"/>
          <scheme val="none"/>
        </font>
        <alignment horizontal="center" vertical="top" readingOrder="0"/>
      </dxf>
    </rfmt>
    <rfmt sheetId="1" sqref="L150" start="0" length="0">
      <dxf>
        <font>
          <sz val="13"/>
          <color rgb="FFC00000"/>
          <name val="Times New Roman"/>
          <scheme val="none"/>
        </font>
      </dxf>
    </rfmt>
    <rfmt sheetId="1" sqref="N150" start="0" length="0">
      <dxf>
        <font>
          <b/>
          <sz val="24"/>
          <color rgb="FFC00000"/>
          <name val="Times New Roman"/>
          <scheme val="none"/>
        </font>
        <alignment horizontal="center" vertical="center" wrapText="1" readingOrder="0"/>
      </dxf>
    </rfmt>
    <rfmt sheetId="1" sqref="A151" start="0" length="0">
      <dxf>
        <font>
          <b/>
          <sz val="15"/>
          <color rgb="FFC00000"/>
          <name val="Times New Roman"/>
          <scheme val="none"/>
        </font>
        <alignment horizontal="center" vertical="top" readingOrder="0"/>
      </dxf>
    </rfmt>
    <rfmt sheetId="1" sqref="B151" start="0" length="0">
      <dxf>
        <font>
          <b/>
          <sz val="15"/>
          <color rgb="FFC00000"/>
          <name val="Times New Roman"/>
          <scheme val="none"/>
        </font>
        <alignment horizontal="center" vertical="center" readingOrder="0"/>
      </dxf>
    </rfmt>
    <rfmt sheetId="1" sqref="C15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5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15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F15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G15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H15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I151" start="0" length="0">
      <dxf>
        <font>
          <sz val="13"/>
          <color auto="1"/>
          <name val="Times New Roman"/>
          <scheme val="none"/>
        </font>
        <numFmt numFmtId="1" formatCode="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1" start="0" length="0">
      <dxf>
        <font>
          <sz val="13"/>
          <color rgb="FFC00000"/>
          <name val="Times New Roman"/>
          <scheme val="none"/>
        </font>
        <alignment horizontal="center" vertical="top" wrapText="1" readingOrder="0"/>
        <border outline="0">
          <left style="thin">
            <color indexed="64"/>
          </left>
          <right style="thin">
            <color indexed="64"/>
          </right>
          <top style="thin">
            <color indexed="64"/>
          </top>
          <bottom style="thin">
            <color indexed="64"/>
          </bottom>
        </border>
      </dxf>
    </rfmt>
    <rfmt sheetId="1" sqref="K151" start="0" length="0">
      <dxf>
        <font>
          <sz val="13"/>
          <color rgb="FFC00000"/>
          <name val="Times New Roman"/>
          <scheme val="none"/>
        </font>
        <alignment horizontal="center" vertical="top" readingOrder="0"/>
      </dxf>
    </rfmt>
    <rfmt sheetId="1" sqref="L151" start="0" length="0">
      <dxf>
        <font>
          <sz val="13"/>
          <color rgb="FFC00000"/>
          <name val="Times New Roman"/>
          <scheme val="none"/>
        </font>
      </dxf>
    </rfmt>
    <rfmt sheetId="1" sqref="N151" start="0" length="0">
      <dxf>
        <font>
          <b/>
          <sz val="24"/>
          <color rgb="FFC00000"/>
          <name val="Times New Roman"/>
          <scheme val="none"/>
        </font>
        <alignment horizontal="center" vertical="center" wrapText="1" readingOrder="0"/>
      </dxf>
    </rfmt>
  </rm>
  <rrc rId="1991"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1992"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1993"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1994"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1995"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1996"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cc rId="1997" sId="1">
    <oc r="C146" t="inlineStr">
      <is>
        <t>12. Муниципальная программа «Развитие муниципальной службы в городе Когалыме»</t>
      </is>
    </oc>
    <nc r="C146" t="inlineStr">
      <is>
        <t>14. Муниципальная программа «Развитие муниципальной службы в городе Когалыме»</t>
      </is>
    </nc>
  </rcc>
  <rrc rId="1998" sId="1" ref="A152:XFD158" action="insert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rc>
  <rm rId="1999" sheetId="1" source="A173:XFD179" destination="A152:XFD158" sourceSheetId="1">
    <rfmt sheetId="1" xfDxf="1" sqref="A152:XFD152" start="0" length="0">
      <dxf>
        <font>
          <sz val="13"/>
          <color rgb="FFC00000"/>
          <name val="Times New Roman"/>
          <scheme val="none"/>
        </font>
      </dxf>
    </rfmt>
    <rfmt sheetId="1" xfDxf="1" sqref="A153:XFD153" start="0" length="0">
      <dxf>
        <font>
          <sz val="13"/>
          <color rgb="FFC00000"/>
          <name val="Times New Roman"/>
          <scheme val="none"/>
        </font>
      </dxf>
    </rfmt>
    <rfmt sheetId="1" xfDxf="1" sqref="A154:XFD154" start="0" length="0">
      <dxf>
        <font>
          <sz val="13"/>
          <color rgb="FFC00000"/>
          <name val="Times New Roman"/>
          <scheme val="none"/>
        </font>
      </dxf>
    </rfmt>
    <rfmt sheetId="1" xfDxf="1" sqref="A155:XFD155" start="0" length="0">
      <dxf>
        <font>
          <sz val="13"/>
          <color rgb="FFC00000"/>
          <name val="Times New Roman"/>
          <scheme val="none"/>
        </font>
      </dxf>
    </rfmt>
    <rfmt sheetId="1" xfDxf="1" sqref="A156:XFD156" start="0" length="0">
      <dxf>
        <font>
          <sz val="13"/>
          <color rgb="FFC00000"/>
          <name val="Times New Roman"/>
          <scheme val="none"/>
        </font>
      </dxf>
    </rfmt>
    <rfmt sheetId="1" xfDxf="1" sqref="A157:XFD157" start="0" length="0">
      <dxf>
        <font>
          <sz val="13"/>
          <color rgb="FFC00000"/>
          <name val="Times New Roman"/>
          <scheme val="none"/>
        </font>
      </dxf>
    </rfmt>
    <rfmt sheetId="1" xfDxf="1" sqref="A158:XFD158" start="0" length="0">
      <dxf>
        <font>
          <sz val="13"/>
          <color rgb="FFC00000"/>
          <name val="Times New Roman"/>
          <scheme val="none"/>
        </font>
      </dxf>
    </rfmt>
    <rfmt sheetId="1" sqref="A152" start="0" length="0">
      <dxf>
        <font>
          <b/>
          <sz val="15"/>
          <color rgb="FFC00000"/>
          <name val="Times New Roman"/>
          <scheme val="none"/>
        </font>
        <alignment horizontal="center" vertical="top" readingOrder="0"/>
      </dxf>
    </rfmt>
    <rfmt sheetId="1" sqref="B152" start="0" length="0">
      <dxf>
        <font>
          <b/>
          <sz val="15"/>
          <color rgb="FFC00000"/>
          <name val="Times New Roman"/>
          <scheme val="none"/>
        </font>
        <alignment horizontal="center" vertical="center" readingOrder="0"/>
      </dxf>
    </rfmt>
    <rfmt sheetId="1" sqref="C152"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2"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2"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2"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2"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2" start="0" length="0">
      <dxf>
        <alignment horizontal="center" vertical="top" readingOrder="0"/>
      </dxf>
    </rfmt>
    <rfmt sheetId="1" sqref="N152" start="0" length="0">
      <dxf>
        <font>
          <b/>
          <sz val="24"/>
          <color rgb="FFC00000"/>
          <name val="Times New Roman"/>
          <scheme val="none"/>
        </font>
        <alignment horizontal="center" vertical="center" wrapText="1" readingOrder="0"/>
      </dxf>
    </rfmt>
    <rfmt sheetId="1" sqref="A153" start="0" length="0">
      <dxf>
        <font>
          <b/>
          <sz val="15"/>
          <color rgb="FFC00000"/>
          <name val="Times New Roman"/>
          <scheme val="none"/>
        </font>
        <alignment horizontal="center" vertical="top" readingOrder="0"/>
      </dxf>
    </rfmt>
    <rfmt sheetId="1" sqref="B153" start="0" length="0">
      <dxf>
        <font>
          <b/>
          <sz val="15"/>
          <color rgb="FFC00000"/>
          <name val="Times New Roman"/>
          <scheme val="none"/>
        </font>
        <alignment horizontal="center" vertical="center" readingOrder="0"/>
      </dxf>
    </rfmt>
    <rfmt sheetId="1" sqref="C153"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3"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3"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3"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3"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3" start="0" length="0">
      <dxf>
        <alignment horizontal="center" vertical="top" readingOrder="0"/>
      </dxf>
    </rfmt>
    <rfmt sheetId="1" sqref="N153" start="0" length="0">
      <dxf>
        <font>
          <b/>
          <sz val="24"/>
          <color rgb="FFC00000"/>
          <name val="Times New Roman"/>
          <scheme val="none"/>
        </font>
        <alignment horizontal="center" vertical="center" wrapText="1" readingOrder="0"/>
      </dxf>
    </rfmt>
    <rfmt sheetId="1" sqref="A154" start="0" length="0">
      <dxf>
        <font>
          <b/>
          <sz val="15"/>
          <color rgb="FFC00000"/>
          <name val="Times New Roman"/>
          <scheme val="none"/>
        </font>
        <alignment horizontal="center" vertical="top" readingOrder="0"/>
      </dxf>
    </rfmt>
    <rfmt sheetId="1" sqref="B154" start="0" length="0">
      <dxf>
        <font>
          <b/>
          <sz val="15"/>
          <color rgb="FFC00000"/>
          <name val="Times New Roman"/>
          <scheme val="none"/>
        </font>
        <alignment horizontal="center" vertical="center" readingOrder="0"/>
      </dxf>
    </rfmt>
    <rfmt sheetId="1" sqref="C154"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4"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4"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4"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4"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4" start="0" length="0">
      <dxf>
        <alignment horizontal="center" vertical="top" readingOrder="0"/>
      </dxf>
    </rfmt>
    <rfmt sheetId="1" sqref="N154" start="0" length="0">
      <dxf>
        <font>
          <b/>
          <sz val="24"/>
          <color rgb="FFC00000"/>
          <name val="Times New Roman"/>
          <scheme val="none"/>
        </font>
        <alignment horizontal="center" vertical="center" wrapText="1" readingOrder="0"/>
      </dxf>
    </rfmt>
    <rfmt sheetId="1" sqref="A155" start="0" length="0">
      <dxf>
        <font>
          <b/>
          <sz val="15"/>
          <color rgb="FFC00000"/>
          <name val="Times New Roman"/>
          <scheme val="none"/>
        </font>
        <alignment horizontal="center" vertical="top" readingOrder="0"/>
      </dxf>
    </rfmt>
    <rfmt sheetId="1" sqref="B155" start="0" length="0">
      <dxf>
        <font>
          <b/>
          <sz val="15"/>
          <color rgb="FFC00000"/>
          <name val="Times New Roman"/>
          <scheme val="none"/>
        </font>
        <alignment horizontal="center" vertical="center" readingOrder="0"/>
      </dxf>
    </rfmt>
    <rfmt sheetId="1" sqref="C155"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5"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5"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5"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5"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5" start="0" length="0">
      <dxf>
        <alignment horizontal="center" vertical="top" readingOrder="0"/>
      </dxf>
    </rfmt>
    <rfmt sheetId="1" sqref="N155" start="0" length="0">
      <dxf>
        <font>
          <b/>
          <sz val="24"/>
          <color rgb="FFC00000"/>
          <name val="Times New Roman"/>
          <scheme val="none"/>
        </font>
        <alignment horizontal="center" vertical="center" wrapText="1" readingOrder="0"/>
      </dxf>
    </rfmt>
    <rfmt sheetId="1" sqref="A156" start="0" length="0">
      <dxf>
        <font>
          <b/>
          <sz val="15"/>
          <color rgb="FFC00000"/>
          <name val="Times New Roman"/>
          <scheme val="none"/>
        </font>
        <alignment horizontal="center" vertical="top" readingOrder="0"/>
      </dxf>
    </rfmt>
    <rfmt sheetId="1" sqref="B156" start="0" length="0">
      <dxf>
        <font>
          <b/>
          <sz val="15"/>
          <color rgb="FFC00000"/>
          <name val="Times New Roman"/>
          <scheme val="none"/>
        </font>
        <alignment horizontal="center" vertical="center" readingOrder="0"/>
      </dxf>
    </rfmt>
    <rfmt sheetId="1" sqref="C156"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6"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6"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6"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6"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6"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6"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6"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6" start="0" length="0">
      <dxf>
        <alignment horizontal="center" vertical="top" readingOrder="0"/>
      </dxf>
    </rfmt>
    <rfmt sheetId="1" sqref="N156" start="0" length="0">
      <dxf>
        <font>
          <b/>
          <sz val="24"/>
          <color rgb="FFC00000"/>
          <name val="Times New Roman"/>
          <scheme val="none"/>
        </font>
        <alignment horizontal="center" vertical="center" wrapText="1" readingOrder="0"/>
      </dxf>
    </rfmt>
    <rfmt sheetId="1" sqref="A157" start="0" length="0">
      <dxf>
        <font>
          <b/>
          <sz val="15"/>
          <color rgb="FFC00000"/>
          <name val="Times New Roman"/>
          <scheme val="none"/>
        </font>
        <alignment horizontal="center" vertical="top" readingOrder="0"/>
      </dxf>
    </rfmt>
    <rfmt sheetId="1" sqref="B157" start="0" length="0">
      <dxf>
        <font>
          <b/>
          <sz val="15"/>
          <color rgb="FFC00000"/>
          <name val="Times New Roman"/>
          <scheme val="none"/>
        </font>
        <alignment horizontal="center" vertical="center" readingOrder="0"/>
      </dxf>
    </rfmt>
    <rfmt sheetId="1" sqref="C157"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7"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7"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7"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7"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7" start="0" length="0">
      <dxf>
        <alignment horizontal="center" vertical="top" readingOrder="0"/>
      </dxf>
    </rfmt>
    <rfmt sheetId="1" sqref="N157" start="0" length="0">
      <dxf>
        <font>
          <b/>
          <sz val="24"/>
          <color rgb="FFC00000"/>
          <name val="Times New Roman"/>
          <scheme val="none"/>
        </font>
        <alignment horizontal="center" vertical="center" wrapText="1" readingOrder="0"/>
      </dxf>
    </rfmt>
    <rfmt sheetId="1" sqref="A158" start="0" length="0">
      <dxf>
        <font>
          <b/>
          <sz val="15"/>
          <color rgb="FFC00000"/>
          <name val="Times New Roman"/>
          <scheme val="none"/>
        </font>
        <alignment horizontal="center" vertical="top" readingOrder="0"/>
      </dxf>
    </rfmt>
    <rfmt sheetId="1" sqref="B158" start="0" length="0">
      <dxf>
        <font>
          <b/>
          <sz val="15"/>
          <color rgb="FFC00000"/>
          <name val="Times New Roman"/>
          <scheme val="none"/>
        </font>
        <alignment horizontal="center" vertical="center" readingOrder="0"/>
      </dxf>
    </rfmt>
    <rfmt sheetId="1" sqref="C158" start="0" length="0">
      <dxf>
        <font>
          <sz val="13"/>
          <color auto="1"/>
          <name val="Times New Roman"/>
          <scheme val="none"/>
        </font>
        <numFmt numFmtId="30" formatCode="@"/>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158" start="0" length="0">
      <dxf>
        <font>
          <sz val="13"/>
          <color auto="1"/>
          <name val="Times New Roman"/>
          <scheme val="none"/>
        </font>
        <fill>
          <patternFill patternType="solid">
            <bgColor theme="0"/>
          </patternFill>
        </fill>
        <alignment vertical="center" wrapText="1" readingOrder="0"/>
        <border outline="0">
          <left style="thin">
            <color indexed="64"/>
          </left>
          <right style="thin">
            <color indexed="64"/>
          </right>
          <top style="thin">
            <color indexed="64"/>
          </top>
          <bottom style="thin">
            <color indexed="64"/>
          </bottom>
        </border>
      </dxf>
    </rfmt>
    <rfmt sheetId="1" sqref="E15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5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15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158" start="0" length="0">
      <dxf>
        <font>
          <sz val="13"/>
          <color auto="1"/>
          <name val="Times New Roman"/>
          <scheme val="none"/>
        </font>
        <fill>
          <patternFill patternType="solid">
            <bgColor theme="0"/>
          </patternFill>
        </fill>
        <alignment horizontal="center" vertical="center" wrapText="1" readingOrder="0"/>
        <border outline="0">
          <right style="thin">
            <color indexed="64"/>
          </right>
          <top style="thin">
            <color indexed="64"/>
          </top>
          <bottom style="thin">
            <color indexed="64"/>
          </bottom>
        </border>
      </dxf>
    </rfmt>
    <rfmt sheetId="1" sqref="I158" start="0" length="0">
      <dxf>
        <font>
          <sz val="13"/>
          <color auto="1"/>
          <name val="Times New Roman"/>
          <scheme val="none"/>
        </font>
        <numFmt numFmtId="165" formatCode="0.0"/>
        <fill>
          <patternFill patternType="solid">
            <bgColor theme="6" tint="0.59999389629810485"/>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J158" start="0" length="0">
      <dxf>
        <font>
          <sz val="13"/>
          <color auto="1"/>
          <name val="Times New Roman"/>
          <scheme val="none"/>
        </font>
        <fill>
          <patternFill patternType="solid">
            <bgColor theme="0"/>
          </patternFill>
        </fill>
        <alignment vertical="top" wrapText="1" readingOrder="0"/>
        <border outline="0">
          <left style="thin">
            <color indexed="64"/>
          </left>
          <right style="thin">
            <color indexed="64"/>
          </right>
          <top style="thin">
            <color indexed="64"/>
          </top>
          <bottom style="thin">
            <color indexed="64"/>
          </bottom>
        </border>
      </dxf>
    </rfmt>
    <rfmt sheetId="1" sqref="K158" start="0" length="0">
      <dxf>
        <alignment horizontal="center" vertical="top" readingOrder="0"/>
      </dxf>
    </rfmt>
    <rfmt sheetId="1" sqref="N158" start="0" length="0">
      <dxf>
        <font>
          <b/>
          <sz val="24"/>
          <color rgb="FFC00000"/>
          <name val="Times New Roman"/>
          <scheme val="none"/>
        </font>
        <alignment horizontal="center" vertical="center" wrapText="1" readingOrder="0"/>
      </dxf>
    </rfmt>
  </rm>
  <rrc rId="2000"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1"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2"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3"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4"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5"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rc rId="2006" sId="1" ref="A173:XFD173" action="deleteRow">
    <undo index="0" exp="area" ref3D="1" dr="$A$1:$A$1048576" dn="Z_29EBB03D_D157_4DB4_B2FB_3BC1828B8F46_.wvu.Cols" sId="1"/>
    <undo index="0" exp="area" ref3D="1" dr="$A$1:$A$1048576" dn="Z_FEA8BA84_09E7_4AC9_B99A_D42DE5EF1549_.wvu.Cols" sId="1"/>
    <undo index="0" exp="area" ref3D="1" dr="$A$1:$A$1048576" dn="Z_47B689C4_ABBE_41BA_9B3C_3E610DB9C5AC_.wvu.Cols" sId="1"/>
    <rfmt sheetId="1" xfDxf="1" sqref="A173:XFD173" start="0" length="0">
      <dxf>
        <font>
          <color rgb="FFC00000"/>
          <name val="Times New Roman"/>
          <scheme val="none"/>
        </font>
      </dxf>
    </rfmt>
    <rfmt sheetId="1" sqref="A173" start="0" length="0">
      <dxf>
        <font>
          <b/>
          <sz val="15"/>
          <color rgb="FFC00000"/>
          <name val="Times New Roman"/>
          <scheme val="none"/>
        </font>
        <alignment horizontal="center" vertical="top" readingOrder="0"/>
      </dxf>
    </rfmt>
    <rfmt sheetId="1" sqref="B173" start="0" length="0">
      <dxf>
        <font>
          <b/>
          <sz val="15"/>
          <color rgb="FFC00000"/>
          <name val="Times New Roman"/>
          <scheme val="none"/>
        </font>
        <alignment horizontal="center" vertical="center" readingOrder="0"/>
      </dxf>
    </rfmt>
    <rfmt sheetId="1" sqref="D173" start="0" length="0">
      <dxf>
        <font>
          <sz val="13"/>
          <color rgb="FFC0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top" readingOrder="0"/>
      </dxf>
    </rfmt>
    <rfmt sheetId="1" sqref="K173" start="0" length="0">
      <dxf>
        <alignment horizontal="center" vertical="top" readingOrder="0"/>
      </dxf>
    </rfmt>
    <rfmt sheetId="1" sqref="M173" start="0" length="0">
      <dxf>
        <font>
          <b/>
          <sz val="20"/>
          <color rgb="FFC00000"/>
          <name val="Times New Roman"/>
          <scheme val="none"/>
        </font>
      </dxf>
    </rfmt>
    <rfmt sheetId="1" sqref="N173" start="0" length="0">
      <dxf>
        <font>
          <b/>
          <sz val="24"/>
          <color rgb="FFC00000"/>
          <name val="Times New Roman"/>
          <scheme val="none"/>
        </font>
      </dxf>
    </rfmt>
  </rrc>
  <rcc rId="2007" sId="1">
    <oc r="C152" t="inlineStr">
      <is>
        <t>4. Муниципальная программа "Управление муниципальным имуществом города Когалыма"</t>
      </is>
    </oc>
    <nc r="C152" t="inlineStr">
      <is>
        <t>15. Муниципальная программа "Управление муниципальным имуществом города Когалыма"</t>
      </is>
    </nc>
  </rcc>
  <rcc rId="2008" sId="1">
    <oc r="C159" t="inlineStr">
      <is>
        <r>
          <t xml:space="preserve">3. </t>
        </r>
        <r>
          <rPr>
            <b/>
            <sz val="13"/>
            <rFont val="Times New Roman"/>
            <family val="1"/>
            <charset val="204"/>
          </rPr>
          <t>Муниципальная программа "Развитие жилищной сферы в городе Когалыме"</t>
        </r>
      </is>
    </oc>
    <nc r="C159" t="inlineStr">
      <is>
        <r>
          <t xml:space="preserve">16. </t>
        </r>
        <r>
          <rPr>
            <b/>
            <sz val="13"/>
            <rFont val="Times New Roman"/>
            <family val="1"/>
            <charset val="204"/>
          </rPr>
          <t>Муниципальная программа "Развитие жилищной сферы в городе Когалыме"</t>
        </r>
      </is>
    </nc>
  </rcc>
  <rfmt sheetId="1" sqref="C159:J159" start="0" length="2147483647">
    <dxf>
      <font>
        <color auto="1"/>
      </font>
    </dxf>
  </rfmt>
  <rcc rId="2009" sId="1">
    <oc r="C173" t="inlineStr">
      <is>
        <t>14. Муниципальная программа "Профилактика правонарушений и обеспечение отдельных прав граждан в городе Когалыме"</t>
      </is>
    </oc>
    <nc r="C173" t="inlineStr">
      <is>
        <t>17. Муниципальная программа "Профилактика правонарушений и обеспечение отдельных прав граждан в городе Когалыме"</t>
      </is>
    </nc>
  </rcc>
  <rfmt sheetId="1" sqref="C180:J180" start="0" length="2147483647">
    <dxf>
      <font>
        <color auto="1"/>
      </font>
    </dxf>
  </rfmt>
  <rcc rId="2010" sId="1">
    <oc r="C181" t="inlineStr">
      <is>
        <t>17. Муниципальная программа "Управление муниципальными финансами в городе Когалыме"</t>
      </is>
    </oc>
    <nc r="C181" t="inlineStr">
      <is>
        <t>18. Муниципальная программа "Управление муниципальными финансами в городе Когалыме"</t>
      </is>
    </nc>
  </rcc>
  <rcc rId="2011" sId="1">
    <oc r="C184" t="inlineStr">
      <is>
        <t>18. Муниципальная программа "Развитие институтов гражданского общества города Когалыма"</t>
      </is>
    </oc>
    <nc r="C184" t="inlineStr">
      <is>
        <t>19. Муниципальная программа "Развитие институтов гражданского общества города Когалыма"</t>
      </is>
    </nc>
  </rcc>
  <rcc rId="2012" sId="1">
    <oc r="B8">
      <v>56</v>
    </oc>
    <nc r="B8">
      <v>1</v>
    </nc>
  </rcc>
  <rcc rId="2013" sId="1">
    <oc r="B9">
      <v>57</v>
    </oc>
    <nc r="B9">
      <v>2</v>
    </nc>
  </rcc>
  <rcc rId="2014" sId="1">
    <oc r="B10">
      <v>58</v>
    </oc>
    <nc r="B10">
      <v>3</v>
    </nc>
  </rcc>
  <rcc rId="2015" sId="1">
    <oc r="B11">
      <v>59</v>
    </oc>
    <nc r="B11">
      <v>4</v>
    </nc>
  </rcc>
  <rcc rId="2016" sId="1">
    <oc r="B12">
      <v>60</v>
    </oc>
    <nc r="B12">
      <v>5</v>
    </nc>
  </rcc>
  <rcc rId="2017" sId="1">
    <oc r="B13">
      <v>61</v>
    </oc>
    <nc r="B13">
      <v>6</v>
    </nc>
  </rcc>
  <rcc rId="2018" sId="1">
    <oc r="B14">
      <v>62</v>
    </oc>
    <nc r="B14">
      <v>7</v>
    </nc>
  </rcc>
  <rcc rId="2019" sId="1">
    <oc r="B15">
      <v>63</v>
    </oc>
    <nc r="B15">
      <v>8</v>
    </nc>
  </rcc>
  <rcc rId="2020" sId="1">
    <oc r="B16">
      <v>64</v>
    </oc>
    <nc r="B16">
      <v>9</v>
    </nc>
  </rcc>
  <rcc rId="2021" sId="1">
    <oc r="B17">
      <v>65</v>
    </oc>
    <nc r="B17">
      <v>10</v>
    </nc>
  </rcc>
  <rcc rId="2022" sId="1">
    <oc r="B18">
      <v>66</v>
    </oc>
    <nc r="B18">
      <v>11</v>
    </nc>
  </rcc>
  <rcc rId="2023" sId="1">
    <oc r="B19">
      <v>67</v>
    </oc>
    <nc r="B19">
      <v>12</v>
    </nc>
  </rcc>
  <rcc rId="2024" sId="1">
    <oc r="B20">
      <v>68</v>
    </oc>
    <nc r="B20">
      <v>13</v>
    </nc>
  </rcc>
  <rcc rId="2025" sId="1">
    <oc r="B21">
      <v>69</v>
    </oc>
    <nc r="B21">
      <v>14</v>
    </nc>
  </rcc>
  <rcc rId="2026" sId="1">
    <oc r="B22">
      <v>70</v>
    </oc>
    <nc r="B22">
      <v>15</v>
    </nc>
  </rcc>
  <rcc rId="2027" sId="1">
    <oc r="B23">
      <v>71</v>
    </oc>
    <nc r="B23">
      <v>16</v>
    </nc>
  </rcc>
  <rcc rId="2028" sId="1">
    <oc r="B24">
      <v>71</v>
    </oc>
    <nc r="B24">
      <v>17</v>
    </nc>
  </rcc>
  <rcc rId="2029" sId="1">
    <oc r="B25">
      <v>72</v>
    </oc>
    <nc r="B25">
      <v>18</v>
    </nc>
  </rcc>
  <rcc rId="2030" sId="1">
    <oc r="B26">
      <v>73</v>
    </oc>
    <nc r="B26">
      <v>19</v>
    </nc>
  </rcc>
  <rcc rId="2031" sId="1">
    <oc r="B27">
      <v>74</v>
    </oc>
    <nc r="B27">
      <v>20</v>
    </nc>
  </rcc>
  <rcc rId="2032" sId="1">
    <oc r="B28">
      <v>75</v>
    </oc>
    <nc r="B28">
      <v>21</v>
    </nc>
  </rcc>
  <rcc rId="2033" sId="1">
    <oc r="B29">
      <v>76</v>
    </oc>
    <nc r="B29">
      <v>22</v>
    </nc>
  </rcc>
  <rcc rId="2034" sId="1">
    <oc r="B30">
      <v>78</v>
    </oc>
    <nc r="B30">
      <v>23</v>
    </nc>
  </rcc>
  <rcc rId="2035" sId="1">
    <oc r="B31">
      <v>79</v>
    </oc>
    <nc r="B31">
      <v>24</v>
    </nc>
  </rcc>
  <rcc rId="2036" sId="1">
    <oc r="B32">
      <v>80</v>
    </oc>
    <nc r="B32">
      <v>25</v>
    </nc>
  </rcc>
  <rcc rId="2037" sId="1">
    <oc r="B33">
      <v>81</v>
    </oc>
    <nc r="B33">
      <v>26</v>
    </nc>
  </rcc>
  <rcc rId="2038" sId="1">
    <oc r="B34">
      <v>82</v>
    </oc>
    <nc r="B34">
      <v>27</v>
    </nc>
  </rcc>
  <rcc rId="2039" sId="1">
    <oc r="B35">
      <v>83</v>
    </oc>
    <nc r="B35">
      <v>28</v>
    </nc>
  </rcc>
  <rcc rId="2040" sId="1">
    <oc r="B37">
      <v>1</v>
    </oc>
    <nc r="B37">
      <v>29</v>
    </nc>
  </rcc>
  <rcc rId="2041" sId="1">
    <oc r="B38">
      <v>2</v>
    </oc>
    <nc r="B38">
      <v>30</v>
    </nc>
  </rcc>
  <rcc rId="2042" sId="1">
    <oc r="B39">
      <v>3</v>
    </oc>
    <nc r="B39">
      <v>31</v>
    </nc>
  </rcc>
  <rcc rId="2043" sId="1">
    <oc r="B40">
      <v>4</v>
    </oc>
    <nc r="B40">
      <v>32</v>
    </nc>
  </rcc>
  <rcc rId="2044" sId="1">
    <oc r="B41">
      <v>5</v>
    </oc>
    <nc r="B41">
      <v>33</v>
    </nc>
  </rcc>
  <rcc rId="2045" sId="1">
    <oc r="B42">
      <v>6</v>
    </oc>
    <nc r="B42">
      <v>34</v>
    </nc>
  </rcc>
  <rcc rId="2046" sId="1">
    <oc r="B43">
      <v>7</v>
    </oc>
    <nc r="B43">
      <v>35</v>
    </nc>
  </rcc>
  <rcc rId="2047" sId="1">
    <oc r="B44">
      <v>8</v>
    </oc>
    <nc r="B44">
      <v>36</v>
    </nc>
  </rcc>
  <rcc rId="2048" sId="1">
    <oc r="B45">
      <v>9</v>
    </oc>
    <nc r="B45">
      <v>37</v>
    </nc>
  </rcc>
  <rcc rId="2049" sId="1">
    <oc r="B47">
      <v>82</v>
    </oc>
    <nc r="B47">
      <v>38</v>
    </nc>
  </rcc>
  <rcc rId="2050" sId="1">
    <oc r="B48">
      <v>83</v>
    </oc>
    <nc r="B48">
      <v>39</v>
    </nc>
  </rcc>
  <rcc rId="2051" sId="1">
    <oc r="B49">
      <v>84</v>
    </oc>
    <nc r="B49">
      <v>40</v>
    </nc>
  </rcc>
  <rcc rId="2052" sId="1">
    <oc r="B50">
      <v>85</v>
    </oc>
    <nc r="B50">
      <v>41</v>
    </nc>
  </rcc>
  <rcc rId="2053" sId="1">
    <oc r="B51">
      <v>86</v>
    </oc>
    <nc r="B51">
      <v>42</v>
    </nc>
  </rcc>
  <rcc rId="2054" sId="1">
    <oc r="B52">
      <v>87</v>
    </oc>
    <nc r="B52">
      <v>43</v>
    </nc>
  </rcc>
  <rcc rId="2055" sId="1">
    <oc r="B53">
      <v>88</v>
    </oc>
    <nc r="B53">
      <v>44</v>
    </nc>
  </rcc>
  <rcc rId="2056" sId="1">
    <oc r="B54">
      <v>89</v>
    </oc>
    <nc r="B54">
      <v>45</v>
    </nc>
  </rcc>
  <rcc rId="2057" sId="1">
    <oc r="B55">
      <v>90</v>
    </oc>
    <nc r="B55">
      <v>46</v>
    </nc>
  </rcc>
  <rcc rId="2058" sId="1">
    <nc r="B56">
      <v>47</v>
    </nc>
  </rcc>
  <rcc rId="2059" sId="1">
    <oc r="B59">
      <v>42</v>
    </oc>
    <nc r="B59">
      <v>48</v>
    </nc>
  </rcc>
  <rcc rId="2060" sId="1">
    <oc r="B60">
      <v>43</v>
    </oc>
    <nc r="B60">
      <v>49</v>
    </nc>
  </rcc>
  <rcc rId="2061" sId="1">
    <oc r="B61">
      <v>44</v>
    </oc>
    <nc r="B61">
      <v>50</v>
    </nc>
  </rcc>
  <rcc rId="2062" sId="1">
    <oc r="B62">
      <v>45</v>
    </oc>
    <nc r="B62">
      <v>51</v>
    </nc>
  </rcc>
  <rcc rId="2063" sId="1">
    <oc r="B63">
      <v>46</v>
    </oc>
    <nc r="B63">
      <v>52</v>
    </nc>
  </rcc>
  <rcc rId="2064" sId="1">
    <oc r="B64">
      <v>47</v>
    </oc>
    <nc r="B64">
      <v>53</v>
    </nc>
  </rcc>
  <rcc rId="2065" sId="1">
    <oc r="B65">
      <v>48</v>
    </oc>
    <nc r="B65">
      <v>54</v>
    </nc>
  </rcc>
  <rcc rId="2066" sId="1">
    <oc r="B66">
      <v>49</v>
    </oc>
    <nc r="B66">
      <v>55</v>
    </nc>
  </rcc>
  <rcc rId="2067" sId="1">
    <oc r="B67">
      <v>50</v>
    </oc>
    <nc r="B67">
      <v>56</v>
    </nc>
  </rcc>
  <rcc rId="2068" sId="1">
    <oc r="B68">
      <v>51</v>
    </oc>
    <nc r="B68">
      <v>57</v>
    </nc>
  </rcc>
  <rcc rId="2069" sId="1">
    <oc r="B69">
      <v>52</v>
    </oc>
    <nc r="B69">
      <v>58</v>
    </nc>
  </rcc>
  <rcc rId="2070" sId="1">
    <oc r="B70">
      <v>53</v>
    </oc>
    <nc r="B70">
      <v>59</v>
    </nc>
  </rcc>
  <rcc rId="2071" sId="1">
    <oc r="B71">
      <v>54</v>
    </oc>
    <nc r="B71">
      <v>60</v>
    </nc>
  </rcc>
  <rcc rId="2072" sId="1">
    <oc r="B72">
      <v>55</v>
    </oc>
    <nc r="B72">
      <v>61</v>
    </nc>
  </rcc>
  <rcc rId="2073" sId="1">
    <oc r="B74">
      <v>35</v>
    </oc>
    <nc r="B74">
      <v>62</v>
    </nc>
  </rcc>
  <rcc rId="2074" sId="1">
    <oc r="B75">
      <v>36</v>
    </oc>
    <nc r="B75">
      <v>63</v>
    </nc>
  </rcc>
  <rcc rId="2075" sId="1">
    <oc r="B76">
      <v>37</v>
    </oc>
    <nc r="B76">
      <v>64</v>
    </nc>
  </rcc>
  <rcc rId="2076" sId="1">
    <oc r="B77">
      <v>38</v>
    </oc>
    <nc r="B77">
      <v>65</v>
    </nc>
  </rcc>
  <rcc rId="2077" sId="1">
    <oc r="B78">
      <v>39</v>
    </oc>
    <nc r="B78">
      <v>66</v>
    </nc>
  </rcc>
  <rcc rId="2078" sId="1">
    <oc r="B79">
      <v>40</v>
    </oc>
    <nc r="B79">
      <v>67</v>
    </nc>
  </rcc>
  <rcc rId="2079" sId="1">
    <oc r="B80">
      <v>41</v>
    </oc>
    <nc r="B80">
      <v>68</v>
    </nc>
  </rcc>
  <rcc rId="2080" sId="1">
    <oc r="B83">
      <v>137</v>
    </oc>
    <nc r="B83">
      <v>69</v>
    </nc>
  </rcc>
  <rcc rId="2081" sId="1">
    <oc r="B84">
      <v>138</v>
    </oc>
    <nc r="B84">
      <v>70</v>
    </nc>
  </rcc>
  <rcc rId="2082" sId="1">
    <oc r="B85">
      <v>139</v>
    </oc>
    <nc r="B85">
      <v>71</v>
    </nc>
  </rcc>
  <rcc rId="2083" sId="1">
    <oc r="B86">
      <v>140</v>
    </oc>
    <nc r="B86">
      <v>72</v>
    </nc>
  </rcc>
  <rcc rId="2084" sId="1">
    <oc r="B87">
      <v>141</v>
    </oc>
    <nc r="B87">
      <v>73</v>
    </nc>
  </rcc>
  <rcc rId="2085" sId="1">
    <oc r="B88">
      <v>142</v>
    </oc>
    <nc r="B88">
      <v>74</v>
    </nc>
  </rcc>
  <rcc rId="2086" sId="1">
    <oc r="B90">
      <v>108</v>
    </oc>
    <nc r="B90">
      <v>75</v>
    </nc>
  </rcc>
  <rcc rId="2087" sId="1">
    <oc r="B91">
      <v>109</v>
    </oc>
    <nc r="B91">
      <v>76</v>
    </nc>
  </rcc>
  <rcc rId="2088" sId="1">
    <oc r="B92">
      <v>110</v>
    </oc>
    <nc r="B92">
      <v>77</v>
    </nc>
  </rcc>
  <rcc rId="2089" sId="1">
    <oc r="B93">
      <v>111</v>
    </oc>
    <nc r="B93">
      <v>78</v>
    </nc>
  </rcc>
  <rcc rId="2090" sId="1">
    <nc r="B94">
      <v>79</v>
    </nc>
  </rcc>
  <rcc rId="2091" sId="1">
    <oc r="B96">
      <v>10</v>
    </oc>
    <nc r="B96">
      <v>80</v>
    </nc>
  </rcc>
  <rcc rId="2092" sId="1">
    <oc r="B97">
      <v>11</v>
    </oc>
    <nc r="B97">
      <v>81</v>
    </nc>
  </rcc>
  <rcc rId="2093" sId="1">
    <oc r="B98">
      <v>12</v>
    </oc>
    <nc r="B98">
      <v>82</v>
    </nc>
  </rcc>
  <rcc rId="2094" sId="1">
    <oc r="B99">
      <v>13</v>
    </oc>
    <nc r="B99">
      <v>83</v>
    </nc>
  </rcc>
  <rcc rId="2095" sId="1">
    <oc r="B100">
      <v>14</v>
    </oc>
    <nc r="B100">
      <v>84</v>
    </nc>
  </rcc>
  <rcc rId="2096" sId="1">
    <oc r="B101">
      <v>15</v>
    </oc>
    <nc r="B101">
      <v>85</v>
    </nc>
  </rcc>
  <rcc rId="2097" sId="1">
    <oc r="B103">
      <v>117</v>
    </oc>
    <nc r="B103">
      <v>86</v>
    </nc>
  </rcc>
  <rcc rId="2098" sId="1">
    <oc r="B104">
      <v>118</v>
    </oc>
    <nc r="B104">
      <v>87</v>
    </nc>
  </rcc>
  <rcc rId="2099" sId="1">
    <oc r="B105">
      <v>119</v>
    </oc>
    <nc r="B105">
      <v>88</v>
    </nc>
  </rcc>
  <rcc rId="2100" sId="1">
    <oc r="B106">
      <v>120</v>
    </oc>
    <nc r="B106">
      <v>89</v>
    </nc>
  </rcc>
  <rcc rId="2101" sId="1">
    <oc r="B107">
      <v>121</v>
    </oc>
    <nc r="B107">
      <v>90</v>
    </nc>
  </rcc>
  <rcc rId="2102" sId="1">
    <oc r="B108">
      <v>122</v>
    </oc>
    <nc r="B108">
      <v>91</v>
    </nc>
  </rcc>
  <rcc rId="2103" sId="1">
    <oc r="B109">
      <v>123</v>
    </oc>
    <nc r="B109">
      <v>92</v>
    </nc>
  </rcc>
  <rcc rId="2104" sId="1">
    <oc r="B110">
      <v>124</v>
    </oc>
    <nc r="B110">
      <v>93</v>
    </nc>
  </rcc>
  <rcc rId="2105" sId="1">
    <oc r="B111">
      <v>125</v>
    </oc>
    <nc r="B111">
      <v>94</v>
    </nc>
  </rcc>
  <rcc rId="2106" sId="1">
    <oc r="B112">
      <v>126</v>
    </oc>
    <nc r="B112">
      <v>95</v>
    </nc>
  </rcc>
  <rcc rId="2107" sId="1">
    <oc r="B113">
      <v>127</v>
    </oc>
    <nc r="B113">
      <v>96</v>
    </nc>
  </rcc>
  <rcc rId="2108" sId="1">
    <oc r="B114">
      <v>128</v>
    </oc>
    <nc r="B114">
      <v>97</v>
    </nc>
  </rcc>
  <rcc rId="2109" sId="1">
    <oc r="B115">
      <v>129</v>
    </oc>
    <nc r="B115">
      <v>98</v>
    </nc>
  </rcc>
  <rcc rId="2110" sId="1">
    <oc r="B116">
      <v>130</v>
    </oc>
    <nc r="B116">
      <v>99</v>
    </nc>
  </rcc>
  <rcc rId="2111" sId="1">
    <oc r="B118">
      <v>158</v>
    </oc>
    <nc r="B118">
      <v>100</v>
    </nc>
  </rcc>
  <rcc rId="2112" sId="1">
    <oc r="B119">
      <v>159</v>
    </oc>
    <nc r="B119">
      <v>101</v>
    </nc>
  </rcc>
  <rcc rId="2113" sId="1">
    <oc r="B120">
      <v>160</v>
    </oc>
    <nc r="B120">
      <v>102</v>
    </nc>
  </rcc>
  <rcc rId="2114" sId="1">
    <oc r="B121">
      <v>161</v>
    </oc>
    <nc r="B121">
      <v>103</v>
    </nc>
  </rcc>
  <rcc rId="2115" sId="1">
    <oc r="B123">
      <v>91</v>
    </oc>
    <nc r="B123">
      <v>104</v>
    </nc>
  </rcc>
  <rcc rId="2116" sId="1">
    <oc r="B124">
      <v>92</v>
    </oc>
    <nc r="B124">
      <v>105</v>
    </nc>
  </rcc>
  <rcc rId="2117" sId="1">
    <oc r="B125">
      <v>95</v>
    </oc>
    <nc r="B125">
      <v>106</v>
    </nc>
  </rcc>
  <rcc rId="2118" sId="1">
    <nc r="B126">
      <v>107</v>
    </nc>
  </rcc>
  <rcc rId="2119" sId="1">
    <oc r="B127">
      <v>96</v>
    </oc>
    <nc r="B127">
      <v>108</v>
    </nc>
  </rcc>
  <rcc rId="2120" sId="1">
    <oc r="B128">
      <v>97</v>
    </oc>
    <nc r="B128">
      <v>109</v>
    </nc>
  </rcc>
  <rcc rId="2121" sId="1">
    <oc r="B129">
      <v>98</v>
    </oc>
    <nc r="B129">
      <v>110</v>
    </nc>
  </rcc>
  <rcc rId="2122" sId="1">
    <oc r="B130">
      <v>99</v>
    </oc>
    <nc r="B130">
      <v>111</v>
    </nc>
  </rcc>
  <rcc rId="2123" sId="1">
    <oc r="B131">
      <v>100</v>
    </oc>
    <nc r="B131">
      <v>112</v>
    </nc>
  </rcc>
  <rcc rId="2124" sId="1">
    <oc r="B132">
      <v>101</v>
    </oc>
    <nc r="B132">
      <v>113</v>
    </nc>
  </rcc>
  <rcc rId="2125" sId="1">
    <oc r="B133">
      <v>102</v>
    </oc>
    <nc r="B133">
      <v>114</v>
    </nc>
  </rcc>
  <rcc rId="2126" sId="1">
    <oc r="B135">
      <v>103</v>
    </oc>
    <nc r="B135">
      <v>115</v>
    </nc>
  </rcc>
  <rcc rId="2127" sId="1">
    <nc r="B137">
      <v>116</v>
    </nc>
  </rcc>
  <rcc rId="2128" sId="1">
    <oc r="B138">
      <v>105</v>
    </oc>
    <nc r="B138">
      <v>117</v>
    </nc>
  </rcc>
  <rcc rId="2129" sId="1">
    <oc r="B139">
      <v>106</v>
    </oc>
    <nc r="B139">
      <v>118</v>
    </nc>
  </rcc>
  <rcc rId="2130" sId="1">
    <oc r="B140">
      <v>107</v>
    </oc>
    <nc r="B140">
      <v>119</v>
    </nc>
  </rcc>
  <rcc rId="2131" sId="1">
    <oc r="B142">
      <v>144</v>
    </oc>
    <nc r="B142">
      <v>120</v>
    </nc>
  </rcc>
  <rcc rId="2132" sId="1">
    <oc r="B143">
      <v>145</v>
    </oc>
    <nc r="B143">
      <v>121</v>
    </nc>
  </rcc>
  <rcc rId="2133" sId="1">
    <oc r="B144">
      <v>146</v>
    </oc>
    <nc r="B144">
      <v>122</v>
    </nc>
  </rcc>
  <rcc rId="2134" sId="1">
    <oc r="B145">
      <v>147</v>
    </oc>
    <nc r="B145">
      <v>123</v>
    </nc>
  </rcc>
  <rcc rId="2135" sId="1">
    <oc r="B147">
      <v>112</v>
    </oc>
    <nc r="B147">
      <v>124</v>
    </nc>
  </rcc>
  <rcc rId="2136" sId="1">
    <oc r="B148">
      <v>113</v>
    </oc>
    <nc r="B148">
      <v>125</v>
    </nc>
  </rcc>
  <rcc rId="2137" sId="1">
    <oc r="B149">
      <v>114</v>
    </oc>
    <nc r="B149">
      <v>126</v>
    </nc>
  </rcc>
  <rcc rId="2138" sId="1">
    <oc r="B150">
      <v>115</v>
    </oc>
    <nc r="B150">
      <v>127</v>
    </nc>
  </rcc>
  <rcc rId="2139" sId="1">
    <oc r="B151">
      <v>116</v>
    </oc>
    <nc r="B151">
      <v>128</v>
    </nc>
  </rcc>
  <rcc rId="2140" sId="1">
    <oc r="B153">
      <v>28</v>
    </oc>
    <nc r="B153">
      <v>129</v>
    </nc>
  </rcc>
  <rcc rId="2141" sId="1">
    <oc r="B154">
      <v>29</v>
    </oc>
    <nc r="B154">
      <v>130</v>
    </nc>
  </rcc>
  <rcc rId="2142" sId="1">
    <oc r="B155">
      <v>30</v>
    </oc>
    <nc r="B155">
      <v>131</v>
    </nc>
  </rcc>
  <rcc rId="2143" sId="1">
    <oc r="B156">
      <v>31</v>
    </oc>
    <nc r="B156">
      <v>132</v>
    </nc>
  </rcc>
  <rcc rId="2144" sId="1">
    <oc r="B157">
      <v>32</v>
    </oc>
    <nc r="B157">
      <v>133</v>
    </nc>
  </rcc>
  <rcc rId="2145" sId="1">
    <oc r="B158">
      <v>33</v>
    </oc>
    <nc r="B158">
      <v>134</v>
    </nc>
  </rcc>
  <rcc rId="2146" sId="1">
    <oc r="B160">
      <v>16</v>
    </oc>
    <nc r="B160">
      <v>135</v>
    </nc>
  </rcc>
  <rcc rId="2147" sId="1">
    <oc r="B161">
      <v>17</v>
    </oc>
    <nc r="B161">
      <v>136</v>
    </nc>
  </rcc>
  <rcc rId="2148" sId="1">
    <oc r="B162">
      <v>18</v>
    </oc>
    <nc r="B162">
      <v>137</v>
    </nc>
  </rcc>
  <rcc rId="2149" sId="1">
    <oc r="B163">
      <v>19</v>
    </oc>
    <nc r="B163">
      <v>138</v>
    </nc>
  </rcc>
  <rcc rId="2150" sId="1">
    <oc r="B164">
      <v>20</v>
    </oc>
    <nc r="B164">
      <v>139</v>
    </nc>
  </rcc>
  <rcc rId="2151" sId="1">
    <oc r="B165">
      <v>21</v>
    </oc>
    <nc r="B165">
      <v>140</v>
    </nc>
  </rcc>
  <rcc rId="2152" sId="1">
    <oc r="B166">
      <v>22</v>
    </oc>
    <nc r="B166">
      <v>141</v>
    </nc>
  </rcc>
  <rcc rId="2153" sId="1">
    <oc r="B167">
      <v>23</v>
    </oc>
    <nc r="B167">
      <v>142</v>
    </nc>
  </rcc>
  <rcc rId="2154" sId="1">
    <oc r="B168">
      <v>24</v>
    </oc>
    <nc r="B168">
      <v>143</v>
    </nc>
  </rcc>
  <rcc rId="2155" sId="1">
    <oc r="B169">
      <v>25</v>
    </oc>
    <nc r="B169">
      <v>144</v>
    </nc>
  </rcc>
  <rcc rId="2156" sId="1">
    <oc r="B170">
      <v>26</v>
    </oc>
    <nc r="B170">
      <v>145</v>
    </nc>
  </rcc>
  <rcc rId="2157" sId="1">
    <oc r="B171">
      <v>27</v>
    </oc>
    <nc r="B171">
      <v>146</v>
    </nc>
  </rcc>
  <rcc rId="2158" sId="1">
    <oc r="B172">
      <v>28</v>
    </oc>
    <nc r="B172">
      <v>147</v>
    </nc>
  </rcc>
  <rcc rId="2159" sId="1">
    <oc r="B174">
      <v>131</v>
    </oc>
    <nc r="B174">
      <v>148</v>
    </nc>
  </rcc>
  <rcc rId="2160" sId="1">
    <oc r="B175">
      <v>132</v>
    </oc>
    <nc r="B175">
      <v>149</v>
    </nc>
  </rcc>
  <rcc rId="2161" sId="1">
    <oc r="B176">
      <v>133</v>
    </oc>
    <nc r="B176">
      <v>150</v>
    </nc>
  </rcc>
  <rcc rId="2162" sId="1">
    <oc r="B177">
      <v>134</v>
    </oc>
    <nc r="B177">
      <v>151</v>
    </nc>
  </rcc>
  <rcc rId="2163" sId="1">
    <oc r="B178">
      <v>135</v>
    </oc>
    <nc r="B178">
      <v>152</v>
    </nc>
  </rcc>
  <rcc rId="2164" sId="1">
    <oc r="B179">
      <v>136</v>
    </oc>
    <nc r="B179">
      <v>153</v>
    </nc>
  </rcc>
  <rcc rId="2165" sId="1">
    <oc r="B182">
      <v>148</v>
    </oc>
    <nc r="B182">
      <v>154</v>
    </nc>
  </rcc>
  <rcc rId="2166" sId="1">
    <oc r="B183">
      <v>149</v>
    </oc>
    <nc r="B183">
      <v>155</v>
    </nc>
  </rcc>
  <rcc rId="2167" sId="1">
    <oc r="B185">
      <v>150</v>
    </oc>
    <nc r="B185">
      <v>156</v>
    </nc>
  </rcc>
  <rcc rId="2168" sId="1">
    <oc r="B186">
      <v>151</v>
    </oc>
    <nc r="B186">
      <v>157</v>
    </nc>
  </rcc>
  <rcc rId="2169" sId="1">
    <oc r="B187">
      <v>152</v>
    </oc>
    <nc r="B187">
      <v>158</v>
    </nc>
  </rcc>
  <rcc rId="2170" sId="1">
    <oc r="B188">
      <v>153</v>
    </oc>
    <nc r="B188">
      <v>159</v>
    </nc>
  </rcc>
  <rcc rId="2171" sId="1">
    <oc r="B189">
      <v>154</v>
    </oc>
    <nc r="B189">
      <v>160</v>
    </nc>
  </rcc>
  <rcc rId="2172" sId="1">
    <oc r="B190">
      <v>155</v>
    </oc>
    <nc r="B190">
      <v>161</v>
    </nc>
  </rcc>
  <rcc rId="2173" sId="1">
    <oc r="B191">
      <v>156</v>
    </oc>
    <nc r="B191">
      <v>162</v>
    </nc>
  </rcc>
  <rcc rId="2174" sId="1">
    <oc r="B192">
      <v>157</v>
    </oc>
    <nc r="B192">
      <v>163</v>
    </nc>
  </rcc>
  <rfmt sheetId="1" sqref="A1:B1048576" start="0" length="2147483647">
    <dxf>
      <font>
        <color auto="1"/>
      </font>
    </dxf>
  </rfmt>
  <rfmt sheetId="1" sqref="B1:B1048576" start="0" length="2147483647">
    <dxf>
      <font/>
    </dxf>
  </rfmt>
  <rcc rId="2175" sId="1" numFmtId="4">
    <oc r="F202">
      <v>161</v>
    </oc>
    <nc r="F202">
      <v>163</v>
    </nc>
  </rcc>
  <rcc rId="2176" sId="1" odxf="1" dxf="1">
    <oc r="I33">
      <f>H33/G33*100</f>
    </oc>
    <nc r="I33">
      <f>H33/G33*100</f>
    </nc>
    <odxf>
      <fill>
        <patternFill patternType="none">
          <bgColor indexed="65"/>
        </patternFill>
      </fill>
    </odxf>
    <ndxf>
      <fill>
        <patternFill patternType="solid">
          <bgColor theme="6" tint="0.59999389629810485"/>
        </patternFill>
      </fill>
    </ndxf>
  </rcc>
  <rfmt sheetId="1" sqref="I35">
    <dxf>
      <fill>
        <patternFill patternType="solid">
          <bgColor theme="6" tint="0.59999389629810485"/>
        </patternFill>
      </fill>
    </dxf>
  </rfmt>
  <rfmt sheetId="1" sqref="I57">
    <dxf>
      <fill>
        <patternFill>
          <bgColor theme="6" tint="0.59999389629810485"/>
        </patternFill>
      </fill>
    </dxf>
  </rfmt>
  <rfmt sheetId="1" sqref="I83:I84 I88">
    <dxf>
      <fill>
        <patternFill patternType="solid">
          <bgColor theme="6" tint="0.59999389629810485"/>
        </patternFill>
      </fill>
    </dxf>
  </rfmt>
  <rfmt sheetId="1" sqref="I120">
    <dxf>
      <fill>
        <patternFill>
          <bgColor theme="6" tint="0.59999389629810485"/>
        </patternFill>
      </fill>
    </dxf>
  </rfmt>
  <rfmt sheetId="1" sqref="I153">
    <dxf>
      <fill>
        <patternFill>
          <bgColor theme="6" tint="0.59999389629810485"/>
        </patternFill>
      </fill>
    </dxf>
  </rfmt>
  <rfmt sheetId="1" sqref="I155:I157">
    <dxf>
      <fill>
        <patternFill>
          <bgColor theme="6" tint="0.59999389629810485"/>
        </patternFill>
      </fill>
    </dxf>
  </rfmt>
  <rcc rId="2177" sId="1" numFmtId="4">
    <oc r="F197">
      <v>107</v>
    </oc>
    <nc r="F197">
      <v>133</v>
    </nc>
  </rcc>
  <rfmt sheetId="1" sqref="E197:F197" start="0" length="2147483647">
    <dxf>
      <font>
        <color auto="1"/>
      </font>
    </dxf>
  </rfmt>
  <rcc rId="2178" sId="1" odxf="1" dxf="1">
    <oc r="I176">
      <f>H176/G176*100</f>
    </oc>
    <nc r="I176">
      <f>H176/G176*100</f>
    </nc>
    <odxf>
      <fill>
        <patternFill>
          <bgColor theme="6" tint="0.59999389629810485"/>
        </patternFill>
      </fill>
    </odxf>
    <ndxf>
      <fill>
        <patternFill>
          <bgColor theme="5" tint="0.39997558519241921"/>
        </patternFill>
      </fill>
    </ndxf>
  </rcc>
  <rfmt sheetId="1" sqref="I174">
    <dxf>
      <fill>
        <patternFill>
          <bgColor theme="5" tint="0.39997558519241921"/>
        </patternFill>
      </fill>
    </dxf>
  </rfmt>
  <rfmt sheetId="1" sqref="I162 I166">
    <dxf>
      <fill>
        <patternFill>
          <bgColor theme="5" tint="0.39997558519241921"/>
        </patternFill>
      </fill>
    </dxf>
  </rfmt>
  <rfmt sheetId="1" sqref="I154">
    <dxf>
      <fill>
        <patternFill>
          <bgColor theme="5" tint="0.39997558519241921"/>
        </patternFill>
      </fill>
    </dxf>
  </rfmt>
  <rfmt sheetId="1" sqref="I105">
    <dxf>
      <fill>
        <patternFill>
          <bgColor theme="5" tint="0.39997558519241921"/>
        </patternFill>
      </fill>
    </dxf>
  </rfmt>
  <rfmt sheetId="1" sqref="I85">
    <dxf>
      <fill>
        <patternFill patternType="solid">
          <bgColor theme="5" tint="0.39997558519241921"/>
        </patternFill>
      </fill>
    </dxf>
  </rfmt>
  <rfmt sheetId="1" sqref="I71">
    <dxf>
      <fill>
        <patternFill>
          <bgColor theme="5" tint="0.39997558519241921"/>
        </patternFill>
      </fill>
    </dxf>
  </rfmt>
  <rfmt sheetId="1" sqref="I55">
    <dxf>
      <fill>
        <patternFill>
          <bgColor theme="5" tint="0.39997558519241921"/>
        </patternFill>
      </fill>
    </dxf>
  </rfmt>
  <rfmt sheetId="1" sqref="I54">
    <dxf>
      <fill>
        <patternFill>
          <bgColor theme="5" tint="0.39997558519241921"/>
        </patternFill>
      </fill>
    </dxf>
  </rfmt>
  <rfmt sheetId="1" sqref="I43">
    <dxf>
      <fill>
        <patternFill>
          <bgColor theme="5" tint="0.39997558519241921"/>
        </patternFill>
      </fill>
    </dxf>
  </rfmt>
  <rfmt sheetId="1" sqref="I41">
    <dxf>
      <fill>
        <patternFill>
          <bgColor theme="5" tint="0.39997558519241921"/>
        </patternFill>
      </fill>
    </dxf>
  </rfmt>
  <rfmt sheetId="1" sqref="I37">
    <dxf>
      <fill>
        <patternFill>
          <bgColor theme="5" tint="0.39997558519241921"/>
        </patternFill>
      </fill>
    </dxf>
  </rfmt>
  <rfmt sheetId="1" sqref="I28">
    <dxf>
      <fill>
        <patternFill>
          <bgColor theme="5" tint="0.39997558519241921"/>
        </patternFill>
      </fill>
    </dxf>
  </rfmt>
  <rfmt sheetId="1" sqref="I22">
    <dxf>
      <fill>
        <patternFill>
          <bgColor theme="5" tint="0.39997558519241921"/>
        </patternFill>
      </fill>
    </dxf>
  </rfmt>
  <rfmt sheetId="1" sqref="I18">
    <dxf>
      <fill>
        <patternFill>
          <bgColor theme="5" tint="0.39997558519241921"/>
        </patternFill>
      </fill>
    </dxf>
  </rfmt>
  <rfmt sheetId="1" sqref="I16">
    <dxf>
      <fill>
        <patternFill>
          <bgColor theme="5" tint="0.39997558519241921"/>
        </patternFill>
      </fill>
    </dxf>
  </rfmt>
  <rfmt sheetId="1" sqref="I12">
    <dxf>
      <fill>
        <patternFill>
          <bgColor theme="5" tint="0.39997558519241921"/>
        </patternFill>
      </fill>
    </dxf>
  </rfmt>
  <rfmt sheetId="1" sqref="I11">
    <dxf>
      <fill>
        <patternFill>
          <bgColor theme="5" tint="0.39997558519241921"/>
        </patternFill>
      </fill>
    </dxf>
  </rfmt>
  <rcc rId="2179" sId="1" numFmtId="4">
    <oc r="F198">
      <v>40</v>
    </oc>
    <nc r="F198">
      <v>20</v>
    </nc>
  </rcc>
  <rfmt sheetId="1" sqref="I52:I53">
    <dxf>
      <fill>
        <patternFill>
          <bgColor theme="9" tint="0.39997558519241921"/>
        </patternFill>
      </fill>
    </dxf>
  </rfmt>
  <rfmt sheetId="1" sqref="I86">
    <dxf>
      <fill>
        <patternFill patternType="solid">
          <bgColor theme="9" tint="0.39997558519241921"/>
        </patternFill>
      </fill>
    </dxf>
  </rfmt>
  <rfmt sheetId="1" sqref="I158">
    <dxf>
      <fill>
        <patternFill patternType="solid">
          <bgColor theme="9" tint="0.39997558519241921"/>
        </patternFill>
      </fill>
    </dxf>
  </rfmt>
  <rfmt sheetId="1" sqref="I160">
    <dxf>
      <fill>
        <patternFill>
          <bgColor theme="9" tint="0.39997558519241921"/>
        </patternFill>
      </fill>
    </dxf>
  </rfmt>
  <rfmt sheetId="1" sqref="I172">
    <dxf>
      <fill>
        <patternFill>
          <bgColor theme="9" tint="0.39997558519241921"/>
        </patternFill>
      </fill>
    </dxf>
  </rfmt>
  <rfmt sheetId="1" sqref="I188">
    <dxf>
      <fill>
        <patternFill>
          <bgColor theme="9" tint="0.39997558519241921"/>
        </patternFill>
      </fill>
    </dxf>
  </rfmt>
  <rcc rId="2180" sId="1" numFmtId="4">
    <oc r="F200">
      <v>9</v>
    </oc>
    <nc r="F200">
      <v>7</v>
    </nc>
  </rcc>
  <rfmt sheetId="1" sqref="E200:F200" start="0" length="2147483647">
    <dxf>
      <font>
        <color auto="1"/>
      </font>
    </dxf>
  </rfmt>
  <rcc rId="2181" sId="1" odxf="1" dxf="1">
    <oc r="I111">
      <f>H111/G111*100</f>
    </oc>
    <nc r="I111">
      <f>H111/G111*100</f>
    </nc>
    <odxf>
      <fill>
        <patternFill>
          <bgColor theme="5" tint="0.59999389629810485"/>
        </patternFill>
      </fill>
    </odxf>
    <ndxf>
      <fill>
        <patternFill>
          <bgColor theme="8" tint="0.79998168889431442"/>
        </patternFill>
      </fill>
    </ndxf>
  </rcc>
  <rcc rId="2182" sId="1" odxf="1" dxf="1">
    <oc r="I118">
      <f>H118/G118*100</f>
    </oc>
    <nc r="I118">
      <f>H118/G118*100</f>
    </nc>
    <odxf>
      <fill>
        <patternFill>
          <bgColor theme="6" tint="0.59999389629810485"/>
        </patternFill>
      </fill>
    </odxf>
    <ndxf>
      <fill>
        <patternFill>
          <bgColor theme="8" tint="0.79998168889431442"/>
        </patternFill>
      </fill>
    </ndxf>
  </rcc>
  <rcc rId="2183" sId="1" odxf="1" dxf="1">
    <oc r="I177">
      <f>G177/H177*100</f>
    </oc>
    <nc r="I177">
      <f>G177/H177*100</f>
    </nc>
    <odxf>
      <fill>
        <patternFill>
          <bgColor theme="5" tint="0.39997558519241921"/>
        </patternFill>
      </fill>
    </odxf>
    <ndxf>
      <fill>
        <patternFill>
          <bgColor theme="8" tint="0.79998168889431442"/>
        </patternFill>
      </fill>
    </ndxf>
  </rcc>
  <rcc rId="2184" sId="1" numFmtId="4">
    <oc r="F199">
      <v>5</v>
    </oc>
    <nc r="F199">
      <v>4</v>
    </nc>
  </rcc>
  <rfmt sheetId="1" sqref="E198:F199" start="0" length="2147483647">
    <dxf>
      <font>
        <color auto="1"/>
      </font>
    </dxf>
  </rfmt>
  <rfmt sheetId="1" sqref="C1:C1048576" start="0" length="2147483647">
    <dxf>
      <font>
        <color auto="1"/>
      </font>
    </dxf>
  </rfmt>
  <rcc rId="2185" sId="1">
    <nc r="G201" t="inlineStr">
      <is>
        <t xml:space="preserve"> минус 1 показатель АПК "Проищводство овощей" в учет не берем. Без значений.</t>
      </is>
    </nc>
  </rcc>
  <rcc rId="2186" sId="1">
    <oc r="F201">
      <f>F197+F198+F199+F200</f>
    </oc>
    <nc r="F201">
      <f>(F197+F198+F199+F200)-1</f>
    </nc>
  </rcc>
  <rfmt sheetId="1" sqref="F202" start="0" length="2147483647">
    <dxf>
      <font>
        <color auto="1"/>
      </font>
    </dxf>
  </rfmt>
  <rfmt sheetId="1" sqref="F201:J201" start="0" length="2147483647">
    <dxf>
      <font>
        <color auto="1"/>
      </font>
    </dxf>
  </rfmt>
  <rcc rId="2187" sId="1">
    <oc r="F195">
      <f>SUM(K96,K37,K59,K185,K160,K90,K118,K47,K147,K153,K103,K83,K142,K174,K182,K124,+K136,+K8)/19</f>
    </oc>
    <nc r="F195">
      <f>SUM(K96,K37,K59,K185,K160,K90,K118,K47,K147,K153,K103,K83,K142,K174,K182,K124,+K136,+K8)/19</f>
    </nc>
  </rcc>
  <rcc rId="2188" sId="1">
    <oc r="K152" t="inlineStr">
      <is>
        <t>В ГРУППУ А</t>
      </is>
    </oc>
    <nc r="K152"/>
  </rcc>
  <rfmt sheetId="1" sqref="K152">
    <dxf>
      <fill>
        <patternFill patternType="none">
          <bgColor auto="1"/>
        </patternFill>
      </fill>
    </dxf>
  </rfmt>
  <rcc rId="2189" sId="1">
    <oc r="K136">
      <f>(#REF!+#REF!+I138+I139+I140)/5</f>
    </oc>
    <nc r="K136">
      <f>(I135+I136+I137+I138+I139+I140)/6</f>
    </nc>
  </rcc>
  <rfmt sheetId="1" sqref="L133">
    <dxf>
      <fill>
        <patternFill patternType="none">
          <bgColor auto="1"/>
        </patternFill>
      </fill>
    </dxf>
  </rfmt>
  <rfmt sheetId="1" sqref="F195" start="0" length="2147483647">
    <dxf>
      <font>
        <color auto="1"/>
      </font>
    </dxf>
  </rfmt>
</revisions>
</file>

<file path=xl/revisions/revisionLog19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90" sId="1">
    <oc r="K160">
      <f>SUM(I160:I172)/13</f>
    </oc>
    <nc r="K160">
      <f>SUM(I160:I172)/13</f>
    </nc>
  </rcc>
  <rm rId="2191" sheetId="1" source="K136" destination="K135" sourceSheetId="1">
    <rfmt sheetId="1" sqref="K135" start="0" length="0">
      <dxf>
        <font>
          <sz val="13"/>
          <color rgb="FFC00000"/>
          <name val="Times New Roman"/>
          <scheme val="none"/>
        </font>
        <numFmt numFmtId="1" formatCode="0"/>
        <alignment horizontal="center" vertical="top" readingOrder="0"/>
      </dxf>
    </rfmt>
  </rm>
  <rm rId="2192" sheetId="1" source="K124" destination="K123" sourceSheetId="1">
    <rfmt sheetId="1" sqref="K123" start="0" length="0">
      <dxf>
        <font>
          <sz val="13"/>
          <color rgb="FFC00000"/>
          <name val="Times New Roman"/>
          <scheme val="none"/>
        </font>
        <numFmt numFmtId="165" formatCode="0.0"/>
        <alignment horizontal="center" vertical="top" readingOrder="0"/>
      </dxf>
    </rfmt>
  </rm>
  <rm rId="2193" sheetId="1" source="K77" destination="K74" sourceSheetId="1">
    <rfmt sheetId="1" sqref="K74" start="0" length="0">
      <dxf>
        <font>
          <sz val="13"/>
          <color rgb="FFC00000"/>
          <name val="Times New Roman"/>
          <scheme val="none"/>
        </font>
        <alignment horizontal="center" vertical="top" readingOrder="0"/>
      </dxf>
    </rfmt>
  </rm>
  <rcv guid="{DE2D4942-7408-4E97-8066-36FDC42C9E89}" action="delete"/>
  <rdn rId="0" localSheetId="1" customView="1" name="Z_DE2D4942_7408_4E97_8066_36FDC42C9E89_.wvu.PrintArea" hidden="1" oldHidden="1">
    <formula>'Приложение 2'!$C$1:$J$189</formula>
    <oldFormula>'Приложение 2'!$C$1:$J$189</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2'!$A:$A</formula>
  </rdn>
  <rdn rId="0" localSheetId="1" customView="1" name="Z_DE2D4942_7408_4E97_8066_36FDC42C9E89_.wvu.FilterData" hidden="1" oldHidden="1">
    <formula>'Приложение 2'!$I$1:$I$272</formula>
    <oldFormula>'Приложение 2'!$C$1:$L$192</oldFormula>
  </rdn>
  <rcv guid="{DE2D4942-7408-4E97-8066-36FDC42C9E89}" action="add"/>
</revisions>
</file>

<file path=xl/revisions/revisionLog19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98" sId="1">
    <oc r="J135" t="inlineStr">
      <is>
        <t>Сети напорной канализации - 752 м, сети самотечной канализации - 47,3 м.                                                                                                      Завершено строительство объекта "Магистральные инженерные сети к социально значимым объектам в районе "Пионерный" города Когалыма" - 2951,8м.</t>
      </is>
    </oc>
    <nc r="J135"/>
  </rcc>
  <rfmt sheetId="1" sqref="I113:J113">
    <dxf>
      <fill>
        <patternFill>
          <bgColor rgb="FFFFFF00"/>
        </patternFill>
      </fill>
    </dxf>
  </rfmt>
  <rcc rId="2199" sId="1" numFmtId="4">
    <oc r="H113">
      <v>2</v>
    </oc>
    <nc r="H113">
      <v>1</v>
    </nc>
  </rcc>
  <rfmt sheetId="1" sqref="I113">
    <dxf>
      <fill>
        <patternFill>
          <bgColor theme="9" tint="0.59999389629810485"/>
        </patternFill>
      </fill>
    </dxf>
  </rfmt>
  <rcc rId="2200" sId="1">
    <oc r="J113" t="inlineStr">
      <is>
        <t xml:space="preserve">Выполнена архитектурная подсветка пешеходного моста "Циркуль" и архитектурная подсветка объекта "Путепровод на км 0+468 автодороги Повховское шоссе в городе Когалыме".    </t>
      </is>
    </oc>
    <nc r="J113" t="inlineStr">
      <is>
        <t xml:space="preserve">Выполнена архитектурная подсветка объекта "Путепровод на км 0+468 автодороги Повховское шоссе в городе Когалыме".
 МК на выполнение работ по монтажу архитектурной подсветки пешеходного моста "Циркуль" расторгнут в одностороннем порядке (Подрядчик не приступил к работам).    </t>
      </is>
    </nc>
  </rcc>
  <rfmt sheetId="1" sqref="J113">
    <dxf>
      <fill>
        <patternFill patternType="none">
          <bgColor auto="1"/>
        </patternFill>
      </fill>
    </dxf>
  </rfmt>
</revisions>
</file>

<file path=xl/revisions/revisionLog19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1" sId="1" numFmtId="4">
    <oc r="F197">
      <v>133</v>
    </oc>
    <nc r="F197">
      <v>132</v>
    </nc>
  </rcc>
</revisions>
</file>

<file path=xl/revisions/revisionLog19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2" sId="1" numFmtId="4">
    <oc r="F200">
      <v>7</v>
    </oc>
    <nc r="F200">
      <v>8</v>
    </nc>
  </rcc>
</revisions>
</file>

<file path=xl/revisions/revisionLog19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3" sId="1" odxf="1" dxf="1" numFmtId="4">
    <oc r="H59">
      <v>55.1</v>
    </oc>
    <nc r="H59">
      <v>56.3</v>
    </nc>
    <ndxf>
      <numFmt numFmtId="165" formatCode="0.0"/>
      <fill>
        <patternFill patternType="none">
          <bgColor indexed="65"/>
        </patternFill>
      </fill>
    </ndxf>
  </rcc>
</revisions>
</file>

<file path=xl/revisions/revisionLog19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4" sId="1">
    <nc r="J135" t="inlineStr">
      <is>
        <t>Реконструкция участка ВЛ 35КВ ПП-35КВ «Аэропорт» ПС №35 - 950,0 м.п.;
Строительство магистральных инженерных сетей водоснабжения и канализации жилых комплексов «Философский камень» и «ЛУКОЙЛ» в городе Когалыме - 847,69 м.п.</t>
      </is>
    </nc>
  </rcc>
  <rfmt sheetId="1" sqref="J135">
    <dxf>
      <fill>
        <patternFill patternType="none">
          <bgColor auto="1"/>
        </patternFill>
      </fill>
    </dxf>
  </rfmt>
  <rfmt sheetId="1" sqref="J135" start="0" length="2147483647">
    <dxf>
      <font>
        <color auto="1"/>
      </font>
    </dxf>
  </rfmt>
  <rcv guid="{BA841332-DFE8-4B37-BA4A-C5C5E49832E3}" action="delete"/>
  <rdn rId="0" localSheetId="1" customView="1" name="Z_BA841332_DFE8_4B37_BA4A_C5C5E49832E3_.wvu.PrintArea" hidden="1" oldHidden="1">
    <formula>'Приложение 2'!$C$1:$J$192</formula>
    <oldFormula>'Приложение 2'!$C$1:$J$192</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2'!$I$1:$I$272</formula>
    <oldFormula>'Приложение 2'!$C$1:$L$192</oldFormula>
  </rdn>
  <rcv guid="{BA841332-DFE8-4B37-BA4A-C5C5E49832E3}" action="add"/>
</revisions>
</file>

<file path=xl/revisions/revisionLog19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8" sId="1">
    <oc r="J99" t="inlineStr">
      <is>
        <t xml:space="preserve">Показатель имеет фактическое значение (ликвидировано 3 несанкционированные свалки: Этнодервня, ул.Береговая 13, ул.Пр.Нефтянников). </t>
      </is>
    </oc>
    <nc r="J99" t="inlineStr">
      <is>
        <t xml:space="preserve">Показатель имеет фактическое значение (ликвидировано 3 несанкционированные свалки: Этнодеревня, ул.Береговая 13, ул.Пр.Нефтянников). </t>
      </is>
    </nc>
  </rcc>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L8" t="inlineStr">
      <is>
        <t>ошлш</t>
      </is>
    </oc>
    <nc r="L8"/>
  </rcc>
  <rcv guid="{4AAB4DEF-F9A2-43E2-A6A9-F8EE2C83DEEC}" action="delete"/>
  <rdn rId="0" localSheetId="1" customView="1" name="Z_4AAB4DEF_F9A2_43E2_A6A9_F8EE2C83DEEC_.wvu.PrintArea" hidden="1" oldHidden="1">
    <formula>'Приложение 2'!$C$1:$J$197</formula>
    <oldFormula>'Приложение 2'!$C$1:$J$197</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2'!$C$1:$L$199</formula>
    <oldFormula>'Приложение 2'!$C$1:$L$199</oldFormula>
  </rdn>
  <rcv guid="{4AAB4DEF-F9A2-43E2-A6A9-F8EE2C83DEEC}"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1" sId="1">
    <oc r="J127" t="inlineStr">
      <is>
        <t>В связи с ремонтом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 в связи с нарушением сроков выполнения работ подрядной организацией).</t>
      </is>
    </oc>
    <nc r="J127" t="inlineStr">
      <is>
        <t>В связи с нарушением пдрядной организацией сроков ыполнения работ  по ремонту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t>
      </is>
    </nc>
  </rcc>
</revisions>
</file>

<file path=xl/revisions/revisionLog20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09" sId="1">
    <oc r="J140" t="inlineStr">
      <is>
        <t>Разработан "Топливно-энергетический баланс города Когалыма за 2023 год и актуализирован прогнозный баланс на период до 2030 года" (постановление Администрации города Когалыма от 24.09.2024 №1757).</t>
      </is>
    </oc>
    <nc r="J140" t="inlineStr">
      <is>
        <t>Разработан топливно-энергетический баланс города Когалыма за 2023 год и актуализирован прогнозный баланс на период до 2030 года"(постановление Администрации города Когалыма от 24.09.2024 №1757).</t>
      </is>
    </nc>
  </rcc>
</revisions>
</file>

<file path=xl/revisions/revisionLog20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10" sId="1">
    <oc r="J174" t="inlineStr">
      <is>
        <t>За 12 месяцев 2024 года  целевой показатель составляет 1 376 единиц преступлений на 100 000 тысяч человек населения. Показатель труднопрогназируемый  и зависит от социально экономической обстановки на территории города Когалыма.</t>
      </is>
    </oc>
    <nc r="J174" t="inlineStr">
      <is>
        <t>За 12 месяцев 2024 года  целевой показатель составляет 1 376 единиц преступлений на 100 000 тысяч человек населения. Показатель труднопрогнозируемый  и зависит от социально экономической обстановки на территории города Когалыма.</t>
      </is>
    </nc>
  </rcc>
</revisions>
</file>

<file path=xl/revisions/revisionLog20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11" sId="1">
    <oc r="G201" t="inlineStr">
      <is>
        <t xml:space="preserve"> минус 1 показатель АПК "Проищводство овощей" в учет не берем. Без значений.</t>
      </is>
    </oc>
    <nc r="G201" t="inlineStr">
      <is>
        <t xml:space="preserve"> минус 1 показатель АПК "Производство овощей" в учет не берем. Без значений.</t>
      </is>
    </nc>
  </rcc>
  <rcc rId="2212" sId="1">
    <oc r="J33" t="inlineStr">
      <is>
        <t xml:space="preserve">В 2024 году в категорию получателей средств бюджета города Когалыма вошла АНО «Дом творчества»
Получатели поддержки:
ИП Мирсаяпов Фидан Радикович
ИП Болыспаева Раушан Мусалимовна
ИП Алиева Александра Николаевна
ИП Демина Ольга Николаевна
ИП Долженко Елена Анатольевна
ИП Кузнецова Лариса Борисовна
ИП Плотникова Ирина Николаевна
ИП Шендрик Виктория Александровна
ИП Куликова Елена Николаевна
ИП Бельская Анжела Викторовна
ЧОУДО "Школа ин.языков "Диалог"
ООО "Детский сад "Академия детства"
ИП Попова Юлия Андреевна
АНО " Центр эстетического, интелектуального и культурного развития детей "Город детства»
</t>
      </is>
    </oc>
    <nc r="J33" t="inlineStr">
      <is>
        <t xml:space="preserve">В 2024 году в категорию получателей средств бюджета города Когалыма вошла АНО «Дом творчества»
Получатели поддержки:
ИП Мирсаяпов Фидан Радикович
ИП Болыспаева Раушан Мусалимовна
ИП Алиева Александра Николаевна
ИП Демина Ольга Николаевна
ИП Долженко Елена Анатольевна
ИП Кузнецова Лариса Борисовна
ИП Плотникова Ирина Николаевна
ИП Шендрик Виктория Александровна
ИП Куликова Елена Николаевна
ИП Бельская Анжела Викторовна
ЧОУДО "Школа ин.языков "Диалог"
ООО "Детский сад "Академия детства"
ИП Попова Юлия Андреевна
АНО " Центр эстетического, интеллектуального и культурного развития детей "Город детства»
</t>
      </is>
    </nc>
  </rcc>
  <rcc rId="2213" sId="1">
    <oc r="J164" t="inlineStr">
      <is>
        <t>2 семьи очередников, состоящих на учете в качестве нуждающихся в жилых помещениях, предоставляемых по договорам оциального найма из муниципального жилищного фонда города Когалыма, обеспечены жилыми поиещениями по договорам социального найма в порядке очередности.</t>
      </is>
    </oc>
    <nc r="J164" t="inlineStr">
      <is>
        <t>2 семьи очередников, состоящих на учете в качестве нуждающихся в жилых помещениях, предоставляемых по договорам социального найма из муниципального жилищного фонда города Когалыма, обеспечены жилыми помещениями по договорам социального найма в порядке очередности.</t>
      </is>
    </nc>
  </rcc>
</revisions>
</file>

<file path=xl/revisions/revisionLog20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177">
    <dxf>
      <fill>
        <patternFill patternType="solid">
          <bgColor rgb="FFFFFF00"/>
        </patternFill>
      </fill>
    </dxf>
  </rfmt>
</revisions>
</file>

<file path=xl/revisions/revisionLog20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14" sId="1">
    <oc r="C82" t="inlineStr">
      <is>
        <t>6. Муниципальная программа "Развитие агропромышленного комплекса и рынков сельскохозяйственной продукции, сырья и продовольствия в городе Когалыме"</t>
      </is>
    </oc>
    <nc r="C82" t="inlineStr">
      <is>
        <t>6. Муниципальная программа "Развитие агропромышленного комплекса в городе Когалыме"</t>
      </is>
    </nc>
  </rcc>
  <rcv guid="{DE2D4942-7408-4E97-8066-36FDC42C9E89}" action="delete"/>
  <rdn rId="0" localSheetId="1" customView="1" name="Z_DE2D4942_7408_4E97_8066_36FDC42C9E89_.wvu.PrintArea" hidden="1" oldHidden="1">
    <formula>'Приложение 2'!$C$1:$J$189</formula>
    <oldFormula>'Приложение 2'!$C$1:$J$189</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2'!$A:$A</formula>
    <oldFormula>'Приложение 2'!$A:$A</oldFormula>
  </rdn>
  <rdn rId="0" localSheetId="1" customView="1" name="Z_DE2D4942_7408_4E97_8066_36FDC42C9E89_.wvu.FilterData" hidden="1" oldHidden="1">
    <formula>'Приложение 2'!$I$1:$I$202</formula>
    <oldFormula>'Приложение 2'!$I$1:$I$272</oldFormula>
  </rdn>
  <rcv guid="{DE2D4942-7408-4E97-8066-36FDC42C9E89}" action="add"/>
</revisions>
</file>

<file path=xl/revisions/revisionLog20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177">
    <dxf>
      <fill>
        <patternFill patternType="none">
          <bgColor auto="1"/>
        </patternFill>
      </fill>
    </dxf>
  </rfmt>
  <rcc rId="2219" sId="1">
    <oc r="J177" t="inlineStr">
      <is>
        <t xml:space="preserve">К концу 2024 года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oc>
    <nc r="J177" t="inlineStr">
      <is>
        <t xml:space="preserve">К концу 2024 года  увеличилось количество поставленных на учет граждан с диагнозом наркомания в Когалымской городской больнице. 
Статистика последних трех лет (2022 год - 23 человека, 2023 год - 13 человек, 2024 год - 15 человек)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t>
      </is>
    </nc>
  </rcc>
</revisions>
</file>

<file path=xl/revisions/revisionLog20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20" sId="1">
    <oc r="K8">
      <f>(I8+I9+I10+I11+I12+I13+I14+I15+I16+I17+I18+I19+I20+I21+I23+I24+I25+I26+I27+I28+I29+I30+I31+I32+I33+I22+I34+I35)/28</f>
    </oc>
    <nc r="K8"/>
  </rcc>
  <rcc rId="2221" sId="1">
    <oc r="K30" t="inlineStr">
      <is>
        <t xml:space="preserve">НЕ БЕРЕМ В УЧЕТ </t>
      </is>
    </oc>
    <nc r="K30"/>
  </rcc>
  <rcc rId="2222" sId="1">
    <oc r="K37">
      <f>(I37+I38+I39+I40+I41+I42+I43+I44+I45)/9</f>
    </oc>
    <nc r="K37"/>
  </rcc>
  <rcc rId="2223" sId="1">
    <oc r="L37">
      <f>SUM(I38,I39,I43,I44,I45,#REF!)/6</f>
    </oc>
    <nc r="L37"/>
  </rcc>
  <rcc rId="2224" sId="1">
    <oc r="K47">
      <f>(I47+I48+I50+I52+I53+I54+I55+I49+I51+I56+I57)/11</f>
    </oc>
    <nc r="K47"/>
  </rcc>
  <rcc rId="2225" sId="1">
    <oc r="K54" t="inlineStr">
      <is>
        <t>проверить сумму</t>
      </is>
    </oc>
    <nc r="K54"/>
  </rcc>
  <rcc rId="2226" sId="1">
    <oc r="K59">
      <f>(I59+I60+I61+I62+I63+I64+I65+I67+I68+I69+I70+I71+I72+I66)/14</f>
    </oc>
    <nc r="K59"/>
  </rcc>
  <rcc rId="2227" sId="1">
    <oc r="K74">
      <f>(I79+I78+I80+I76+I77+I74+I75)/7</f>
    </oc>
    <nc r="K74"/>
  </rcc>
  <rcc rId="2228" sId="1">
    <oc r="K83">
      <f>(I83+I84+I85+I86+I88)/5</f>
    </oc>
    <nc r="K83"/>
  </rcc>
  <rcc rId="2229" sId="1">
    <oc r="K90">
      <f>(I90+I91+I92+I93+I94)/5</f>
    </oc>
    <nc r="K90"/>
  </rcc>
  <rcc rId="2230" sId="1">
    <oc r="K96">
      <f>(I100+I96+I98+I99+I97+I101)/6</f>
    </oc>
    <nc r="K96"/>
  </rcc>
  <rcc rId="2231" sId="1">
    <oc r="L99">
      <f>5+10+9+26+14+10+5+5+7+7+15+5+6+5+5+5+4+2+14+4</f>
    </oc>
    <nc r="L99"/>
  </rcc>
  <rcc rId="2232" sId="1">
    <oc r="K103">
      <f>(I103+I104+I105+I106+I107+I109+I110+I111+I113+I114+I115+I116+I108+I112)/14</f>
    </oc>
    <nc r="K103"/>
  </rcc>
  <rcc rId="2233" sId="1">
    <oc r="K118">
      <f>(I118+I119+I120+I121)/4</f>
    </oc>
    <nc r="K118"/>
  </rcc>
  <rcc rId="2234" sId="1">
    <oc r="K123">
      <f>(I123+I124+I127+I128+I129+I130+I131+I132+I133+I125+I126)/11</f>
    </oc>
    <nc r="K123"/>
  </rcc>
  <rcc rId="2235" sId="1">
    <oc r="K135">
      <f>(I135+I136+I137+I138+I139+I140)/6</f>
    </oc>
    <nc r="K135"/>
  </rcc>
  <rcc rId="2236" sId="1">
    <oc r="K142">
      <f>(I142+I143+I144+I145)/4</f>
    </oc>
    <nc r="K142"/>
  </rcc>
  <rcc rId="2237" sId="1">
    <oc r="K147">
      <f>(I147+I148+I149+I150+I151)/5</f>
    </oc>
    <nc r="K147"/>
  </rcc>
  <rcc rId="2238" sId="1">
    <oc r="L147">
      <v>5</v>
    </oc>
    <nc r="L147"/>
  </rcc>
  <rcc rId="2239" sId="1">
    <oc r="K153">
      <f>(I153+I154+I155+I156+I157)/5</f>
    </oc>
    <nc r="K153"/>
  </rcc>
  <rcc rId="2240" sId="1">
    <oc r="K160">
      <f>SUM(I160:I172)/13</f>
    </oc>
    <nc r="K160"/>
  </rcc>
  <rcc rId="2241" sId="1">
    <oc r="K161">
      <f>SUM(I160:I163,I167,I169)/4</f>
    </oc>
    <nc r="K161"/>
  </rcc>
  <rcc rId="2242" sId="1">
    <oc r="K174">
      <f>(I174+I175+I176+I177+I178+I179)/6</f>
    </oc>
    <nc r="K174"/>
  </rcc>
  <rcc rId="2243" sId="1">
    <oc r="L174">
      <v>6</v>
    </oc>
    <nc r="L174"/>
  </rcc>
  <rcc rId="2244" sId="1">
    <oc r="K182">
      <f>(I182+I183)/2</f>
    </oc>
    <nc r="K182"/>
  </rcc>
  <rcc rId="2245" sId="1">
    <oc r="K185">
      <f>(I185+I186+I187+K186+I190+I191+I192)/7</f>
    </oc>
    <nc r="K185"/>
  </rcc>
  <rcc rId="2246" sId="1" numFmtId="4">
    <oc r="M185">
      <v>7</v>
    </oc>
    <nc r="M185"/>
  </rcc>
  <rcc rId="2247" sId="1">
    <oc r="K186">
      <f>(I188+I189)/2</f>
    </oc>
    <nc r="K186"/>
  </rcc>
  <rcc rId="2248" sId="1">
    <oc r="F195">
      <f>SUM(K96,K37,K59,K185,K160,K90,K118,K47,K147,K153,K103,K83,K142,K174,K182,K123,+K135,+K8)/19</f>
    </oc>
    <nc r="F195"/>
  </rcc>
  <rcc rId="2249" sId="1">
    <oc r="E197" t="inlineStr">
      <is>
        <t>95% до 110%</t>
      </is>
    </oc>
    <nc r="E197"/>
  </rcc>
  <rcc rId="2250" sId="1" numFmtId="4">
    <oc r="F197">
      <v>132</v>
    </oc>
    <nc r="F197"/>
  </rcc>
  <rcc rId="2251" sId="1">
    <oc r="E198" t="inlineStr">
      <is>
        <t>более 110%</t>
      </is>
    </oc>
    <nc r="E198"/>
  </rcc>
  <rcc rId="2252" sId="1" numFmtId="4">
    <oc r="F198">
      <v>20</v>
    </oc>
    <nc r="F198"/>
  </rcc>
  <rcc rId="2253" sId="1">
    <oc r="E199" t="inlineStr">
      <is>
        <t>от 80% до 95%</t>
      </is>
    </oc>
    <nc r="E199"/>
  </rcc>
  <rcc rId="2254" sId="1" numFmtId="4">
    <oc r="F199">
      <v>4</v>
    </oc>
    <nc r="F199"/>
  </rcc>
  <rcc rId="2255" sId="1">
    <oc r="E200" t="inlineStr">
      <is>
        <t xml:space="preserve">менее чем на 80% </t>
      </is>
    </oc>
    <nc r="E200"/>
  </rcc>
  <rcc rId="2256" sId="1" numFmtId="4">
    <oc r="F200">
      <v>8</v>
    </oc>
    <nc r="F200"/>
  </rcc>
  <rcc rId="2257" sId="1">
    <oc r="F201">
      <f>(F197+F198+F199+F200)-1</f>
    </oc>
    <nc r="F201"/>
  </rcc>
  <rcc rId="2258" sId="1">
    <oc r="G201" t="inlineStr">
      <is>
        <t xml:space="preserve"> минус 1 показатель АПК "Производство овощей" в учет не берем. Без значений.</t>
      </is>
    </oc>
    <nc r="G201"/>
  </rcc>
  <rcc rId="2259" sId="1" numFmtId="4">
    <oc r="F202">
      <v>163</v>
    </oc>
    <nc r="F202"/>
  </rcc>
  <rcv guid="{DE2D4942-7408-4E97-8066-36FDC42C9E89}" action="delete"/>
  <rdn rId="0" localSheetId="1" customView="1" name="Z_DE2D4942_7408_4E97_8066_36FDC42C9E89_.wvu.PrintArea" hidden="1" oldHidden="1">
    <formula>'Приложение 2'!$C$1:$J$189</formula>
    <oldFormula>'Приложение 2'!$C$1:$J$189</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2'!$A:$A</formula>
    <oldFormula>'Приложение 2'!$A:$A</oldFormula>
  </rdn>
  <rdn rId="0" localSheetId="1" customView="1" name="Z_DE2D4942_7408_4E97_8066_36FDC42C9E89_.wvu.FilterData" hidden="1" oldHidden="1">
    <formula>'Приложение 2'!$I$1:$I$202</formula>
    <oldFormula>'Приложение 2'!$I$1:$I$202</oldFormula>
  </rdn>
  <rcv guid="{DE2D4942-7408-4E97-8066-36FDC42C9E89}"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2" sId="1" numFmtId="4">
    <oc r="K193">
      <f>SUM(I193:I200)</f>
    </oc>
    <nc r="K193">
      <v>7</v>
    </nc>
  </rcc>
  <rcc rId="103" sId="1">
    <nc r="K194">
      <f>(I196+I197)/2</f>
    </nc>
  </rcc>
  <rfmt sheetId="1" sqref="K194">
    <dxf>
      <numFmt numFmtId="2" formatCode="0.00"/>
    </dxf>
  </rfmt>
  <rcc rId="104" sId="1" odxf="1" dxf="1">
    <oc r="L193">
      <f>K193/8</f>
    </oc>
    <nc r="L193">
      <f>(I193+I194+I195+K194+I198+I199+I200)/7</f>
    </nc>
    <ndxf>
      <numFmt numFmtId="2" formatCode="0.00"/>
    </ndxf>
  </rcc>
  <rcmt sheetId="1" cell="K194" guid="{33AAE5E0-D245-407E-87C3-15FB03210D2D}" author="Цёвка Елена Александровна" newLength="41"/>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5" sId="1">
    <oc r="D123" t="inlineStr">
      <is>
        <t>Увеличение количества объектов имущества в перечне имущества города 
Когалыма</t>
      </is>
    </oc>
    <nc r="D123" t="inlineStr">
      <is>
        <t>Увеличение количества объектов имущества в перечне имущества города Когалыма</t>
      </is>
    </nc>
  </rcc>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D107" guid="{C45AD83A-7DCA-4B22-BB5C-2A32C60A2E3F}" author="Цёвка Елена Александровна" newLength="48"/>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6:J6" start="0" length="2147483647">
    <dxf>
      <font>
        <color auto="1"/>
      </font>
    </dxf>
  </rfmt>
  <rfmt sheetId="1" sqref="C87:J87" start="0" length="2147483647">
    <dxf>
      <font>
        <color auto="1"/>
      </font>
    </dxf>
  </rfmt>
  <rfmt sheetId="1" sqref="C174:J174" start="0" length="2147483647">
    <dxf>
      <font>
        <color auto="1"/>
      </font>
    </dxf>
  </rfmt>
  <rfmt sheetId="1" sqref="C178:J178" start="0" length="2147483647">
    <dxf>
      <font>
        <color auto="1"/>
      </font>
    </dxf>
  </rfmt>
  <rcc rId="106" sId="1">
    <oc r="F203">
      <f>SUM(K8,K14,#REF!,K52,K70,K75,K89,#REF!,K102,K107,K117,K123,K131,K146,K156,K95,K176,K179,K193)/20</f>
    </oc>
    <nc r="F203">
      <f>SUM(K8,K14,#REF!,K52,K70,K75,K89,#REF!,K102,K107,K117,K123,K131,K146,K156,K95,K176,K179,K193)/20</f>
    </nc>
  </rcc>
  <rcv guid="{DE2D4942-7408-4E97-8066-36FDC42C9E89}" action="delete"/>
  <rdn rId="0" localSheetId="1" customView="1" name="Z_DE2D4942_7408_4E97_8066_36FDC42C9E89_.wvu.PrintArea" hidden="1" oldHidden="1">
    <formula>'Приложение 2'!$C$1:$J$197</formula>
    <oldFormula>'Приложение 2'!$C$1:$J$197</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10" sId="1" ref="A24:XFD29"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11" sheetId="1" source="A7:XFD12" destination="A24:XFD29" sourceSheetId="1">
    <rfmt sheetId="1" xfDxf="1" sqref="A24:XFD24" start="0" length="0">
      <dxf>
        <font>
          <sz val="12"/>
          <color rgb="FFFF0000"/>
          <name val="Times New Roman"/>
          <scheme val="none"/>
        </font>
        <alignment horizontal="center" vertical="center" wrapText="1" readingOrder="0"/>
      </dxf>
    </rfmt>
    <rfmt sheetId="1" xfDxf="1" sqref="A25:XFD25" start="0" length="0">
      <dxf>
        <font>
          <sz val="12"/>
          <color rgb="FFFF0000"/>
          <name val="Times New Roman"/>
          <scheme val="none"/>
        </font>
        <alignment horizontal="center" vertical="center" wrapText="1" readingOrder="0"/>
      </dxf>
    </rfmt>
    <rfmt sheetId="1" xfDxf="1" sqref="A26:XFD26" start="0" length="0">
      <dxf>
        <font>
          <sz val="12"/>
          <color rgb="FFFF0000"/>
          <name val="Times New Roman"/>
          <scheme val="none"/>
        </font>
        <alignment horizontal="center" vertical="center" wrapText="1" readingOrder="0"/>
      </dxf>
    </rfmt>
    <rfmt sheetId="1" xfDxf="1" sqref="A27:XFD27" start="0" length="0">
      <dxf>
        <font>
          <sz val="12"/>
          <color rgb="FFFF0000"/>
          <name val="Times New Roman"/>
          <scheme val="none"/>
        </font>
        <alignment horizontal="center" vertical="center" wrapText="1" readingOrder="0"/>
      </dxf>
    </rfmt>
    <rfmt sheetId="1" xfDxf="1" sqref="A28:XFD28" start="0" length="0">
      <dxf>
        <font>
          <sz val="12"/>
          <color rgb="FFFF0000"/>
          <name val="Times New Roman"/>
          <scheme val="none"/>
        </font>
        <alignment horizontal="center" vertical="center" wrapText="1" readingOrder="0"/>
      </dxf>
    </rfmt>
    <rfmt sheetId="1" xfDxf="1" sqref="A29:XFD29" start="0" length="0">
      <dxf>
        <font>
          <sz val="12"/>
          <color rgb="FFFF0000"/>
          <name val="Times New Roman"/>
          <scheme val="none"/>
        </font>
        <alignment horizontal="center" vertical="center" wrapText="1" readingOrder="0"/>
      </dxf>
    </rfmt>
    <rfmt sheetId="1" sqref="A24" start="0" length="0">
      <dxf>
        <font>
          <b/>
          <sz val="15"/>
          <color rgb="FF6600FF"/>
          <name val="Times New Roman"/>
          <scheme val="none"/>
        </font>
      </dxf>
    </rfmt>
    <rfmt sheetId="1" sqref="B24" start="0" length="0">
      <dxf>
        <font>
          <b/>
          <sz val="15"/>
          <color auto="1"/>
          <name val="Times New Roman"/>
          <scheme val="none"/>
        </font>
      </dxf>
    </rfmt>
    <rfmt sheetId="1" sqref="C24"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4"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4"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4"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4"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4"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4"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4"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4" start="0" length="0">
      <dxf>
        <font>
          <sz val="13"/>
          <color rgb="FFFF0000"/>
          <name val="Times New Roman"/>
          <scheme val="none"/>
        </font>
      </dxf>
    </rfmt>
    <rfmt sheetId="1" sqref="L24" start="0" length="0">
      <dxf>
        <font>
          <sz val="13"/>
          <color rgb="FFFF0000"/>
          <name val="Times New Roman"/>
          <scheme val="none"/>
        </font>
      </dxf>
    </rfmt>
    <rfmt sheetId="1" sqref="N24" start="0" length="0">
      <dxf>
        <font>
          <b/>
          <sz val="24"/>
          <color rgb="FFFF0000"/>
          <name val="Times New Roman"/>
          <scheme val="none"/>
        </font>
      </dxf>
    </rfmt>
    <rfmt sheetId="1" sqref="A25" start="0" length="0">
      <dxf>
        <font>
          <b/>
          <sz val="15"/>
          <color rgb="FF6600FF"/>
          <name val="Times New Roman"/>
          <scheme val="none"/>
        </font>
      </dxf>
    </rfmt>
    <rfmt sheetId="1" sqref="B25" start="0" length="0">
      <dxf>
        <font>
          <b/>
          <sz val="15"/>
          <color auto="1"/>
          <name val="Times New Roman"/>
          <scheme val="none"/>
        </font>
      </dxf>
    </rfmt>
    <rfmt sheetId="1" sqref="C25"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5"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5"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5"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5"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5"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5"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5"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5" start="0" length="0">
      <dxf>
        <font>
          <sz val="13"/>
          <color rgb="FFFF0000"/>
          <name val="Times New Roman"/>
          <scheme val="none"/>
        </font>
      </dxf>
    </rfmt>
    <rfmt sheetId="1" sqref="L25" start="0" length="0">
      <dxf>
        <font>
          <sz val="13"/>
          <color rgb="FFFF0000"/>
          <name val="Times New Roman"/>
          <scheme val="none"/>
        </font>
      </dxf>
    </rfmt>
    <rfmt sheetId="1" sqref="N25" start="0" length="0">
      <dxf>
        <font>
          <b/>
          <sz val="24"/>
          <color rgb="FFFF0000"/>
          <name val="Times New Roman"/>
          <scheme val="none"/>
        </font>
      </dxf>
    </rfmt>
    <rfmt sheetId="1" sqref="A26" start="0" length="0">
      <dxf>
        <font>
          <b/>
          <sz val="15"/>
          <color rgb="FF6600FF"/>
          <name val="Times New Roman"/>
          <scheme val="none"/>
        </font>
      </dxf>
    </rfmt>
    <rfmt sheetId="1" sqref="B26" start="0" length="0">
      <dxf>
        <font>
          <b/>
          <sz val="15"/>
          <color auto="1"/>
          <name val="Times New Roman"/>
          <scheme val="none"/>
        </font>
      </dxf>
    </rfmt>
    <rfmt sheetId="1" sqref="C2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6"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6"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6"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6"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6"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6"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6"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6" start="0" length="0">
      <dxf>
        <font>
          <sz val="13"/>
          <color rgb="FFFF0000"/>
          <name val="Times New Roman"/>
          <scheme val="none"/>
        </font>
      </dxf>
    </rfmt>
    <rfmt sheetId="1" sqref="L26" start="0" length="0">
      <dxf>
        <font>
          <sz val="13"/>
          <color rgb="FFFF0000"/>
          <name val="Times New Roman"/>
          <scheme val="none"/>
        </font>
      </dxf>
    </rfmt>
    <rfmt sheetId="1" sqref="N26" start="0" length="0">
      <dxf>
        <font>
          <b/>
          <sz val="24"/>
          <color rgb="FFFF0000"/>
          <name val="Times New Roman"/>
          <scheme val="none"/>
        </font>
      </dxf>
    </rfmt>
    <rfmt sheetId="1" sqref="A27" start="0" length="0">
      <dxf>
        <font>
          <b/>
          <sz val="15"/>
          <color rgb="FF6600FF"/>
          <name val="Times New Roman"/>
          <scheme val="none"/>
        </font>
      </dxf>
    </rfmt>
    <rfmt sheetId="1" sqref="B27" start="0" length="0">
      <dxf>
        <font>
          <b/>
          <sz val="15"/>
          <color auto="1"/>
          <name val="Times New Roman"/>
          <scheme val="none"/>
        </font>
      </dxf>
    </rfmt>
    <rfmt sheetId="1" sqref="C2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7"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7"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7"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7"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7"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7"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7"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7" start="0" length="0">
      <dxf>
        <font>
          <sz val="13"/>
          <color rgb="FFFF0000"/>
          <name val="Times New Roman"/>
          <scheme val="none"/>
        </font>
      </dxf>
    </rfmt>
    <rfmt sheetId="1" sqref="L27" start="0" length="0">
      <dxf>
        <font>
          <sz val="13"/>
          <color rgb="FFFF0000"/>
          <name val="Times New Roman"/>
          <scheme val="none"/>
        </font>
      </dxf>
    </rfmt>
    <rfmt sheetId="1" sqref="N27" start="0" length="0">
      <dxf>
        <font>
          <b/>
          <sz val="24"/>
          <color rgb="FFFF0000"/>
          <name val="Times New Roman"/>
          <scheme val="none"/>
        </font>
      </dxf>
    </rfmt>
    <rfmt sheetId="1" sqref="A28" start="0" length="0">
      <dxf>
        <font>
          <b/>
          <sz val="15"/>
          <color rgb="FF6600FF"/>
          <name val="Times New Roman"/>
          <scheme val="none"/>
        </font>
      </dxf>
    </rfmt>
    <rfmt sheetId="1" sqref="B28" start="0" length="0">
      <dxf>
        <font>
          <b/>
          <sz val="15"/>
          <color auto="1"/>
          <name val="Times New Roman"/>
          <scheme val="none"/>
        </font>
      </dxf>
    </rfmt>
    <rfmt sheetId="1" sqref="C28"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8"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8"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8"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8"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8"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8"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8"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8" start="0" length="0">
      <dxf>
        <font>
          <sz val="13"/>
          <color rgb="FFFF0000"/>
          <name val="Times New Roman"/>
          <scheme val="none"/>
        </font>
      </dxf>
    </rfmt>
    <rfmt sheetId="1" sqref="L28" start="0" length="0">
      <dxf>
        <font>
          <sz val="13"/>
          <color rgb="FFFF0000"/>
          <name val="Times New Roman"/>
          <scheme val="none"/>
        </font>
      </dxf>
    </rfmt>
    <rfmt sheetId="1" sqref="N28" start="0" length="0">
      <dxf>
        <font>
          <b/>
          <sz val="24"/>
          <color rgb="FFFF0000"/>
          <name val="Times New Roman"/>
          <scheme val="none"/>
        </font>
      </dxf>
    </rfmt>
    <rfmt sheetId="1" sqref="A29" start="0" length="0">
      <dxf>
        <font>
          <b/>
          <sz val="15"/>
          <color rgb="FF6600FF"/>
          <name val="Times New Roman"/>
          <scheme val="none"/>
        </font>
      </dxf>
    </rfmt>
    <rfmt sheetId="1" sqref="B29" start="0" length="0">
      <dxf>
        <font>
          <b/>
          <sz val="15"/>
          <color auto="1"/>
          <name val="Times New Roman"/>
          <scheme val="none"/>
        </font>
      </dxf>
    </rfmt>
    <rfmt sheetId="1" sqref="C29"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D29"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29" start="0" length="0">
      <dxf>
        <font>
          <sz val="13"/>
          <color auto="1"/>
          <name val="Times New Roman"/>
          <scheme val="none"/>
        </font>
        <border outline="0">
          <left style="thin">
            <color indexed="64"/>
          </left>
          <right style="thin">
            <color indexed="64"/>
          </right>
          <top style="thin">
            <color indexed="64"/>
          </top>
          <bottom style="thin">
            <color indexed="64"/>
          </bottom>
        </border>
      </dxf>
    </rfmt>
    <rfmt sheetId="1" sqref="F29"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G29" start="0" length="0">
      <dxf>
        <font>
          <sz val="13"/>
          <color auto="1"/>
          <name val="Times New Roman"/>
          <scheme val="none"/>
        </font>
        <alignment wrapText="0" readingOrder="0"/>
        <border outline="0">
          <left style="thin">
            <color indexed="64"/>
          </left>
          <right style="thin">
            <color indexed="64"/>
          </right>
          <top style="thin">
            <color indexed="64"/>
          </top>
          <bottom style="thin">
            <color indexed="64"/>
          </bottom>
        </border>
      </dxf>
    </rfmt>
    <rfmt sheetId="1" sqref="H29" start="0" length="0">
      <dxf>
        <font>
          <sz val="13"/>
          <color auto="1"/>
          <name val="Times New Roman"/>
          <scheme val="none"/>
        </font>
        <numFmt numFmtId="3" formatCode="#,##0"/>
        <border outline="0">
          <left style="thin">
            <color indexed="64"/>
          </left>
          <right style="thin">
            <color indexed="64"/>
          </right>
          <top style="thin">
            <color indexed="64"/>
          </top>
          <bottom style="thin">
            <color indexed="64"/>
          </bottom>
        </border>
      </dxf>
    </rfmt>
    <rfmt sheetId="1" sqref="I29" start="0" length="0">
      <dxf>
        <font>
          <sz val="13"/>
          <color auto="1"/>
          <name val="Times New Roman"/>
          <scheme val="none"/>
        </font>
        <numFmt numFmtId="164" formatCode="0.0"/>
        <border outline="0">
          <left style="thin">
            <color indexed="64"/>
          </left>
          <right style="thin">
            <color indexed="64"/>
          </right>
          <top style="thin">
            <color indexed="64"/>
          </top>
          <bottom style="thin">
            <color indexed="64"/>
          </bottom>
        </border>
      </dxf>
    </rfmt>
    <rfmt sheetId="1" sqref="J29" start="0" length="0">
      <dxf>
        <font>
          <sz val="13"/>
          <color auto="1"/>
          <name val="Times New Roman"/>
          <scheme val="none"/>
        </font>
        <alignment horizontal="justify" readingOrder="0"/>
        <border outline="0">
          <left style="thin">
            <color indexed="64"/>
          </left>
          <right style="thin">
            <color indexed="64"/>
          </right>
          <top style="thin">
            <color indexed="64"/>
          </top>
          <bottom style="thin">
            <color indexed="64"/>
          </bottom>
        </border>
      </dxf>
    </rfmt>
    <rfmt sheetId="1" sqref="K29" start="0" length="0">
      <dxf>
        <font>
          <sz val="13"/>
          <color rgb="FFFF0000"/>
          <name val="Times New Roman"/>
          <scheme val="none"/>
        </font>
      </dxf>
    </rfmt>
    <rfmt sheetId="1" sqref="L29" start="0" length="0">
      <dxf>
        <font>
          <sz val="13"/>
          <color rgb="FFFF0000"/>
          <name val="Times New Roman"/>
          <scheme val="none"/>
        </font>
      </dxf>
    </rfmt>
    <rfmt sheetId="1" sqref="N29" start="0" length="0">
      <dxf>
        <font>
          <b/>
          <sz val="24"/>
          <color rgb="FFFF0000"/>
          <name val="Times New Roman"/>
          <scheme val="none"/>
        </font>
      </dxf>
    </rfmt>
  </rm>
  <rrc rId="112"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3"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4"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5"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6"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7" sId="1" ref="A7:XFD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7:XFD7" start="0" length="0">
      <dxf>
        <font>
          <color rgb="FFFF0000"/>
          <name val="Times New Roman"/>
          <scheme val="none"/>
        </font>
      </dxf>
    </rfmt>
    <rfmt sheetId="1" sqref="A7" start="0" length="0">
      <dxf>
        <font>
          <b/>
          <sz val="15"/>
          <color rgb="FFFF0000"/>
          <name val="Times New Roman"/>
          <scheme val="none"/>
        </font>
        <alignment horizontal="center" vertical="top" readingOrder="0"/>
      </dxf>
    </rfmt>
    <rfmt sheetId="1" sqref="B7" start="0" length="0">
      <dxf>
        <font>
          <b/>
          <sz val="15"/>
          <color auto="1"/>
          <name val="Times New Roman"/>
          <scheme val="none"/>
        </font>
        <alignment horizontal="center" vertical="center" readingOrder="0"/>
      </dxf>
    </rfmt>
    <rfmt sheetId="1" sqref="D7" start="0" length="0">
      <dxf>
        <font>
          <sz val="13"/>
          <color rgb="FFFF0000"/>
          <name val="Times New Roman"/>
          <scheme val="none"/>
        </font>
        <alignment vertical="center" readingOrder="0"/>
      </dxf>
    </rfmt>
    <rfmt sheetId="1" sqref="E7" start="0" length="0">
      <dxf>
        <alignment vertical="center" readingOrder="0"/>
      </dxf>
    </rfmt>
    <rfmt sheetId="1" sqref="F7" start="0" length="0">
      <dxf>
        <alignment vertical="center" readingOrder="0"/>
      </dxf>
    </rfmt>
    <rfmt sheetId="1" sqref="G7" start="0" length="0">
      <dxf>
        <alignment vertical="center" readingOrder="0"/>
      </dxf>
    </rfmt>
    <rfmt sheetId="1" sqref="H7" start="0" length="0">
      <dxf>
        <alignment vertical="center" readingOrder="0"/>
      </dxf>
    </rfmt>
    <rfmt sheetId="1" sqref="I7" start="0" length="0">
      <dxf>
        <alignment vertical="center" readingOrder="0"/>
      </dxf>
    </rfmt>
    <rfmt sheetId="1" sqref="J7" start="0" length="0">
      <dxf>
        <alignment vertical="center" readingOrder="0"/>
      </dxf>
    </rfmt>
    <rfmt sheetId="1" sqref="K7" start="0" length="0">
      <dxf>
        <alignment horizontal="center" vertical="top" readingOrder="0"/>
      </dxf>
    </rfmt>
    <rfmt sheetId="1" sqref="M7" start="0" length="0">
      <dxf>
        <font>
          <b/>
          <sz val="20"/>
          <color rgb="FFFF0000"/>
          <name val="Times New Roman"/>
          <scheme val="none"/>
        </font>
      </dxf>
    </rfmt>
    <rfmt sheetId="1" sqref="N7" start="0" length="0">
      <dxf>
        <font>
          <b/>
          <sz val="24"/>
          <color auto="1"/>
          <name val="Times New Roman"/>
          <scheme val="none"/>
        </font>
      </dxf>
    </rfmt>
  </rrc>
  <rrc rId="118" sId="1" ref="A24:XFD36"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19" sheetId="1" source="A87:XFD99" destination="A24:XFD36" sourceSheetId="1">
    <rfmt sheetId="1" xfDxf="1" sqref="A24:XFD24" start="0" length="0">
      <dxf>
        <font>
          <color rgb="FFFF0000"/>
          <name val="Times New Roman"/>
          <scheme val="none"/>
        </font>
      </dxf>
    </rfmt>
    <rfmt sheetId="1" xfDxf="1" sqref="A25:XFD25" start="0" length="0">
      <dxf>
        <font>
          <color rgb="FFFF0000"/>
          <name val="Times New Roman"/>
          <scheme val="none"/>
        </font>
      </dxf>
    </rfmt>
    <rfmt sheetId="1" xfDxf="1" sqref="A26:XFD26" start="0" length="0">
      <dxf>
        <font>
          <color rgb="FFFF0000"/>
          <name val="Times New Roman"/>
          <scheme val="none"/>
        </font>
      </dxf>
    </rfmt>
    <rfmt sheetId="1" xfDxf="1" sqref="A27:XFD27" start="0" length="0">
      <dxf>
        <font>
          <color rgb="FFFF0000"/>
          <name val="Times New Roman"/>
          <scheme val="none"/>
        </font>
      </dxf>
    </rfmt>
    <rfmt sheetId="1" xfDxf="1" sqref="A28:XFD28" start="0" length="0">
      <dxf>
        <font>
          <color rgb="FFFF0000"/>
          <name val="Times New Roman"/>
          <scheme val="none"/>
        </font>
      </dxf>
    </rfmt>
    <rfmt sheetId="1" xfDxf="1" sqref="A29:XFD29" start="0" length="0">
      <dxf>
        <font>
          <color rgb="FFFF0000"/>
          <name val="Times New Roman"/>
          <scheme val="none"/>
        </font>
      </dxf>
    </rfmt>
    <rfmt sheetId="1" xfDxf="1" sqref="A30:XFD30" start="0" length="0">
      <dxf>
        <font>
          <color rgb="FFFF0000"/>
          <name val="Times New Roman"/>
          <scheme val="none"/>
        </font>
      </dxf>
    </rfmt>
    <rfmt sheetId="1" xfDxf="1" sqref="A31:XFD31" start="0" length="0">
      <dxf>
        <font>
          <color rgb="FFFF0000"/>
          <name val="Times New Roman"/>
          <scheme val="none"/>
        </font>
      </dxf>
    </rfmt>
    <rfmt sheetId="1" xfDxf="1" sqref="A32:XFD32" start="0" length="0">
      <dxf>
        <font>
          <color rgb="FFFF0000"/>
          <name val="Times New Roman"/>
          <scheme val="none"/>
        </font>
      </dxf>
    </rfmt>
    <rfmt sheetId="1" xfDxf="1" sqref="A33:XFD33" start="0" length="0">
      <dxf>
        <font>
          <color rgb="FFFF0000"/>
          <name val="Times New Roman"/>
          <scheme val="none"/>
        </font>
      </dxf>
    </rfmt>
    <rfmt sheetId="1" xfDxf="1" sqref="A34:XFD34" start="0" length="0">
      <dxf>
        <font>
          <color rgb="FFFF0000"/>
          <name val="Times New Roman"/>
          <scheme val="none"/>
        </font>
      </dxf>
    </rfmt>
    <rfmt sheetId="1" xfDxf="1" sqref="A35:XFD35" start="0" length="0">
      <dxf>
        <font>
          <color rgb="FFFF0000"/>
          <name val="Times New Roman"/>
          <scheme val="none"/>
        </font>
      </dxf>
    </rfmt>
    <rfmt sheetId="1" xfDxf="1" sqref="A36:XFD36" start="0" length="0">
      <dxf>
        <font>
          <color rgb="FFFF0000"/>
          <name val="Times New Roman"/>
          <scheme val="none"/>
        </font>
      </dxf>
    </rfmt>
    <rfmt sheetId="1" sqref="A24" start="0" length="0">
      <dxf>
        <font>
          <b/>
          <sz val="15"/>
          <color rgb="FF6600FF"/>
          <name val="Times New Roman"/>
          <scheme val="none"/>
        </font>
        <alignment horizontal="center" vertical="center" readingOrder="0"/>
      </dxf>
    </rfmt>
    <rfmt sheetId="1" sqref="B24" start="0" length="0">
      <dxf>
        <font>
          <b/>
          <sz val="15"/>
          <color auto="1"/>
          <name val="Times New Roman"/>
          <scheme val="none"/>
        </font>
        <alignment horizontal="center" vertical="center" readingOrder="0"/>
      </dxf>
    </rfmt>
    <rfmt sheetId="1" sqref="C2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4" start="0" length="0">
      <dxf>
        <font>
          <sz val="12"/>
          <color rgb="FFFF0000"/>
          <name val="Times New Roman"/>
          <scheme val="none"/>
        </font>
        <alignment horizontal="center" vertical="center" wrapText="1" readingOrder="0"/>
      </dxf>
    </rfmt>
    <rfmt sheetId="1" sqref="L24" start="0" length="0">
      <dxf>
        <font>
          <sz val="12"/>
          <color rgb="FFFF0000"/>
          <name val="Times New Roman"/>
          <scheme val="none"/>
        </font>
        <alignment horizontal="center" vertical="center" wrapText="1" readingOrder="0"/>
      </dxf>
    </rfmt>
    <rfmt sheetId="1" sqref="M24" start="0" length="0">
      <dxf>
        <font>
          <sz val="12"/>
          <color auto="1"/>
          <name val="Times New Roman"/>
          <scheme val="none"/>
        </font>
        <alignment horizontal="center" vertical="center" wrapText="1" readingOrder="0"/>
      </dxf>
    </rfmt>
    <rfmt sheetId="1" sqref="N24" start="0" length="0">
      <dxf>
        <font>
          <sz val="12"/>
          <color auto="1"/>
          <name val="Times New Roman"/>
          <scheme val="none"/>
        </font>
        <alignment horizontal="center" vertical="center" wrapText="1" readingOrder="0"/>
      </dxf>
    </rfmt>
    <rfmt sheetId="1" sqref="O24" start="0" length="0">
      <dxf>
        <font>
          <sz val="12"/>
          <color auto="1"/>
          <name val="Times New Roman"/>
          <scheme val="none"/>
        </font>
        <alignment horizontal="center" vertical="center" wrapText="1" readingOrder="0"/>
      </dxf>
    </rfmt>
    <rfmt sheetId="1" sqref="P24" start="0" length="0">
      <dxf>
        <font>
          <sz val="12"/>
          <color auto="1"/>
          <name val="Times New Roman"/>
          <scheme val="none"/>
        </font>
        <alignment horizontal="center" vertical="center" wrapText="1" readingOrder="0"/>
      </dxf>
    </rfmt>
    <rfmt sheetId="1" sqref="Q24" start="0" length="0">
      <dxf>
        <font>
          <sz val="12"/>
          <color auto="1"/>
          <name val="Times New Roman"/>
          <scheme val="none"/>
        </font>
        <alignment horizontal="center" vertical="center" wrapText="1" readingOrder="0"/>
      </dxf>
    </rfmt>
    <rfmt sheetId="1" sqref="R24" start="0" length="0">
      <dxf>
        <font>
          <sz val="12"/>
          <color auto="1"/>
          <name val="Times New Roman"/>
          <scheme val="none"/>
        </font>
        <alignment horizontal="center" vertical="center" wrapText="1" readingOrder="0"/>
      </dxf>
    </rfmt>
    <rfmt sheetId="1" sqref="S24" start="0" length="0">
      <dxf>
        <font>
          <sz val="12"/>
          <color auto="1"/>
          <name val="Times New Roman"/>
          <scheme val="none"/>
        </font>
        <alignment horizontal="center" vertical="center" wrapText="1" readingOrder="0"/>
      </dxf>
    </rfmt>
    <rfmt sheetId="1" sqref="T24" start="0" length="0">
      <dxf/>
    </rfmt>
    <rfmt sheetId="1" sqref="U24" start="0" length="0">
      <dxf/>
    </rfmt>
    <rfmt sheetId="1" sqref="A25" start="0" length="0">
      <dxf>
        <font>
          <b/>
          <sz val="15"/>
          <color rgb="FF6600FF"/>
          <name val="Times New Roman"/>
          <scheme val="none"/>
        </font>
        <alignment horizontal="center" vertical="center" readingOrder="0"/>
      </dxf>
    </rfmt>
    <rfmt sheetId="1" sqref="B25" start="0" length="0">
      <dxf>
        <font>
          <b/>
          <sz val="15"/>
          <color auto="1"/>
          <name val="Times New Roman"/>
          <scheme val="none"/>
        </font>
        <alignment horizontal="center" vertical="center" readingOrder="0"/>
      </dxf>
    </rfmt>
    <rfmt sheetId="1" sqref="C2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5" start="0" length="0">
      <dxf>
        <font>
          <sz val="12"/>
          <color rgb="FFFF0000"/>
          <name val="Times New Roman"/>
          <scheme val="none"/>
        </font>
        <alignment horizontal="center" vertical="center" wrapText="1" readingOrder="0"/>
      </dxf>
    </rfmt>
    <rfmt sheetId="1" sqref="L25" start="0" length="0">
      <dxf>
        <font>
          <sz val="12"/>
          <color rgb="FFFF0000"/>
          <name val="Times New Roman"/>
          <scheme val="none"/>
        </font>
        <alignment horizontal="center" vertical="center" wrapText="1" readingOrder="0"/>
      </dxf>
    </rfmt>
    <rfmt sheetId="1" sqref="M25" start="0" length="0">
      <dxf>
        <font>
          <sz val="12"/>
          <color auto="1"/>
          <name val="Times New Roman"/>
          <scheme val="none"/>
        </font>
        <alignment horizontal="center" vertical="center" wrapText="1" readingOrder="0"/>
      </dxf>
    </rfmt>
    <rfmt sheetId="1" sqref="N25" start="0" length="0">
      <dxf>
        <font>
          <sz val="12"/>
          <color auto="1"/>
          <name val="Times New Roman"/>
          <scheme val="none"/>
        </font>
        <alignment horizontal="center" vertical="center" wrapText="1" readingOrder="0"/>
      </dxf>
    </rfmt>
    <rfmt sheetId="1" sqref="O25" start="0" length="0">
      <dxf>
        <font>
          <sz val="12"/>
          <color auto="1"/>
          <name val="Times New Roman"/>
          <scheme val="none"/>
        </font>
        <alignment horizontal="center" vertical="center" wrapText="1" readingOrder="0"/>
      </dxf>
    </rfmt>
    <rfmt sheetId="1" sqref="P25" start="0" length="0">
      <dxf>
        <font>
          <sz val="12"/>
          <color auto="1"/>
          <name val="Times New Roman"/>
          <scheme val="none"/>
        </font>
        <alignment horizontal="center" vertical="center" wrapText="1" readingOrder="0"/>
      </dxf>
    </rfmt>
    <rfmt sheetId="1" sqref="Q25" start="0" length="0">
      <dxf>
        <font>
          <sz val="12"/>
          <color auto="1"/>
          <name val="Times New Roman"/>
          <scheme val="none"/>
        </font>
        <alignment horizontal="center" vertical="center" wrapText="1" readingOrder="0"/>
      </dxf>
    </rfmt>
    <rfmt sheetId="1" sqref="R25" start="0" length="0">
      <dxf>
        <font>
          <sz val="12"/>
          <color auto="1"/>
          <name val="Times New Roman"/>
          <scheme val="none"/>
        </font>
        <alignment horizontal="center" vertical="center" wrapText="1" readingOrder="0"/>
      </dxf>
    </rfmt>
    <rfmt sheetId="1" sqref="S25" start="0" length="0">
      <dxf>
        <font>
          <sz val="12"/>
          <color auto="1"/>
          <name val="Times New Roman"/>
          <scheme val="none"/>
        </font>
        <alignment horizontal="center" vertical="center" wrapText="1" readingOrder="0"/>
      </dxf>
    </rfmt>
    <rfmt sheetId="1" sqref="T25" start="0" length="0">
      <dxf/>
    </rfmt>
    <rfmt sheetId="1" sqref="U25" start="0" length="0">
      <dxf/>
    </rfmt>
    <rfmt sheetId="1" sqref="A26" start="0" length="0">
      <dxf>
        <font>
          <b/>
          <sz val="15"/>
          <color rgb="FF6600FF"/>
          <name val="Times New Roman"/>
          <scheme val="none"/>
        </font>
        <alignment horizontal="center" vertical="center" readingOrder="0"/>
      </dxf>
    </rfmt>
    <rfmt sheetId="1" sqref="B26" start="0" length="0">
      <dxf>
        <font>
          <b/>
          <sz val="15"/>
          <color auto="1"/>
          <name val="Times New Roman"/>
          <scheme val="none"/>
        </font>
        <alignment horizontal="center" vertical="center" readingOrder="0"/>
      </dxf>
    </rfmt>
    <rfmt sheetId="1" sqref="C2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6" start="0" length="0">
      <dxf>
        <font>
          <sz val="12"/>
          <color rgb="FFFF0000"/>
          <name val="Times New Roman"/>
          <scheme val="none"/>
        </font>
        <alignment horizontal="center" vertical="center" wrapText="1" readingOrder="0"/>
      </dxf>
    </rfmt>
    <rfmt sheetId="1" sqref="L26" start="0" length="0">
      <dxf>
        <font>
          <sz val="12"/>
          <color rgb="FFFF0000"/>
          <name val="Times New Roman"/>
          <scheme val="none"/>
        </font>
        <alignment horizontal="center" vertical="center" wrapText="1" readingOrder="0"/>
      </dxf>
    </rfmt>
    <rfmt sheetId="1" sqref="M26" start="0" length="0">
      <dxf>
        <font>
          <sz val="12"/>
          <color auto="1"/>
          <name val="Times New Roman"/>
          <scheme val="none"/>
        </font>
        <alignment horizontal="center" vertical="center" wrapText="1" readingOrder="0"/>
      </dxf>
    </rfmt>
    <rfmt sheetId="1" sqref="N26" start="0" length="0">
      <dxf>
        <font>
          <sz val="12"/>
          <color auto="1"/>
          <name val="Times New Roman"/>
          <scheme val="none"/>
        </font>
        <alignment horizontal="center" vertical="center" wrapText="1" readingOrder="0"/>
      </dxf>
    </rfmt>
    <rfmt sheetId="1" sqref="O26" start="0" length="0">
      <dxf>
        <font>
          <sz val="12"/>
          <color auto="1"/>
          <name val="Times New Roman"/>
          <scheme val="none"/>
        </font>
        <alignment horizontal="center" vertical="center" wrapText="1" readingOrder="0"/>
      </dxf>
    </rfmt>
    <rfmt sheetId="1" sqref="P26" start="0" length="0">
      <dxf>
        <font>
          <sz val="12"/>
          <color auto="1"/>
          <name val="Times New Roman"/>
          <scheme val="none"/>
        </font>
        <alignment horizontal="center" vertical="center" wrapText="1" readingOrder="0"/>
      </dxf>
    </rfmt>
    <rfmt sheetId="1" sqref="Q26" start="0" length="0">
      <dxf>
        <font>
          <sz val="12"/>
          <color auto="1"/>
          <name val="Times New Roman"/>
          <scheme val="none"/>
        </font>
        <alignment horizontal="center" vertical="center" wrapText="1" readingOrder="0"/>
      </dxf>
    </rfmt>
    <rfmt sheetId="1" sqref="R26" start="0" length="0">
      <dxf>
        <font>
          <sz val="12"/>
          <color auto="1"/>
          <name val="Times New Roman"/>
          <scheme val="none"/>
        </font>
        <alignment horizontal="center" vertical="center" wrapText="1" readingOrder="0"/>
      </dxf>
    </rfmt>
    <rfmt sheetId="1" sqref="S26" start="0" length="0">
      <dxf>
        <font>
          <sz val="12"/>
          <color auto="1"/>
          <name val="Times New Roman"/>
          <scheme val="none"/>
        </font>
        <alignment horizontal="center" vertical="center" wrapText="1" readingOrder="0"/>
      </dxf>
    </rfmt>
    <rfmt sheetId="1" sqref="T26" start="0" length="0">
      <dxf/>
    </rfmt>
    <rfmt sheetId="1" sqref="U26" start="0" length="0">
      <dxf/>
    </rfmt>
    <rfmt sheetId="1" sqref="A27" start="0" length="0">
      <dxf>
        <font>
          <b/>
          <sz val="15"/>
          <color rgb="FF6600FF"/>
          <name val="Times New Roman"/>
          <scheme val="none"/>
        </font>
        <alignment horizontal="center" vertical="center" readingOrder="0"/>
      </dxf>
    </rfmt>
    <rfmt sheetId="1" sqref="B27" start="0" length="0">
      <dxf>
        <font>
          <b/>
          <sz val="15"/>
          <color auto="1"/>
          <name val="Times New Roman"/>
          <scheme val="none"/>
        </font>
        <alignment horizontal="center" vertical="center" readingOrder="0"/>
      </dxf>
    </rfmt>
    <rfmt sheetId="1" sqref="C2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7" start="0" length="0">
      <dxf>
        <font>
          <sz val="12"/>
          <color rgb="FFFF0000"/>
          <name val="Times New Roman"/>
          <scheme val="none"/>
        </font>
        <alignment horizontal="center" vertical="center" wrapText="1" readingOrder="0"/>
      </dxf>
    </rfmt>
    <rfmt sheetId="1" sqref="L27" start="0" length="0">
      <dxf>
        <font>
          <sz val="12"/>
          <color rgb="FFFF0000"/>
          <name val="Times New Roman"/>
          <scheme val="none"/>
        </font>
        <alignment horizontal="center" vertical="center" wrapText="1" readingOrder="0"/>
      </dxf>
    </rfmt>
    <rfmt sheetId="1" sqref="M27" start="0" length="0">
      <dxf>
        <font>
          <sz val="12"/>
          <color auto="1"/>
          <name val="Times New Roman"/>
          <scheme val="none"/>
        </font>
        <alignment horizontal="center" vertical="center" wrapText="1" readingOrder="0"/>
      </dxf>
    </rfmt>
    <rfmt sheetId="1" sqref="N27" start="0" length="0">
      <dxf>
        <font>
          <sz val="12"/>
          <color auto="1"/>
          <name val="Times New Roman"/>
          <scheme val="none"/>
        </font>
        <alignment horizontal="center" vertical="center" wrapText="1" readingOrder="0"/>
      </dxf>
    </rfmt>
    <rfmt sheetId="1" sqref="O27" start="0" length="0">
      <dxf>
        <font>
          <sz val="12"/>
          <color auto="1"/>
          <name val="Times New Roman"/>
          <scheme val="none"/>
        </font>
        <alignment horizontal="center" vertical="center" wrapText="1" readingOrder="0"/>
      </dxf>
    </rfmt>
    <rfmt sheetId="1" sqref="P27" start="0" length="0">
      <dxf>
        <font>
          <sz val="12"/>
          <color auto="1"/>
          <name val="Times New Roman"/>
          <scheme val="none"/>
        </font>
        <alignment horizontal="center" vertical="center" wrapText="1" readingOrder="0"/>
      </dxf>
    </rfmt>
    <rfmt sheetId="1" sqref="Q27" start="0" length="0">
      <dxf>
        <font>
          <sz val="12"/>
          <color auto="1"/>
          <name val="Times New Roman"/>
          <scheme val="none"/>
        </font>
        <alignment horizontal="center" vertical="center" wrapText="1" readingOrder="0"/>
      </dxf>
    </rfmt>
    <rfmt sheetId="1" sqref="R27" start="0" length="0">
      <dxf>
        <font>
          <sz val="12"/>
          <color auto="1"/>
          <name val="Times New Roman"/>
          <scheme val="none"/>
        </font>
        <alignment horizontal="center" vertical="center" wrapText="1" readingOrder="0"/>
      </dxf>
    </rfmt>
    <rfmt sheetId="1" sqref="S27" start="0" length="0">
      <dxf>
        <font>
          <sz val="12"/>
          <color auto="1"/>
          <name val="Times New Roman"/>
          <scheme val="none"/>
        </font>
        <alignment horizontal="center" vertical="center" wrapText="1" readingOrder="0"/>
      </dxf>
    </rfmt>
    <rfmt sheetId="1" sqref="T27" start="0" length="0">
      <dxf/>
    </rfmt>
    <rfmt sheetId="1" sqref="U27" start="0" length="0">
      <dxf/>
    </rfmt>
    <rfmt sheetId="1" sqref="A28" start="0" length="0">
      <dxf>
        <font>
          <b/>
          <sz val="15"/>
          <color rgb="FF6600FF"/>
          <name val="Times New Roman"/>
          <scheme val="none"/>
        </font>
        <alignment horizontal="center" vertical="center" readingOrder="0"/>
      </dxf>
    </rfmt>
    <rfmt sheetId="1" sqref="B28" start="0" length="0">
      <dxf>
        <font>
          <b/>
          <sz val="15"/>
          <color auto="1"/>
          <name val="Times New Roman"/>
          <scheme val="none"/>
        </font>
        <alignment horizontal="center" vertical="center" readingOrder="0"/>
      </dxf>
    </rfmt>
    <rfmt sheetId="1" sqref="C2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8" start="0" length="0">
      <dxf>
        <font>
          <sz val="12"/>
          <color rgb="FFFF0000"/>
          <name val="Times New Roman"/>
          <scheme val="none"/>
        </font>
        <alignment horizontal="center" vertical="center" wrapText="1" readingOrder="0"/>
      </dxf>
    </rfmt>
    <rfmt sheetId="1" sqref="L28" start="0" length="0">
      <dxf>
        <font>
          <sz val="12"/>
          <color rgb="FFFF0000"/>
          <name val="Times New Roman"/>
          <scheme val="none"/>
        </font>
        <alignment horizontal="center" vertical="center" wrapText="1" readingOrder="0"/>
      </dxf>
    </rfmt>
    <rfmt sheetId="1" sqref="M28" start="0" length="0">
      <dxf>
        <font>
          <sz val="12"/>
          <color auto="1"/>
          <name val="Times New Roman"/>
          <scheme val="none"/>
        </font>
        <alignment horizontal="center" vertical="center" wrapText="1" readingOrder="0"/>
      </dxf>
    </rfmt>
    <rfmt sheetId="1" sqref="N28" start="0" length="0">
      <dxf>
        <font>
          <sz val="12"/>
          <color auto="1"/>
          <name val="Times New Roman"/>
          <scheme val="none"/>
        </font>
        <alignment horizontal="center" vertical="center" wrapText="1" readingOrder="0"/>
      </dxf>
    </rfmt>
    <rfmt sheetId="1" sqref="O28" start="0" length="0">
      <dxf>
        <font>
          <sz val="12"/>
          <color auto="1"/>
          <name val="Times New Roman"/>
          <scheme val="none"/>
        </font>
        <alignment horizontal="center" vertical="center" wrapText="1" readingOrder="0"/>
      </dxf>
    </rfmt>
    <rfmt sheetId="1" sqref="P28" start="0" length="0">
      <dxf>
        <font>
          <sz val="12"/>
          <color auto="1"/>
          <name val="Times New Roman"/>
          <scheme val="none"/>
        </font>
        <alignment horizontal="center" vertical="center" wrapText="1" readingOrder="0"/>
      </dxf>
    </rfmt>
    <rfmt sheetId="1" sqref="Q28" start="0" length="0">
      <dxf>
        <font>
          <sz val="12"/>
          <color auto="1"/>
          <name val="Times New Roman"/>
          <scheme val="none"/>
        </font>
        <alignment horizontal="center" vertical="center" wrapText="1" readingOrder="0"/>
      </dxf>
    </rfmt>
    <rfmt sheetId="1" sqref="R28" start="0" length="0">
      <dxf>
        <font>
          <sz val="12"/>
          <color auto="1"/>
          <name val="Times New Roman"/>
          <scheme val="none"/>
        </font>
        <alignment horizontal="center" vertical="center" wrapText="1" readingOrder="0"/>
      </dxf>
    </rfmt>
    <rfmt sheetId="1" sqref="S28" start="0" length="0">
      <dxf>
        <font>
          <sz val="12"/>
          <color auto="1"/>
          <name val="Times New Roman"/>
          <scheme val="none"/>
        </font>
        <alignment horizontal="center" vertical="center" wrapText="1" readingOrder="0"/>
      </dxf>
    </rfmt>
    <rfmt sheetId="1" sqref="T28" start="0" length="0">
      <dxf/>
    </rfmt>
    <rfmt sheetId="1" sqref="U28" start="0" length="0">
      <dxf/>
    </rfmt>
    <rfmt sheetId="1" sqref="A29" start="0" length="0">
      <dxf>
        <font>
          <b/>
          <sz val="15"/>
          <color rgb="FF6600FF"/>
          <name val="Times New Roman"/>
          <scheme val="none"/>
        </font>
        <alignment horizontal="center" vertical="center" readingOrder="0"/>
      </dxf>
    </rfmt>
    <rfmt sheetId="1" sqref="B29" start="0" length="0">
      <dxf>
        <font>
          <b/>
          <sz val="15"/>
          <color auto="1"/>
          <name val="Times New Roman"/>
          <scheme val="none"/>
        </font>
        <alignment horizontal="center" vertical="center" readingOrder="0"/>
      </dxf>
    </rfmt>
    <rfmt sheetId="1" sqref="C2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2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2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2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2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2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2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2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29" start="0" length="0">
      <dxf>
        <font>
          <sz val="12"/>
          <color rgb="FFFF0000"/>
          <name val="Times New Roman"/>
          <scheme val="none"/>
        </font>
        <alignment horizontal="center" vertical="center" wrapText="1" readingOrder="0"/>
      </dxf>
    </rfmt>
    <rfmt sheetId="1" sqref="L29" start="0" length="0">
      <dxf>
        <font>
          <sz val="12"/>
          <color rgb="FFFF0000"/>
          <name val="Times New Roman"/>
          <scheme val="none"/>
        </font>
        <alignment horizontal="center" vertical="center" wrapText="1" readingOrder="0"/>
      </dxf>
    </rfmt>
    <rfmt sheetId="1" sqref="M29" start="0" length="0">
      <dxf>
        <font>
          <sz val="12"/>
          <color auto="1"/>
          <name val="Times New Roman"/>
          <scheme val="none"/>
        </font>
        <alignment horizontal="center" vertical="center" wrapText="1" readingOrder="0"/>
      </dxf>
    </rfmt>
    <rfmt sheetId="1" sqref="N29" start="0" length="0">
      <dxf>
        <font>
          <sz val="12"/>
          <color auto="1"/>
          <name val="Times New Roman"/>
          <scheme val="none"/>
        </font>
        <alignment horizontal="center" vertical="center" wrapText="1" readingOrder="0"/>
      </dxf>
    </rfmt>
    <rfmt sheetId="1" sqref="O29" start="0" length="0">
      <dxf>
        <font>
          <sz val="12"/>
          <color auto="1"/>
          <name val="Times New Roman"/>
          <scheme val="none"/>
        </font>
        <alignment horizontal="center" vertical="center" wrapText="1" readingOrder="0"/>
      </dxf>
    </rfmt>
    <rfmt sheetId="1" sqref="P29" start="0" length="0">
      <dxf>
        <font>
          <sz val="12"/>
          <color auto="1"/>
          <name val="Times New Roman"/>
          <scheme val="none"/>
        </font>
        <alignment horizontal="center" vertical="center" wrapText="1" readingOrder="0"/>
      </dxf>
    </rfmt>
    <rfmt sheetId="1" sqref="Q29" start="0" length="0">
      <dxf>
        <font>
          <sz val="12"/>
          <color auto="1"/>
          <name val="Times New Roman"/>
          <scheme val="none"/>
        </font>
        <alignment horizontal="center" vertical="center" wrapText="1" readingOrder="0"/>
      </dxf>
    </rfmt>
    <rfmt sheetId="1" sqref="R29" start="0" length="0">
      <dxf>
        <font>
          <sz val="12"/>
          <color auto="1"/>
          <name val="Times New Roman"/>
          <scheme val="none"/>
        </font>
        <alignment horizontal="center" vertical="center" wrapText="1" readingOrder="0"/>
      </dxf>
    </rfmt>
    <rfmt sheetId="1" sqref="S29" start="0" length="0">
      <dxf>
        <font>
          <sz val="12"/>
          <color auto="1"/>
          <name val="Times New Roman"/>
          <scheme val="none"/>
        </font>
        <alignment horizontal="center" vertical="center" wrapText="1" readingOrder="0"/>
      </dxf>
    </rfmt>
    <rfmt sheetId="1" sqref="T29" start="0" length="0">
      <dxf/>
    </rfmt>
    <rfmt sheetId="1" sqref="U29" start="0" length="0">
      <dxf/>
    </rfmt>
    <rfmt sheetId="1" sqref="A30" start="0" length="0">
      <dxf>
        <font>
          <b/>
          <sz val="15"/>
          <color rgb="FF6600FF"/>
          <name val="Times New Roman"/>
          <scheme val="none"/>
        </font>
        <alignment horizontal="center" vertical="center" readingOrder="0"/>
      </dxf>
    </rfmt>
    <rfmt sheetId="1" sqref="B30" start="0" length="0">
      <dxf>
        <font>
          <b/>
          <sz val="15"/>
          <color auto="1"/>
          <name val="Times New Roman"/>
          <scheme val="none"/>
        </font>
        <alignment horizontal="center" vertical="center" readingOrder="0"/>
      </dxf>
    </rfmt>
    <rfmt sheetId="1" sqref="C3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0" start="0" length="0">
      <dxf>
        <font>
          <sz val="12"/>
          <color rgb="FFFF0000"/>
          <name val="Times New Roman"/>
          <scheme val="none"/>
        </font>
        <alignment horizontal="center" vertical="center" wrapText="1" readingOrder="0"/>
      </dxf>
    </rfmt>
    <rfmt sheetId="1" sqref="L30" start="0" length="0">
      <dxf>
        <font>
          <sz val="12"/>
          <color rgb="FFFF0000"/>
          <name val="Times New Roman"/>
          <scheme val="none"/>
        </font>
        <alignment horizontal="center" vertical="center" wrapText="1" readingOrder="0"/>
      </dxf>
    </rfmt>
    <rfmt sheetId="1" sqref="M30" start="0" length="0">
      <dxf>
        <font>
          <sz val="12"/>
          <color auto="1"/>
          <name val="Times New Roman"/>
          <scheme val="none"/>
        </font>
        <alignment horizontal="center" vertical="center" wrapText="1" readingOrder="0"/>
      </dxf>
    </rfmt>
    <rfmt sheetId="1" sqref="N30" start="0" length="0">
      <dxf>
        <font>
          <sz val="12"/>
          <color auto="1"/>
          <name val="Times New Roman"/>
          <scheme val="none"/>
        </font>
        <alignment horizontal="center" vertical="center" wrapText="1" readingOrder="0"/>
      </dxf>
    </rfmt>
    <rfmt sheetId="1" sqref="O30" start="0" length="0">
      <dxf>
        <font>
          <sz val="12"/>
          <color auto="1"/>
          <name val="Times New Roman"/>
          <scheme val="none"/>
        </font>
        <alignment horizontal="center" vertical="center" wrapText="1" readingOrder="0"/>
      </dxf>
    </rfmt>
    <rfmt sheetId="1" sqref="P30" start="0" length="0">
      <dxf>
        <font>
          <sz val="12"/>
          <color auto="1"/>
          <name val="Times New Roman"/>
          <scheme val="none"/>
        </font>
        <alignment horizontal="center" vertical="center" wrapText="1" readingOrder="0"/>
      </dxf>
    </rfmt>
    <rfmt sheetId="1" sqref="Q30" start="0" length="0">
      <dxf>
        <font>
          <sz val="12"/>
          <color auto="1"/>
          <name val="Times New Roman"/>
          <scheme val="none"/>
        </font>
        <alignment horizontal="center" vertical="center" wrapText="1" readingOrder="0"/>
      </dxf>
    </rfmt>
    <rfmt sheetId="1" sqref="R30" start="0" length="0">
      <dxf>
        <font>
          <sz val="12"/>
          <color auto="1"/>
          <name val="Times New Roman"/>
          <scheme val="none"/>
        </font>
        <alignment horizontal="center" vertical="center" wrapText="1" readingOrder="0"/>
      </dxf>
    </rfmt>
    <rfmt sheetId="1" sqref="S30" start="0" length="0">
      <dxf>
        <font>
          <sz val="12"/>
          <color auto="1"/>
          <name val="Times New Roman"/>
          <scheme val="none"/>
        </font>
        <alignment horizontal="center" vertical="center" wrapText="1" readingOrder="0"/>
      </dxf>
    </rfmt>
    <rfmt sheetId="1" sqref="T30" start="0" length="0">
      <dxf/>
    </rfmt>
    <rfmt sheetId="1" sqref="U30" start="0" length="0">
      <dxf/>
    </rfmt>
    <rfmt sheetId="1" sqref="A31" start="0" length="0">
      <dxf>
        <font>
          <b/>
          <sz val="15"/>
          <color rgb="FF6600FF"/>
          <name val="Times New Roman"/>
          <scheme val="none"/>
        </font>
        <alignment horizontal="center" vertical="center" readingOrder="0"/>
      </dxf>
    </rfmt>
    <rfmt sheetId="1" sqref="B31" start="0" length="0">
      <dxf>
        <font>
          <b/>
          <sz val="15"/>
          <color auto="1"/>
          <name val="Times New Roman"/>
          <scheme val="none"/>
        </font>
        <alignment horizontal="center" vertical="center" readingOrder="0"/>
      </dxf>
    </rfmt>
    <rfmt sheetId="1" sqref="C3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1" start="0" length="0">
      <dxf>
        <font>
          <sz val="12"/>
          <color rgb="FFFF0000"/>
          <name val="Times New Roman"/>
          <scheme val="none"/>
        </font>
        <alignment horizontal="center" vertical="center" wrapText="1" readingOrder="0"/>
      </dxf>
    </rfmt>
    <rfmt sheetId="1" sqref="L31" start="0" length="0">
      <dxf>
        <font>
          <sz val="12"/>
          <color rgb="FFFF0000"/>
          <name val="Times New Roman"/>
          <scheme val="none"/>
        </font>
        <alignment horizontal="center" vertical="center" wrapText="1" readingOrder="0"/>
      </dxf>
    </rfmt>
    <rfmt sheetId="1" sqref="M31" start="0" length="0">
      <dxf>
        <font>
          <sz val="12"/>
          <color auto="1"/>
          <name val="Times New Roman"/>
          <scheme val="none"/>
        </font>
        <alignment horizontal="center" vertical="center" wrapText="1" readingOrder="0"/>
      </dxf>
    </rfmt>
    <rfmt sheetId="1" sqref="N31" start="0" length="0">
      <dxf>
        <font>
          <sz val="12"/>
          <color auto="1"/>
          <name val="Times New Roman"/>
          <scheme val="none"/>
        </font>
        <alignment horizontal="center" vertical="center" wrapText="1" readingOrder="0"/>
      </dxf>
    </rfmt>
    <rfmt sheetId="1" sqref="O31" start="0" length="0">
      <dxf>
        <font>
          <sz val="12"/>
          <color auto="1"/>
          <name val="Times New Roman"/>
          <scheme val="none"/>
        </font>
        <alignment horizontal="center" vertical="center" wrapText="1" readingOrder="0"/>
      </dxf>
    </rfmt>
    <rfmt sheetId="1" sqref="P31" start="0" length="0">
      <dxf>
        <font>
          <sz val="12"/>
          <color auto="1"/>
          <name val="Times New Roman"/>
          <scheme val="none"/>
        </font>
        <alignment horizontal="center" vertical="center" wrapText="1" readingOrder="0"/>
      </dxf>
    </rfmt>
    <rfmt sheetId="1" sqref="Q31" start="0" length="0">
      <dxf>
        <font>
          <sz val="12"/>
          <color auto="1"/>
          <name val="Times New Roman"/>
          <scheme val="none"/>
        </font>
        <alignment horizontal="center" vertical="center" wrapText="1" readingOrder="0"/>
      </dxf>
    </rfmt>
    <rfmt sheetId="1" sqref="R31" start="0" length="0">
      <dxf>
        <font>
          <sz val="12"/>
          <color auto="1"/>
          <name val="Times New Roman"/>
          <scheme val="none"/>
        </font>
        <alignment horizontal="center" vertical="center" wrapText="1" readingOrder="0"/>
      </dxf>
    </rfmt>
    <rfmt sheetId="1" sqref="S31" start="0" length="0">
      <dxf>
        <font>
          <sz val="12"/>
          <color auto="1"/>
          <name val="Times New Roman"/>
          <scheme val="none"/>
        </font>
        <alignment horizontal="center" vertical="center" wrapText="1" readingOrder="0"/>
      </dxf>
    </rfmt>
    <rfmt sheetId="1" sqref="T31" start="0" length="0">
      <dxf/>
    </rfmt>
    <rfmt sheetId="1" sqref="U31" start="0" length="0">
      <dxf/>
    </rfmt>
    <rfmt sheetId="1" sqref="A32" start="0" length="0">
      <dxf>
        <font>
          <b/>
          <sz val="15"/>
          <color rgb="FF6600FF"/>
          <name val="Times New Roman"/>
          <scheme val="none"/>
        </font>
        <alignment horizontal="center" vertical="center" readingOrder="0"/>
      </dxf>
    </rfmt>
    <rfmt sheetId="1" sqref="B32" start="0" length="0">
      <dxf>
        <font>
          <b/>
          <sz val="15"/>
          <color auto="1"/>
          <name val="Times New Roman"/>
          <scheme val="none"/>
        </font>
        <alignment horizontal="center" vertical="center" readingOrder="0"/>
      </dxf>
    </rfmt>
    <rfmt sheetId="1" sqref="C3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2" start="0" length="0">
      <dxf>
        <font>
          <sz val="12"/>
          <color rgb="FFFF0000"/>
          <name val="Times New Roman"/>
          <scheme val="none"/>
        </font>
        <alignment horizontal="center" vertical="center" wrapText="1" readingOrder="0"/>
      </dxf>
    </rfmt>
    <rfmt sheetId="1" sqref="L32" start="0" length="0">
      <dxf>
        <font>
          <sz val="12"/>
          <color rgb="FFFF0000"/>
          <name val="Times New Roman"/>
          <scheme val="none"/>
        </font>
        <alignment horizontal="center" vertical="center" wrapText="1" readingOrder="0"/>
      </dxf>
    </rfmt>
    <rfmt sheetId="1" sqref="M32" start="0" length="0">
      <dxf>
        <font>
          <sz val="12"/>
          <color auto="1"/>
          <name val="Times New Roman"/>
          <scheme val="none"/>
        </font>
        <alignment horizontal="center" vertical="center" wrapText="1" readingOrder="0"/>
      </dxf>
    </rfmt>
    <rfmt sheetId="1" sqref="N32" start="0" length="0">
      <dxf>
        <font>
          <sz val="12"/>
          <color auto="1"/>
          <name val="Times New Roman"/>
          <scheme val="none"/>
        </font>
        <alignment horizontal="center" vertical="center" wrapText="1" readingOrder="0"/>
      </dxf>
    </rfmt>
    <rfmt sheetId="1" sqref="O32" start="0" length="0">
      <dxf>
        <font>
          <sz val="12"/>
          <color auto="1"/>
          <name val="Times New Roman"/>
          <scheme val="none"/>
        </font>
        <alignment horizontal="center" vertical="center" wrapText="1" readingOrder="0"/>
      </dxf>
    </rfmt>
    <rfmt sheetId="1" sqref="P32" start="0" length="0">
      <dxf>
        <font>
          <sz val="12"/>
          <color auto="1"/>
          <name val="Times New Roman"/>
          <scheme val="none"/>
        </font>
        <alignment horizontal="center" vertical="center" wrapText="1" readingOrder="0"/>
      </dxf>
    </rfmt>
    <rfmt sheetId="1" sqref="Q32" start="0" length="0">
      <dxf>
        <font>
          <sz val="12"/>
          <color auto="1"/>
          <name val="Times New Roman"/>
          <scheme val="none"/>
        </font>
        <alignment horizontal="center" vertical="center" wrapText="1" readingOrder="0"/>
      </dxf>
    </rfmt>
    <rfmt sheetId="1" sqref="R32" start="0" length="0">
      <dxf>
        <font>
          <sz val="12"/>
          <color auto="1"/>
          <name val="Times New Roman"/>
          <scheme val="none"/>
        </font>
        <alignment horizontal="center" vertical="center" wrapText="1" readingOrder="0"/>
      </dxf>
    </rfmt>
    <rfmt sheetId="1" sqref="S32" start="0" length="0">
      <dxf>
        <font>
          <sz val="12"/>
          <color auto="1"/>
          <name val="Times New Roman"/>
          <scheme val="none"/>
        </font>
        <alignment horizontal="center" vertical="center" wrapText="1" readingOrder="0"/>
      </dxf>
    </rfmt>
    <rfmt sheetId="1" sqref="T32" start="0" length="0">
      <dxf/>
    </rfmt>
    <rfmt sheetId="1" sqref="U32" start="0" length="0">
      <dxf/>
    </rfmt>
    <rfmt sheetId="1" sqref="A33" start="0" length="0">
      <dxf>
        <font>
          <b/>
          <sz val="15"/>
          <color rgb="FF6600FF"/>
          <name val="Times New Roman"/>
          <scheme val="none"/>
        </font>
        <alignment horizontal="center" vertical="center" readingOrder="0"/>
      </dxf>
    </rfmt>
    <rfmt sheetId="1" sqref="B33" start="0" length="0">
      <dxf>
        <font>
          <b/>
          <sz val="15"/>
          <color auto="1"/>
          <name val="Times New Roman"/>
          <scheme val="none"/>
        </font>
        <alignment horizontal="center" vertical="center" readingOrder="0"/>
      </dxf>
    </rfmt>
    <rfmt sheetId="1" sqref="C3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3"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3" start="0" length="0">
      <dxf>
        <font>
          <sz val="12"/>
          <color rgb="FFFF0000"/>
          <name val="Times New Roman"/>
          <scheme val="none"/>
        </font>
        <alignment horizontal="center" vertical="center" wrapText="1" readingOrder="0"/>
      </dxf>
    </rfmt>
    <rfmt sheetId="1" sqref="L33" start="0" length="0">
      <dxf>
        <font>
          <sz val="12"/>
          <color rgb="FFFF0000"/>
          <name val="Times New Roman"/>
          <scheme val="none"/>
        </font>
        <alignment horizontal="center" vertical="center" wrapText="1" readingOrder="0"/>
      </dxf>
    </rfmt>
    <rfmt sheetId="1" sqref="M33" start="0" length="0">
      <dxf>
        <font>
          <sz val="12"/>
          <color auto="1"/>
          <name val="Times New Roman"/>
          <scheme val="none"/>
        </font>
        <alignment horizontal="center" vertical="center" wrapText="1" readingOrder="0"/>
      </dxf>
    </rfmt>
    <rfmt sheetId="1" sqref="N33" start="0" length="0">
      <dxf>
        <font>
          <sz val="12"/>
          <color auto="1"/>
          <name val="Times New Roman"/>
          <scheme val="none"/>
        </font>
        <alignment horizontal="center" vertical="center" wrapText="1" readingOrder="0"/>
      </dxf>
    </rfmt>
    <rfmt sheetId="1" sqref="O33" start="0" length="0">
      <dxf>
        <font>
          <sz val="12"/>
          <color auto="1"/>
          <name val="Times New Roman"/>
          <scheme val="none"/>
        </font>
        <alignment horizontal="center" vertical="center" wrapText="1" readingOrder="0"/>
      </dxf>
    </rfmt>
    <rfmt sheetId="1" sqref="P33" start="0" length="0">
      <dxf>
        <font>
          <sz val="12"/>
          <color auto="1"/>
          <name val="Times New Roman"/>
          <scheme val="none"/>
        </font>
        <alignment horizontal="center" vertical="center" wrapText="1" readingOrder="0"/>
      </dxf>
    </rfmt>
    <rfmt sheetId="1" sqref="Q33" start="0" length="0">
      <dxf>
        <font>
          <sz val="12"/>
          <color auto="1"/>
          <name val="Times New Roman"/>
          <scheme val="none"/>
        </font>
        <alignment horizontal="center" vertical="center" wrapText="1" readingOrder="0"/>
      </dxf>
    </rfmt>
    <rfmt sheetId="1" sqref="R33" start="0" length="0">
      <dxf>
        <font>
          <sz val="12"/>
          <color auto="1"/>
          <name val="Times New Roman"/>
          <scheme val="none"/>
        </font>
        <alignment horizontal="center" vertical="center" wrapText="1" readingOrder="0"/>
      </dxf>
    </rfmt>
    <rfmt sheetId="1" sqref="S33" start="0" length="0">
      <dxf>
        <font>
          <sz val="12"/>
          <color auto="1"/>
          <name val="Times New Roman"/>
          <scheme val="none"/>
        </font>
        <alignment horizontal="center" vertical="center" wrapText="1" readingOrder="0"/>
      </dxf>
    </rfmt>
    <rfmt sheetId="1" sqref="T33" start="0" length="0">
      <dxf/>
    </rfmt>
    <rfmt sheetId="1" sqref="U33" start="0" length="0">
      <dxf/>
    </rfmt>
    <rfmt sheetId="1" sqref="A34" start="0" length="0">
      <dxf>
        <font>
          <b/>
          <sz val="15"/>
          <color rgb="FF6600FF"/>
          <name val="Times New Roman"/>
          <scheme val="none"/>
        </font>
        <alignment horizontal="center" vertical="center" readingOrder="0"/>
      </dxf>
    </rfmt>
    <rfmt sheetId="1" sqref="B34" start="0" length="0">
      <dxf>
        <font>
          <b/>
          <sz val="15"/>
          <color auto="1"/>
          <name val="Times New Roman"/>
          <scheme val="none"/>
        </font>
        <alignment horizontal="center" vertical="center" readingOrder="0"/>
      </dxf>
    </rfmt>
    <rfmt sheetId="1" sqref="C3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4"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4" start="0" length="0">
      <dxf>
        <font>
          <sz val="12"/>
          <color rgb="FFFF0000"/>
          <name val="Times New Roman"/>
          <scheme val="none"/>
        </font>
        <alignment horizontal="center" vertical="center" wrapText="1" readingOrder="0"/>
      </dxf>
    </rfmt>
    <rfmt sheetId="1" sqref="L34" start="0" length="0">
      <dxf>
        <font>
          <sz val="12"/>
          <color rgb="FFFF0000"/>
          <name val="Times New Roman"/>
          <scheme val="none"/>
        </font>
        <alignment horizontal="center" vertical="center" wrapText="1" readingOrder="0"/>
      </dxf>
    </rfmt>
    <rfmt sheetId="1" sqref="M34" start="0" length="0">
      <dxf>
        <font>
          <sz val="12"/>
          <color auto="1"/>
          <name val="Times New Roman"/>
          <scheme val="none"/>
        </font>
        <alignment horizontal="center" vertical="center" wrapText="1" readingOrder="0"/>
      </dxf>
    </rfmt>
    <rfmt sheetId="1" sqref="N34" start="0" length="0">
      <dxf>
        <font>
          <sz val="12"/>
          <color auto="1"/>
          <name val="Times New Roman"/>
          <scheme val="none"/>
        </font>
        <alignment horizontal="center" vertical="center" wrapText="1" readingOrder="0"/>
      </dxf>
    </rfmt>
    <rfmt sheetId="1" sqref="O34" start="0" length="0">
      <dxf>
        <font>
          <sz val="12"/>
          <color auto="1"/>
          <name val="Times New Roman"/>
          <scheme val="none"/>
        </font>
        <alignment horizontal="center" vertical="center" wrapText="1" readingOrder="0"/>
      </dxf>
    </rfmt>
    <rfmt sheetId="1" sqref="P34" start="0" length="0">
      <dxf>
        <font>
          <sz val="12"/>
          <color auto="1"/>
          <name val="Times New Roman"/>
          <scheme val="none"/>
        </font>
        <alignment horizontal="center" vertical="center" wrapText="1" readingOrder="0"/>
      </dxf>
    </rfmt>
    <rfmt sheetId="1" sqref="Q34" start="0" length="0">
      <dxf>
        <font>
          <sz val="12"/>
          <color auto="1"/>
          <name val="Times New Roman"/>
          <scheme val="none"/>
        </font>
        <alignment horizontal="center" vertical="center" wrapText="1" readingOrder="0"/>
      </dxf>
    </rfmt>
    <rfmt sheetId="1" sqref="R34" start="0" length="0">
      <dxf>
        <font>
          <sz val="12"/>
          <color auto="1"/>
          <name val="Times New Roman"/>
          <scheme val="none"/>
        </font>
        <alignment horizontal="center" vertical="center" wrapText="1" readingOrder="0"/>
      </dxf>
    </rfmt>
    <rfmt sheetId="1" sqref="S34" start="0" length="0">
      <dxf>
        <font>
          <sz val="12"/>
          <color auto="1"/>
          <name val="Times New Roman"/>
          <scheme val="none"/>
        </font>
        <alignment horizontal="center" vertical="center" wrapText="1" readingOrder="0"/>
      </dxf>
    </rfmt>
    <rfmt sheetId="1" sqref="T34" start="0" length="0">
      <dxf/>
    </rfmt>
    <rfmt sheetId="1" sqref="U34" start="0" length="0">
      <dxf/>
    </rfmt>
    <rfmt sheetId="1" sqref="A35" start="0" length="0">
      <dxf>
        <font>
          <b/>
          <sz val="15"/>
          <color rgb="FF6600FF"/>
          <name val="Times New Roman"/>
          <scheme val="none"/>
        </font>
        <alignment horizontal="center" vertical="center" readingOrder="0"/>
      </dxf>
    </rfmt>
    <rfmt sheetId="1" sqref="B35" start="0" length="0">
      <dxf>
        <font>
          <b/>
          <sz val="15"/>
          <color auto="1"/>
          <name val="Times New Roman"/>
          <scheme val="none"/>
        </font>
        <alignment horizontal="center" vertical="center" readingOrder="0"/>
      </dxf>
    </rfmt>
    <rfmt sheetId="1" sqref="C3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5"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5" start="0" length="0">
      <dxf>
        <font>
          <sz val="12"/>
          <color rgb="FFFF0000"/>
          <name val="Times New Roman"/>
          <scheme val="none"/>
        </font>
        <alignment horizontal="center" vertical="center" wrapText="1" readingOrder="0"/>
      </dxf>
    </rfmt>
    <rfmt sheetId="1" sqref="L35" start="0" length="0">
      <dxf>
        <font>
          <sz val="12"/>
          <color rgb="FFFF0000"/>
          <name val="Times New Roman"/>
          <scheme val="none"/>
        </font>
        <alignment horizontal="center" vertical="center" wrapText="1" readingOrder="0"/>
      </dxf>
    </rfmt>
    <rfmt sheetId="1" sqref="M35" start="0" length="0">
      <dxf>
        <font>
          <sz val="12"/>
          <color auto="1"/>
          <name val="Times New Roman"/>
          <scheme val="none"/>
        </font>
        <alignment horizontal="center" vertical="center" wrapText="1" readingOrder="0"/>
      </dxf>
    </rfmt>
    <rfmt sheetId="1" sqref="N35" start="0" length="0">
      <dxf>
        <font>
          <sz val="12"/>
          <color auto="1"/>
          <name val="Times New Roman"/>
          <scheme val="none"/>
        </font>
        <alignment horizontal="center" vertical="center" wrapText="1" readingOrder="0"/>
      </dxf>
    </rfmt>
    <rfmt sheetId="1" sqref="O35" start="0" length="0">
      <dxf>
        <font>
          <sz val="12"/>
          <color auto="1"/>
          <name val="Times New Roman"/>
          <scheme val="none"/>
        </font>
        <alignment horizontal="center" vertical="center" wrapText="1" readingOrder="0"/>
      </dxf>
    </rfmt>
    <rfmt sheetId="1" sqref="P35" start="0" length="0">
      <dxf>
        <font>
          <sz val="12"/>
          <color auto="1"/>
          <name val="Times New Roman"/>
          <scheme val="none"/>
        </font>
        <alignment horizontal="center" vertical="center" wrapText="1" readingOrder="0"/>
      </dxf>
    </rfmt>
    <rfmt sheetId="1" sqref="Q35" start="0" length="0">
      <dxf>
        <font>
          <sz val="12"/>
          <color auto="1"/>
          <name val="Times New Roman"/>
          <scheme val="none"/>
        </font>
        <alignment horizontal="center" vertical="center" wrapText="1" readingOrder="0"/>
      </dxf>
    </rfmt>
    <rfmt sheetId="1" sqref="R35" start="0" length="0">
      <dxf>
        <font>
          <sz val="12"/>
          <color auto="1"/>
          <name val="Times New Roman"/>
          <scheme val="none"/>
        </font>
        <alignment horizontal="center" vertical="center" wrapText="1" readingOrder="0"/>
      </dxf>
    </rfmt>
    <rfmt sheetId="1" sqref="S35" start="0" length="0">
      <dxf>
        <font>
          <sz val="12"/>
          <color auto="1"/>
          <name val="Times New Roman"/>
          <scheme val="none"/>
        </font>
        <alignment horizontal="center" vertical="center" wrapText="1" readingOrder="0"/>
      </dxf>
    </rfmt>
    <rfmt sheetId="1" sqref="T35" start="0" length="0">
      <dxf/>
    </rfmt>
    <rfmt sheetId="1" sqref="U35" start="0" length="0">
      <dxf/>
    </rfmt>
    <rfmt sheetId="1" sqref="A36" start="0" length="0">
      <dxf>
        <font>
          <b/>
          <sz val="15"/>
          <color rgb="FF6600FF"/>
          <name val="Times New Roman"/>
          <scheme val="none"/>
        </font>
        <alignment horizontal="center" vertical="center" readingOrder="0"/>
      </dxf>
    </rfmt>
    <rfmt sheetId="1" sqref="B36" start="0" length="0">
      <dxf>
        <font>
          <b/>
          <sz val="15"/>
          <color auto="1"/>
          <name val="Times New Roman"/>
          <scheme val="none"/>
        </font>
        <alignment horizontal="center" vertical="center" readingOrder="0"/>
      </dxf>
    </rfmt>
    <rfmt sheetId="1" sqref="C3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3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3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3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3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3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6"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K36" start="0" length="0">
      <dxf>
        <font>
          <sz val="12"/>
          <color rgb="FFFF0000"/>
          <name val="Times New Roman"/>
          <scheme val="none"/>
        </font>
        <alignment horizontal="center" vertical="center" wrapText="1" readingOrder="0"/>
      </dxf>
    </rfmt>
    <rfmt sheetId="1" sqref="L36" start="0" length="0">
      <dxf>
        <font>
          <sz val="12"/>
          <color rgb="FFFF0000"/>
          <name val="Times New Roman"/>
          <scheme val="none"/>
        </font>
        <alignment horizontal="center" vertical="center" wrapText="1" readingOrder="0"/>
      </dxf>
    </rfmt>
    <rfmt sheetId="1" sqref="M36" start="0" length="0">
      <dxf>
        <font>
          <sz val="12"/>
          <color auto="1"/>
          <name val="Times New Roman"/>
          <scheme val="none"/>
        </font>
        <alignment horizontal="center" vertical="center" wrapText="1" readingOrder="0"/>
      </dxf>
    </rfmt>
    <rfmt sheetId="1" sqref="N36" start="0" length="0">
      <dxf>
        <font>
          <sz val="12"/>
          <color auto="1"/>
          <name val="Times New Roman"/>
          <scheme val="none"/>
        </font>
        <alignment horizontal="center" vertical="center" wrapText="1" readingOrder="0"/>
      </dxf>
    </rfmt>
    <rfmt sheetId="1" sqref="O36" start="0" length="0">
      <dxf>
        <font>
          <sz val="12"/>
          <color auto="1"/>
          <name val="Times New Roman"/>
          <scheme val="none"/>
        </font>
        <alignment horizontal="center" vertical="center" wrapText="1" readingOrder="0"/>
      </dxf>
    </rfmt>
    <rfmt sheetId="1" sqref="P36" start="0" length="0">
      <dxf>
        <font>
          <sz val="12"/>
          <color auto="1"/>
          <name val="Times New Roman"/>
          <scheme val="none"/>
        </font>
        <alignment horizontal="center" vertical="center" wrapText="1" readingOrder="0"/>
      </dxf>
    </rfmt>
    <rfmt sheetId="1" sqref="Q36" start="0" length="0">
      <dxf>
        <font>
          <sz val="12"/>
          <color auto="1"/>
          <name val="Times New Roman"/>
          <scheme val="none"/>
        </font>
        <alignment horizontal="center" vertical="center" wrapText="1" readingOrder="0"/>
      </dxf>
    </rfmt>
    <rfmt sheetId="1" sqref="R36" start="0" length="0">
      <dxf>
        <font>
          <sz val="12"/>
          <color auto="1"/>
          <name val="Times New Roman"/>
          <scheme val="none"/>
        </font>
        <alignment horizontal="center" vertical="center" wrapText="1" readingOrder="0"/>
      </dxf>
    </rfmt>
    <rfmt sheetId="1" sqref="S36" start="0" length="0">
      <dxf>
        <font>
          <sz val="12"/>
          <color auto="1"/>
          <name val="Times New Roman"/>
          <scheme val="none"/>
        </font>
        <alignment horizontal="center" vertical="center" wrapText="1" readingOrder="0"/>
      </dxf>
    </rfmt>
    <rfmt sheetId="1" sqref="T36" start="0" length="0">
      <dxf/>
    </rfmt>
    <rfmt sheetId="1" sqref="U36" start="0" length="0">
      <dxf/>
    </rfmt>
  </rm>
  <rrc rId="120"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1"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2"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3"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4"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5"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6"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7"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8"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29"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30"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31"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32" sId="1" ref="A87:XFD87"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87:XFD87" start="0" length="0">
      <dxf>
        <font>
          <color rgb="FFFF0000"/>
          <name val="Times New Roman"/>
          <scheme val="none"/>
        </font>
      </dxf>
    </rfmt>
    <rfmt sheetId="1" sqref="A87" start="0" length="0">
      <dxf>
        <font>
          <b/>
          <sz val="15"/>
          <color rgb="FFFF0000"/>
          <name val="Times New Roman"/>
          <scheme val="none"/>
        </font>
        <alignment horizontal="center" vertical="top" readingOrder="0"/>
      </dxf>
    </rfmt>
    <rfmt sheetId="1" sqref="B87" start="0" length="0">
      <dxf>
        <font>
          <b/>
          <sz val="15"/>
          <color auto="1"/>
          <name val="Times New Roman"/>
          <scheme val="none"/>
        </font>
        <alignment horizontal="center" vertical="center" readingOrder="0"/>
      </dxf>
    </rfmt>
    <rfmt sheetId="1" sqref="D87" start="0" length="0">
      <dxf>
        <font>
          <sz val="13"/>
          <color rgb="FFFF0000"/>
          <name val="Times New Roman"/>
          <scheme val="none"/>
        </font>
        <alignment vertical="center" readingOrder="0"/>
      </dxf>
    </rfmt>
    <rfmt sheetId="1" sqref="E87" start="0" length="0">
      <dxf>
        <alignment vertical="center" readingOrder="0"/>
      </dxf>
    </rfmt>
    <rfmt sheetId="1" sqref="F87" start="0" length="0">
      <dxf>
        <alignment vertical="center" readingOrder="0"/>
      </dxf>
    </rfmt>
    <rfmt sheetId="1" sqref="G87" start="0" length="0">
      <dxf>
        <alignment vertical="center" readingOrder="0"/>
      </dxf>
    </rfmt>
    <rfmt sheetId="1" sqref="H87" start="0" length="0">
      <dxf>
        <alignment vertical="center" readingOrder="0"/>
      </dxf>
    </rfmt>
    <rfmt sheetId="1" sqref="I87" start="0" length="0">
      <dxf>
        <alignment vertical="center" readingOrder="0"/>
      </dxf>
    </rfmt>
    <rfmt sheetId="1" sqref="J87" start="0" length="0">
      <dxf>
        <alignment vertical="center" readingOrder="0"/>
      </dxf>
    </rfmt>
    <rfmt sheetId="1" sqref="K87" start="0" length="0">
      <dxf>
        <alignment horizontal="center" vertical="top" readingOrder="0"/>
      </dxf>
    </rfmt>
    <rfmt sheetId="1" sqref="M87" start="0" length="0">
      <dxf>
        <font>
          <b/>
          <sz val="20"/>
          <color rgb="FFFF0000"/>
          <name val="Times New Roman"/>
          <scheme val="none"/>
        </font>
      </dxf>
    </rfmt>
    <rfmt sheetId="1" sqref="N87" start="0" length="0">
      <dxf>
        <font>
          <b/>
          <sz val="24"/>
          <color auto="1"/>
          <name val="Times New Roman"/>
          <scheme val="none"/>
        </font>
      </dxf>
    </rfmt>
  </rrc>
  <rrc rId="133" sId="1" ref="A37:XFD44"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34" sheetId="1" source="A130:XFD137" destination="A37:XFD44" sourceSheetId="1">
    <rfmt sheetId="1" xfDxf="1" sqref="A37:XFD37" start="0" length="0">
      <dxf>
        <font>
          <sz val="13"/>
          <color rgb="FFFF0000"/>
          <name val="Times New Roman"/>
          <scheme val="none"/>
        </font>
      </dxf>
    </rfmt>
    <rfmt sheetId="1" xfDxf="1" sqref="A38:XFD38" start="0" length="0">
      <dxf>
        <font>
          <sz val="13"/>
          <color rgb="FFFF0000"/>
          <name val="Times New Roman"/>
          <scheme val="none"/>
        </font>
      </dxf>
    </rfmt>
    <rfmt sheetId="1" xfDxf="1" sqref="A39:XFD39" start="0" length="0">
      <dxf>
        <font>
          <sz val="13"/>
          <color rgb="FFFF0000"/>
          <name val="Times New Roman"/>
          <scheme val="none"/>
        </font>
      </dxf>
    </rfmt>
    <rfmt sheetId="1" xfDxf="1" sqref="A40:XFD40" start="0" length="0">
      <dxf>
        <font>
          <sz val="13"/>
          <color rgb="FFFF0000"/>
          <name val="Times New Roman"/>
          <scheme val="none"/>
        </font>
      </dxf>
    </rfmt>
    <rfmt sheetId="1" xfDxf="1" sqref="A41:XFD41" start="0" length="0">
      <dxf>
        <font>
          <sz val="13"/>
          <color rgb="FFFF0000"/>
          <name val="Times New Roman"/>
          <scheme val="none"/>
        </font>
      </dxf>
    </rfmt>
    <rfmt sheetId="1" xfDxf="1" sqref="A42:XFD42" start="0" length="0">
      <dxf>
        <font>
          <sz val="13"/>
          <color rgb="FFFF0000"/>
          <name val="Times New Roman"/>
          <scheme val="none"/>
        </font>
      </dxf>
    </rfmt>
    <rfmt sheetId="1" xfDxf="1" sqref="A43:XFD43" start="0" length="0">
      <dxf>
        <font>
          <sz val="13"/>
          <color rgb="FFFF0000"/>
          <name val="Times New Roman"/>
          <scheme val="none"/>
        </font>
      </dxf>
    </rfmt>
    <rfmt sheetId="1" xfDxf="1" sqref="A44:XFD44" start="0" length="0">
      <dxf>
        <font>
          <sz val="13"/>
          <color rgb="FFFF0000"/>
          <name val="Times New Roman"/>
          <scheme val="none"/>
        </font>
      </dxf>
    </rfmt>
    <rfmt sheetId="1" sqref="A37" start="0" length="0">
      <dxf>
        <font>
          <b/>
          <sz val="15"/>
          <color rgb="FF6600FF"/>
          <name val="Times New Roman"/>
          <scheme val="none"/>
        </font>
        <alignment horizontal="center" vertical="center" readingOrder="0"/>
      </dxf>
    </rfmt>
    <rfmt sheetId="1" sqref="B37" start="0" length="0">
      <dxf>
        <font>
          <b/>
          <sz val="15"/>
          <color rgb="FFFF0000"/>
          <name val="Times New Roman"/>
          <scheme val="none"/>
        </font>
        <alignment horizontal="center" vertical="center" readingOrder="0"/>
      </dxf>
    </rfmt>
    <rfmt sheetId="1" sqref="C37"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37"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3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3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37"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3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37" start="0" length="0">
      <dxf>
        <numFmt numFmtId="168" formatCode="0.000"/>
        <alignment horizontal="center" vertical="top" readingOrder="0"/>
      </dxf>
    </rfmt>
    <rfmt sheetId="1" sqref="M37" start="0" length="0">
      <dxf>
        <font>
          <b/>
          <sz val="20"/>
          <color rgb="FFFF0000"/>
          <name val="Times New Roman"/>
          <scheme val="none"/>
        </font>
      </dxf>
    </rfmt>
    <rfmt sheetId="1" sqref="N37" start="0" length="0">
      <dxf>
        <font>
          <b/>
          <sz val="24"/>
          <color rgb="FFFF0000"/>
          <name val="Times New Roman"/>
          <scheme val="none"/>
        </font>
        <alignment horizontal="center" vertical="center" wrapText="1" readingOrder="0"/>
      </dxf>
    </rfmt>
    <rfmt sheetId="1" sqref="A38" start="0" length="0">
      <dxf>
        <font>
          <b/>
          <sz val="15"/>
          <color rgb="FF6600FF"/>
          <name val="Times New Roman"/>
          <scheme val="none"/>
        </font>
        <alignment horizontal="center" vertical="center" readingOrder="0"/>
      </dxf>
    </rfmt>
    <rfmt sheetId="1" sqref="B38" start="0" length="0">
      <dxf>
        <font>
          <b/>
          <sz val="15"/>
          <color rgb="FFFF0000"/>
          <name val="Times New Roman"/>
          <scheme val="none"/>
        </font>
        <alignment horizontal="center" vertical="center" readingOrder="0"/>
      </dxf>
    </rfmt>
    <rfmt sheetId="1" sqref="C38"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38"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3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3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38"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3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8"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38" start="0" length="0">
      <dxf>
        <numFmt numFmtId="168" formatCode="0.000"/>
        <alignment horizontal="center" vertical="top" readingOrder="0"/>
      </dxf>
    </rfmt>
    <rfmt sheetId="1" sqref="M38" start="0" length="0">
      <dxf>
        <font>
          <b/>
          <sz val="20"/>
          <color rgb="FFFF0000"/>
          <name val="Times New Roman"/>
          <scheme val="none"/>
        </font>
      </dxf>
    </rfmt>
    <rfmt sheetId="1" sqref="N38" start="0" length="0">
      <dxf>
        <font>
          <b/>
          <sz val="24"/>
          <color rgb="FFFF0000"/>
          <name val="Times New Roman"/>
          <scheme val="none"/>
        </font>
        <alignment horizontal="center" vertical="center" wrapText="1" readingOrder="0"/>
      </dxf>
    </rfmt>
    <rfmt sheetId="1" sqref="A39" start="0" length="0">
      <dxf>
        <font>
          <b/>
          <sz val="15"/>
          <color rgb="FF6600FF"/>
          <name val="Times New Roman"/>
          <scheme val="none"/>
        </font>
        <alignment horizontal="center" vertical="center" readingOrder="0"/>
      </dxf>
    </rfmt>
    <rfmt sheetId="1" sqref="B39" start="0" length="0">
      <dxf>
        <font>
          <b/>
          <sz val="15"/>
          <color rgb="FFFF0000"/>
          <name val="Times New Roman"/>
          <scheme val="none"/>
        </font>
        <alignment horizontal="center" vertical="center" readingOrder="0"/>
      </dxf>
    </rfmt>
    <rfmt sheetId="1" sqref="C39"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39"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3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3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3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39"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3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3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39" start="0" length="0">
      <dxf>
        <numFmt numFmtId="168" formatCode="0.000"/>
        <alignment horizontal="center" vertical="top" readingOrder="0"/>
      </dxf>
    </rfmt>
    <rfmt sheetId="1" sqref="M39" start="0" length="0">
      <dxf>
        <font>
          <b/>
          <sz val="20"/>
          <color rgb="FFFF0000"/>
          <name val="Times New Roman"/>
          <scheme val="none"/>
        </font>
      </dxf>
    </rfmt>
    <rfmt sheetId="1" sqref="N39" start="0" length="0">
      <dxf>
        <font>
          <b/>
          <sz val="24"/>
          <color rgb="FFFF0000"/>
          <name val="Times New Roman"/>
          <scheme val="none"/>
        </font>
        <alignment horizontal="center" vertical="center" wrapText="1" readingOrder="0"/>
      </dxf>
    </rfmt>
    <rfmt sheetId="1" sqref="A40" start="0" length="0">
      <dxf>
        <font>
          <b/>
          <sz val="15"/>
          <color rgb="FF6600FF"/>
          <name val="Times New Roman"/>
          <scheme val="none"/>
        </font>
        <alignment horizontal="center" vertical="center" readingOrder="0"/>
      </dxf>
    </rfmt>
    <rfmt sheetId="1" sqref="B40" start="0" length="0">
      <dxf>
        <font>
          <b/>
          <sz val="15"/>
          <color rgb="FFFF0000"/>
          <name val="Times New Roman"/>
          <scheme val="none"/>
        </font>
        <alignment horizontal="center" vertical="center" readingOrder="0"/>
      </dxf>
    </rfmt>
    <rfmt sheetId="1" sqref="C40"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40"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4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4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4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40"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4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40" start="0" length="0">
      <dxf>
        <numFmt numFmtId="168" formatCode="0.000"/>
        <alignment horizontal="center" vertical="top" readingOrder="0"/>
      </dxf>
    </rfmt>
    <rfmt sheetId="1" sqref="M40" start="0" length="0">
      <dxf>
        <font>
          <b/>
          <sz val="20"/>
          <color rgb="FFFF0000"/>
          <name val="Times New Roman"/>
          <scheme val="none"/>
        </font>
      </dxf>
    </rfmt>
    <rfmt sheetId="1" sqref="N40" start="0" length="0">
      <dxf>
        <font>
          <b/>
          <sz val="24"/>
          <color rgb="FFFF0000"/>
          <name val="Times New Roman"/>
          <scheme val="none"/>
        </font>
        <alignment horizontal="center" vertical="center" wrapText="1" readingOrder="0"/>
      </dxf>
    </rfmt>
    <rfmt sheetId="1" sqref="A41" start="0" length="0">
      <dxf>
        <font>
          <b/>
          <sz val="15"/>
          <color rgb="FF6600FF"/>
          <name val="Times New Roman"/>
          <scheme val="none"/>
        </font>
        <alignment horizontal="center" vertical="center" readingOrder="0"/>
      </dxf>
    </rfmt>
    <rfmt sheetId="1" sqref="B41" start="0" length="0">
      <dxf>
        <font>
          <b/>
          <sz val="15"/>
          <color rgb="FFFF0000"/>
          <name val="Times New Roman"/>
          <scheme val="none"/>
        </font>
        <alignment horizontal="center" vertical="center" readingOrder="0"/>
      </dxf>
    </rfmt>
    <rfmt sheetId="1" sqref="C41"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41"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4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4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4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41"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4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41" start="0" length="0">
      <dxf>
        <numFmt numFmtId="168" formatCode="0.000"/>
        <alignment horizontal="center" vertical="top" readingOrder="0"/>
      </dxf>
    </rfmt>
    <rfmt sheetId="1" sqref="M41" start="0" length="0">
      <dxf>
        <font>
          <b/>
          <sz val="20"/>
          <color rgb="FFFF0000"/>
          <name val="Times New Roman"/>
          <scheme val="none"/>
        </font>
      </dxf>
    </rfmt>
    <rfmt sheetId="1" sqref="N41" start="0" length="0">
      <dxf>
        <font>
          <b/>
          <sz val="24"/>
          <color rgb="FFFF0000"/>
          <name val="Times New Roman"/>
          <scheme val="none"/>
        </font>
        <alignment horizontal="center" vertical="center" wrapText="1" readingOrder="0"/>
      </dxf>
    </rfmt>
    <rfmt sheetId="1" sqref="A42" start="0" length="0">
      <dxf>
        <font>
          <b/>
          <sz val="15"/>
          <color rgb="FF6600FF"/>
          <name val="Times New Roman"/>
          <scheme val="none"/>
        </font>
        <alignment horizontal="center" vertical="center" readingOrder="0"/>
      </dxf>
    </rfmt>
    <rfmt sheetId="1" sqref="B42" start="0" length="0">
      <dxf>
        <font>
          <b/>
          <sz val="15"/>
          <color rgb="FFFF0000"/>
          <name val="Times New Roman"/>
          <scheme val="none"/>
        </font>
        <alignment horizontal="center" vertical="center" readingOrder="0"/>
      </dxf>
    </rfmt>
    <rfmt sheetId="1" sqref="C42"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42"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4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4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4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42"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4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2"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42" start="0" length="0">
      <dxf>
        <numFmt numFmtId="168" formatCode="0.000"/>
        <alignment horizontal="center" vertical="top" readingOrder="0"/>
      </dxf>
    </rfmt>
    <rfmt sheetId="1" sqref="M42" start="0" length="0">
      <dxf>
        <font>
          <b/>
          <sz val="20"/>
          <color rgb="FFFF0000"/>
          <name val="Times New Roman"/>
          <scheme val="none"/>
        </font>
      </dxf>
    </rfmt>
    <rfmt sheetId="1" sqref="N42" start="0" length="0">
      <dxf>
        <font>
          <b/>
          <sz val="24"/>
          <color rgb="FFFF0000"/>
          <name val="Times New Roman"/>
          <scheme val="none"/>
        </font>
        <alignment horizontal="center" vertical="center" wrapText="1" readingOrder="0"/>
      </dxf>
    </rfmt>
    <rfmt sheetId="1" sqref="A43" start="0" length="0">
      <dxf>
        <font>
          <b/>
          <sz val="15"/>
          <color rgb="FF6600FF"/>
          <name val="Times New Roman"/>
          <scheme val="none"/>
        </font>
        <alignment horizontal="center" vertical="center" readingOrder="0"/>
      </dxf>
    </rfmt>
    <rfmt sheetId="1" sqref="B43" start="0" length="0">
      <dxf>
        <font>
          <b/>
          <sz val="15"/>
          <color rgb="FFFF0000"/>
          <name val="Times New Roman"/>
          <scheme val="none"/>
        </font>
        <alignment horizontal="center" vertical="center" readingOrder="0"/>
      </dxf>
    </rfmt>
    <rfmt sheetId="1" sqref="C43"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43"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4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4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4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43"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4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43" start="0" length="0">
      <dxf>
        <numFmt numFmtId="168" formatCode="0.000"/>
        <alignment horizontal="center" vertical="top" readingOrder="0"/>
      </dxf>
    </rfmt>
    <rfmt sheetId="1" sqref="M43" start="0" length="0">
      <dxf>
        <font>
          <b/>
          <sz val="20"/>
          <color rgb="FFFF0000"/>
          <name val="Times New Roman"/>
          <scheme val="none"/>
        </font>
      </dxf>
    </rfmt>
    <rfmt sheetId="1" sqref="N43" start="0" length="0">
      <dxf>
        <font>
          <b/>
          <sz val="24"/>
          <color rgb="FFFF0000"/>
          <name val="Times New Roman"/>
          <scheme val="none"/>
        </font>
        <alignment horizontal="center" vertical="center" wrapText="1" readingOrder="0"/>
      </dxf>
    </rfmt>
    <rfmt sheetId="1" sqref="A44" start="0" length="0">
      <dxf>
        <font>
          <b/>
          <sz val="15"/>
          <color rgb="FF6600FF"/>
          <name val="Times New Roman"/>
          <scheme val="none"/>
        </font>
        <alignment horizontal="center" vertical="center" readingOrder="0"/>
      </dxf>
    </rfmt>
    <rfmt sheetId="1" sqref="B44" start="0" length="0">
      <dxf>
        <font>
          <b/>
          <sz val="15"/>
          <color rgb="FFFF0000"/>
          <name val="Times New Roman"/>
          <scheme val="none"/>
        </font>
        <alignment horizontal="center" vertical="center" readingOrder="0"/>
      </dxf>
    </rfmt>
    <rfmt sheetId="1" sqref="C44" start="0" length="0">
      <dxf>
        <font>
          <sz val="13"/>
          <color auto="1"/>
          <name val="Times New Roman"/>
          <scheme val="none"/>
        </font>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44" start="0" length="0">
      <dxf>
        <font>
          <sz val="13"/>
          <color auto="1"/>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dxf>
    </rfmt>
    <rfmt sheetId="1" sqref="E4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4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G4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H44" start="0" length="0">
      <dxf>
        <font>
          <sz val="13"/>
          <color auto="1"/>
          <name val="Times New Roman"/>
          <scheme val="none"/>
        </font>
        <numFmt numFmtId="164" formatCode="0.0"/>
        <alignment horizontal="center" vertical="center" readingOrder="0"/>
        <border outline="0">
          <left style="thin">
            <color indexed="64"/>
          </left>
          <right style="thin">
            <color indexed="64"/>
          </right>
          <top style="thin">
            <color indexed="64"/>
          </top>
          <bottom style="thin">
            <color indexed="64"/>
          </bottom>
        </border>
      </dxf>
    </rfmt>
    <rfmt sheetId="1" sqref="I4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44" start="0" length="0">
      <dxf>
        <numFmt numFmtId="168" formatCode="0.000"/>
        <alignment horizontal="center" vertical="top" readingOrder="0"/>
      </dxf>
    </rfmt>
    <rfmt sheetId="1" sqref="M44" start="0" length="0">
      <dxf>
        <font>
          <b/>
          <sz val="20"/>
          <color rgb="FFFF0000"/>
          <name val="Times New Roman"/>
          <scheme val="none"/>
        </font>
      </dxf>
    </rfmt>
    <rfmt sheetId="1" sqref="N44" start="0" length="0">
      <dxf>
        <font>
          <b/>
          <sz val="24"/>
          <color rgb="FFFF0000"/>
          <name val="Times New Roman"/>
          <scheme val="none"/>
        </font>
        <alignment horizontal="center" vertical="center" wrapText="1" readingOrder="0"/>
      </dxf>
    </rfmt>
  </rm>
  <rrc rId="135"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36"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37"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38"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39"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40"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41"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42" sId="1" ref="A130:XFD130"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0:XFD130" start="0" length="0">
      <dxf>
        <font>
          <color rgb="FFFF0000"/>
          <name val="Times New Roman"/>
          <scheme val="none"/>
        </font>
      </dxf>
    </rfmt>
    <rfmt sheetId="1" sqref="A130" start="0" length="0">
      <dxf>
        <font>
          <b/>
          <sz val="15"/>
          <color rgb="FFFF0000"/>
          <name val="Times New Roman"/>
          <scheme val="none"/>
        </font>
        <alignment horizontal="center" vertical="top" readingOrder="0"/>
      </dxf>
    </rfmt>
    <rfmt sheetId="1" sqref="B130" start="0" length="0">
      <dxf>
        <font>
          <b/>
          <sz val="15"/>
          <color auto="1"/>
          <name val="Times New Roman"/>
          <scheme val="none"/>
        </font>
        <alignment horizontal="center" vertical="center" readingOrder="0"/>
      </dxf>
    </rfmt>
    <rfmt sheetId="1" sqref="D130" start="0" length="0">
      <dxf>
        <font>
          <sz val="13"/>
          <color rgb="FFFF0000"/>
          <name val="Times New Roman"/>
          <scheme val="none"/>
        </font>
        <alignment vertical="center" readingOrder="0"/>
      </dxf>
    </rfmt>
    <rfmt sheetId="1" sqref="E130" start="0" length="0">
      <dxf>
        <alignment vertical="center" readingOrder="0"/>
      </dxf>
    </rfmt>
    <rfmt sheetId="1" sqref="F130" start="0" length="0">
      <dxf>
        <alignment vertical="center" readingOrder="0"/>
      </dxf>
    </rfmt>
    <rfmt sheetId="1" sqref="G130" start="0" length="0">
      <dxf>
        <alignment vertical="center" readingOrder="0"/>
      </dxf>
    </rfmt>
    <rfmt sheetId="1" sqref="H130" start="0" length="0">
      <dxf>
        <alignment vertical="center" readingOrder="0"/>
      </dxf>
    </rfmt>
    <rfmt sheetId="1" sqref="I130" start="0" length="0">
      <dxf>
        <alignment vertical="center" readingOrder="0"/>
      </dxf>
    </rfmt>
    <rfmt sheetId="1" sqref="J130" start="0" length="0">
      <dxf>
        <alignment vertical="center" readingOrder="0"/>
      </dxf>
    </rfmt>
    <rfmt sheetId="1" sqref="K130" start="0" length="0">
      <dxf>
        <alignment horizontal="center" vertical="top" readingOrder="0"/>
      </dxf>
    </rfmt>
    <rfmt sheetId="1" sqref="M130" start="0" length="0">
      <dxf>
        <font>
          <b/>
          <sz val="20"/>
          <color rgb="FFFF0000"/>
          <name val="Times New Roman"/>
          <scheme val="none"/>
        </font>
      </dxf>
    </rfmt>
    <rfmt sheetId="1" sqref="N130" start="0" length="0">
      <dxf>
        <font>
          <b/>
          <sz val="24"/>
          <color auto="1"/>
          <name val="Times New Roman"/>
          <scheme val="none"/>
        </font>
      </dxf>
    </rfmt>
  </rrc>
  <rrc rId="143" sId="1" ref="A45:XFD52"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44" sheetId="1" source="A95:XFD102" destination="A45:XFD52" sourceSheetId="1">
    <rfmt sheetId="1" xfDxf="1" sqref="A45:XFD45" start="0" length="0">
      <dxf>
        <font>
          <color rgb="FFFF0000"/>
          <name val="Times New Roman"/>
          <scheme val="none"/>
        </font>
      </dxf>
    </rfmt>
    <rfmt sheetId="1" xfDxf="1" sqref="A46:XFD46" start="0" length="0">
      <dxf>
        <font>
          <color rgb="FFFF0000"/>
          <name val="Times New Roman"/>
          <scheme val="none"/>
        </font>
      </dxf>
    </rfmt>
    <rfmt sheetId="1" xfDxf="1" sqref="A47:XFD47" start="0" length="0">
      <dxf>
        <font>
          <color rgb="FFFF0000"/>
          <name val="Times New Roman"/>
          <scheme val="none"/>
        </font>
      </dxf>
    </rfmt>
    <rfmt sheetId="1" xfDxf="1" sqref="A48:XFD48" start="0" length="0">
      <dxf>
        <font>
          <color rgb="FFFF0000"/>
          <name val="Times New Roman"/>
          <scheme val="none"/>
        </font>
      </dxf>
    </rfmt>
    <rfmt sheetId="1" xfDxf="1" sqref="A49:XFD49" start="0" length="0">
      <dxf>
        <font>
          <color rgb="FFFF0000"/>
          <name val="Times New Roman"/>
          <scheme val="none"/>
        </font>
      </dxf>
    </rfmt>
    <rfmt sheetId="1" xfDxf="1" sqref="A50:XFD50" start="0" length="0">
      <dxf>
        <font>
          <color rgb="FFFF0000"/>
          <name val="Times New Roman"/>
          <scheme val="none"/>
        </font>
      </dxf>
    </rfmt>
    <rfmt sheetId="1" xfDxf="1" sqref="A51:XFD51" start="0" length="0">
      <dxf>
        <font>
          <color rgb="FFFF0000"/>
          <name val="Times New Roman"/>
          <scheme val="none"/>
        </font>
      </dxf>
    </rfmt>
    <rfmt sheetId="1" xfDxf="1" sqref="A52:XFD52" start="0" length="0">
      <dxf>
        <font>
          <color rgb="FFFF0000"/>
          <name val="Times New Roman"/>
          <scheme val="none"/>
        </font>
      </dxf>
    </rfmt>
    <rfmt sheetId="1" sqref="A45" start="0" length="0">
      <dxf>
        <font>
          <b/>
          <sz val="15"/>
          <color rgb="FF6600FF"/>
          <name val="Times New Roman"/>
          <scheme val="none"/>
        </font>
        <alignment horizontal="center" vertical="top" readingOrder="0"/>
      </dxf>
    </rfmt>
    <rfmt sheetId="1" sqref="B45" start="0" length="0">
      <dxf>
        <font>
          <b/>
          <sz val="15"/>
          <color rgb="FFFF0000"/>
          <name val="Times New Roman"/>
          <scheme val="none"/>
        </font>
        <alignment horizontal="center" vertical="center" readingOrder="0"/>
      </dxf>
    </rfmt>
    <rfmt sheetId="1" sqref="C45"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45"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45"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45"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45"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4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4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5"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45" start="0" length="0">
      <dxf>
        <font>
          <sz val="13"/>
          <color rgb="FFFF0000"/>
          <name val="Times New Roman"/>
          <scheme val="none"/>
        </font>
        <alignment horizontal="center" vertical="top" readingOrder="0"/>
      </dxf>
    </rfmt>
    <rfmt sheetId="1" sqref="L45" start="0" length="0">
      <dxf>
        <font>
          <sz val="13"/>
          <color rgb="FFFF0000"/>
          <name val="Times New Roman"/>
          <scheme val="none"/>
        </font>
      </dxf>
    </rfmt>
    <rfmt sheetId="1" sqref="N45" start="0" length="0">
      <dxf>
        <font>
          <b/>
          <sz val="26"/>
          <color theme="9" tint="-0.249977111117893"/>
          <name val="Times New Roman"/>
          <scheme val="none"/>
        </font>
      </dxf>
    </rfmt>
    <rfmt sheetId="1" sqref="A46" start="0" length="0">
      <dxf>
        <font>
          <b/>
          <sz val="15"/>
          <color rgb="FF6600FF"/>
          <name val="Times New Roman"/>
          <scheme val="none"/>
        </font>
        <alignment horizontal="center" vertical="top" readingOrder="0"/>
      </dxf>
    </rfmt>
    <rfmt sheetId="1" sqref="B46" start="0" length="0">
      <dxf>
        <font>
          <b/>
          <sz val="15"/>
          <color rgb="FFFF0000"/>
          <name val="Times New Roman"/>
          <scheme val="none"/>
        </font>
        <alignment horizontal="center" vertical="center" readingOrder="0"/>
      </dxf>
    </rfmt>
    <rfmt sheetId="1" sqref="C46"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46"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46"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46"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46"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4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4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6"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46" start="0" length="0">
      <dxf>
        <font>
          <sz val="13"/>
          <color rgb="FFFF0000"/>
          <name val="Times New Roman"/>
          <scheme val="none"/>
        </font>
        <alignment horizontal="center" vertical="top" readingOrder="0"/>
      </dxf>
    </rfmt>
    <rfmt sheetId="1" sqref="L46" start="0" length="0">
      <dxf>
        <font>
          <sz val="13"/>
          <color rgb="FFFF0000"/>
          <name val="Times New Roman"/>
          <scheme val="none"/>
        </font>
      </dxf>
    </rfmt>
    <rfmt sheetId="1" sqref="N46" start="0" length="0">
      <dxf>
        <font>
          <b/>
          <sz val="26"/>
          <color theme="9" tint="-0.249977111117893"/>
          <name val="Times New Roman"/>
          <scheme val="none"/>
        </font>
      </dxf>
    </rfmt>
    <rfmt sheetId="1" sqref="A47" start="0" length="0">
      <dxf>
        <font>
          <b/>
          <sz val="15"/>
          <color rgb="FF6600FF"/>
          <name val="Times New Roman"/>
          <scheme val="none"/>
        </font>
        <alignment horizontal="center" vertical="top" readingOrder="0"/>
      </dxf>
    </rfmt>
    <rfmt sheetId="1" sqref="B47" start="0" length="0">
      <dxf>
        <font>
          <b/>
          <sz val="15"/>
          <color rgb="FFFF0000"/>
          <name val="Times New Roman"/>
          <scheme val="none"/>
        </font>
        <alignment horizontal="center" vertical="center" readingOrder="0"/>
      </dxf>
    </rfmt>
    <rfmt sheetId="1" sqref="C47"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47"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47"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47"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47"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4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4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7"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47" start="0" length="0">
      <dxf>
        <font>
          <sz val="13"/>
          <color rgb="FFFF0000"/>
          <name val="Times New Roman"/>
          <scheme val="none"/>
        </font>
        <alignment horizontal="center" vertical="top" readingOrder="0"/>
      </dxf>
    </rfmt>
    <rfmt sheetId="1" sqref="L47" start="0" length="0">
      <dxf>
        <font>
          <sz val="13"/>
          <color rgb="FFFF0000"/>
          <name val="Times New Roman"/>
          <scheme val="none"/>
        </font>
      </dxf>
    </rfmt>
    <rfmt sheetId="1" sqref="N47" start="0" length="0">
      <dxf>
        <font>
          <b/>
          <sz val="26"/>
          <color theme="9" tint="-0.249977111117893"/>
          <name val="Times New Roman"/>
          <scheme val="none"/>
        </font>
      </dxf>
    </rfmt>
    <rfmt sheetId="1" sqref="A48" start="0" length="0">
      <dxf>
        <font>
          <b/>
          <sz val="15"/>
          <color rgb="FF6600FF"/>
          <name val="Times New Roman"/>
          <scheme val="none"/>
        </font>
        <alignment horizontal="center" vertical="top" readingOrder="0"/>
      </dxf>
    </rfmt>
    <rfmt sheetId="1" sqref="B48" start="0" length="0">
      <dxf>
        <font>
          <b/>
          <sz val="15"/>
          <color rgb="FFFF0000"/>
          <name val="Times New Roman"/>
          <scheme val="none"/>
        </font>
        <alignment horizontal="center" vertical="center" readingOrder="0"/>
      </dxf>
    </rfmt>
    <rfmt sheetId="1" sqref="C48"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48"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48"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48"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48"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4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4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8"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48" start="0" length="0">
      <dxf>
        <font>
          <sz val="13"/>
          <color rgb="FFFF0000"/>
          <name val="Times New Roman"/>
          <scheme val="none"/>
        </font>
        <alignment horizontal="center" vertical="top" readingOrder="0"/>
      </dxf>
    </rfmt>
    <rfmt sheetId="1" sqref="L48" start="0" length="0">
      <dxf>
        <font>
          <sz val="13"/>
          <color rgb="FFFF0000"/>
          <name val="Times New Roman"/>
          <scheme val="none"/>
        </font>
      </dxf>
    </rfmt>
    <rfmt sheetId="1" sqref="N48" start="0" length="0">
      <dxf>
        <font>
          <b/>
          <sz val="26"/>
          <color theme="9" tint="-0.249977111117893"/>
          <name val="Times New Roman"/>
          <scheme val="none"/>
        </font>
      </dxf>
    </rfmt>
    <rfmt sheetId="1" sqref="A49" start="0" length="0">
      <dxf>
        <font>
          <b/>
          <sz val="15"/>
          <color rgb="FF6600FF"/>
          <name val="Times New Roman"/>
          <scheme val="none"/>
        </font>
        <alignment horizontal="center" vertical="top" readingOrder="0"/>
      </dxf>
    </rfmt>
    <rfmt sheetId="1" sqref="B49" start="0" length="0">
      <dxf>
        <font>
          <b/>
          <sz val="15"/>
          <color rgb="FFFF0000"/>
          <name val="Times New Roman"/>
          <scheme val="none"/>
        </font>
        <alignment horizontal="center" vertical="center" readingOrder="0"/>
      </dxf>
    </rfmt>
    <rfmt sheetId="1" sqref="C49"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49"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49"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49"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49"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4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4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49"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49" start="0" length="0">
      <dxf>
        <font>
          <sz val="13"/>
          <color rgb="FFFF0000"/>
          <name val="Times New Roman"/>
          <scheme val="none"/>
        </font>
        <alignment horizontal="center" vertical="top" readingOrder="0"/>
      </dxf>
    </rfmt>
    <rfmt sheetId="1" sqref="L49" start="0" length="0">
      <dxf>
        <font>
          <sz val="13"/>
          <color rgb="FFFF0000"/>
          <name val="Times New Roman"/>
          <scheme val="none"/>
        </font>
      </dxf>
    </rfmt>
    <rfmt sheetId="1" sqref="N49" start="0" length="0">
      <dxf>
        <font>
          <b/>
          <sz val="26"/>
          <color theme="9" tint="-0.249977111117893"/>
          <name val="Times New Roman"/>
          <scheme val="none"/>
        </font>
      </dxf>
    </rfmt>
    <rfmt sheetId="1" sqref="A50" start="0" length="0">
      <dxf>
        <font>
          <b/>
          <sz val="15"/>
          <color rgb="FF6600FF"/>
          <name val="Times New Roman"/>
          <scheme val="none"/>
        </font>
        <alignment horizontal="center" vertical="top" readingOrder="0"/>
      </dxf>
    </rfmt>
    <rfmt sheetId="1" sqref="B50" start="0" length="0">
      <dxf>
        <font>
          <b/>
          <sz val="15"/>
          <color rgb="FFFF0000"/>
          <name val="Times New Roman"/>
          <scheme val="none"/>
        </font>
        <alignment horizontal="center" vertical="center" readingOrder="0"/>
      </dxf>
    </rfmt>
    <rfmt sheetId="1" sqref="C50"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50"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50"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0"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50"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5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0"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50" start="0" length="0">
      <dxf>
        <font>
          <sz val="13"/>
          <color rgb="FFFF0000"/>
          <name val="Times New Roman"/>
          <scheme val="none"/>
        </font>
        <alignment horizontal="center" vertical="top" readingOrder="0"/>
      </dxf>
    </rfmt>
    <rfmt sheetId="1" sqref="L50" start="0" length="0">
      <dxf>
        <font>
          <sz val="13"/>
          <color rgb="FFFF0000"/>
          <name val="Times New Roman"/>
          <scheme val="none"/>
        </font>
      </dxf>
    </rfmt>
    <rfmt sheetId="1" sqref="N50" start="0" length="0">
      <dxf>
        <font>
          <b/>
          <sz val="26"/>
          <color theme="9" tint="-0.249977111117893"/>
          <name val="Times New Roman"/>
          <scheme val="none"/>
        </font>
      </dxf>
    </rfmt>
    <rfmt sheetId="1" sqref="A51" start="0" length="0">
      <dxf>
        <font>
          <b/>
          <sz val="15"/>
          <color rgb="FF6600FF"/>
          <name val="Times New Roman"/>
          <scheme val="none"/>
        </font>
        <alignment horizontal="center" vertical="top" readingOrder="0"/>
      </dxf>
    </rfmt>
    <rfmt sheetId="1" sqref="B51" start="0" length="0">
      <dxf>
        <font>
          <b/>
          <sz val="15"/>
          <color rgb="FFFF0000"/>
          <name val="Times New Roman"/>
          <scheme val="none"/>
        </font>
        <alignment horizontal="center" vertical="center" readingOrder="0"/>
      </dxf>
    </rfmt>
    <rfmt sheetId="1" sqref="C51"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51"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51"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1"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51"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5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1"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51" start="0" length="0">
      <dxf>
        <font>
          <sz val="13"/>
          <color rgb="FFFF0000"/>
          <name val="Times New Roman"/>
          <scheme val="none"/>
        </font>
        <alignment horizontal="center" vertical="top" readingOrder="0"/>
      </dxf>
    </rfmt>
    <rfmt sheetId="1" sqref="L51" start="0" length="0">
      <dxf>
        <font>
          <sz val="13"/>
          <color rgb="FFFF0000"/>
          <name val="Times New Roman"/>
          <scheme val="none"/>
        </font>
      </dxf>
    </rfmt>
    <rfmt sheetId="1" sqref="N51" start="0" length="0">
      <dxf>
        <font>
          <b/>
          <sz val="26"/>
          <color theme="9" tint="-0.249977111117893"/>
          <name val="Times New Roman"/>
          <scheme val="none"/>
        </font>
      </dxf>
    </rfmt>
    <rfmt sheetId="1" sqref="A52" start="0" length="0">
      <dxf>
        <font>
          <b/>
          <sz val="15"/>
          <color rgb="FF6600FF"/>
          <name val="Times New Roman"/>
          <scheme val="none"/>
        </font>
        <alignment horizontal="center" vertical="top" readingOrder="0"/>
      </dxf>
    </rfmt>
    <rfmt sheetId="1" sqref="B52" start="0" length="0">
      <dxf>
        <font>
          <b/>
          <sz val="15"/>
          <color rgb="FFFF0000"/>
          <name val="Times New Roman"/>
          <scheme val="none"/>
        </font>
        <alignment horizontal="center" vertical="center" readingOrder="0"/>
      </dxf>
    </rfmt>
    <rfmt sheetId="1" sqref="C52" start="0" length="0">
      <dxf>
        <font>
          <sz val="13"/>
          <color auto="1"/>
          <name val="Times New Roman"/>
          <scheme val="none"/>
        </font>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D52"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E52" start="0" length="0">
      <dxf>
        <font>
          <sz val="12"/>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2"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G52" start="0" length="0">
      <dxf>
        <font>
          <sz val="13"/>
          <color auto="1"/>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I5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2" start="0" length="0">
      <dxf>
        <font>
          <sz val="13"/>
          <color auto="1"/>
          <name val="Times New Roman"/>
          <scheme val="none"/>
        </font>
        <alignment horizontal="justify" vertical="center" wrapText="1" readingOrder="0"/>
        <border outline="0">
          <left style="thin">
            <color indexed="64"/>
          </left>
          <right style="thin">
            <color indexed="64"/>
          </right>
          <top style="thin">
            <color indexed="64"/>
          </top>
          <bottom style="thin">
            <color indexed="64"/>
          </bottom>
        </border>
      </dxf>
    </rfmt>
    <rfmt sheetId="1" sqref="K52" start="0" length="0">
      <dxf>
        <font>
          <sz val="13"/>
          <color rgb="FFFF0000"/>
          <name val="Times New Roman"/>
          <scheme val="none"/>
        </font>
        <alignment horizontal="center" vertical="top" readingOrder="0"/>
      </dxf>
    </rfmt>
    <rfmt sheetId="1" sqref="L52" start="0" length="0">
      <dxf>
        <font>
          <sz val="13"/>
          <color rgb="FFFF0000"/>
          <name val="Times New Roman"/>
          <scheme val="none"/>
        </font>
      </dxf>
    </rfmt>
    <rfmt sheetId="1" sqref="N52" start="0" length="0">
      <dxf>
        <font>
          <b/>
          <sz val="26"/>
          <color theme="9" tint="-0.249977111117893"/>
          <name val="Times New Roman"/>
          <scheme val="none"/>
        </font>
      </dxf>
    </rfmt>
  </rm>
  <rrc rId="145"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46"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47"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48"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49"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0"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1"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2"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3" sId="1" ref="A53:XFD67"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54" sheetId="1" source="A95:XFD109" destination="A53:XFD67" sourceSheetId="1">
    <rfmt sheetId="1" xfDxf="1" sqref="A53:XFD53" start="0" length="0">
      <dxf>
        <font>
          <color rgb="FFFF0000"/>
          <name val="Times New Roman"/>
          <scheme val="none"/>
        </font>
      </dxf>
    </rfmt>
    <rfmt sheetId="1" xfDxf="1" sqref="A54:XFD54" start="0" length="0">
      <dxf>
        <font>
          <color rgb="FFFF0000"/>
          <name val="Times New Roman"/>
          <scheme val="none"/>
        </font>
      </dxf>
    </rfmt>
    <rfmt sheetId="1" xfDxf="1" sqref="A55:XFD55" start="0" length="0">
      <dxf>
        <font>
          <color rgb="FFFF0000"/>
          <name val="Times New Roman"/>
          <scheme val="none"/>
        </font>
      </dxf>
    </rfmt>
    <rfmt sheetId="1" xfDxf="1" sqref="A56:XFD56" start="0" length="0">
      <dxf>
        <font>
          <color rgb="FFFF0000"/>
          <name val="Times New Roman"/>
          <scheme val="none"/>
        </font>
      </dxf>
    </rfmt>
    <rfmt sheetId="1" xfDxf="1" sqref="A57:XFD57" start="0" length="0">
      <dxf>
        <font>
          <color rgb="FFFF0000"/>
          <name val="Times New Roman"/>
          <scheme val="none"/>
        </font>
      </dxf>
    </rfmt>
    <rfmt sheetId="1" xfDxf="1" sqref="A58:XFD58" start="0" length="0">
      <dxf>
        <font>
          <color rgb="FFFF0000"/>
          <name val="Times New Roman"/>
          <scheme val="none"/>
        </font>
      </dxf>
    </rfmt>
    <rfmt sheetId="1" xfDxf="1" sqref="A59:XFD59" start="0" length="0">
      <dxf>
        <font>
          <color rgb="FFFF0000"/>
          <name val="Times New Roman"/>
          <scheme val="none"/>
        </font>
      </dxf>
    </rfmt>
    <rfmt sheetId="1" xfDxf="1" sqref="A60:XFD60" start="0" length="0">
      <dxf>
        <font>
          <color rgb="FFFF0000"/>
          <name val="Times New Roman"/>
          <scheme val="none"/>
        </font>
      </dxf>
    </rfmt>
    <rfmt sheetId="1" xfDxf="1" sqref="A61:XFD61" start="0" length="0">
      <dxf>
        <font>
          <color rgb="FFFF0000"/>
          <name val="Times New Roman"/>
          <scheme val="none"/>
        </font>
      </dxf>
    </rfmt>
    <rfmt sheetId="1" xfDxf="1" sqref="A62:XFD62" start="0" length="0">
      <dxf>
        <font>
          <color rgb="FFFF0000"/>
          <name val="Times New Roman"/>
          <scheme val="none"/>
        </font>
      </dxf>
    </rfmt>
    <rfmt sheetId="1" xfDxf="1" sqref="A63:XFD63" start="0" length="0">
      <dxf>
        <font>
          <color rgb="FFFF0000"/>
          <name val="Times New Roman"/>
          <scheme val="none"/>
        </font>
      </dxf>
    </rfmt>
    <rfmt sheetId="1" xfDxf="1" sqref="A64:XFD64" start="0" length="0">
      <dxf>
        <font>
          <color rgb="FFFF0000"/>
          <name val="Times New Roman"/>
          <scheme val="none"/>
        </font>
      </dxf>
    </rfmt>
    <rfmt sheetId="1" xfDxf="1" sqref="A65:XFD65" start="0" length="0">
      <dxf>
        <font>
          <color rgb="FFFF0000"/>
          <name val="Times New Roman"/>
          <scheme val="none"/>
        </font>
      </dxf>
    </rfmt>
    <rfmt sheetId="1" xfDxf="1" sqref="A66:XFD66" start="0" length="0">
      <dxf>
        <font>
          <color rgb="FFFF0000"/>
          <name val="Times New Roman"/>
          <scheme val="none"/>
        </font>
      </dxf>
    </rfmt>
    <rfmt sheetId="1" xfDxf="1" sqref="A67:XFD67" start="0" length="0">
      <dxf>
        <font>
          <color rgb="FFFF0000"/>
          <name val="Times New Roman"/>
          <scheme val="none"/>
        </font>
      </dxf>
    </rfmt>
    <rfmt sheetId="1" sqref="A53" start="0" length="0">
      <dxf>
        <font>
          <b/>
          <sz val="15"/>
          <color rgb="FF6600FF"/>
          <name val="Times New Roman"/>
          <scheme val="none"/>
        </font>
        <alignment horizontal="center" vertical="center" readingOrder="0"/>
      </dxf>
    </rfmt>
    <rfmt sheetId="1" sqref="B53" start="0" length="0">
      <dxf>
        <font>
          <b/>
          <sz val="15"/>
          <color rgb="FFFF0000"/>
          <name val="Times New Roman"/>
          <scheme val="none"/>
        </font>
        <alignment horizontal="center" vertical="center" readingOrder="0"/>
      </dxf>
    </rfmt>
    <rfmt sheetId="1" sqref="C5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3" start="0" length="0">
      <dxf>
        <font>
          <sz val="13"/>
          <color rgb="FFFF0000"/>
          <name val="Times New Roman"/>
          <scheme val="none"/>
        </font>
        <alignment horizontal="center" vertical="center" readingOrder="0"/>
      </dxf>
    </rfmt>
    <rfmt sheetId="1" sqref="L53" start="0" length="0">
      <dxf>
        <font>
          <sz val="13"/>
          <color rgb="FFFF0000"/>
          <name val="Times New Roman"/>
          <scheme val="none"/>
        </font>
      </dxf>
    </rfmt>
    <rfmt sheetId="1" sqref="N53" start="0" length="0">
      <dxf>
        <font>
          <b/>
          <sz val="24"/>
          <color rgb="FFFF0000"/>
          <name val="Times New Roman"/>
          <scheme val="none"/>
        </font>
        <alignment horizontal="center" vertical="center" wrapText="1" readingOrder="0"/>
      </dxf>
    </rfmt>
    <rfmt sheetId="1" sqref="A54" start="0" length="0">
      <dxf>
        <font>
          <b/>
          <sz val="15"/>
          <color rgb="FF6600FF"/>
          <name val="Times New Roman"/>
          <scheme val="none"/>
        </font>
        <alignment horizontal="center" vertical="center" readingOrder="0"/>
      </dxf>
    </rfmt>
    <rfmt sheetId="1" sqref="B54" start="0" length="0">
      <dxf>
        <font>
          <b/>
          <sz val="15"/>
          <color rgb="FFFF0000"/>
          <name val="Times New Roman"/>
          <scheme val="none"/>
        </font>
        <alignment horizontal="center" vertical="center" readingOrder="0"/>
      </dxf>
    </rfmt>
    <rfmt sheetId="1" sqref="C5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4" start="0" length="0">
      <dxf>
        <font>
          <sz val="13"/>
          <color rgb="FFFF0000"/>
          <name val="Times New Roman"/>
          <scheme val="none"/>
        </font>
        <alignment horizontal="center" vertical="center" readingOrder="0"/>
      </dxf>
    </rfmt>
    <rfmt sheetId="1" sqref="L54" start="0" length="0">
      <dxf>
        <font>
          <sz val="13"/>
          <color rgb="FFFF0000"/>
          <name val="Times New Roman"/>
          <scheme val="none"/>
        </font>
      </dxf>
    </rfmt>
    <rfmt sheetId="1" sqref="N54" start="0" length="0">
      <dxf>
        <font>
          <b/>
          <sz val="24"/>
          <color rgb="FFFF0000"/>
          <name val="Times New Roman"/>
          <scheme val="none"/>
        </font>
        <alignment horizontal="center" vertical="center" wrapText="1" readingOrder="0"/>
      </dxf>
    </rfmt>
    <rfmt sheetId="1" sqref="A55" start="0" length="0">
      <dxf>
        <font>
          <b/>
          <sz val="15"/>
          <color rgb="FF6600FF"/>
          <name val="Times New Roman"/>
          <scheme val="none"/>
        </font>
        <alignment horizontal="center" vertical="center" readingOrder="0"/>
      </dxf>
    </rfmt>
    <rfmt sheetId="1" sqref="B55" start="0" length="0">
      <dxf>
        <font>
          <b/>
          <sz val="15"/>
          <color rgb="FFFF0000"/>
          <name val="Times New Roman"/>
          <scheme val="none"/>
        </font>
        <alignment horizontal="center" vertical="center" readingOrder="0"/>
      </dxf>
    </rfmt>
    <rfmt sheetId="1" sqref="C5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5" start="0" length="0">
      <dxf>
        <font>
          <sz val="13"/>
          <color rgb="FFFF0000"/>
          <name val="Times New Roman"/>
          <scheme val="none"/>
        </font>
        <alignment horizontal="center" vertical="center" readingOrder="0"/>
      </dxf>
    </rfmt>
    <rfmt sheetId="1" sqref="L55" start="0" length="0">
      <dxf>
        <font>
          <sz val="13"/>
          <color rgb="FFFF0000"/>
          <name val="Times New Roman"/>
          <scheme val="none"/>
        </font>
      </dxf>
    </rfmt>
    <rfmt sheetId="1" sqref="N55" start="0" length="0">
      <dxf>
        <font>
          <b/>
          <sz val="24"/>
          <color rgb="FFFF0000"/>
          <name val="Times New Roman"/>
          <scheme val="none"/>
        </font>
        <alignment horizontal="center" vertical="center" wrapText="1" readingOrder="0"/>
      </dxf>
    </rfmt>
    <rfmt sheetId="1" sqref="A56" start="0" length="0">
      <dxf>
        <font>
          <b/>
          <sz val="15"/>
          <color rgb="FF6600FF"/>
          <name val="Times New Roman"/>
          <scheme val="none"/>
        </font>
        <alignment horizontal="center" vertical="center" readingOrder="0"/>
      </dxf>
    </rfmt>
    <rfmt sheetId="1" sqref="B56" start="0" length="0">
      <dxf>
        <font>
          <b/>
          <sz val="15"/>
          <color rgb="FFFF0000"/>
          <name val="Times New Roman"/>
          <scheme val="none"/>
        </font>
        <alignment horizontal="center" vertical="center" readingOrder="0"/>
      </dxf>
    </rfmt>
    <rfmt sheetId="1" sqref="C5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6" start="0" length="0">
      <dxf>
        <font>
          <sz val="13"/>
          <color rgb="FFFF0000"/>
          <name val="Times New Roman"/>
          <scheme val="none"/>
        </font>
        <alignment horizontal="center" vertical="center" readingOrder="0"/>
      </dxf>
    </rfmt>
    <rfmt sheetId="1" sqref="L56" start="0" length="0">
      <dxf>
        <font>
          <sz val="13"/>
          <color rgb="FFFF0000"/>
          <name val="Times New Roman"/>
          <scheme val="none"/>
        </font>
      </dxf>
    </rfmt>
    <rfmt sheetId="1" sqref="N56" start="0" length="0">
      <dxf>
        <font>
          <b/>
          <sz val="24"/>
          <color rgb="FFFF0000"/>
          <name val="Times New Roman"/>
          <scheme val="none"/>
        </font>
        <alignment horizontal="center" vertical="center" wrapText="1" readingOrder="0"/>
      </dxf>
    </rfmt>
    <rfmt sheetId="1" sqref="A57" start="0" length="0">
      <dxf>
        <font>
          <b/>
          <sz val="15"/>
          <color rgb="FF6600FF"/>
          <name val="Times New Roman"/>
          <scheme val="none"/>
        </font>
        <alignment horizontal="center" vertical="center" readingOrder="0"/>
      </dxf>
    </rfmt>
    <rfmt sheetId="1" sqref="B57" start="0" length="0">
      <dxf>
        <font>
          <b/>
          <sz val="15"/>
          <color rgb="FFFF0000"/>
          <name val="Times New Roman"/>
          <scheme val="none"/>
        </font>
        <alignment horizontal="center" vertical="center" readingOrder="0"/>
      </dxf>
    </rfmt>
    <rfmt sheetId="1" sqref="C5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7" start="0" length="0">
      <dxf>
        <font>
          <sz val="13"/>
          <color rgb="FFFF0000"/>
          <name val="Times New Roman"/>
          <scheme val="none"/>
        </font>
        <alignment horizontal="center" vertical="center" readingOrder="0"/>
      </dxf>
    </rfmt>
    <rfmt sheetId="1" sqref="L57" start="0" length="0">
      <dxf>
        <font>
          <sz val="13"/>
          <color rgb="FFFF0000"/>
          <name val="Times New Roman"/>
          <scheme val="none"/>
        </font>
      </dxf>
    </rfmt>
    <rfmt sheetId="1" sqref="N57" start="0" length="0">
      <dxf>
        <font>
          <b/>
          <sz val="24"/>
          <color rgb="FFFF0000"/>
          <name val="Times New Roman"/>
          <scheme val="none"/>
        </font>
        <alignment horizontal="center" vertical="center" wrapText="1" readingOrder="0"/>
      </dxf>
    </rfmt>
    <rfmt sheetId="1" sqref="A58" start="0" length="0">
      <dxf>
        <font>
          <b/>
          <sz val="15"/>
          <color rgb="FF6600FF"/>
          <name val="Times New Roman"/>
          <scheme val="none"/>
        </font>
        <alignment horizontal="center" vertical="center" readingOrder="0"/>
      </dxf>
    </rfmt>
    <rfmt sheetId="1" sqref="B58" start="0" length="0">
      <dxf>
        <font>
          <b/>
          <sz val="15"/>
          <color rgb="FFFF0000"/>
          <name val="Times New Roman"/>
          <scheme val="none"/>
        </font>
        <alignment horizontal="center" vertical="center" readingOrder="0"/>
      </dxf>
    </rfmt>
    <rfmt sheetId="1" sqref="C58"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8"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8"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8"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8" start="0" length="0">
      <dxf>
        <font>
          <sz val="13"/>
          <color rgb="FFFF0000"/>
          <name val="Times New Roman"/>
          <scheme val="none"/>
        </font>
        <alignment horizontal="center" vertical="center" readingOrder="0"/>
      </dxf>
    </rfmt>
    <rfmt sheetId="1" sqref="L58" start="0" length="0">
      <dxf>
        <font>
          <sz val="13"/>
          <color rgb="FFFF0000"/>
          <name val="Times New Roman"/>
          <scheme val="none"/>
        </font>
      </dxf>
    </rfmt>
    <rfmt sheetId="1" sqref="N58" start="0" length="0">
      <dxf>
        <font>
          <b/>
          <sz val="24"/>
          <color rgb="FFFF0000"/>
          <name val="Times New Roman"/>
          <scheme val="none"/>
        </font>
        <alignment horizontal="center" vertical="center" wrapText="1" readingOrder="0"/>
      </dxf>
    </rfmt>
    <rfmt sheetId="1" sqref="A59" start="0" length="0">
      <dxf>
        <font>
          <b/>
          <sz val="15"/>
          <color rgb="FF6600FF"/>
          <name val="Times New Roman"/>
          <scheme val="none"/>
        </font>
        <alignment horizontal="center" vertical="center" readingOrder="0"/>
      </dxf>
    </rfmt>
    <rfmt sheetId="1" sqref="B59" start="0" length="0">
      <dxf>
        <font>
          <b/>
          <sz val="15"/>
          <color rgb="FFFF0000"/>
          <name val="Times New Roman"/>
          <scheme val="none"/>
        </font>
        <alignment horizontal="center" vertical="center" readingOrder="0"/>
      </dxf>
    </rfmt>
    <rfmt sheetId="1" sqref="C59"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5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5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5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5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59"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5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5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59" start="0" length="0">
      <dxf>
        <font>
          <sz val="13"/>
          <color rgb="FFFF0000"/>
          <name val="Times New Roman"/>
          <scheme val="none"/>
        </font>
        <alignment horizontal="center" vertical="center" readingOrder="0"/>
      </dxf>
    </rfmt>
    <rfmt sheetId="1" sqref="L59" start="0" length="0">
      <dxf>
        <font>
          <sz val="13"/>
          <color rgb="FFFF0000"/>
          <name val="Times New Roman"/>
          <scheme val="none"/>
        </font>
      </dxf>
    </rfmt>
    <rfmt sheetId="1" sqref="N59" start="0" length="0">
      <dxf>
        <font>
          <b/>
          <sz val="24"/>
          <color rgb="FFFF0000"/>
          <name val="Times New Roman"/>
          <scheme val="none"/>
        </font>
        <alignment horizontal="center" vertical="center" wrapText="1" readingOrder="0"/>
      </dxf>
    </rfmt>
    <rfmt sheetId="1" sqref="A60" start="0" length="0">
      <dxf>
        <font>
          <b/>
          <sz val="15"/>
          <color rgb="FF6600FF"/>
          <name val="Times New Roman"/>
          <scheme val="none"/>
        </font>
        <alignment horizontal="center" vertical="center" readingOrder="0"/>
      </dxf>
    </rfmt>
    <rfmt sheetId="1" sqref="B60" start="0" length="0">
      <dxf>
        <font>
          <b/>
          <sz val="15"/>
          <color rgb="FFFF0000"/>
          <name val="Times New Roman"/>
          <scheme val="none"/>
        </font>
        <alignment horizontal="center" vertical="center" readingOrder="0"/>
      </dxf>
    </rfmt>
    <rfmt sheetId="1" sqref="C60"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0"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0" start="0" length="0">
      <dxf>
        <font>
          <sz val="13"/>
          <color rgb="FFFF0000"/>
          <name val="Times New Roman"/>
          <scheme val="none"/>
        </font>
        <alignment horizontal="center" vertical="center" readingOrder="0"/>
      </dxf>
    </rfmt>
    <rfmt sheetId="1" sqref="L60" start="0" length="0">
      <dxf>
        <font>
          <sz val="13"/>
          <color rgb="FFFF0000"/>
          <name val="Times New Roman"/>
          <scheme val="none"/>
        </font>
      </dxf>
    </rfmt>
    <rfmt sheetId="1" sqref="N60" start="0" length="0">
      <dxf>
        <font>
          <b/>
          <sz val="24"/>
          <color rgb="FFFF0000"/>
          <name val="Times New Roman"/>
          <scheme val="none"/>
        </font>
        <alignment horizontal="center" vertical="center" wrapText="1" readingOrder="0"/>
      </dxf>
    </rfmt>
    <rfmt sheetId="1" sqref="A61" start="0" length="0">
      <dxf>
        <font>
          <b/>
          <sz val="15"/>
          <color rgb="FF6600FF"/>
          <name val="Times New Roman"/>
          <scheme val="none"/>
        </font>
        <alignment horizontal="center" vertical="center" readingOrder="0"/>
      </dxf>
    </rfmt>
    <rfmt sheetId="1" sqref="B61" start="0" length="0">
      <dxf>
        <font>
          <b/>
          <sz val="15"/>
          <color rgb="FFFF0000"/>
          <name val="Times New Roman"/>
          <scheme val="none"/>
        </font>
        <alignment horizontal="center" vertical="center" readingOrder="0"/>
      </dxf>
    </rfmt>
    <rfmt sheetId="1" sqref="C61"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1"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1" start="0" length="0">
      <dxf>
        <font>
          <sz val="13"/>
          <color rgb="FFFF0000"/>
          <name val="Times New Roman"/>
          <scheme val="none"/>
        </font>
        <alignment horizontal="center" vertical="center" readingOrder="0"/>
      </dxf>
    </rfmt>
    <rfmt sheetId="1" sqref="L61" start="0" length="0">
      <dxf>
        <font>
          <sz val="13"/>
          <color rgb="FFFF0000"/>
          <name val="Times New Roman"/>
          <scheme val="none"/>
        </font>
      </dxf>
    </rfmt>
    <rfmt sheetId="1" sqref="N61" start="0" length="0">
      <dxf>
        <font>
          <b/>
          <sz val="24"/>
          <color rgb="FFFF0000"/>
          <name val="Times New Roman"/>
          <scheme val="none"/>
        </font>
        <alignment horizontal="center" vertical="center" wrapText="1" readingOrder="0"/>
      </dxf>
    </rfmt>
    <rfmt sheetId="1" sqref="A62" start="0" length="0">
      <dxf>
        <font>
          <b/>
          <sz val="15"/>
          <color rgb="FF6600FF"/>
          <name val="Times New Roman"/>
          <scheme val="none"/>
        </font>
        <alignment horizontal="center" vertical="center" readingOrder="0"/>
      </dxf>
    </rfmt>
    <rfmt sheetId="1" sqref="B62" start="0" length="0">
      <dxf>
        <font>
          <b/>
          <sz val="15"/>
          <color rgb="FFFF0000"/>
          <name val="Times New Roman"/>
          <scheme val="none"/>
        </font>
        <alignment horizontal="center" vertical="center" readingOrder="0"/>
      </dxf>
    </rfmt>
    <rfmt sheetId="1" sqref="C62"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2"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2"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2"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2" start="0" length="0">
      <dxf>
        <font>
          <sz val="13"/>
          <color rgb="FFFF0000"/>
          <name val="Times New Roman"/>
          <scheme val="none"/>
        </font>
        <alignment horizontal="center" vertical="center" readingOrder="0"/>
      </dxf>
    </rfmt>
    <rfmt sheetId="1" sqref="L62" start="0" length="0">
      <dxf>
        <font>
          <sz val="13"/>
          <color rgb="FFFF0000"/>
          <name val="Times New Roman"/>
          <scheme val="none"/>
        </font>
      </dxf>
    </rfmt>
    <rfmt sheetId="1" sqref="N62" start="0" length="0">
      <dxf>
        <font>
          <b/>
          <sz val="24"/>
          <color rgb="FFFF0000"/>
          <name val="Times New Roman"/>
          <scheme val="none"/>
        </font>
        <alignment horizontal="center" vertical="center" wrapText="1" readingOrder="0"/>
      </dxf>
    </rfmt>
    <rfmt sheetId="1" sqref="A63" start="0" length="0">
      <dxf>
        <font>
          <b/>
          <sz val="15"/>
          <color rgb="FF6600FF"/>
          <name val="Times New Roman"/>
          <scheme val="none"/>
        </font>
        <alignment horizontal="center" vertical="center" readingOrder="0"/>
      </dxf>
    </rfmt>
    <rfmt sheetId="1" sqref="B63" start="0" length="0">
      <dxf>
        <font>
          <b/>
          <sz val="15"/>
          <color rgb="FFFF0000"/>
          <name val="Times New Roman"/>
          <scheme val="none"/>
        </font>
        <alignment horizontal="center" vertical="center" readingOrder="0"/>
      </dxf>
    </rfmt>
    <rfmt sheetId="1" sqref="C63"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3"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3" start="0" length="0">
      <dxf>
        <font>
          <sz val="13"/>
          <color rgb="FFFF0000"/>
          <name val="Times New Roman"/>
          <scheme val="none"/>
        </font>
        <alignment horizontal="center" vertical="center" readingOrder="0"/>
      </dxf>
    </rfmt>
    <rfmt sheetId="1" sqref="L63" start="0" length="0">
      <dxf>
        <font>
          <sz val="13"/>
          <color rgb="FFFF0000"/>
          <name val="Times New Roman"/>
          <scheme val="none"/>
        </font>
      </dxf>
    </rfmt>
    <rfmt sheetId="1" sqref="N63" start="0" length="0">
      <dxf>
        <font>
          <b/>
          <sz val="24"/>
          <color rgb="FFFF0000"/>
          <name val="Times New Roman"/>
          <scheme val="none"/>
        </font>
        <alignment horizontal="center" vertical="center" wrapText="1" readingOrder="0"/>
      </dxf>
    </rfmt>
    <rfmt sheetId="1" sqref="A64" start="0" length="0">
      <dxf>
        <font>
          <b/>
          <sz val="15"/>
          <color rgb="FF6600FF"/>
          <name val="Times New Roman"/>
          <scheme val="none"/>
        </font>
        <alignment horizontal="center" vertical="center" readingOrder="0"/>
      </dxf>
    </rfmt>
    <rfmt sheetId="1" sqref="B64" start="0" length="0">
      <dxf>
        <font>
          <b/>
          <sz val="15"/>
          <color rgb="FFFF0000"/>
          <name val="Times New Roman"/>
          <scheme val="none"/>
        </font>
        <alignment horizontal="center" vertical="center" readingOrder="0"/>
      </dxf>
    </rfmt>
    <rfmt sheetId="1" sqref="C64"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4"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4" start="0" length="0">
      <dxf>
        <font>
          <sz val="13"/>
          <color rgb="FFFF0000"/>
          <name val="Times New Roman"/>
          <scheme val="none"/>
        </font>
        <alignment horizontal="center" vertical="center" readingOrder="0"/>
      </dxf>
    </rfmt>
    <rfmt sheetId="1" sqref="L64" start="0" length="0">
      <dxf>
        <font>
          <sz val="13"/>
          <color rgb="FFFF0000"/>
          <name val="Times New Roman"/>
          <scheme val="none"/>
        </font>
      </dxf>
    </rfmt>
    <rfmt sheetId="1" sqref="N64" start="0" length="0">
      <dxf>
        <font>
          <b/>
          <sz val="24"/>
          <color rgb="FFFF0000"/>
          <name val="Times New Roman"/>
          <scheme val="none"/>
        </font>
        <alignment horizontal="center" vertical="center" wrapText="1" readingOrder="0"/>
      </dxf>
    </rfmt>
    <rfmt sheetId="1" sqref="A65" start="0" length="0">
      <dxf>
        <font>
          <b/>
          <sz val="15"/>
          <color rgb="FF6600FF"/>
          <name val="Times New Roman"/>
          <scheme val="none"/>
        </font>
        <alignment horizontal="center" vertical="center" readingOrder="0"/>
      </dxf>
    </rfmt>
    <rfmt sheetId="1" sqref="B65" start="0" length="0">
      <dxf>
        <font>
          <b/>
          <sz val="15"/>
          <color rgb="FFFF0000"/>
          <name val="Times New Roman"/>
          <scheme val="none"/>
        </font>
        <alignment horizontal="center" vertical="center" readingOrder="0"/>
      </dxf>
    </rfmt>
    <rfmt sheetId="1" sqref="C65"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5"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5" start="0" length="0">
      <dxf>
        <font>
          <sz val="13"/>
          <color rgb="FFFF0000"/>
          <name val="Times New Roman"/>
          <scheme val="none"/>
        </font>
        <alignment horizontal="center" vertical="center" readingOrder="0"/>
      </dxf>
    </rfmt>
    <rfmt sheetId="1" sqref="L65" start="0" length="0">
      <dxf>
        <font>
          <sz val="13"/>
          <color rgb="FFFF0000"/>
          <name val="Times New Roman"/>
          <scheme val="none"/>
        </font>
      </dxf>
    </rfmt>
    <rfmt sheetId="1" sqref="N65" start="0" length="0">
      <dxf>
        <font>
          <b/>
          <sz val="24"/>
          <color rgb="FFFF0000"/>
          <name val="Times New Roman"/>
          <scheme val="none"/>
        </font>
        <alignment horizontal="center" vertical="center" wrapText="1" readingOrder="0"/>
      </dxf>
    </rfmt>
    <rfmt sheetId="1" sqref="A66" start="0" length="0">
      <dxf>
        <font>
          <b/>
          <sz val="15"/>
          <color rgb="FF6600FF"/>
          <name val="Times New Roman"/>
          <scheme val="none"/>
        </font>
        <alignment horizontal="center" vertical="center" readingOrder="0"/>
      </dxf>
    </rfmt>
    <rfmt sheetId="1" sqref="B66" start="0" length="0">
      <dxf>
        <font>
          <b/>
          <sz val="15"/>
          <color rgb="FFFF0000"/>
          <name val="Times New Roman"/>
          <scheme val="none"/>
        </font>
        <alignment horizontal="center" vertical="center" readingOrder="0"/>
      </dxf>
    </rfmt>
    <rfmt sheetId="1" sqref="C66"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6"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6" start="0" length="0">
      <dxf>
        <font>
          <sz val="13"/>
          <color rgb="FFFF0000"/>
          <name val="Times New Roman"/>
          <scheme val="none"/>
        </font>
        <alignment horizontal="center" vertical="center" readingOrder="0"/>
      </dxf>
    </rfmt>
    <rfmt sheetId="1" sqref="L66" start="0" length="0">
      <dxf>
        <font>
          <sz val="13"/>
          <color rgb="FFFF0000"/>
          <name val="Times New Roman"/>
          <scheme val="none"/>
        </font>
      </dxf>
    </rfmt>
    <rfmt sheetId="1" sqref="N66" start="0" length="0">
      <dxf>
        <font>
          <b/>
          <sz val="24"/>
          <color rgb="FFFF0000"/>
          <name val="Times New Roman"/>
          <scheme val="none"/>
        </font>
        <alignment horizontal="center" vertical="center" wrapText="1" readingOrder="0"/>
      </dxf>
    </rfmt>
    <rfmt sheetId="1" sqref="A67" start="0" length="0">
      <dxf>
        <font>
          <b/>
          <sz val="15"/>
          <color rgb="FF6600FF"/>
          <name val="Times New Roman"/>
          <scheme val="none"/>
        </font>
        <alignment horizontal="center" vertical="center" readingOrder="0"/>
      </dxf>
    </rfmt>
    <rfmt sheetId="1" sqref="B67" start="0" length="0">
      <dxf>
        <font>
          <b/>
          <sz val="15"/>
          <color rgb="FFFF0000"/>
          <name val="Times New Roman"/>
          <scheme val="none"/>
        </font>
        <alignment horizontal="center" vertical="center" readingOrder="0"/>
      </dxf>
    </rfmt>
    <rfmt sheetId="1" sqref="C67" start="0" length="0">
      <dxf>
        <font>
          <sz val="13"/>
          <color auto="1"/>
          <name val="Times New Roman"/>
          <scheme val="none"/>
        </font>
        <alignment horizontal="center" vertical="center" readingOrder="0"/>
        <border outline="0">
          <left style="thin">
            <color indexed="64"/>
          </left>
          <right style="thin">
            <color indexed="64"/>
          </right>
          <top style="thin">
            <color indexed="64"/>
          </top>
          <bottom style="thin">
            <color indexed="64"/>
          </bottom>
        </border>
      </dxf>
    </rfmt>
    <rfmt sheetId="1" sqref="D6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6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F6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6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H67" start="0" length="0">
      <dxf>
        <font>
          <sz val="13"/>
          <color auto="1"/>
          <name val="Times New Roman"/>
          <scheme val="none"/>
        </font>
        <numFmt numFmtId="3" formatCode="#,##0"/>
        <alignment horizontal="center" vertical="center" wrapText="1" readingOrder="0"/>
        <border outline="0">
          <left style="thin">
            <color indexed="64"/>
          </left>
          <right style="thin">
            <color indexed="64"/>
          </right>
          <top style="thin">
            <color indexed="64"/>
          </top>
          <bottom style="thin">
            <color indexed="64"/>
          </bottom>
        </border>
      </dxf>
    </rfmt>
    <rfmt sheetId="1" sqref="I6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6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K67" start="0" length="0">
      <dxf>
        <font>
          <sz val="13"/>
          <color rgb="FFFF0000"/>
          <name val="Times New Roman"/>
          <scheme val="none"/>
        </font>
        <alignment horizontal="center" vertical="center" readingOrder="0"/>
      </dxf>
    </rfmt>
    <rfmt sheetId="1" sqref="L67" start="0" length="0">
      <dxf>
        <font>
          <sz val="13"/>
          <color rgb="FFFF0000"/>
          <name val="Times New Roman"/>
          <scheme val="none"/>
        </font>
      </dxf>
    </rfmt>
    <rfmt sheetId="1" sqref="N67" start="0" length="0">
      <dxf>
        <font>
          <b/>
          <sz val="24"/>
          <color rgb="FFFF0000"/>
          <name val="Times New Roman"/>
          <scheme val="none"/>
        </font>
        <alignment horizontal="center" vertical="center" wrapText="1" readingOrder="0"/>
      </dxf>
    </rfmt>
  </rm>
  <rrc rId="155"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6"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7"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8"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59"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0"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1"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2"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3"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4"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5"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6"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7"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8"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69" sId="1" ref="A95:XFD95"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95:XFD95" start="0" length="0">
      <dxf>
        <font>
          <color rgb="FFFF0000"/>
          <name val="Times New Roman"/>
          <scheme val="none"/>
        </font>
      </dxf>
    </rfmt>
    <rfmt sheetId="1" sqref="A95" start="0" length="0">
      <dxf>
        <font>
          <b/>
          <sz val="15"/>
          <color rgb="FFFF0000"/>
          <name val="Times New Roman"/>
          <scheme val="none"/>
        </font>
        <alignment horizontal="center" vertical="top" readingOrder="0"/>
      </dxf>
    </rfmt>
    <rfmt sheetId="1" sqref="B95" start="0" length="0">
      <dxf>
        <font>
          <b/>
          <sz val="15"/>
          <color auto="1"/>
          <name val="Times New Roman"/>
          <scheme val="none"/>
        </font>
        <alignment horizontal="center" vertical="center" readingOrder="0"/>
      </dxf>
    </rfmt>
    <rfmt sheetId="1" sqref="D95" start="0" length="0">
      <dxf>
        <font>
          <sz val="13"/>
          <color rgb="FFFF0000"/>
          <name val="Times New Roman"/>
          <scheme val="none"/>
        </font>
        <alignment vertical="center" readingOrder="0"/>
      </dxf>
    </rfmt>
    <rfmt sheetId="1" sqref="E95" start="0" length="0">
      <dxf>
        <alignment vertical="center" readingOrder="0"/>
      </dxf>
    </rfmt>
    <rfmt sheetId="1" sqref="F95" start="0" length="0">
      <dxf>
        <alignment vertical="center" readingOrder="0"/>
      </dxf>
    </rfmt>
    <rfmt sheetId="1" sqref="G95" start="0" length="0">
      <dxf>
        <alignment vertical="center" readingOrder="0"/>
      </dxf>
    </rfmt>
    <rfmt sheetId="1" sqref="H95" start="0" length="0">
      <dxf>
        <alignment vertical="center" readingOrder="0"/>
      </dxf>
    </rfmt>
    <rfmt sheetId="1" sqref="I95" start="0" length="0">
      <dxf>
        <alignment vertical="center" readingOrder="0"/>
      </dxf>
    </rfmt>
    <rfmt sheetId="1" sqref="J95" start="0" length="0">
      <dxf>
        <alignment vertical="center" readingOrder="0"/>
      </dxf>
    </rfmt>
    <rfmt sheetId="1" sqref="K95" start="0" length="0">
      <dxf>
        <alignment horizontal="center" vertical="top" readingOrder="0"/>
      </dxf>
    </rfmt>
    <rfmt sheetId="1" sqref="M95" start="0" length="0">
      <dxf>
        <font>
          <b/>
          <sz val="20"/>
          <color rgb="FFFF0000"/>
          <name val="Times New Roman"/>
          <scheme val="none"/>
        </font>
      </dxf>
    </rfmt>
    <rfmt sheetId="1" sqref="N95" start="0" length="0">
      <dxf>
        <font>
          <b/>
          <sz val="24"/>
          <color auto="1"/>
          <name val="Times New Roman"/>
          <scheme val="none"/>
        </font>
      </dxf>
    </rfmt>
  </rrc>
  <rrc rId="170" sId="1" ref="A95:XFD104"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71" sheetId="1" source="A124:XFD133" destination="A95:XFD104" sourceSheetId="1">
    <rfmt sheetId="1" xfDxf="1" sqref="A95:XFD95" start="0" length="0">
      <dxf>
        <font>
          <sz val="12"/>
          <color rgb="FFFF0000"/>
          <name val="Times New Roman"/>
          <scheme val="none"/>
        </font>
        <alignment horizontal="center" vertical="center" wrapText="1" readingOrder="0"/>
      </dxf>
    </rfmt>
    <rfmt sheetId="1" xfDxf="1" sqref="A96:XFD96" start="0" length="0">
      <dxf>
        <font>
          <sz val="12"/>
          <color rgb="FFFF0000"/>
          <name val="Times New Roman"/>
          <scheme val="none"/>
        </font>
        <alignment horizontal="center" vertical="center" wrapText="1" readingOrder="0"/>
      </dxf>
    </rfmt>
    <rfmt sheetId="1" xfDxf="1" sqref="A97:XFD97" start="0" length="0">
      <dxf>
        <font>
          <sz val="12"/>
          <color rgb="FFFF0000"/>
          <name val="Times New Roman"/>
          <scheme val="none"/>
        </font>
        <alignment horizontal="center" vertical="center" wrapText="1" readingOrder="0"/>
      </dxf>
    </rfmt>
    <rfmt sheetId="1" xfDxf="1" sqref="A98:XFD98" start="0" length="0">
      <dxf>
        <font>
          <sz val="12"/>
          <color rgb="FFFF0000"/>
          <name val="Times New Roman"/>
          <scheme val="none"/>
        </font>
        <alignment horizontal="center" vertical="center" wrapText="1" readingOrder="0"/>
      </dxf>
    </rfmt>
    <rfmt sheetId="1" xfDxf="1" sqref="A99:XFD99" start="0" length="0">
      <dxf>
        <font>
          <sz val="12"/>
          <color rgb="FFFF0000"/>
          <name val="Times New Roman"/>
          <scheme val="none"/>
        </font>
        <alignment horizontal="center" vertical="center" wrapText="1" readingOrder="0"/>
      </dxf>
    </rfmt>
    <rfmt sheetId="1" xfDxf="1" sqref="A100:XFD100" start="0" length="0">
      <dxf>
        <font>
          <sz val="12"/>
          <color rgb="FFFF0000"/>
          <name val="Times New Roman"/>
          <scheme val="none"/>
        </font>
        <alignment horizontal="center" vertical="center" wrapText="1" readingOrder="0"/>
      </dxf>
    </rfmt>
    <rfmt sheetId="1" xfDxf="1" sqref="A101:XFD101" start="0" length="0">
      <dxf>
        <font>
          <sz val="12"/>
          <color rgb="FFFF0000"/>
          <name val="Times New Roman"/>
          <scheme val="none"/>
        </font>
        <alignment horizontal="center" vertical="center" wrapText="1" readingOrder="0"/>
      </dxf>
    </rfmt>
    <rfmt sheetId="1" xfDxf="1" sqref="A102:XFD102" start="0" length="0">
      <dxf>
        <font>
          <sz val="12"/>
          <color rgb="FFFF0000"/>
          <name val="Times New Roman"/>
          <scheme val="none"/>
        </font>
        <alignment horizontal="center" vertical="center" wrapText="1" readingOrder="0"/>
      </dxf>
    </rfmt>
    <rfmt sheetId="1" xfDxf="1" sqref="A103:XFD103" start="0" length="0">
      <dxf>
        <font>
          <sz val="12"/>
          <color rgb="FFFF0000"/>
          <name val="Times New Roman"/>
          <scheme val="none"/>
        </font>
        <alignment horizontal="center" vertical="center" wrapText="1" readingOrder="0"/>
      </dxf>
    </rfmt>
    <rfmt sheetId="1" xfDxf="1" sqref="A104:XFD104" start="0" length="0">
      <dxf>
        <font>
          <sz val="12"/>
          <color rgb="FFFF0000"/>
          <name val="Times New Roman"/>
          <scheme val="none"/>
        </font>
        <alignment horizontal="center" vertical="center" wrapText="1" readingOrder="0"/>
      </dxf>
    </rfmt>
    <rfmt sheetId="1" sqref="A95" start="0" length="0">
      <dxf>
        <font>
          <b/>
          <sz val="15"/>
          <color rgb="FF6600FF"/>
          <name val="Times New Roman"/>
          <scheme val="none"/>
        </font>
      </dxf>
    </rfmt>
    <rfmt sheetId="1" sqref="B95" start="0" length="0">
      <dxf>
        <font>
          <b/>
          <sz val="15"/>
          <color rgb="FFFF0000"/>
          <name val="Times New Roman"/>
          <scheme val="none"/>
        </font>
      </dxf>
    </rfmt>
    <rfmt sheetId="1" sqref="C95"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95"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95"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95"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95"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95"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95"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95"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95" start="0" length="0">
      <dxf>
        <font>
          <sz val="13"/>
          <color rgb="FFFF0000"/>
          <name val="Times New Roman"/>
          <scheme val="none"/>
        </font>
      </dxf>
    </rfmt>
    <rfmt sheetId="1" sqref="L95" start="0" length="0">
      <dxf>
        <font>
          <sz val="13"/>
          <color rgb="FFFF0000"/>
          <name val="Times New Roman"/>
          <scheme val="none"/>
        </font>
      </dxf>
    </rfmt>
    <rfmt sheetId="1" sqref="N95" start="0" length="0">
      <dxf>
        <font>
          <b/>
          <sz val="24"/>
          <color rgb="FFFF0000"/>
          <name val="Times New Roman"/>
          <scheme val="none"/>
        </font>
      </dxf>
    </rfmt>
    <rfmt sheetId="1" sqref="A96" start="0" length="0">
      <dxf>
        <font>
          <b/>
          <sz val="15"/>
          <color rgb="FF6600FF"/>
          <name val="Times New Roman"/>
          <scheme val="none"/>
        </font>
      </dxf>
    </rfmt>
    <rfmt sheetId="1" sqref="B96" start="0" length="0">
      <dxf>
        <font>
          <b/>
          <sz val="15"/>
          <color rgb="FFFF0000"/>
          <name val="Times New Roman"/>
          <scheme val="none"/>
        </font>
      </dxf>
    </rfmt>
    <rfmt sheetId="1" sqref="C96"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96"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96"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96"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96"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96"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96"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96"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96" start="0" length="0">
      <dxf>
        <font>
          <sz val="13"/>
          <color rgb="FFFF0000"/>
          <name val="Times New Roman"/>
          <scheme val="none"/>
        </font>
      </dxf>
    </rfmt>
    <rfmt sheetId="1" sqref="L96" start="0" length="0">
      <dxf>
        <font>
          <sz val="13"/>
          <color rgb="FFFF0000"/>
          <name val="Times New Roman"/>
          <scheme val="none"/>
        </font>
      </dxf>
    </rfmt>
    <rfmt sheetId="1" sqref="N96" start="0" length="0">
      <dxf>
        <font>
          <b/>
          <sz val="24"/>
          <color rgb="FFFF0000"/>
          <name val="Times New Roman"/>
          <scheme val="none"/>
        </font>
      </dxf>
    </rfmt>
    <rfmt sheetId="1" sqref="A97" start="0" length="0">
      <dxf>
        <font>
          <b/>
          <sz val="15"/>
          <color rgb="FF6600FF"/>
          <name val="Times New Roman"/>
          <scheme val="none"/>
        </font>
      </dxf>
    </rfmt>
    <rfmt sheetId="1" sqref="B97" start="0" length="0">
      <dxf>
        <font>
          <b/>
          <sz val="15"/>
          <color rgb="FFFF0000"/>
          <name val="Times New Roman"/>
          <scheme val="none"/>
        </font>
      </dxf>
    </rfmt>
    <rfmt sheetId="1" sqref="C97"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97"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97"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97"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97"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97"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97"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97"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97" start="0" length="0">
      <dxf>
        <font>
          <sz val="13"/>
          <color rgb="FFFF0000"/>
          <name val="Times New Roman"/>
          <scheme val="none"/>
        </font>
      </dxf>
    </rfmt>
    <rfmt sheetId="1" sqref="L97" start="0" length="0">
      <dxf>
        <font>
          <sz val="13"/>
          <color rgb="FFFF0000"/>
          <name val="Times New Roman"/>
          <scheme val="none"/>
        </font>
      </dxf>
    </rfmt>
    <rfmt sheetId="1" sqref="N97" start="0" length="0">
      <dxf>
        <font>
          <b/>
          <sz val="24"/>
          <color rgb="FFFF0000"/>
          <name val="Times New Roman"/>
          <scheme val="none"/>
        </font>
      </dxf>
    </rfmt>
    <rfmt sheetId="1" sqref="A98" start="0" length="0">
      <dxf>
        <font>
          <b/>
          <sz val="15"/>
          <color rgb="FF6600FF"/>
          <name val="Times New Roman"/>
          <scheme val="none"/>
        </font>
      </dxf>
    </rfmt>
    <rfmt sheetId="1" sqref="B98" start="0" length="0">
      <dxf>
        <font>
          <b/>
          <sz val="15"/>
          <color rgb="FFFF0000"/>
          <name val="Times New Roman"/>
          <scheme val="none"/>
        </font>
      </dxf>
    </rfmt>
    <rfmt sheetId="1" sqref="C98"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98"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98"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98"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98"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98"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98"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98"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98" start="0" length="0">
      <dxf>
        <font>
          <sz val="13"/>
          <color rgb="FFFF0000"/>
          <name val="Times New Roman"/>
          <scheme val="none"/>
        </font>
      </dxf>
    </rfmt>
    <rfmt sheetId="1" sqref="L98" start="0" length="0">
      <dxf>
        <font>
          <sz val="13"/>
          <color rgb="FFFF0000"/>
          <name val="Times New Roman"/>
          <scheme val="none"/>
        </font>
      </dxf>
    </rfmt>
    <rfmt sheetId="1" sqref="N98" start="0" length="0">
      <dxf>
        <font>
          <b/>
          <sz val="24"/>
          <color rgb="FFFF0000"/>
          <name val="Times New Roman"/>
          <scheme val="none"/>
        </font>
      </dxf>
    </rfmt>
    <rfmt sheetId="1" sqref="A99" start="0" length="0">
      <dxf>
        <font>
          <b/>
          <sz val="15"/>
          <color rgb="FF6600FF"/>
          <name val="Times New Roman"/>
          <scheme val="none"/>
        </font>
      </dxf>
    </rfmt>
    <rfmt sheetId="1" sqref="B99" start="0" length="0">
      <dxf>
        <font>
          <b/>
          <sz val="15"/>
          <color rgb="FFFF0000"/>
          <name val="Times New Roman"/>
          <scheme val="none"/>
        </font>
      </dxf>
    </rfmt>
    <rfmt sheetId="1" sqref="C99"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99"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99"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99"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99"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99"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99"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99"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99" start="0" length="0">
      <dxf>
        <font>
          <sz val="13"/>
          <color rgb="FFFF0000"/>
          <name val="Times New Roman"/>
          <scheme val="none"/>
        </font>
      </dxf>
    </rfmt>
    <rfmt sheetId="1" sqref="L99" start="0" length="0">
      <dxf>
        <font>
          <sz val="13"/>
          <color rgb="FFFF0000"/>
          <name val="Times New Roman"/>
          <scheme val="none"/>
        </font>
      </dxf>
    </rfmt>
    <rfmt sheetId="1" sqref="N99" start="0" length="0">
      <dxf>
        <font>
          <b/>
          <sz val="24"/>
          <color rgb="FFFF0000"/>
          <name val="Times New Roman"/>
          <scheme val="none"/>
        </font>
      </dxf>
    </rfmt>
    <rfmt sheetId="1" sqref="A100" start="0" length="0">
      <dxf>
        <font>
          <b/>
          <sz val="15"/>
          <color rgb="FF6600FF"/>
          <name val="Times New Roman"/>
          <scheme val="none"/>
        </font>
      </dxf>
    </rfmt>
    <rfmt sheetId="1" sqref="B100" start="0" length="0">
      <dxf>
        <font>
          <b/>
          <sz val="15"/>
          <color rgb="FFFF0000"/>
          <name val="Times New Roman"/>
          <scheme val="none"/>
        </font>
      </dxf>
    </rfmt>
    <rfmt sheetId="1" sqref="C100"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100"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100"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100"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100"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100"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100"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100"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100" start="0" length="0">
      <dxf>
        <font>
          <sz val="13"/>
          <color rgb="FFFF0000"/>
          <name val="Times New Roman"/>
          <scheme val="none"/>
        </font>
      </dxf>
    </rfmt>
    <rfmt sheetId="1" sqref="L100" start="0" length="0">
      <dxf>
        <font>
          <sz val="13"/>
          <color rgb="FFFF0000"/>
          <name val="Times New Roman"/>
          <scheme val="none"/>
        </font>
      </dxf>
    </rfmt>
    <rfmt sheetId="1" sqref="N100" start="0" length="0">
      <dxf>
        <font>
          <b/>
          <sz val="24"/>
          <color rgb="FFFF0000"/>
          <name val="Times New Roman"/>
          <scheme val="none"/>
        </font>
      </dxf>
    </rfmt>
    <rfmt sheetId="1" sqref="A101" start="0" length="0">
      <dxf>
        <font>
          <b/>
          <sz val="15"/>
          <color rgb="FF6600FF"/>
          <name val="Times New Roman"/>
          <scheme val="none"/>
        </font>
      </dxf>
    </rfmt>
    <rfmt sheetId="1" sqref="B101" start="0" length="0">
      <dxf>
        <font>
          <b/>
          <sz val="15"/>
          <color rgb="FFFF0000"/>
          <name val="Times New Roman"/>
          <scheme val="none"/>
        </font>
      </dxf>
    </rfmt>
    <rfmt sheetId="1" sqref="C101"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101"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101"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101"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101"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101"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101"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101"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101" start="0" length="0">
      <dxf>
        <font>
          <sz val="13"/>
          <color rgb="FFFF0000"/>
          <name val="Times New Roman"/>
          <scheme val="none"/>
        </font>
      </dxf>
    </rfmt>
    <rfmt sheetId="1" sqref="L101" start="0" length="0">
      <dxf>
        <font>
          <sz val="13"/>
          <color rgb="FFFF0000"/>
          <name val="Times New Roman"/>
          <scheme val="none"/>
        </font>
      </dxf>
    </rfmt>
    <rfmt sheetId="1" sqref="N101" start="0" length="0">
      <dxf>
        <font>
          <b/>
          <sz val="24"/>
          <color rgb="FFFF0000"/>
          <name val="Times New Roman"/>
          <scheme val="none"/>
        </font>
      </dxf>
    </rfmt>
    <rfmt sheetId="1" sqref="A102" start="0" length="0">
      <dxf>
        <font>
          <b/>
          <sz val="15"/>
          <color rgb="FF6600FF"/>
          <name val="Times New Roman"/>
          <scheme val="none"/>
        </font>
      </dxf>
    </rfmt>
    <rfmt sheetId="1" sqref="B102" start="0" length="0">
      <dxf>
        <font>
          <b/>
          <sz val="15"/>
          <color rgb="FFFF0000"/>
          <name val="Times New Roman"/>
          <scheme val="none"/>
        </font>
      </dxf>
    </rfmt>
    <rfmt sheetId="1" sqref="C102"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102"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102"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102"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102"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102"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102"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102"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102" start="0" length="0">
      <dxf>
        <font>
          <sz val="13"/>
          <color rgb="FFFF0000"/>
          <name val="Times New Roman"/>
          <scheme val="none"/>
        </font>
      </dxf>
    </rfmt>
    <rfmt sheetId="1" sqref="L102" start="0" length="0">
      <dxf>
        <font>
          <sz val="13"/>
          <color rgb="FFFF0000"/>
          <name val="Times New Roman"/>
          <scheme val="none"/>
        </font>
      </dxf>
    </rfmt>
    <rfmt sheetId="1" sqref="N102" start="0" length="0">
      <dxf>
        <font>
          <b/>
          <sz val="24"/>
          <color rgb="FFFF0000"/>
          <name val="Times New Roman"/>
          <scheme val="none"/>
        </font>
      </dxf>
    </rfmt>
    <rfmt sheetId="1" sqref="A103" start="0" length="0">
      <dxf>
        <font>
          <b/>
          <sz val="15"/>
          <color rgb="FF6600FF"/>
          <name val="Times New Roman"/>
          <scheme val="none"/>
        </font>
      </dxf>
    </rfmt>
    <rfmt sheetId="1" sqref="B103" start="0" length="0">
      <dxf>
        <font>
          <b/>
          <sz val="15"/>
          <color rgb="FFFF0000"/>
          <name val="Times New Roman"/>
          <scheme val="none"/>
        </font>
      </dxf>
    </rfmt>
    <rfmt sheetId="1" sqref="C103"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103"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103"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103"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103"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103"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103"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103"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103" start="0" length="0">
      <dxf>
        <font>
          <sz val="13"/>
          <color rgb="FFFF0000"/>
          <name val="Times New Roman"/>
          <scheme val="none"/>
        </font>
      </dxf>
    </rfmt>
    <rfmt sheetId="1" sqref="L103" start="0" length="0">
      <dxf>
        <font>
          <sz val="13"/>
          <color rgb="FFFF0000"/>
          <name val="Times New Roman"/>
          <scheme val="none"/>
        </font>
      </dxf>
    </rfmt>
    <rfmt sheetId="1" sqref="N103" start="0" length="0">
      <dxf>
        <font>
          <b/>
          <sz val="24"/>
          <color rgb="FFFF0000"/>
          <name val="Times New Roman"/>
          <scheme val="none"/>
        </font>
      </dxf>
    </rfmt>
    <rfmt sheetId="1" sqref="A104" start="0" length="0">
      <dxf>
        <font>
          <b/>
          <sz val="15"/>
          <color rgb="FF6600FF"/>
          <name val="Times New Roman"/>
          <scheme val="none"/>
        </font>
      </dxf>
    </rfmt>
    <rfmt sheetId="1" sqref="B104" start="0" length="0">
      <dxf>
        <font>
          <b/>
          <sz val="15"/>
          <color rgb="FFFF0000"/>
          <name val="Times New Roman"/>
          <scheme val="none"/>
        </font>
      </dxf>
    </rfmt>
    <rfmt sheetId="1" sqref="C104" start="0" length="0">
      <dxf>
        <font>
          <sz val="13"/>
          <color auto="1"/>
          <name val="Times New Roman"/>
          <scheme val="none"/>
        </font>
        <numFmt numFmtId="30" formatCode="@"/>
        <fill>
          <patternFill patternType="solid">
            <bgColor theme="0"/>
          </patternFill>
        </fill>
        <border outline="0">
          <left style="thin">
            <color indexed="64"/>
          </left>
          <right style="thin">
            <color indexed="64"/>
          </right>
          <top style="thin">
            <color indexed="64"/>
          </top>
          <bottom style="thin">
            <color indexed="64"/>
          </bottom>
        </border>
      </dxf>
    </rfmt>
    <rfmt sheetId="1" sqref="D104" start="0" length="0">
      <dxf>
        <font>
          <sz val="13"/>
          <color auto="1"/>
          <name val="Times New Roman"/>
          <scheme val="none"/>
        </font>
        <alignment horizontal="general" readingOrder="0"/>
        <border outline="0">
          <left style="thin">
            <color indexed="64"/>
          </left>
          <right style="thin">
            <color indexed="64"/>
          </right>
          <top style="thin">
            <color indexed="64"/>
          </top>
          <bottom style="thin">
            <color indexed="64"/>
          </bottom>
        </border>
      </dxf>
    </rfmt>
    <rfmt sheetId="1" sqref="E104" start="0" length="0">
      <dxf>
        <font>
          <sz val="13"/>
          <color auto="1"/>
          <name val="Times New Roman"/>
          <scheme val="none"/>
        </font>
        <numFmt numFmtId="4" formatCode="#,##0.00"/>
        <fill>
          <patternFill patternType="solid">
            <bgColor theme="0"/>
          </patternFill>
        </fill>
        <border outline="0">
          <left style="thin">
            <color indexed="64"/>
          </left>
          <right style="thin">
            <color indexed="64"/>
          </right>
          <top style="thin">
            <color indexed="64"/>
          </top>
          <bottom style="thin">
            <color indexed="64"/>
          </bottom>
        </border>
      </dxf>
    </rfmt>
    <rfmt sheetId="1" sqref="F104"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G104"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H104" start="0" length="0">
      <dxf>
        <font>
          <sz val="13"/>
          <color auto="1"/>
          <name val="Times New Roman"/>
          <scheme val="none"/>
        </font>
        <numFmt numFmtId="1" formatCode="0"/>
        <fill>
          <patternFill patternType="solid">
            <bgColor theme="0"/>
          </patternFill>
        </fill>
        <border outline="0">
          <left style="thin">
            <color indexed="64"/>
          </left>
          <right style="thin">
            <color indexed="64"/>
          </right>
          <top style="thin">
            <color indexed="64"/>
          </top>
          <bottom style="thin">
            <color indexed="64"/>
          </bottom>
        </border>
      </dxf>
    </rfmt>
    <rfmt sheetId="1" sqref="I104" start="0" length="0">
      <dxf>
        <font>
          <sz val="13"/>
          <color auto="1"/>
          <name val="Times New Roman"/>
          <scheme val="none"/>
        </font>
        <numFmt numFmtId="164" formatCode="0.0"/>
        <fill>
          <patternFill patternType="solid">
            <bgColor theme="6" tint="0.59999389629810485"/>
          </patternFill>
        </fill>
        <border outline="0">
          <left style="thin">
            <color indexed="64"/>
          </left>
          <right style="thin">
            <color indexed="64"/>
          </right>
          <top style="thin">
            <color indexed="64"/>
          </top>
          <bottom style="thin">
            <color indexed="64"/>
          </bottom>
        </border>
      </dxf>
    </rfmt>
    <rfmt sheetId="1" sqref="J104" start="0" length="0">
      <dxf>
        <font>
          <sz val="13"/>
          <color auto="1"/>
          <name val="Times New Roman"/>
          <scheme val="none"/>
        </font>
        <alignment horizontal="left" readingOrder="0"/>
        <border outline="0">
          <left style="thin">
            <color indexed="64"/>
          </left>
          <right style="thin">
            <color indexed="64"/>
          </right>
          <top style="thin">
            <color indexed="64"/>
          </top>
          <bottom style="thin">
            <color indexed="64"/>
          </bottom>
        </border>
      </dxf>
    </rfmt>
    <rfmt sheetId="1" sqref="K104" start="0" length="0">
      <dxf>
        <font>
          <sz val="13"/>
          <color rgb="FFFF0000"/>
          <name val="Times New Roman"/>
          <scheme val="none"/>
        </font>
      </dxf>
    </rfmt>
    <rfmt sheetId="1" sqref="L104" start="0" length="0">
      <dxf>
        <font>
          <sz val="13"/>
          <color rgb="FFFF0000"/>
          <name val="Times New Roman"/>
          <scheme val="none"/>
        </font>
      </dxf>
    </rfmt>
    <rfmt sheetId="1" sqref="N104" start="0" length="0">
      <dxf>
        <font>
          <b/>
          <sz val="24"/>
          <color rgb="FFFF0000"/>
          <name val="Times New Roman"/>
          <scheme val="none"/>
        </font>
      </dxf>
    </rfmt>
  </rm>
  <rrc rId="172"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3"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4"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5"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6"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7"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8"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79"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80"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81" sId="1" ref="A124:XFD124"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24:XFD124" start="0" length="0">
      <dxf>
        <font>
          <color rgb="FFFF0000"/>
          <name val="Times New Roman"/>
          <scheme val="none"/>
        </font>
      </dxf>
    </rfmt>
    <rfmt sheetId="1" sqref="A124" start="0" length="0">
      <dxf>
        <font>
          <b/>
          <sz val="15"/>
          <color rgb="FFFF0000"/>
          <name val="Times New Roman"/>
          <scheme val="none"/>
        </font>
        <alignment horizontal="center" vertical="top" readingOrder="0"/>
      </dxf>
    </rfmt>
    <rfmt sheetId="1" sqref="B124" start="0" length="0">
      <dxf>
        <font>
          <b/>
          <sz val="15"/>
          <color auto="1"/>
          <name val="Times New Roman"/>
          <scheme val="none"/>
        </font>
        <alignment horizontal="center" vertical="center" readingOrder="0"/>
      </dxf>
    </rfmt>
    <rfmt sheetId="1" sqref="D124" start="0" length="0">
      <dxf>
        <font>
          <sz val="13"/>
          <color rgb="FFFF0000"/>
          <name val="Times New Roman"/>
          <scheme val="none"/>
        </font>
        <alignment vertical="center" readingOrder="0"/>
      </dxf>
    </rfmt>
    <rfmt sheetId="1" sqref="E124" start="0" length="0">
      <dxf>
        <alignment vertical="center" readingOrder="0"/>
      </dxf>
    </rfmt>
    <rfmt sheetId="1" sqref="F124" start="0" length="0">
      <dxf>
        <alignment vertical="center" readingOrder="0"/>
      </dxf>
    </rfmt>
    <rfmt sheetId="1" sqref="G124" start="0" length="0">
      <dxf>
        <alignment vertical="center" readingOrder="0"/>
      </dxf>
    </rfmt>
    <rfmt sheetId="1" sqref="H124" start="0" length="0">
      <dxf>
        <alignment vertical="center" readingOrder="0"/>
      </dxf>
    </rfmt>
    <rfmt sheetId="1" sqref="I124" start="0" length="0">
      <dxf>
        <alignment vertical="center" readingOrder="0"/>
      </dxf>
    </rfmt>
    <rfmt sheetId="1" sqref="J124" start="0" length="0">
      <dxf>
        <alignment vertical="center" readingOrder="0"/>
      </dxf>
    </rfmt>
    <rfmt sheetId="1" sqref="K124" start="0" length="0">
      <dxf>
        <alignment horizontal="center" vertical="top" readingOrder="0"/>
      </dxf>
    </rfmt>
    <rfmt sheetId="1" sqref="M124" start="0" length="0">
      <dxf>
        <font>
          <b/>
          <sz val="20"/>
          <color rgb="FFFF0000"/>
          <name val="Times New Roman"/>
          <scheme val="none"/>
        </font>
      </dxf>
    </rfmt>
    <rfmt sheetId="1" sqref="N124" start="0" length="0">
      <dxf>
        <font>
          <b/>
          <sz val="24"/>
          <color auto="1"/>
          <name val="Times New Roman"/>
          <scheme val="none"/>
        </font>
      </dxf>
    </rfmt>
  </rrc>
  <rrc rId="182" sId="1" ref="A105:XFD118"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83" sheetId="1" source="A192:XFD205" destination="A105:XFD118" sourceSheetId="1">
    <undo index="0" exp="area" ref3D="1" dr="$C$1:$L$205" dn="Z_BFA1C89A_0399_4765_875D_95183FF494AD_.wvu.FilterData" sId="1"/>
    <undo index="0" exp="area" ref3D="1" dr="$C$1:$L$205" dn="Z_C934BD91_DDEA_4076_A147_7986E4E9B0ED_.wvu.FilterData" sId="1"/>
    <undo index="0" exp="area" ref3D="1" dr="$C$1:$L$205" dn="Z_DB100ABA_7F0E_45CD_90F9_075FB0E255C0_.wvu.FilterData" sId="1"/>
    <undo index="0" exp="area" ref3D="1" dr="$C$1:$L$205" dn="Z_532EF44B_0B5F_4771_8913_4BFCE2C984CC_.wvu.FilterData" sId="1"/>
    <undo index="0" exp="area" ref3D="1" dr="$C$1:$L$205" dn="Z_9B8CFFA8_C857_4156_B2D3_EB8167F689F9_.wvu.FilterData" sId="1"/>
    <undo index="0" exp="area" ref3D="1" dr="$C$1:$L$205" dn="Z_82D8AE93_4656_4732_9E81_CF8B2E17AA8B_.wvu.FilterData" sId="1"/>
    <undo index="0" exp="area" ref3D="1" dr="$C$1:$L$205" dn="Z_355F3DCA_2977_4C49_BACF_D67A51825EB3_.wvu.FilterData" sId="1"/>
    <undo index="0" exp="area" ref3D="1" dr="$C$1:$L$205" dn="Z_8D615D26_3973_432E_BA47_2F210EEC7968_.wvu.FilterData" sId="1"/>
    <undo index="0" exp="area" ref3D="1" dr="$C$1:$L$205" dn="Z_73EB819A_D15A_4F77_AC5C_3AD050B6B638_.wvu.FilterData" sId="1"/>
    <undo index="0" exp="area" ref3D="1" dr="$C$1:$L$205" dn="Z_5E428F58_D327_4B48_A9FB_724E3B131F7F_.wvu.FilterData" sId="1"/>
    <undo index="0" exp="area" ref3D="1" dr="$C$1:$L$205" dn="Z_34E5FEBC_9BE8_4E19_9060_69760C173A6A_.wvu.FilterData" sId="1"/>
    <undo index="0" exp="area" ref3D="1" dr="$C$1:$L$205" dn="Z_2F9EB97B_D6F7_46DC_B37C_0B44B74BFC16_.wvu.FilterData" sId="1"/>
    <undo index="0" exp="area" ref3D="1" dr="$C$1:$L$205" dn="Z_1CE71A84_9934_4FEF_A487_531D2C025D89_.wvu.FilterData" sId="1"/>
    <undo index="0" exp="area" ref3D="1" dr="$C$1:$L$205" dn="Z_21B28D17_A28D_4EE3_A0BB_B4D2BEE24740_.wvu.FilterData" sId="1"/>
    <rfmt sheetId="1" xfDxf="1" sqref="A105:XFD105" start="0" length="0">
      <dxf>
        <font>
          <sz val="12"/>
          <color rgb="FFFF0000"/>
          <name val="Times New Roman"/>
          <scheme val="none"/>
        </font>
      </dxf>
    </rfmt>
    <rfmt sheetId="1" xfDxf="1" sqref="A106:XFD106" start="0" length="0">
      <dxf>
        <font>
          <sz val="12"/>
          <color rgb="FFFF0000"/>
          <name val="Times New Roman"/>
          <scheme val="none"/>
        </font>
      </dxf>
    </rfmt>
    <rfmt sheetId="1" xfDxf="1" sqref="A107:XFD107" start="0" length="0">
      <dxf>
        <font>
          <sz val="12"/>
          <color rgb="FFFF0000"/>
          <name val="Times New Roman"/>
          <scheme val="none"/>
        </font>
      </dxf>
    </rfmt>
    <rfmt sheetId="1" xfDxf="1" sqref="A108:XFD108" start="0" length="0">
      <dxf>
        <font>
          <sz val="12"/>
          <color rgb="FFFF0000"/>
          <name val="Times New Roman"/>
          <scheme val="none"/>
        </font>
      </dxf>
    </rfmt>
    <rfmt sheetId="1" xfDxf="1" sqref="A109:XFD109" start="0" length="0">
      <dxf>
        <font>
          <sz val="12"/>
          <color rgb="FFFF0000"/>
          <name val="Times New Roman"/>
          <scheme val="none"/>
        </font>
      </dxf>
    </rfmt>
    <rfmt sheetId="1" xfDxf="1" sqref="A110:XFD110" start="0" length="0">
      <dxf>
        <font>
          <sz val="12"/>
          <color rgb="FFFF0000"/>
          <name val="Times New Roman"/>
          <scheme val="none"/>
        </font>
      </dxf>
    </rfmt>
    <rfmt sheetId="1" xfDxf="1" sqref="A111:XFD111" start="0" length="0">
      <dxf>
        <font>
          <sz val="12"/>
          <color rgb="FFFF0000"/>
          <name val="Times New Roman"/>
          <scheme val="none"/>
        </font>
      </dxf>
    </rfmt>
    <rfmt sheetId="1" xfDxf="1" sqref="A112:XFD112" start="0" length="0">
      <dxf>
        <font>
          <sz val="12"/>
          <color rgb="FFFF0000"/>
          <name val="Times New Roman"/>
          <scheme val="none"/>
        </font>
      </dxf>
    </rfmt>
    <rfmt sheetId="1" xfDxf="1" sqref="A113:XFD113" start="0" length="0">
      <dxf>
        <font>
          <sz val="12"/>
          <color rgb="FFFF0000"/>
          <name val="Times New Roman"/>
          <scheme val="none"/>
        </font>
      </dxf>
    </rfmt>
    <rfmt sheetId="1" xfDxf="1" sqref="A114:XFD114" start="0" length="0">
      <dxf>
        <font>
          <sz val="12"/>
          <color rgb="FFFF0000"/>
          <name val="Times New Roman"/>
          <scheme val="none"/>
        </font>
      </dxf>
    </rfmt>
    <rfmt sheetId="1" xfDxf="1" sqref="A115:XFD115" start="0" length="0">
      <dxf>
        <font>
          <sz val="12"/>
          <color rgb="FFFF0000"/>
          <name val="Times New Roman"/>
          <scheme val="none"/>
        </font>
      </dxf>
    </rfmt>
    <rfmt sheetId="1" xfDxf="1" sqref="A116:XFD116" start="0" length="0">
      <dxf>
        <font>
          <sz val="12"/>
          <color rgb="FFFF0000"/>
          <name val="Times New Roman"/>
          <scheme val="none"/>
        </font>
      </dxf>
    </rfmt>
    <rfmt sheetId="1" xfDxf="1" sqref="A117:XFD117" start="0" length="0">
      <dxf>
        <font>
          <sz val="12"/>
          <color rgb="FFFF0000"/>
          <name val="Times New Roman"/>
          <scheme val="none"/>
        </font>
      </dxf>
    </rfmt>
    <rfmt sheetId="1" xfDxf="1" sqref="A118:XFD118" start="0" length="0">
      <dxf>
        <font>
          <sz val="12"/>
          <color rgb="FFFF0000"/>
          <name val="Times New Roman"/>
          <scheme val="none"/>
        </font>
      </dxf>
    </rfmt>
    <rfmt sheetId="1" sqref="A105" start="0" length="0">
      <dxf>
        <font>
          <b/>
          <sz val="15"/>
          <color rgb="FF6600FF"/>
          <name val="Times New Roman"/>
          <scheme val="none"/>
        </font>
        <alignment horizontal="center" vertical="top" readingOrder="0"/>
      </dxf>
    </rfmt>
    <rfmt sheetId="1" sqref="B105" start="0" length="0">
      <dxf>
        <font>
          <b/>
          <sz val="15"/>
          <color rgb="FFFF0000"/>
          <name val="Times New Roman"/>
          <scheme val="none"/>
        </font>
        <alignment horizontal="center" vertical="center" readingOrder="0"/>
      </dxf>
    </rfmt>
    <rfmt sheetId="1" sqref="C105"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05"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05"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0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0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0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0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05" start="0" length="0">
      <dxf>
        <border outline="0">
          <left style="thin">
            <color indexed="64"/>
          </left>
          <right style="thin">
            <color indexed="64"/>
          </right>
          <top style="thin">
            <color indexed="64"/>
          </top>
          <bottom style="thin">
            <color indexed="64"/>
          </bottom>
        </border>
      </dxf>
    </rfmt>
    <rfmt sheetId="1" sqref="K105" start="0" length="0">
      <dxf>
        <font>
          <sz val="13"/>
          <color rgb="FFFF0000"/>
          <name val="Times New Roman"/>
          <scheme val="none"/>
        </font>
        <alignment horizontal="center" vertical="top" readingOrder="0"/>
      </dxf>
    </rfmt>
    <rfmt sheetId="1" sqref="L105" start="0" length="0">
      <dxf>
        <font>
          <sz val="13"/>
          <color rgb="FFFF0000"/>
          <name val="Times New Roman"/>
          <scheme val="none"/>
        </font>
      </dxf>
    </rfmt>
    <rfmt sheetId="1" sqref="N105" start="0" length="0">
      <dxf>
        <font>
          <b/>
          <sz val="24"/>
          <color rgb="FFFF0000"/>
          <name val="Times New Roman"/>
          <scheme val="none"/>
        </font>
        <alignment horizontal="center" vertical="center" wrapText="1" readingOrder="0"/>
      </dxf>
    </rfmt>
    <rfmt sheetId="1" sqref="A106" start="0" length="0">
      <dxf>
        <font>
          <b/>
          <sz val="15"/>
          <color rgb="FF6600FF"/>
          <name val="Times New Roman"/>
          <scheme val="none"/>
        </font>
        <alignment horizontal="center" vertical="top" readingOrder="0"/>
      </dxf>
    </rfmt>
    <rfmt sheetId="1" sqref="B106" start="0" length="0">
      <dxf>
        <font>
          <b/>
          <sz val="15"/>
          <color rgb="FFFF0000"/>
          <name val="Times New Roman"/>
          <scheme val="none"/>
        </font>
        <alignment horizontal="center" vertical="center" readingOrder="0"/>
      </dxf>
    </rfmt>
    <rfmt sheetId="1" sqref="C106"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06"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06"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0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0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0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0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06" start="0" length="0">
      <dxf>
        <border outline="0">
          <left style="thin">
            <color indexed="64"/>
          </left>
          <right style="thin">
            <color indexed="64"/>
          </right>
          <top style="thin">
            <color indexed="64"/>
          </top>
          <bottom style="thin">
            <color indexed="64"/>
          </bottom>
        </border>
      </dxf>
    </rfmt>
    <rfmt sheetId="1" sqref="K106" start="0" length="0">
      <dxf>
        <font>
          <sz val="13"/>
          <color rgb="FFFF0000"/>
          <name val="Times New Roman"/>
          <scheme val="none"/>
        </font>
        <alignment horizontal="center" vertical="top" readingOrder="0"/>
      </dxf>
    </rfmt>
    <rfmt sheetId="1" sqref="L106" start="0" length="0">
      <dxf>
        <font>
          <sz val="13"/>
          <color rgb="FFFF0000"/>
          <name val="Times New Roman"/>
          <scheme val="none"/>
        </font>
      </dxf>
    </rfmt>
    <rfmt sheetId="1" sqref="N106" start="0" length="0">
      <dxf>
        <font>
          <b/>
          <sz val="24"/>
          <color rgb="FFFF0000"/>
          <name val="Times New Roman"/>
          <scheme val="none"/>
        </font>
        <alignment horizontal="center" vertical="center" wrapText="1" readingOrder="0"/>
      </dxf>
    </rfmt>
    <rfmt sheetId="1" sqref="A107" start="0" length="0">
      <dxf>
        <font>
          <b/>
          <sz val="15"/>
          <color rgb="FF6600FF"/>
          <name val="Times New Roman"/>
          <scheme val="none"/>
        </font>
        <alignment horizontal="center" vertical="top" readingOrder="0"/>
      </dxf>
    </rfmt>
    <rfmt sheetId="1" sqref="B107" start="0" length="0">
      <dxf>
        <font>
          <b/>
          <sz val="15"/>
          <color rgb="FFFF0000"/>
          <name val="Times New Roman"/>
          <scheme val="none"/>
        </font>
        <alignment horizontal="center" vertical="center" readingOrder="0"/>
      </dxf>
    </rfmt>
    <rfmt sheetId="1" sqref="C107"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07"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07"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0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0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0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0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07" start="0" length="0">
      <dxf>
        <border outline="0">
          <left style="thin">
            <color indexed="64"/>
          </left>
          <right style="thin">
            <color indexed="64"/>
          </right>
          <top style="thin">
            <color indexed="64"/>
          </top>
          <bottom style="thin">
            <color indexed="64"/>
          </bottom>
        </border>
      </dxf>
    </rfmt>
    <rfmt sheetId="1" sqref="K107" start="0" length="0">
      <dxf>
        <font>
          <sz val="13"/>
          <color rgb="FFFF0000"/>
          <name val="Times New Roman"/>
          <scheme val="none"/>
        </font>
        <alignment horizontal="center" vertical="top" readingOrder="0"/>
      </dxf>
    </rfmt>
    <rfmt sheetId="1" sqref="L107" start="0" length="0">
      <dxf>
        <font>
          <sz val="13"/>
          <color rgb="FFFF0000"/>
          <name val="Times New Roman"/>
          <scheme val="none"/>
        </font>
      </dxf>
    </rfmt>
    <rfmt sheetId="1" sqref="N107" start="0" length="0">
      <dxf>
        <font>
          <b/>
          <sz val="24"/>
          <color rgb="FFFF0000"/>
          <name val="Times New Roman"/>
          <scheme val="none"/>
        </font>
        <alignment horizontal="center" vertical="center" wrapText="1" readingOrder="0"/>
      </dxf>
    </rfmt>
    <rfmt sheetId="1" sqref="A108" start="0" length="0">
      <dxf>
        <font>
          <b/>
          <sz val="15"/>
          <color rgb="FF6600FF"/>
          <name val="Times New Roman"/>
          <scheme val="none"/>
        </font>
        <alignment horizontal="center" vertical="top" readingOrder="0"/>
      </dxf>
    </rfmt>
    <rfmt sheetId="1" sqref="B108" start="0" length="0">
      <dxf>
        <font>
          <b/>
          <sz val="15"/>
          <color rgb="FFFF0000"/>
          <name val="Times New Roman"/>
          <scheme val="none"/>
        </font>
        <alignment horizontal="center" vertical="center" readingOrder="0"/>
      </dxf>
    </rfmt>
    <rfmt sheetId="1" sqref="C10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08"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08"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0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0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0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0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08" start="0" length="0">
      <dxf>
        <border outline="0">
          <left style="thin">
            <color indexed="64"/>
          </left>
          <right style="thin">
            <color indexed="64"/>
          </right>
          <top style="thin">
            <color indexed="64"/>
          </top>
          <bottom style="thin">
            <color indexed="64"/>
          </bottom>
        </border>
      </dxf>
    </rfmt>
    <rfmt sheetId="1" sqref="K108" start="0" length="0">
      <dxf>
        <font>
          <sz val="13"/>
          <color rgb="FFFF0000"/>
          <name val="Times New Roman"/>
          <scheme val="none"/>
        </font>
        <alignment horizontal="center" vertical="top" readingOrder="0"/>
      </dxf>
    </rfmt>
    <rfmt sheetId="1" sqref="L108" start="0" length="0">
      <dxf>
        <font>
          <sz val="13"/>
          <color rgb="FFFF0000"/>
          <name val="Times New Roman"/>
          <scheme val="none"/>
        </font>
      </dxf>
    </rfmt>
    <rfmt sheetId="1" sqref="N108" start="0" length="0">
      <dxf>
        <font>
          <b/>
          <sz val="24"/>
          <color rgb="FFFF0000"/>
          <name val="Times New Roman"/>
          <scheme val="none"/>
        </font>
        <alignment horizontal="center" vertical="center" wrapText="1" readingOrder="0"/>
      </dxf>
    </rfmt>
    <rfmt sheetId="1" sqref="A109" start="0" length="0">
      <dxf>
        <font>
          <b/>
          <sz val="15"/>
          <color rgb="FF6600FF"/>
          <name val="Times New Roman"/>
          <scheme val="none"/>
        </font>
        <alignment horizontal="center" vertical="top" readingOrder="0"/>
      </dxf>
    </rfmt>
    <rfmt sheetId="1" sqref="B109" start="0" length="0">
      <dxf>
        <font>
          <b/>
          <sz val="15"/>
          <color rgb="FFFF0000"/>
          <name val="Times New Roman"/>
          <scheme val="none"/>
        </font>
        <alignment horizontal="center" vertical="center" readingOrder="0"/>
      </dxf>
    </rfmt>
    <rfmt sheetId="1" sqref="C109"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09"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09"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09"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09"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09"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0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09" start="0" length="0">
      <dxf>
        <border outline="0">
          <left style="thin">
            <color indexed="64"/>
          </left>
          <right style="thin">
            <color indexed="64"/>
          </right>
          <top style="thin">
            <color indexed="64"/>
          </top>
          <bottom style="thin">
            <color indexed="64"/>
          </bottom>
        </border>
      </dxf>
    </rfmt>
    <rfmt sheetId="1" sqref="K109" start="0" length="0">
      <dxf>
        <font>
          <sz val="13"/>
          <color rgb="FFFF0000"/>
          <name val="Times New Roman"/>
          <scheme val="none"/>
        </font>
        <alignment horizontal="center" vertical="top" readingOrder="0"/>
      </dxf>
    </rfmt>
    <rfmt sheetId="1" sqref="L109" start="0" length="0">
      <dxf>
        <font>
          <sz val="13"/>
          <color rgb="FFFF0000"/>
          <name val="Times New Roman"/>
          <scheme val="none"/>
        </font>
      </dxf>
    </rfmt>
    <rfmt sheetId="1" sqref="N109" start="0" length="0">
      <dxf>
        <font>
          <b/>
          <sz val="24"/>
          <color rgb="FFFF0000"/>
          <name val="Times New Roman"/>
          <scheme val="none"/>
        </font>
        <alignment horizontal="center" vertical="center" wrapText="1" readingOrder="0"/>
      </dxf>
    </rfmt>
    <rfmt sheetId="1" sqref="A110" start="0" length="0">
      <dxf>
        <font>
          <b/>
          <sz val="15"/>
          <color rgb="FF6600FF"/>
          <name val="Times New Roman"/>
          <scheme val="none"/>
        </font>
        <alignment horizontal="center" vertical="top" readingOrder="0"/>
      </dxf>
    </rfmt>
    <rfmt sheetId="1" sqref="B110" start="0" length="0">
      <dxf>
        <font>
          <b/>
          <sz val="15"/>
          <color rgb="FFFF0000"/>
          <name val="Times New Roman"/>
          <scheme val="none"/>
        </font>
        <alignment horizontal="center" vertical="center" readingOrder="0"/>
      </dxf>
    </rfmt>
    <rfmt sheetId="1" sqref="C110"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0"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0"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0"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0"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0"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0" start="0" length="0">
      <dxf>
        <border outline="0">
          <left style="thin">
            <color indexed="64"/>
          </left>
          <right style="thin">
            <color indexed="64"/>
          </right>
          <top style="thin">
            <color indexed="64"/>
          </top>
          <bottom style="thin">
            <color indexed="64"/>
          </bottom>
        </border>
      </dxf>
    </rfmt>
    <rfmt sheetId="1" sqref="K110" start="0" length="0">
      <dxf>
        <font>
          <sz val="13"/>
          <color rgb="FFFF0000"/>
          <name val="Times New Roman"/>
          <scheme val="none"/>
        </font>
        <alignment horizontal="center" vertical="top" readingOrder="0"/>
      </dxf>
    </rfmt>
    <rfmt sheetId="1" sqref="L110" start="0" length="0">
      <dxf>
        <font>
          <sz val="13"/>
          <color rgb="FFFF0000"/>
          <name val="Times New Roman"/>
          <scheme val="none"/>
        </font>
      </dxf>
    </rfmt>
    <rfmt sheetId="1" sqref="N110" start="0" length="0">
      <dxf>
        <font>
          <b/>
          <sz val="24"/>
          <color rgb="FFFF0000"/>
          <name val="Times New Roman"/>
          <scheme val="none"/>
        </font>
        <alignment horizontal="center" vertical="center" wrapText="1" readingOrder="0"/>
      </dxf>
    </rfmt>
    <rfmt sheetId="1" sqref="A111" start="0" length="0">
      <dxf>
        <font>
          <b/>
          <sz val="15"/>
          <color rgb="FF6600FF"/>
          <name val="Times New Roman"/>
          <scheme val="none"/>
        </font>
        <alignment horizontal="center" vertical="top" readingOrder="0"/>
      </dxf>
    </rfmt>
    <rfmt sheetId="1" sqref="B111" start="0" length="0">
      <dxf>
        <font>
          <b/>
          <sz val="15"/>
          <color rgb="FFFF0000"/>
          <name val="Times New Roman"/>
          <scheme val="none"/>
        </font>
        <alignment horizontal="center" vertical="center" readingOrder="0"/>
      </dxf>
    </rfmt>
    <rfmt sheetId="1" sqref="C111"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1"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1"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1"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1"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1"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1" start="0" length="0">
      <dxf>
        <border outline="0">
          <left style="thin">
            <color indexed="64"/>
          </left>
          <right style="thin">
            <color indexed="64"/>
          </right>
          <top style="thin">
            <color indexed="64"/>
          </top>
          <bottom style="thin">
            <color indexed="64"/>
          </bottom>
        </border>
      </dxf>
    </rfmt>
    <rfmt sheetId="1" sqref="K111" start="0" length="0">
      <dxf>
        <font>
          <sz val="13"/>
          <color rgb="FFFF0000"/>
          <name val="Times New Roman"/>
          <scheme val="none"/>
        </font>
        <alignment horizontal="center" vertical="top" readingOrder="0"/>
      </dxf>
    </rfmt>
    <rfmt sheetId="1" sqref="L111" start="0" length="0">
      <dxf>
        <font>
          <sz val="13"/>
          <color rgb="FFFF0000"/>
          <name val="Times New Roman"/>
          <scheme val="none"/>
        </font>
      </dxf>
    </rfmt>
    <rfmt sheetId="1" sqref="N111" start="0" length="0">
      <dxf>
        <font>
          <b/>
          <sz val="24"/>
          <color rgb="FFFF0000"/>
          <name val="Times New Roman"/>
          <scheme val="none"/>
        </font>
        <alignment horizontal="center" vertical="center" wrapText="1" readingOrder="0"/>
      </dxf>
    </rfmt>
    <rfmt sheetId="1" sqref="A112" start="0" length="0">
      <dxf>
        <font>
          <b/>
          <sz val="15"/>
          <color rgb="FF6600FF"/>
          <name val="Times New Roman"/>
          <scheme val="none"/>
        </font>
        <alignment horizontal="center" vertical="top" readingOrder="0"/>
      </dxf>
    </rfmt>
    <rfmt sheetId="1" sqref="B112" start="0" length="0">
      <dxf>
        <font>
          <b/>
          <sz val="15"/>
          <color rgb="FFFF0000"/>
          <name val="Times New Roman"/>
          <scheme val="none"/>
        </font>
        <alignment horizontal="center" vertical="center" readingOrder="0"/>
      </dxf>
    </rfmt>
    <rfmt sheetId="1" sqref="C112"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2"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2"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2"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2"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2"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2" start="0" length="0">
      <dxf>
        <border outline="0">
          <left style="thin">
            <color indexed="64"/>
          </left>
          <right style="thin">
            <color indexed="64"/>
          </right>
          <top style="thin">
            <color indexed="64"/>
          </top>
          <bottom style="thin">
            <color indexed="64"/>
          </bottom>
        </border>
      </dxf>
    </rfmt>
    <rfmt sheetId="1" sqref="K112" start="0" length="0">
      <dxf>
        <font>
          <sz val="13"/>
          <color rgb="FFFF0000"/>
          <name val="Times New Roman"/>
          <scheme val="none"/>
        </font>
        <alignment horizontal="center" vertical="top" readingOrder="0"/>
      </dxf>
    </rfmt>
    <rfmt sheetId="1" sqref="L112" start="0" length="0">
      <dxf>
        <font>
          <sz val="13"/>
          <color rgb="FFFF0000"/>
          <name val="Times New Roman"/>
          <scheme val="none"/>
        </font>
      </dxf>
    </rfmt>
    <rfmt sheetId="1" sqref="N112" start="0" length="0">
      <dxf>
        <font>
          <b/>
          <sz val="24"/>
          <color rgb="FFFF0000"/>
          <name val="Times New Roman"/>
          <scheme val="none"/>
        </font>
        <alignment horizontal="center" vertical="center" wrapText="1" readingOrder="0"/>
      </dxf>
    </rfmt>
    <rfmt sheetId="1" sqref="A113" start="0" length="0">
      <dxf>
        <font>
          <b/>
          <sz val="15"/>
          <color rgb="FF6600FF"/>
          <name val="Times New Roman"/>
          <scheme val="none"/>
        </font>
        <alignment horizontal="center" vertical="top" readingOrder="0"/>
      </dxf>
    </rfmt>
    <rfmt sheetId="1" sqref="B113" start="0" length="0">
      <dxf>
        <font>
          <b/>
          <sz val="15"/>
          <color rgb="FFFF0000"/>
          <name val="Times New Roman"/>
          <scheme val="none"/>
        </font>
        <alignment horizontal="center" vertical="center" readingOrder="0"/>
      </dxf>
    </rfmt>
    <rfmt sheetId="1" sqref="C113"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3"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3"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3"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3"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3"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3" start="0" length="0">
      <dxf>
        <border outline="0">
          <left style="thin">
            <color indexed="64"/>
          </left>
          <right style="thin">
            <color indexed="64"/>
          </right>
          <top style="thin">
            <color indexed="64"/>
          </top>
          <bottom style="thin">
            <color indexed="64"/>
          </bottom>
        </border>
      </dxf>
    </rfmt>
    <rfmt sheetId="1" sqref="K113" start="0" length="0">
      <dxf>
        <font>
          <sz val="13"/>
          <color rgb="FFFF0000"/>
          <name val="Times New Roman"/>
          <scheme val="none"/>
        </font>
        <alignment horizontal="center" vertical="top" readingOrder="0"/>
      </dxf>
    </rfmt>
    <rfmt sheetId="1" sqref="L113" start="0" length="0">
      <dxf>
        <font>
          <sz val="13"/>
          <color rgb="FFFF0000"/>
          <name val="Times New Roman"/>
          <scheme val="none"/>
        </font>
      </dxf>
    </rfmt>
    <rfmt sheetId="1" sqref="N113" start="0" length="0">
      <dxf>
        <font>
          <b/>
          <sz val="24"/>
          <color rgb="FFFF0000"/>
          <name val="Times New Roman"/>
          <scheme val="none"/>
        </font>
        <alignment horizontal="center" vertical="center" wrapText="1" readingOrder="0"/>
      </dxf>
    </rfmt>
    <rfmt sheetId="1" sqref="A114" start="0" length="0">
      <dxf>
        <font>
          <b/>
          <sz val="15"/>
          <color rgb="FF6600FF"/>
          <name val="Times New Roman"/>
          <scheme val="none"/>
        </font>
        <alignment horizontal="center" vertical="top" readingOrder="0"/>
      </dxf>
    </rfmt>
    <rfmt sheetId="1" sqref="B114" start="0" length="0">
      <dxf>
        <font>
          <b/>
          <sz val="15"/>
          <color rgb="FFFF0000"/>
          <name val="Times New Roman"/>
          <scheme val="none"/>
        </font>
        <alignment horizontal="center" vertical="center" readingOrder="0"/>
      </dxf>
    </rfmt>
    <rfmt sheetId="1" sqref="C114"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4"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4"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4"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4"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4"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4" start="0" length="0">
      <dxf>
        <border outline="0">
          <left style="thin">
            <color indexed="64"/>
          </left>
          <right style="thin">
            <color indexed="64"/>
          </right>
          <top style="thin">
            <color indexed="64"/>
          </top>
          <bottom style="thin">
            <color indexed="64"/>
          </bottom>
        </border>
      </dxf>
    </rfmt>
    <rfmt sheetId="1" sqref="K114" start="0" length="0">
      <dxf>
        <font>
          <sz val="13"/>
          <color rgb="FFFF0000"/>
          <name val="Times New Roman"/>
          <scheme val="none"/>
        </font>
        <alignment horizontal="center" vertical="top" readingOrder="0"/>
      </dxf>
    </rfmt>
    <rfmt sheetId="1" sqref="L114" start="0" length="0">
      <dxf>
        <font>
          <sz val="13"/>
          <color rgb="FFFF0000"/>
          <name val="Times New Roman"/>
          <scheme val="none"/>
        </font>
      </dxf>
    </rfmt>
    <rfmt sheetId="1" sqref="N114" start="0" length="0">
      <dxf>
        <font>
          <b/>
          <sz val="24"/>
          <color rgb="FFFF0000"/>
          <name val="Times New Roman"/>
          <scheme val="none"/>
        </font>
        <alignment horizontal="center" vertical="center" wrapText="1" readingOrder="0"/>
      </dxf>
    </rfmt>
    <rfmt sheetId="1" sqref="A115" start="0" length="0">
      <dxf>
        <font>
          <b/>
          <sz val="15"/>
          <color rgb="FF6600FF"/>
          <name val="Times New Roman"/>
          <scheme val="none"/>
        </font>
        <alignment horizontal="center" vertical="top" readingOrder="0"/>
      </dxf>
    </rfmt>
    <rfmt sheetId="1" sqref="B115" start="0" length="0">
      <dxf>
        <font>
          <b/>
          <sz val="15"/>
          <color rgb="FFFF0000"/>
          <name val="Times New Roman"/>
          <scheme val="none"/>
        </font>
        <alignment horizontal="center" vertical="center" readingOrder="0"/>
      </dxf>
    </rfmt>
    <rfmt sheetId="1" sqref="C115"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5"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5"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5"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5" start="0" length="0">
      <dxf>
        <border outline="0">
          <left style="thin">
            <color indexed="64"/>
          </left>
          <right style="thin">
            <color indexed="64"/>
          </right>
          <top style="thin">
            <color indexed="64"/>
          </top>
          <bottom style="thin">
            <color indexed="64"/>
          </bottom>
        </border>
      </dxf>
    </rfmt>
    <rfmt sheetId="1" sqref="K115" start="0" length="0">
      <dxf>
        <font>
          <sz val="13"/>
          <color rgb="FFFF0000"/>
          <name val="Times New Roman"/>
          <scheme val="none"/>
        </font>
        <alignment horizontal="center" vertical="top" readingOrder="0"/>
      </dxf>
    </rfmt>
    <rfmt sheetId="1" sqref="L115" start="0" length="0">
      <dxf>
        <font>
          <sz val="13"/>
          <color rgb="FFFF0000"/>
          <name val="Times New Roman"/>
          <scheme val="none"/>
        </font>
      </dxf>
    </rfmt>
    <rfmt sheetId="1" sqref="N115" start="0" length="0">
      <dxf>
        <font>
          <b/>
          <sz val="24"/>
          <color rgb="FFFF0000"/>
          <name val="Times New Roman"/>
          <scheme val="none"/>
        </font>
        <alignment horizontal="center" vertical="center" wrapText="1" readingOrder="0"/>
      </dxf>
    </rfmt>
    <rfmt sheetId="1" sqref="A116" start="0" length="0">
      <dxf>
        <font>
          <b/>
          <sz val="15"/>
          <color rgb="FF6600FF"/>
          <name val="Times New Roman"/>
          <scheme val="none"/>
        </font>
        <alignment horizontal="center" vertical="top" readingOrder="0"/>
      </dxf>
    </rfmt>
    <rfmt sheetId="1" sqref="B116" start="0" length="0">
      <dxf>
        <font>
          <b/>
          <sz val="15"/>
          <color rgb="FFFF0000"/>
          <name val="Times New Roman"/>
          <scheme val="none"/>
        </font>
        <alignment horizontal="center" vertical="center" readingOrder="0"/>
      </dxf>
    </rfmt>
    <rfmt sheetId="1" sqref="C116"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6"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6"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6"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6" start="0" length="0">
      <dxf>
        <border outline="0">
          <left style="thin">
            <color indexed="64"/>
          </left>
          <right style="thin">
            <color indexed="64"/>
          </right>
          <top style="thin">
            <color indexed="64"/>
          </top>
          <bottom style="thin">
            <color indexed="64"/>
          </bottom>
        </border>
      </dxf>
    </rfmt>
    <rfmt sheetId="1" sqref="K116" start="0" length="0">
      <dxf>
        <font>
          <sz val="13"/>
          <color rgb="FFFF0000"/>
          <name val="Times New Roman"/>
          <scheme val="none"/>
        </font>
        <alignment horizontal="center" vertical="top" readingOrder="0"/>
      </dxf>
    </rfmt>
    <rfmt sheetId="1" sqref="L116" start="0" length="0">
      <dxf>
        <font>
          <sz val="13"/>
          <color rgb="FFFF0000"/>
          <name val="Times New Roman"/>
          <scheme val="none"/>
        </font>
      </dxf>
    </rfmt>
    <rfmt sheetId="1" sqref="N116" start="0" length="0">
      <dxf>
        <font>
          <b/>
          <sz val="24"/>
          <color rgb="FFFF0000"/>
          <name val="Times New Roman"/>
          <scheme val="none"/>
        </font>
        <alignment horizontal="center" vertical="center" wrapText="1" readingOrder="0"/>
      </dxf>
    </rfmt>
    <rfmt sheetId="1" sqref="A117" start="0" length="0">
      <dxf>
        <font>
          <b/>
          <sz val="15"/>
          <color rgb="FF6600FF"/>
          <name val="Times New Roman"/>
          <scheme val="none"/>
        </font>
        <alignment horizontal="center" vertical="top" readingOrder="0"/>
      </dxf>
    </rfmt>
    <rfmt sheetId="1" sqref="B117" start="0" length="0">
      <dxf>
        <font>
          <b/>
          <sz val="15"/>
          <color rgb="FFFF0000"/>
          <name val="Times New Roman"/>
          <scheme val="none"/>
        </font>
        <alignment horizontal="center" vertical="center" readingOrder="0"/>
      </dxf>
    </rfmt>
    <rfmt sheetId="1" sqref="C117"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7"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7"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7"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7" start="0" length="0">
      <dxf>
        <border outline="0">
          <left style="thin">
            <color indexed="64"/>
          </left>
          <right style="thin">
            <color indexed="64"/>
          </right>
          <top style="thin">
            <color indexed="64"/>
          </top>
          <bottom style="thin">
            <color indexed="64"/>
          </bottom>
        </border>
      </dxf>
    </rfmt>
    <rfmt sheetId="1" sqref="K117" start="0" length="0">
      <dxf>
        <font>
          <sz val="13"/>
          <color rgb="FFFF0000"/>
          <name val="Times New Roman"/>
          <scheme val="none"/>
        </font>
        <alignment horizontal="center" vertical="top" readingOrder="0"/>
      </dxf>
    </rfmt>
    <rfmt sheetId="1" sqref="L117" start="0" length="0">
      <dxf>
        <font>
          <sz val="13"/>
          <color rgb="FFFF0000"/>
          <name val="Times New Roman"/>
          <scheme val="none"/>
        </font>
      </dxf>
    </rfmt>
    <rfmt sheetId="1" sqref="N117" start="0" length="0">
      <dxf>
        <font>
          <b/>
          <sz val="24"/>
          <color rgb="FFFF0000"/>
          <name val="Times New Roman"/>
          <scheme val="none"/>
        </font>
        <alignment horizontal="center" vertical="center" wrapText="1" readingOrder="0"/>
      </dxf>
    </rfmt>
    <rfmt sheetId="1" sqref="A118" start="0" length="0">
      <dxf>
        <font>
          <b/>
          <sz val="15"/>
          <color rgb="FF6600FF"/>
          <name val="Times New Roman"/>
          <scheme val="none"/>
        </font>
        <alignment horizontal="center" vertical="top" readingOrder="0"/>
      </dxf>
    </rfmt>
    <rfmt sheetId="1" sqref="B118" start="0" length="0">
      <dxf>
        <font>
          <b/>
          <sz val="15"/>
          <color rgb="FFFF0000"/>
          <name val="Times New Roman"/>
          <scheme val="none"/>
        </font>
        <alignment horizontal="center" vertical="center" readingOrder="0"/>
      </dxf>
    </rfmt>
    <rfmt sheetId="1" sqref="C118" start="0" length="0">
      <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dxf>
    </rfmt>
    <rfmt sheetId="1" sqref="D118" start="0" length="0">
      <dxf>
        <font>
          <sz val="13"/>
          <color auto="1"/>
          <name val="Times New Roman"/>
          <scheme val="none"/>
        </font>
        <numFmt numFmtId="4" formatCode="#,##0.00"/>
        <alignment horizontal="left" vertical="center" wrapText="1" readingOrder="0"/>
        <border outline="0">
          <left style="thin">
            <color indexed="64"/>
          </left>
          <right style="thin">
            <color indexed="64"/>
          </right>
          <top style="thin">
            <color indexed="64"/>
          </top>
          <bottom style="thin">
            <color indexed="64"/>
          </bottom>
        </border>
      </dxf>
    </rfmt>
    <rfmt sheetId="1" sqref="E118" start="0" length="0">
      <dxf>
        <font>
          <sz val="13"/>
          <color auto="1"/>
          <name val="Times New Roman"/>
          <scheme val="none"/>
        </font>
        <numFmt numFmtId="4" formatCode="#,##0.00"/>
        <fill>
          <patternFill patternType="solid">
            <bgColor indexed="9"/>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G11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H118" start="0" length="0">
      <dxf>
        <font>
          <sz val="13"/>
          <color auto="1"/>
          <name val="Times New Roman"/>
          <scheme val="none"/>
        </font>
        <numFmt numFmtId="170" formatCode="#,##0.000"/>
        <alignment horizontal="center" vertical="center" wrapText="1" readingOrder="0"/>
        <border outline="0">
          <left style="thin">
            <color indexed="64"/>
          </left>
          <right style="thin">
            <color indexed="64"/>
          </right>
          <top style="thin">
            <color indexed="64"/>
          </top>
          <bottom style="thin">
            <color indexed="64"/>
          </bottom>
        </border>
      </dxf>
    </rfmt>
    <rfmt sheetId="1" sqref="I11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8" start="0" length="0">
      <dxf>
        <border outline="0">
          <left style="thin">
            <color indexed="64"/>
          </left>
          <right style="thin">
            <color indexed="64"/>
          </right>
          <top style="thin">
            <color indexed="64"/>
          </top>
          <bottom style="thin">
            <color indexed="64"/>
          </bottom>
        </border>
      </dxf>
    </rfmt>
    <rfmt sheetId="1" sqref="K118" start="0" length="0">
      <dxf>
        <font>
          <sz val="13"/>
          <color rgb="FFFF0000"/>
          <name val="Times New Roman"/>
          <scheme val="none"/>
        </font>
        <alignment horizontal="center" vertical="top" readingOrder="0"/>
      </dxf>
    </rfmt>
    <rfmt sheetId="1" sqref="L118" start="0" length="0">
      <dxf>
        <font>
          <sz val="13"/>
          <color rgb="FFFF0000"/>
          <name val="Times New Roman"/>
          <scheme val="none"/>
        </font>
      </dxf>
    </rfmt>
    <rfmt sheetId="1" sqref="N118" start="0" length="0">
      <dxf>
        <font>
          <b/>
          <sz val="24"/>
          <color rgb="FFFF0000"/>
          <name val="Times New Roman"/>
          <scheme val="none"/>
        </font>
        <alignment horizontal="center" vertical="center" wrapText="1" readingOrder="0"/>
      </dxf>
    </rfmt>
  </rm>
  <rrc rId="184"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85"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86"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87"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88"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89"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0"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1"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2"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3"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4"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5"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6"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rc rId="197" sId="1" ref="A192:XFD192"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92:XFD192" start="0" length="0">
      <dxf>
        <font>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auto="1"/>
          <name val="Times New Roman"/>
          <scheme val="none"/>
        </font>
        <alignment horizontal="center" vertical="center" readingOrder="0"/>
      </dxf>
    </rfmt>
    <rfmt sheetId="1" sqref="D192" start="0" length="0">
      <dxf>
        <font>
          <sz val="13"/>
          <color rgb="FFFF0000"/>
          <name val="Times New Roman"/>
          <scheme val="none"/>
        </font>
        <alignment vertical="center" readingOrder="0"/>
      </dxf>
    </rfmt>
    <rfmt sheetId="1" sqref="E192" start="0" length="0">
      <dxf>
        <alignment vertical="center" readingOrder="0"/>
      </dxf>
    </rfmt>
    <rfmt sheetId="1" sqref="F192" start="0" length="0">
      <dxf>
        <alignment vertical="center" readingOrder="0"/>
      </dxf>
    </rfmt>
    <rfmt sheetId="1" sqref="G192" start="0" length="0">
      <dxf>
        <alignment vertical="center" readingOrder="0"/>
      </dxf>
    </rfmt>
    <rfmt sheetId="1" sqref="H192" start="0" length="0">
      <dxf>
        <alignment vertical="center" readingOrder="0"/>
      </dxf>
    </rfmt>
    <rfmt sheetId="1" sqref="I192" start="0" length="0">
      <dxf>
        <alignment vertical="center" readingOrder="0"/>
      </dxf>
    </rfmt>
    <rfmt sheetId="1" sqref="J192" start="0" length="0">
      <dxf>
        <alignment vertical="center" readingOrder="0"/>
      </dxf>
    </rfmt>
    <rfmt sheetId="1" sqref="K192" start="0" length="0">
      <dxf>
        <alignment horizontal="center" vertical="top" readingOrder="0"/>
      </dxf>
    </rfmt>
    <rfmt sheetId="1" sqref="M192" start="0" length="0">
      <dxf>
        <font>
          <b/>
          <sz val="20"/>
          <color rgb="FFFF0000"/>
          <name val="Times New Roman"/>
          <scheme val="none"/>
        </font>
      </dxf>
    </rfmt>
    <rfmt sheetId="1" sqref="N192" start="0" length="0">
      <dxf>
        <font>
          <b/>
          <sz val="24"/>
          <color auto="1"/>
          <name val="Times New Roman"/>
          <scheme val="none"/>
        </font>
      </dxf>
    </rfmt>
  </rrc>
  <rfmt sheetId="1" sqref="C174:J174" start="0" length="2147483647">
    <dxf>
      <font>
        <color auto="1"/>
      </font>
    </dxf>
  </rfmt>
  <rrc rId="198" sId="1" ref="A119:XFD132"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199" sheetId="1" source="A188:XFD201" destination="A119:XFD132" sourceSheetId="1">
    <rfmt sheetId="1" xfDxf="1" sqref="A119:XFD119" start="0" length="0">
      <dxf>
        <font>
          <sz val="12"/>
          <color rgb="FFFF0000"/>
          <name val="Times New Roman"/>
          <scheme val="none"/>
        </font>
      </dxf>
    </rfmt>
    <rfmt sheetId="1" xfDxf="1" sqref="A120:XFD120" start="0" length="0">
      <dxf>
        <font>
          <sz val="12"/>
          <color rgb="FFFF0000"/>
          <name val="Times New Roman"/>
          <scheme val="none"/>
        </font>
      </dxf>
    </rfmt>
    <rfmt sheetId="1" xfDxf="1" sqref="A121:XFD121" start="0" length="0">
      <dxf>
        <font>
          <sz val="12"/>
          <color rgb="FFFF0000"/>
          <name val="Times New Roman"/>
          <scheme val="none"/>
        </font>
      </dxf>
    </rfmt>
    <rfmt sheetId="1" xfDxf="1" sqref="A122:XFD122" start="0" length="0">
      <dxf>
        <font>
          <sz val="12"/>
          <color rgb="FFFF0000"/>
          <name val="Times New Roman"/>
          <scheme val="none"/>
        </font>
      </dxf>
    </rfmt>
    <rfmt sheetId="1" xfDxf="1" sqref="A123:XFD123" start="0" length="0">
      <dxf>
        <font>
          <sz val="12"/>
          <color rgb="FFFF0000"/>
          <name val="Times New Roman"/>
          <scheme val="none"/>
        </font>
      </dxf>
    </rfmt>
    <rfmt sheetId="1" xfDxf="1" sqref="A124:XFD124" start="0" length="0">
      <dxf>
        <font>
          <sz val="12"/>
          <color rgb="FFFF0000"/>
          <name val="Times New Roman"/>
          <scheme val="none"/>
        </font>
      </dxf>
    </rfmt>
    <rfmt sheetId="1" xfDxf="1" sqref="A125:XFD125" start="0" length="0">
      <dxf>
        <font>
          <sz val="12"/>
          <color rgb="FFFF0000"/>
          <name val="Times New Roman"/>
          <scheme val="none"/>
        </font>
      </dxf>
    </rfmt>
    <rfmt sheetId="1" xfDxf="1" sqref="A126:XFD126" start="0" length="0">
      <dxf>
        <font>
          <sz val="12"/>
          <color rgb="FFFF0000"/>
          <name val="Times New Roman"/>
          <scheme val="none"/>
        </font>
      </dxf>
    </rfmt>
    <rfmt sheetId="1" xfDxf="1" sqref="A127:XFD127" start="0" length="0">
      <dxf>
        <font>
          <sz val="12"/>
          <color rgb="FFFF0000"/>
          <name val="Times New Roman"/>
          <scheme val="none"/>
        </font>
      </dxf>
    </rfmt>
    <rfmt sheetId="1" xfDxf="1" sqref="A128:XFD128" start="0" length="0">
      <dxf>
        <font>
          <sz val="12"/>
          <color rgb="FFFF0000"/>
          <name val="Times New Roman"/>
          <scheme val="none"/>
        </font>
      </dxf>
    </rfmt>
    <rfmt sheetId="1" xfDxf="1" sqref="A129:XFD129" start="0" length="0">
      <dxf>
        <font>
          <sz val="12"/>
          <color rgb="FFFF0000"/>
          <name val="Times New Roman"/>
          <scheme val="none"/>
        </font>
      </dxf>
    </rfmt>
    <rfmt sheetId="1" xfDxf="1" sqref="A130:XFD130" start="0" length="0">
      <dxf>
        <font>
          <sz val="12"/>
          <color rgb="FFFF0000"/>
          <name val="Times New Roman"/>
          <scheme val="none"/>
        </font>
      </dxf>
    </rfmt>
    <rfmt sheetId="1" xfDxf="1" sqref="A131:XFD131" start="0" length="0">
      <dxf>
        <font>
          <sz val="12"/>
          <color rgb="FFFF0000"/>
          <name val="Times New Roman"/>
          <scheme val="none"/>
        </font>
      </dxf>
    </rfmt>
    <rfmt sheetId="1" xfDxf="1" sqref="A132:XFD132" start="0" length="0">
      <dxf>
        <font>
          <sz val="12"/>
          <color rgb="FFFF0000"/>
          <name val="Times New Roman"/>
          <scheme val="none"/>
        </font>
      </dxf>
    </rfmt>
    <rfmt sheetId="1" sqref="A119" start="0" length="0">
      <dxf>
        <font>
          <b/>
          <sz val="15"/>
          <color rgb="FF6600FF"/>
          <name val="Times New Roman"/>
          <scheme val="none"/>
        </font>
        <alignment horizontal="center" vertical="center" readingOrder="0"/>
      </dxf>
    </rfmt>
    <rfmt sheetId="1" sqref="B119" start="0" length="0">
      <dxf>
        <font>
          <b/>
          <sz val="15"/>
          <color rgb="FFFF0000"/>
          <name val="Times New Roman"/>
          <scheme val="none"/>
        </font>
        <alignment horizontal="center" vertical="center" readingOrder="0"/>
      </dxf>
    </rfmt>
    <rfmt sheetId="1" sqref="C11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1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1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1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1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1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1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19"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19" start="0" length="0">
      <dxf>
        <font>
          <sz val="13"/>
          <color rgb="FFFF0000"/>
          <name val="Times New Roman"/>
          <scheme val="none"/>
        </font>
        <alignment horizontal="center" vertical="top" readingOrder="0"/>
      </dxf>
    </rfmt>
    <rfmt sheetId="1" sqref="L119" start="0" length="0">
      <dxf>
        <font>
          <sz val="13"/>
          <color rgb="FFFF0000"/>
          <name val="Times New Roman"/>
          <scheme val="none"/>
        </font>
      </dxf>
    </rfmt>
    <rfmt sheetId="1" sqref="N119" start="0" length="0">
      <dxf>
        <font>
          <b/>
          <sz val="24"/>
          <color auto="1"/>
          <name val="Times New Roman"/>
          <scheme val="none"/>
        </font>
      </dxf>
    </rfmt>
    <rfmt sheetId="1" sqref="A120" start="0" length="0">
      <dxf>
        <font>
          <b/>
          <sz val="15"/>
          <color rgb="FF6600FF"/>
          <name val="Times New Roman"/>
          <scheme val="none"/>
        </font>
        <alignment horizontal="center" vertical="center" readingOrder="0"/>
      </dxf>
    </rfmt>
    <rfmt sheetId="1" sqref="B120" start="0" length="0">
      <dxf>
        <font>
          <b/>
          <sz val="15"/>
          <color rgb="FFFF0000"/>
          <name val="Times New Roman"/>
          <scheme val="none"/>
        </font>
        <alignment horizontal="center" vertical="center" readingOrder="0"/>
      </dxf>
    </rfmt>
    <rfmt sheetId="1" sqref="C12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0"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0" start="0" length="0">
      <dxf>
        <font>
          <sz val="13"/>
          <color rgb="FFFF0000"/>
          <name val="Times New Roman"/>
          <scheme val="none"/>
        </font>
        <alignment horizontal="center" vertical="top" readingOrder="0"/>
      </dxf>
    </rfmt>
    <rfmt sheetId="1" sqref="L120" start="0" length="0">
      <dxf>
        <font>
          <sz val="13"/>
          <color rgb="FFFF0000"/>
          <name val="Times New Roman"/>
          <scheme val="none"/>
        </font>
      </dxf>
    </rfmt>
    <rfmt sheetId="1" sqref="N120" start="0" length="0">
      <dxf>
        <font>
          <b/>
          <sz val="24"/>
          <color auto="1"/>
          <name val="Times New Roman"/>
          <scheme val="none"/>
        </font>
      </dxf>
    </rfmt>
    <rfmt sheetId="1" sqref="A121" start="0" length="0">
      <dxf>
        <font>
          <b/>
          <sz val="15"/>
          <color rgb="FF6600FF"/>
          <name val="Times New Roman"/>
          <scheme val="none"/>
        </font>
        <alignment horizontal="center" vertical="center" readingOrder="0"/>
      </dxf>
    </rfmt>
    <rfmt sheetId="1" sqref="B121" start="0" length="0">
      <dxf>
        <font>
          <b/>
          <sz val="15"/>
          <color rgb="FFFF0000"/>
          <name val="Times New Roman"/>
          <scheme val="none"/>
        </font>
        <alignment horizontal="center" vertical="center" readingOrder="0"/>
      </dxf>
    </rfmt>
    <rfmt sheetId="1" sqref="C12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1"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1" start="0" length="0">
      <dxf>
        <font>
          <sz val="13"/>
          <color rgb="FFFF0000"/>
          <name val="Times New Roman"/>
          <scheme val="none"/>
        </font>
        <alignment horizontal="center" vertical="top" readingOrder="0"/>
      </dxf>
    </rfmt>
    <rfmt sheetId="1" sqref="L121" start="0" length="0">
      <dxf>
        <font>
          <sz val="13"/>
          <color rgb="FFFF0000"/>
          <name val="Times New Roman"/>
          <scheme val="none"/>
        </font>
      </dxf>
    </rfmt>
    <rfmt sheetId="1" sqref="N121" start="0" length="0">
      <dxf>
        <font>
          <b/>
          <sz val="24"/>
          <color auto="1"/>
          <name val="Times New Roman"/>
          <scheme val="none"/>
        </font>
      </dxf>
    </rfmt>
    <rfmt sheetId="1" sqref="A122" start="0" length="0">
      <dxf>
        <font>
          <b/>
          <sz val="15"/>
          <color rgb="FF6600FF"/>
          <name val="Times New Roman"/>
          <scheme val="none"/>
        </font>
        <alignment horizontal="center" vertical="center" readingOrder="0"/>
      </dxf>
    </rfmt>
    <rfmt sheetId="1" sqref="B122" start="0" length="0">
      <dxf>
        <font>
          <b/>
          <sz val="15"/>
          <color rgb="FFFF0000"/>
          <name val="Times New Roman"/>
          <scheme val="none"/>
        </font>
        <alignment horizontal="center" vertical="center" readingOrder="0"/>
      </dxf>
    </rfmt>
    <rfmt sheetId="1" sqref="C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2"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2"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2" start="0" length="0">
      <dxf>
        <font>
          <sz val="13"/>
          <color rgb="FFFF0000"/>
          <name val="Times New Roman"/>
          <scheme val="none"/>
        </font>
        <alignment horizontal="center" vertical="top" readingOrder="0"/>
      </dxf>
    </rfmt>
    <rfmt sheetId="1" sqref="L122" start="0" length="0">
      <dxf>
        <font>
          <sz val="13"/>
          <color rgb="FFFF0000"/>
          <name val="Times New Roman"/>
          <scheme val="none"/>
        </font>
      </dxf>
    </rfmt>
    <rfmt sheetId="1" sqref="N122" start="0" length="0">
      <dxf>
        <font>
          <b/>
          <sz val="24"/>
          <color auto="1"/>
          <name val="Times New Roman"/>
          <scheme val="none"/>
        </font>
      </dxf>
    </rfmt>
    <rfmt sheetId="1" sqref="A123" start="0" length="0">
      <dxf>
        <font>
          <b/>
          <sz val="15"/>
          <color rgb="FF6600FF"/>
          <name val="Times New Roman"/>
          <scheme val="none"/>
        </font>
        <alignment horizontal="center" vertical="center" readingOrder="0"/>
      </dxf>
    </rfmt>
    <rfmt sheetId="1" sqref="B123" start="0" length="0">
      <dxf>
        <font>
          <b/>
          <sz val="15"/>
          <color rgb="FFFF0000"/>
          <name val="Times New Roman"/>
          <scheme val="none"/>
        </font>
        <alignment horizontal="center" vertical="center" readingOrder="0"/>
      </dxf>
    </rfmt>
    <rfmt sheetId="1" sqref="C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3"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3"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3"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3"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3"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3" start="0" length="0">
      <dxf>
        <font>
          <sz val="13"/>
          <color rgb="FFFF0000"/>
          <name val="Times New Roman"/>
          <scheme val="none"/>
        </font>
        <alignment horizontal="center" vertical="top" readingOrder="0"/>
      </dxf>
    </rfmt>
    <rfmt sheetId="1" sqref="L123" start="0" length="0">
      <dxf>
        <font>
          <sz val="13"/>
          <color rgb="FFFF0000"/>
          <name val="Times New Roman"/>
          <scheme val="none"/>
        </font>
      </dxf>
    </rfmt>
    <rfmt sheetId="1" sqref="N123" start="0" length="0">
      <dxf>
        <font>
          <b/>
          <sz val="24"/>
          <color auto="1"/>
          <name val="Times New Roman"/>
          <scheme val="none"/>
        </font>
      </dxf>
    </rfmt>
    <rfmt sheetId="1" sqref="A124" start="0" length="0">
      <dxf>
        <font>
          <b/>
          <sz val="15"/>
          <color rgb="FF6600FF"/>
          <name val="Times New Roman"/>
          <scheme val="none"/>
        </font>
        <alignment horizontal="center" vertical="center" readingOrder="0"/>
      </dxf>
    </rfmt>
    <rfmt sheetId="1" sqref="B124" start="0" length="0">
      <dxf>
        <font>
          <b/>
          <sz val="15"/>
          <color rgb="FFFF0000"/>
          <name val="Times New Roman"/>
          <scheme val="none"/>
        </font>
        <alignment horizontal="center" vertical="center" readingOrder="0"/>
      </dxf>
    </rfmt>
    <rfmt sheetId="1" sqref="C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4"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4"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4"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4"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4"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4" start="0" length="0">
      <dxf>
        <font>
          <sz val="13"/>
          <color rgb="FFFF0000"/>
          <name val="Times New Roman"/>
          <scheme val="none"/>
        </font>
        <alignment horizontal="center" vertical="top" readingOrder="0"/>
      </dxf>
    </rfmt>
    <rfmt sheetId="1" sqref="L124" start="0" length="0">
      <dxf>
        <font>
          <sz val="13"/>
          <color rgb="FFFF0000"/>
          <name val="Times New Roman"/>
          <scheme val="none"/>
        </font>
      </dxf>
    </rfmt>
    <rfmt sheetId="1" sqref="N124" start="0" length="0">
      <dxf>
        <font>
          <b/>
          <sz val="24"/>
          <color auto="1"/>
          <name val="Times New Roman"/>
          <scheme val="none"/>
        </font>
      </dxf>
    </rfmt>
    <rfmt sheetId="1" sqref="A125" start="0" length="0">
      <dxf>
        <font>
          <b/>
          <sz val="15"/>
          <color rgb="FF6600FF"/>
          <name val="Times New Roman"/>
          <scheme val="none"/>
        </font>
        <alignment horizontal="center" vertical="center" readingOrder="0"/>
      </dxf>
    </rfmt>
    <rfmt sheetId="1" sqref="B125" start="0" length="0">
      <dxf>
        <font>
          <b/>
          <sz val="15"/>
          <color rgb="FFFF0000"/>
          <name val="Times New Roman"/>
          <scheme val="none"/>
        </font>
        <alignment horizontal="center" vertical="center" readingOrder="0"/>
      </dxf>
    </rfmt>
    <rfmt sheetId="1" sqref="C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5"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5"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5"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5"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5"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5" start="0" length="0">
      <dxf>
        <font>
          <sz val="13"/>
          <color rgb="FFFF0000"/>
          <name val="Times New Roman"/>
          <scheme val="none"/>
        </font>
        <alignment horizontal="center" vertical="top" readingOrder="0"/>
      </dxf>
    </rfmt>
    <rfmt sheetId="1" sqref="L125" start="0" length="0">
      <dxf>
        <font>
          <sz val="13"/>
          <color rgb="FFFF0000"/>
          <name val="Times New Roman"/>
          <scheme val="none"/>
        </font>
      </dxf>
    </rfmt>
    <rfmt sheetId="1" sqref="N125" start="0" length="0">
      <dxf>
        <font>
          <b/>
          <sz val="24"/>
          <color auto="1"/>
          <name val="Times New Roman"/>
          <scheme val="none"/>
        </font>
      </dxf>
    </rfmt>
    <rfmt sheetId="1" sqref="A126" start="0" length="0">
      <dxf>
        <font>
          <b/>
          <sz val="15"/>
          <color rgb="FF6600FF"/>
          <name val="Times New Roman"/>
          <scheme val="none"/>
        </font>
        <alignment horizontal="center" vertical="center" readingOrder="0"/>
      </dxf>
    </rfmt>
    <rfmt sheetId="1" sqref="B126" start="0" length="0">
      <dxf>
        <font>
          <b/>
          <sz val="15"/>
          <color rgb="FFFF0000"/>
          <name val="Times New Roman"/>
          <scheme val="none"/>
        </font>
        <alignment horizontal="center" vertical="center" readingOrder="0"/>
      </dxf>
    </rfmt>
    <rfmt sheetId="1" sqref="C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6"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6"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6"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6"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6"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6" start="0" length="0">
      <dxf>
        <font>
          <sz val="13"/>
          <color rgb="FFFF0000"/>
          <name val="Times New Roman"/>
          <scheme val="none"/>
        </font>
        <alignment horizontal="center" vertical="top" readingOrder="0"/>
      </dxf>
    </rfmt>
    <rfmt sheetId="1" sqref="L126" start="0" length="0">
      <dxf>
        <font>
          <sz val="13"/>
          <color rgb="FFFF0000"/>
          <name val="Times New Roman"/>
          <scheme val="none"/>
        </font>
      </dxf>
    </rfmt>
    <rfmt sheetId="1" sqref="N126" start="0" length="0">
      <dxf>
        <font>
          <b/>
          <sz val="24"/>
          <color auto="1"/>
          <name val="Times New Roman"/>
          <scheme val="none"/>
        </font>
      </dxf>
    </rfmt>
    <rfmt sheetId="1" sqref="A127" start="0" length="0">
      <dxf>
        <font>
          <b/>
          <sz val="15"/>
          <color rgb="FF6600FF"/>
          <name val="Times New Roman"/>
          <scheme val="none"/>
        </font>
        <alignment horizontal="center" vertical="center" readingOrder="0"/>
      </dxf>
    </rfmt>
    <rfmt sheetId="1" sqref="B127" start="0" length="0">
      <dxf>
        <font>
          <b/>
          <sz val="15"/>
          <color rgb="FFFF0000"/>
          <name val="Times New Roman"/>
          <scheme val="none"/>
        </font>
        <alignment horizontal="center" vertical="center" readingOrder="0"/>
      </dxf>
    </rfmt>
    <rfmt sheetId="1" sqref="C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7"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7"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7"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7"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7"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7" start="0" length="0">
      <dxf>
        <font>
          <sz val="13"/>
          <color rgb="FFFF0000"/>
          <name val="Times New Roman"/>
          <scheme val="none"/>
        </font>
        <alignment horizontal="center" vertical="top" readingOrder="0"/>
      </dxf>
    </rfmt>
    <rfmt sheetId="1" sqref="L127" start="0" length="0">
      <dxf>
        <font>
          <sz val="13"/>
          <color rgb="FFFF0000"/>
          <name val="Times New Roman"/>
          <scheme val="none"/>
        </font>
      </dxf>
    </rfmt>
    <rfmt sheetId="1" sqref="N127" start="0" length="0">
      <dxf>
        <font>
          <b/>
          <sz val="24"/>
          <color auto="1"/>
          <name val="Times New Roman"/>
          <scheme val="none"/>
        </font>
      </dxf>
    </rfmt>
    <rfmt sheetId="1" sqref="A128" start="0" length="0">
      <dxf>
        <font>
          <b/>
          <sz val="15"/>
          <color rgb="FF6600FF"/>
          <name val="Times New Roman"/>
          <scheme val="none"/>
        </font>
        <alignment horizontal="center" vertical="center" readingOrder="0"/>
      </dxf>
    </rfmt>
    <rfmt sheetId="1" sqref="B128" start="0" length="0">
      <dxf>
        <font>
          <b/>
          <sz val="15"/>
          <color rgb="FFFF0000"/>
          <name val="Times New Roman"/>
          <scheme val="none"/>
        </font>
        <alignment horizontal="center" vertical="center" readingOrder="0"/>
      </dxf>
    </rfmt>
    <rfmt sheetId="1" sqref="C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8"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8"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8"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8"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8"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8" start="0" length="0">
      <dxf>
        <font>
          <sz val="13"/>
          <color rgb="FFFF0000"/>
          <name val="Times New Roman"/>
          <scheme val="none"/>
        </font>
        <alignment horizontal="center" vertical="top" readingOrder="0"/>
      </dxf>
    </rfmt>
    <rfmt sheetId="1" sqref="L128" start="0" length="0">
      <dxf>
        <font>
          <sz val="13"/>
          <color rgb="FFFF0000"/>
          <name val="Times New Roman"/>
          <scheme val="none"/>
        </font>
      </dxf>
    </rfmt>
    <rfmt sheetId="1" sqref="N128" start="0" length="0">
      <dxf>
        <font>
          <b/>
          <sz val="24"/>
          <color auto="1"/>
          <name val="Times New Roman"/>
          <scheme val="none"/>
        </font>
      </dxf>
    </rfmt>
    <rfmt sheetId="1" sqref="A129" start="0" length="0">
      <dxf>
        <font>
          <b/>
          <sz val="15"/>
          <color rgb="FF6600FF"/>
          <name val="Times New Roman"/>
          <scheme val="none"/>
        </font>
        <alignment horizontal="center" vertical="center" readingOrder="0"/>
      </dxf>
    </rfmt>
    <rfmt sheetId="1" sqref="B129" start="0" length="0">
      <dxf>
        <font>
          <b/>
          <sz val="15"/>
          <color rgb="FFFF0000"/>
          <name val="Times New Roman"/>
          <scheme val="none"/>
        </font>
        <alignment horizontal="center" vertical="center" readingOrder="0"/>
      </dxf>
    </rfmt>
    <rfmt sheetId="1" sqref="C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29"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29"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29"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29"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29"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29" start="0" length="0">
      <dxf>
        <font>
          <sz val="13"/>
          <color rgb="FFFF0000"/>
          <name val="Times New Roman"/>
          <scheme val="none"/>
        </font>
        <alignment horizontal="center" vertical="top" readingOrder="0"/>
      </dxf>
    </rfmt>
    <rfmt sheetId="1" sqref="L129" start="0" length="0">
      <dxf>
        <font>
          <sz val="13"/>
          <color rgb="FFFF0000"/>
          <name val="Times New Roman"/>
          <scheme val="none"/>
        </font>
      </dxf>
    </rfmt>
    <rfmt sheetId="1" sqref="N129" start="0" length="0">
      <dxf>
        <font>
          <b/>
          <sz val="24"/>
          <color auto="1"/>
          <name val="Times New Roman"/>
          <scheme val="none"/>
        </font>
      </dxf>
    </rfmt>
    <rfmt sheetId="1" sqref="A130" start="0" length="0">
      <dxf>
        <font>
          <b/>
          <sz val="15"/>
          <color rgb="FF6600FF"/>
          <name val="Times New Roman"/>
          <scheme val="none"/>
        </font>
        <alignment horizontal="center" vertical="center" readingOrder="0"/>
      </dxf>
    </rfmt>
    <rfmt sheetId="1" sqref="B130" start="0" length="0">
      <dxf>
        <font>
          <b/>
          <sz val="15"/>
          <color rgb="FFFF0000"/>
          <name val="Times New Roman"/>
          <scheme val="none"/>
        </font>
        <alignment horizontal="center" vertical="center" readingOrder="0"/>
      </dxf>
    </rfmt>
    <rfmt sheetId="1" sqref="C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0"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0"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0"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0"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30"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30" start="0" length="0">
      <dxf>
        <font>
          <sz val="13"/>
          <color rgb="FFFF0000"/>
          <name val="Times New Roman"/>
          <scheme val="none"/>
        </font>
        <alignment horizontal="center" vertical="top" readingOrder="0"/>
      </dxf>
    </rfmt>
    <rfmt sheetId="1" sqref="L130" start="0" length="0">
      <dxf>
        <font>
          <sz val="13"/>
          <color rgb="FFFF0000"/>
          <name val="Times New Roman"/>
          <scheme val="none"/>
        </font>
      </dxf>
    </rfmt>
    <rfmt sheetId="1" sqref="N130" start="0" length="0">
      <dxf>
        <font>
          <b/>
          <sz val="24"/>
          <color auto="1"/>
          <name val="Times New Roman"/>
          <scheme val="none"/>
        </font>
      </dxf>
    </rfmt>
    <rfmt sheetId="1" sqref="A131" start="0" length="0">
      <dxf>
        <font>
          <b/>
          <sz val="15"/>
          <color rgb="FF6600FF"/>
          <name val="Times New Roman"/>
          <scheme val="none"/>
        </font>
        <alignment horizontal="center" vertical="center" readingOrder="0"/>
      </dxf>
    </rfmt>
    <rfmt sheetId="1" sqref="B131" start="0" length="0">
      <dxf>
        <font>
          <b/>
          <sz val="15"/>
          <color rgb="FFFF0000"/>
          <name val="Times New Roman"/>
          <scheme val="none"/>
        </font>
        <alignment horizontal="center" vertical="center" readingOrder="0"/>
      </dxf>
    </rfmt>
    <rfmt sheetId="1" sqref="C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1"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1"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1"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1"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31"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31" start="0" length="0">
      <dxf>
        <font>
          <sz val="13"/>
          <color rgb="FFFF0000"/>
          <name val="Times New Roman"/>
          <scheme val="none"/>
        </font>
        <alignment horizontal="center" vertical="top" readingOrder="0"/>
      </dxf>
    </rfmt>
    <rfmt sheetId="1" sqref="L131" start="0" length="0">
      <dxf>
        <font>
          <sz val="13"/>
          <color rgb="FFFF0000"/>
          <name val="Times New Roman"/>
          <scheme val="none"/>
        </font>
      </dxf>
    </rfmt>
    <rfmt sheetId="1" sqref="N131" start="0" length="0">
      <dxf>
        <font>
          <b/>
          <sz val="24"/>
          <color auto="1"/>
          <name val="Times New Roman"/>
          <scheme val="none"/>
        </font>
      </dxf>
    </rfmt>
    <rfmt sheetId="1" sqref="A132" start="0" length="0">
      <dxf>
        <font>
          <b/>
          <sz val="15"/>
          <color rgb="FF6600FF"/>
          <name val="Times New Roman"/>
          <scheme val="none"/>
        </font>
        <alignment horizontal="center" vertical="center" readingOrder="0"/>
      </dxf>
    </rfmt>
    <rfmt sheetId="1" sqref="B132" start="0" length="0">
      <dxf>
        <font>
          <b/>
          <sz val="15"/>
          <color rgb="FFFF0000"/>
          <name val="Times New Roman"/>
          <scheme val="none"/>
        </font>
        <alignment horizontal="center" vertical="center" readingOrder="0"/>
      </dxf>
    </rfmt>
    <rfmt sheetId="1" sqref="C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D132" start="0" length="0">
      <dxf>
        <font>
          <sz val="13"/>
          <color auto="1"/>
          <name val="Times New Roman"/>
          <scheme val="none"/>
        </font>
        <alignment vertical="center" wrapText="1" readingOrder="0"/>
        <border outline="0">
          <left style="thin">
            <color indexed="64"/>
          </left>
          <right style="thin">
            <color indexed="64"/>
          </right>
          <top style="thin">
            <color indexed="64"/>
          </top>
          <bottom style="thin">
            <color indexed="64"/>
          </bottom>
        </border>
      </dxf>
    </rfmt>
    <rfmt sheetId="1" sqref="E132" start="0" length="0">
      <dxf>
        <font>
          <sz val="13"/>
          <color auto="1"/>
          <name val="Times New Roman"/>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dxf>
    </rfmt>
    <rfmt sheetId="1" sqref="F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G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H132" start="0" length="0">
      <dxf>
        <font>
          <sz val="13"/>
          <color auto="1"/>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dxf>
    </rfmt>
    <rfmt sheetId="1" sqref="I132" start="0" length="0">
      <dxf>
        <font>
          <sz val="13"/>
          <color auto="1"/>
          <name val="Times New Roman"/>
          <scheme val="none"/>
        </font>
        <numFmt numFmtId="164" formatCode="0.0"/>
        <alignment horizontal="center" vertical="center" wrapText="1" readingOrder="0"/>
        <border outline="0">
          <left style="thin">
            <color indexed="64"/>
          </left>
          <right style="thin">
            <color indexed="64"/>
          </right>
          <top style="thin">
            <color indexed="64"/>
          </top>
          <bottom style="thin">
            <color indexed="64"/>
          </bottom>
        </border>
      </dxf>
    </rfmt>
    <rfmt sheetId="1" sqref="J132" start="0" length="0">
      <dxf>
        <font>
          <sz val="12"/>
          <color auto="1"/>
          <name val="Times New Roman"/>
          <scheme val="none"/>
        </font>
        <alignment horizontal="left" vertical="center" wrapText="1" readingOrder="0"/>
        <border outline="0">
          <right style="thin">
            <color indexed="64"/>
          </right>
          <top style="thin">
            <color indexed="64"/>
          </top>
          <bottom style="thin">
            <color indexed="64"/>
          </bottom>
        </border>
      </dxf>
    </rfmt>
    <rfmt sheetId="1" sqref="K132" start="0" length="0">
      <dxf>
        <font>
          <sz val="13"/>
          <color rgb="FFFF0000"/>
          <name val="Times New Roman"/>
          <scheme val="none"/>
        </font>
        <alignment horizontal="center" vertical="top" readingOrder="0"/>
      </dxf>
    </rfmt>
    <rfmt sheetId="1" sqref="L132" start="0" length="0">
      <dxf>
        <font>
          <sz val="13"/>
          <color rgb="FFFF0000"/>
          <name val="Times New Roman"/>
          <scheme val="none"/>
        </font>
      </dxf>
    </rfmt>
    <rfmt sheetId="1" sqref="N132" start="0" length="0">
      <dxf>
        <font>
          <b/>
          <sz val="24"/>
          <color auto="1"/>
          <name val="Times New Roman"/>
          <scheme val="none"/>
        </font>
      </dxf>
    </rfmt>
  </rm>
  <rrc rId="200"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1"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2"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3"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4"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5"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6"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7"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8"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09"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10"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11"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12"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rc rId="213" sId="1" ref="A188:XFD18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88:XFD188" start="0" length="0">
      <dxf>
        <font>
          <color rgb="FFFF0000"/>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auto="1"/>
          <name val="Times New Roman"/>
          <scheme val="none"/>
        </font>
        <alignment horizontal="center" vertical="center" readingOrder="0"/>
      </dxf>
    </rfmt>
    <rfmt sheetId="1" sqref="D188" start="0" length="0">
      <dxf>
        <font>
          <sz val="13"/>
          <color rgb="FFFF0000"/>
          <name val="Times New Roman"/>
          <scheme val="none"/>
        </font>
        <alignment vertical="center" readingOrder="0"/>
      </dxf>
    </rfmt>
    <rfmt sheetId="1" sqref="E188" start="0" length="0">
      <dxf>
        <alignment vertical="center" readingOrder="0"/>
      </dxf>
    </rfmt>
    <rfmt sheetId="1" sqref="F188" start="0" length="0">
      <dxf>
        <alignment vertical="center" readingOrder="0"/>
      </dxf>
    </rfmt>
    <rfmt sheetId="1" sqref="G188" start="0" length="0">
      <dxf>
        <alignment vertical="center" readingOrder="0"/>
      </dxf>
    </rfmt>
    <rfmt sheetId="1" sqref="H188" start="0" length="0">
      <dxf>
        <alignment vertical="center" readingOrder="0"/>
      </dxf>
    </rfmt>
    <rfmt sheetId="1" sqref="I188" start="0" length="0">
      <dxf>
        <alignment vertical="center" readingOrder="0"/>
      </dxf>
    </rfmt>
    <rfmt sheetId="1" sqref="J188" start="0" length="0">
      <dxf>
        <alignment vertical="center" readingOrder="0"/>
      </dxf>
    </rfmt>
    <rfmt sheetId="1" sqref="K188" start="0" length="0">
      <dxf>
        <alignment horizontal="center" vertical="top" readingOrder="0"/>
      </dxf>
    </rfmt>
    <rfmt sheetId="1" sqref="M188" start="0" length="0">
      <dxf>
        <font>
          <b/>
          <sz val="20"/>
          <color rgb="FFFF0000"/>
          <name val="Times New Roman"/>
          <scheme val="none"/>
        </font>
      </dxf>
    </rfmt>
    <rfmt sheetId="1" sqref="N188" start="0" length="0">
      <dxf>
        <font>
          <b/>
          <sz val="24"/>
          <color auto="1"/>
          <name val="Times New Roman"/>
          <scheme val="none"/>
        </font>
      </dxf>
    </rfmt>
  </rrc>
  <rfmt sheetId="1" sqref="J138" start="0" length="0">
    <dxf>
      <border>
        <left style="thin">
          <color indexed="64"/>
        </left>
        <right style="thin">
          <color indexed="64"/>
        </right>
        <top style="thin">
          <color indexed="64"/>
        </top>
        <bottom style="thin">
          <color indexed="64"/>
        </bottom>
      </border>
    </dxf>
  </rfmt>
  <rfmt sheetId="1" sqref="J138">
    <dxf>
      <border>
        <left style="thin">
          <color indexed="64"/>
        </left>
        <right style="thin">
          <color indexed="64"/>
        </right>
        <top style="thin">
          <color indexed="64"/>
        </top>
        <bottom style="thin">
          <color indexed="64"/>
        </bottom>
        <vertical style="thin">
          <color indexed="64"/>
        </vertical>
        <horizontal style="thin">
          <color indexed="64"/>
        </horizontal>
      </border>
    </dxf>
  </rfmt>
  <rrc rId="214" sId="1" ref="A140:XFD145"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215" sheetId="1" source="A158:XFD163" destination="A140:XFD145" sourceSheetId="1">
    <rfmt sheetId="1" xfDxf="1" sqref="A140:XFD140" start="0" length="0">
      <dxf>
        <font>
          <sz val="13"/>
          <color rgb="FFFF0000"/>
          <name val="Times New Roman"/>
          <scheme val="none"/>
        </font>
      </dxf>
    </rfmt>
    <rfmt sheetId="1" xfDxf="1" sqref="A141:XFD141" start="0" length="0">
      <dxf>
        <font>
          <sz val="13"/>
          <color rgb="FFFF0000"/>
          <name val="Times New Roman"/>
          <scheme val="none"/>
        </font>
      </dxf>
    </rfmt>
    <rfmt sheetId="1" xfDxf="1" sqref="A142:XFD142" start="0" length="0">
      <dxf>
        <font>
          <sz val="13"/>
          <color rgb="FFFF0000"/>
          <name val="Times New Roman"/>
          <scheme val="none"/>
        </font>
      </dxf>
    </rfmt>
    <rfmt sheetId="1" xfDxf="1" sqref="A143:XFD143" start="0" length="0">
      <dxf>
        <font>
          <sz val="13"/>
          <color rgb="FFFF0000"/>
          <name val="Times New Roman"/>
          <scheme val="none"/>
        </font>
      </dxf>
    </rfmt>
    <rfmt sheetId="1" xfDxf="1" sqref="A144:XFD144" start="0" length="0">
      <dxf>
        <font>
          <sz val="13"/>
          <color rgb="FFFF0000"/>
          <name val="Times New Roman"/>
          <scheme val="none"/>
        </font>
      </dxf>
    </rfmt>
    <rfmt sheetId="1" xfDxf="1" sqref="A145:XFD145" start="0" length="0">
      <dxf>
        <font>
          <sz val="13"/>
          <color rgb="FFFF0000"/>
          <name val="Times New Roman"/>
          <scheme val="none"/>
        </font>
      </dxf>
    </rfmt>
    <rfmt sheetId="1" sqref="A140" start="0" length="0">
      <dxf>
        <font>
          <b/>
          <sz val="13"/>
          <color rgb="FFFF0000"/>
          <name val="Times New Roman"/>
          <scheme val="none"/>
        </font>
        <alignment horizontal="center" vertical="top" readingOrder="0"/>
      </dxf>
    </rfmt>
    <rfmt sheetId="1" sqref="B140" start="0" length="0">
      <dxf>
        <font>
          <b/>
          <sz val="13"/>
          <color rgb="FFFF0000"/>
          <name val="Times New Roman"/>
          <scheme val="none"/>
        </font>
        <alignment horizontal="center" vertical="center" readingOrder="0"/>
      </dxf>
    </rfmt>
    <rfmt sheetId="1" sqref="C140" start="0" length="0">
      <dxf>
        <numFmt numFmtId="30" formatCode="@"/>
        <alignment horizontal="center" vertical="center" wrapText="1" readingOrder="0"/>
        <border outline="0">
          <left style="thin">
            <color indexed="64"/>
          </left>
          <top style="thin">
            <color indexed="64"/>
          </top>
          <bottom style="thin">
            <color indexed="64"/>
          </bottom>
        </border>
      </dxf>
    </rfmt>
    <rfmt sheetId="1" sqref="D140"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0" start="0" length="0">
      <dxf>
        <font>
          <sz val="13"/>
          <color auto="1"/>
          <name val="Times New Roman"/>
          <scheme val="none"/>
        </font>
        <alignment horizontal="center" vertical="center" readingOrder="0"/>
        <border outline="0">
          <top style="thin">
            <color indexed="64"/>
          </top>
        </border>
      </dxf>
    </rfmt>
    <rfmt sheetId="1" sqref="F140" start="0" length="0">
      <dxf>
        <font>
          <sz val="13"/>
          <color auto="1"/>
          <name val="Times New Roman"/>
          <scheme val="none"/>
        </font>
        <alignment horizontal="center" vertical="center" wrapText="1" readingOrder="0"/>
        <border outline="0">
          <top style="thin">
            <color indexed="64"/>
          </top>
        </border>
      </dxf>
    </rfmt>
    <rfmt sheetId="1" sqref="G140"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0"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0"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0"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0" start="0" length="0">
      <dxf>
        <alignment horizontal="center" vertical="center" wrapText="1" readingOrder="0"/>
      </dxf>
    </rfmt>
    <rfmt sheetId="1" sqref="N140" start="0" length="0">
      <dxf>
        <font>
          <b/>
          <sz val="13"/>
          <color rgb="FFFF0000"/>
          <name val="Times New Roman"/>
          <scheme val="none"/>
        </font>
        <alignment horizontal="center" vertical="center" wrapText="1" readingOrder="0"/>
      </dxf>
    </rfmt>
    <rfmt sheetId="1" sqref="A141" start="0" length="0">
      <dxf>
        <font>
          <b/>
          <sz val="13"/>
          <color rgb="FFFF0000"/>
          <name val="Times New Roman"/>
          <scheme val="none"/>
        </font>
        <alignment horizontal="center" vertical="top" readingOrder="0"/>
      </dxf>
    </rfmt>
    <rfmt sheetId="1" sqref="B141" start="0" length="0">
      <dxf>
        <font>
          <b/>
          <sz val="13"/>
          <color rgb="FFFF0000"/>
          <name val="Times New Roman"/>
          <scheme val="none"/>
        </font>
        <alignment horizontal="center" vertical="center" readingOrder="0"/>
      </dxf>
    </rfmt>
    <rfmt sheetId="1" sqref="C141" start="0" length="0">
      <dxf>
        <numFmt numFmtId="30" formatCode="@"/>
        <alignment horizontal="center" vertical="center" wrapText="1" readingOrder="0"/>
        <border outline="0">
          <left style="thin">
            <color indexed="64"/>
          </left>
          <top style="thin">
            <color indexed="64"/>
          </top>
          <bottom style="thin">
            <color indexed="64"/>
          </bottom>
        </border>
      </dxf>
    </rfmt>
    <rfmt sheetId="1" sqref="D141"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1" start="0" length="0">
      <dxf>
        <font>
          <sz val="13"/>
          <color auto="1"/>
          <name val="Times New Roman"/>
          <scheme val="none"/>
        </font>
        <alignment horizontal="center" vertical="center" readingOrder="0"/>
        <border outline="0">
          <top style="thin">
            <color indexed="64"/>
          </top>
        </border>
      </dxf>
    </rfmt>
    <rfmt sheetId="1" sqref="F141" start="0" length="0">
      <dxf>
        <font>
          <sz val="13"/>
          <color auto="1"/>
          <name val="Times New Roman"/>
          <scheme val="none"/>
        </font>
        <alignment horizontal="center" vertical="center" wrapText="1" readingOrder="0"/>
        <border outline="0">
          <top style="thin">
            <color indexed="64"/>
          </top>
        </border>
      </dxf>
    </rfmt>
    <rfmt sheetId="1" sqref="G141"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1"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1"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1"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1" start="0" length="0">
      <dxf>
        <alignment horizontal="center" vertical="center" wrapText="1" readingOrder="0"/>
      </dxf>
    </rfmt>
    <rfmt sheetId="1" sqref="N141" start="0" length="0">
      <dxf>
        <font>
          <b/>
          <sz val="13"/>
          <color rgb="FFFF0000"/>
          <name val="Times New Roman"/>
          <scheme val="none"/>
        </font>
        <alignment horizontal="center" vertical="center" wrapText="1" readingOrder="0"/>
      </dxf>
    </rfmt>
    <rfmt sheetId="1" sqref="A142" start="0" length="0">
      <dxf>
        <font>
          <b/>
          <sz val="13"/>
          <color rgb="FFFF0000"/>
          <name val="Times New Roman"/>
          <scheme val="none"/>
        </font>
        <alignment horizontal="center" vertical="top" readingOrder="0"/>
      </dxf>
    </rfmt>
    <rfmt sheetId="1" sqref="B142" start="0" length="0">
      <dxf>
        <font>
          <b/>
          <sz val="13"/>
          <color rgb="FFFF0000"/>
          <name val="Times New Roman"/>
          <scheme val="none"/>
        </font>
        <alignment horizontal="center" vertical="center" readingOrder="0"/>
      </dxf>
    </rfmt>
    <rfmt sheetId="1" sqref="C142" start="0" length="0">
      <dxf>
        <numFmt numFmtId="30" formatCode="@"/>
        <alignment horizontal="center" vertical="center" wrapText="1" readingOrder="0"/>
        <border outline="0">
          <left style="thin">
            <color indexed="64"/>
          </left>
          <top style="thin">
            <color indexed="64"/>
          </top>
          <bottom style="thin">
            <color indexed="64"/>
          </bottom>
        </border>
      </dxf>
    </rfmt>
    <rfmt sheetId="1" sqref="D142"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2" start="0" length="0">
      <dxf>
        <font>
          <sz val="13"/>
          <color auto="1"/>
          <name val="Times New Roman"/>
          <scheme val="none"/>
        </font>
        <alignment horizontal="center" vertical="center" readingOrder="0"/>
        <border outline="0">
          <top style="thin">
            <color indexed="64"/>
          </top>
        </border>
      </dxf>
    </rfmt>
    <rfmt sheetId="1" sqref="F142" start="0" length="0">
      <dxf>
        <font>
          <sz val="13"/>
          <color auto="1"/>
          <name val="Times New Roman"/>
          <scheme val="none"/>
        </font>
        <alignment horizontal="center" vertical="center" wrapText="1" readingOrder="0"/>
        <border outline="0">
          <top style="thin">
            <color indexed="64"/>
          </top>
        </border>
      </dxf>
    </rfmt>
    <rfmt sheetId="1" sqref="G14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2"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2"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2" start="0" length="0">
      <dxf>
        <alignment horizontal="center" vertical="center" wrapText="1" readingOrder="0"/>
      </dxf>
    </rfmt>
    <rfmt sheetId="1" sqref="N142" start="0" length="0">
      <dxf>
        <font>
          <b/>
          <sz val="13"/>
          <color rgb="FFFF0000"/>
          <name val="Times New Roman"/>
          <scheme val="none"/>
        </font>
        <alignment horizontal="center" vertical="center" wrapText="1" readingOrder="0"/>
      </dxf>
    </rfmt>
    <rfmt sheetId="1" sqref="A143" start="0" length="0">
      <dxf>
        <font>
          <b/>
          <sz val="13"/>
          <color rgb="FFFF0000"/>
          <name val="Times New Roman"/>
          <scheme val="none"/>
        </font>
        <alignment horizontal="center" vertical="top" readingOrder="0"/>
      </dxf>
    </rfmt>
    <rfmt sheetId="1" sqref="B143" start="0" length="0">
      <dxf>
        <font>
          <b/>
          <sz val="13"/>
          <color rgb="FFFF0000"/>
          <name val="Times New Roman"/>
          <scheme val="none"/>
        </font>
        <alignment horizontal="center" vertical="center" readingOrder="0"/>
      </dxf>
    </rfmt>
    <rfmt sheetId="1" sqref="C143" start="0" length="0">
      <dxf>
        <numFmt numFmtId="30" formatCode="@"/>
        <alignment horizontal="center" vertical="center" wrapText="1" readingOrder="0"/>
        <border outline="0">
          <left style="thin">
            <color indexed="64"/>
          </left>
          <top style="thin">
            <color indexed="64"/>
          </top>
          <bottom style="thin">
            <color indexed="64"/>
          </bottom>
        </border>
      </dxf>
    </rfmt>
    <rfmt sheetId="1" sqref="D143"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3" start="0" length="0">
      <dxf>
        <font>
          <sz val="13"/>
          <color auto="1"/>
          <name val="Times New Roman"/>
          <scheme val="none"/>
        </font>
        <alignment horizontal="center" vertical="center" readingOrder="0"/>
        <border outline="0">
          <top style="thin">
            <color indexed="64"/>
          </top>
        </border>
      </dxf>
    </rfmt>
    <rfmt sheetId="1" sqref="F143" start="0" length="0">
      <dxf>
        <font>
          <sz val="13"/>
          <color auto="1"/>
          <name val="Times New Roman"/>
          <scheme val="none"/>
        </font>
        <alignment horizontal="center" vertical="center" wrapText="1" readingOrder="0"/>
        <border outline="0">
          <top style="thin">
            <color indexed="64"/>
          </top>
        </border>
      </dxf>
    </rfmt>
    <rfmt sheetId="1" sqref="G14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3"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3"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3" start="0" length="0">
      <dxf>
        <alignment horizontal="center" vertical="center" wrapText="1" readingOrder="0"/>
      </dxf>
    </rfmt>
    <rfmt sheetId="1" sqref="N143" start="0" length="0">
      <dxf>
        <font>
          <b/>
          <sz val="13"/>
          <color rgb="FFFF0000"/>
          <name val="Times New Roman"/>
          <scheme val="none"/>
        </font>
        <alignment horizontal="center" vertical="center" wrapText="1" readingOrder="0"/>
      </dxf>
    </rfmt>
    <rfmt sheetId="1" sqref="A144" start="0" length="0">
      <dxf>
        <font>
          <b/>
          <sz val="13"/>
          <color rgb="FFFF0000"/>
          <name val="Times New Roman"/>
          <scheme val="none"/>
        </font>
        <alignment horizontal="center" vertical="top" readingOrder="0"/>
      </dxf>
    </rfmt>
    <rfmt sheetId="1" sqref="B144" start="0" length="0">
      <dxf>
        <font>
          <b/>
          <sz val="13"/>
          <color rgb="FFFF0000"/>
          <name val="Times New Roman"/>
          <scheme val="none"/>
        </font>
        <alignment horizontal="center" vertical="center" readingOrder="0"/>
      </dxf>
    </rfmt>
    <rfmt sheetId="1" sqref="C144" start="0" length="0">
      <dxf>
        <numFmt numFmtId="30" formatCode="@"/>
        <alignment horizontal="center" vertical="center" wrapText="1" readingOrder="0"/>
        <border outline="0">
          <left style="thin">
            <color indexed="64"/>
          </left>
          <top style="thin">
            <color indexed="64"/>
          </top>
          <bottom style="thin">
            <color indexed="64"/>
          </bottom>
        </border>
      </dxf>
    </rfmt>
    <rfmt sheetId="1" sqref="D144"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4" start="0" length="0">
      <dxf>
        <font>
          <sz val="13"/>
          <color auto="1"/>
          <name val="Times New Roman"/>
          <scheme val="none"/>
        </font>
        <alignment horizontal="center" vertical="center" readingOrder="0"/>
        <border outline="0">
          <top style="thin">
            <color indexed="64"/>
          </top>
        </border>
      </dxf>
    </rfmt>
    <rfmt sheetId="1" sqref="F144" start="0" length="0">
      <dxf>
        <font>
          <sz val="13"/>
          <color auto="1"/>
          <name val="Times New Roman"/>
          <scheme val="none"/>
        </font>
        <alignment horizontal="center" vertical="center" wrapText="1" readingOrder="0"/>
        <border outline="0">
          <top style="thin">
            <color indexed="64"/>
          </top>
        </border>
      </dxf>
    </rfmt>
    <rfmt sheetId="1" sqref="G14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4"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4"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4" start="0" length="0">
      <dxf>
        <alignment horizontal="center" vertical="center" wrapText="1" readingOrder="0"/>
      </dxf>
    </rfmt>
    <rfmt sheetId="1" sqref="N144" start="0" length="0">
      <dxf>
        <font>
          <b/>
          <sz val="13"/>
          <color rgb="FFFF0000"/>
          <name val="Times New Roman"/>
          <scheme val="none"/>
        </font>
        <alignment horizontal="center" vertical="center" wrapText="1" readingOrder="0"/>
      </dxf>
    </rfmt>
    <rfmt sheetId="1" sqref="A145" start="0" length="0">
      <dxf>
        <font>
          <b/>
          <sz val="13"/>
          <color rgb="FFFF0000"/>
          <name val="Times New Roman"/>
          <scheme val="none"/>
        </font>
        <alignment horizontal="center" vertical="top" readingOrder="0"/>
      </dxf>
    </rfmt>
    <rfmt sheetId="1" sqref="B145" start="0" length="0">
      <dxf>
        <font>
          <b/>
          <sz val="13"/>
          <color rgb="FFFF0000"/>
          <name val="Times New Roman"/>
          <scheme val="none"/>
        </font>
        <alignment horizontal="center" vertical="center" readingOrder="0"/>
      </dxf>
    </rfmt>
    <rfmt sheetId="1" sqref="C145" start="0" length="0">
      <dxf>
        <numFmt numFmtId="30" formatCode="@"/>
        <alignment horizontal="center" vertical="center" wrapText="1" readingOrder="0"/>
        <border outline="0">
          <left style="thin">
            <color indexed="64"/>
          </left>
          <top style="thin">
            <color indexed="64"/>
          </top>
          <bottom style="thin">
            <color indexed="64"/>
          </bottom>
        </border>
      </dxf>
    </rfmt>
    <rfmt sheetId="1" sqref="D145" start="0" length="0">
      <dxf>
        <font>
          <sz val="13"/>
          <color auto="1"/>
          <name val="Times New Roman"/>
          <scheme val="none"/>
        </font>
        <alignment horizontal="left" vertical="center" wrapText="1" readingOrder="0"/>
        <border outline="0">
          <top style="thin">
            <color indexed="64"/>
          </top>
          <bottom style="thin">
            <color indexed="64"/>
          </bottom>
        </border>
      </dxf>
    </rfmt>
    <rfmt sheetId="1" sqref="E145" start="0" length="0">
      <dxf>
        <font>
          <sz val="13"/>
          <color auto="1"/>
          <name val="Times New Roman"/>
          <scheme val="none"/>
        </font>
        <alignment horizontal="center" vertical="center" readingOrder="0"/>
        <border outline="0">
          <top style="thin">
            <color indexed="64"/>
          </top>
        </border>
      </dxf>
    </rfmt>
    <rfmt sheetId="1" sqref="F145" start="0" length="0">
      <dxf>
        <font>
          <sz val="13"/>
          <color auto="1"/>
          <name val="Times New Roman"/>
          <scheme val="none"/>
        </font>
        <alignment horizontal="center" vertical="center" wrapText="1" readingOrder="0"/>
        <border outline="0">
          <top style="thin">
            <color indexed="64"/>
          </top>
        </border>
      </dxf>
    </rfmt>
    <rfmt sheetId="1" sqref="G14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4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45"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5" start="0" length="0">
      <dxf>
        <font>
          <sz val="13"/>
          <color auto="1"/>
          <name val="Times New Roman"/>
          <scheme val="none"/>
        </font>
        <alignment horizontal="left" vertical="top" wrapText="1" readingOrder="0"/>
        <border outline="0">
          <right style="thin">
            <color indexed="64"/>
          </right>
          <top style="thin">
            <color indexed="64"/>
          </top>
          <bottom style="thin">
            <color indexed="64"/>
          </bottom>
        </border>
      </dxf>
    </rfmt>
    <rfmt sheetId="1" sqref="K145" start="0" length="0">
      <dxf>
        <alignment horizontal="center" vertical="center" wrapText="1" readingOrder="0"/>
      </dxf>
    </rfmt>
    <rfmt sheetId="1" sqref="N145" start="0" length="0">
      <dxf>
        <font>
          <b/>
          <sz val="13"/>
          <color rgb="FFFF0000"/>
          <name val="Times New Roman"/>
          <scheme val="none"/>
        </font>
        <alignment horizontal="center" vertical="center" wrapText="1" readingOrder="0"/>
      </dxf>
    </rfmt>
  </rm>
  <rrc rId="216"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17"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18"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19"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20"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21" sId="1" ref="A158:XFD15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58:XFD158" start="0" length="0">
      <dxf>
        <font>
          <color rgb="FFFF0000"/>
          <name val="Times New Roman"/>
          <scheme val="none"/>
        </font>
      </dxf>
    </rfmt>
    <rfmt sheetId="1" sqref="A158" start="0" length="0">
      <dxf>
        <font>
          <b/>
          <sz val="15"/>
          <color rgb="FFFF0000"/>
          <name val="Times New Roman"/>
          <scheme val="none"/>
        </font>
        <alignment horizontal="center" vertical="top" readingOrder="0"/>
      </dxf>
    </rfmt>
    <rfmt sheetId="1" sqref="B158" start="0" length="0">
      <dxf>
        <font>
          <b/>
          <sz val="15"/>
          <color auto="1"/>
          <name val="Times New Roman"/>
          <scheme val="none"/>
        </font>
        <alignment horizontal="center" vertical="center" readingOrder="0"/>
      </dxf>
    </rfmt>
    <rfmt sheetId="1" sqref="D158" start="0" length="0">
      <dxf>
        <font>
          <sz val="13"/>
          <color rgb="FFFF0000"/>
          <name val="Times New Roman"/>
          <scheme val="none"/>
        </font>
        <alignment vertical="center" readingOrder="0"/>
      </dxf>
    </rfmt>
    <rfmt sheetId="1" sqref="E158" start="0" length="0">
      <dxf>
        <alignment vertical="center" readingOrder="0"/>
      </dxf>
    </rfmt>
    <rfmt sheetId="1" sqref="F158" start="0" length="0">
      <dxf>
        <alignment vertical="center" readingOrder="0"/>
      </dxf>
    </rfmt>
    <rfmt sheetId="1" sqref="G158" start="0" length="0">
      <dxf>
        <alignment vertical="center" readingOrder="0"/>
      </dxf>
    </rfmt>
    <rfmt sheetId="1" sqref="H158" start="0" length="0">
      <dxf>
        <alignment vertical="center" readingOrder="0"/>
      </dxf>
    </rfmt>
    <rfmt sheetId="1" sqref="I158" start="0" length="0">
      <dxf>
        <alignment vertical="center" readingOrder="0"/>
      </dxf>
    </rfmt>
    <rfmt sheetId="1" sqref="J158" start="0" length="0">
      <dxf>
        <alignment vertical="center" readingOrder="0"/>
      </dxf>
    </rfmt>
    <rfmt sheetId="1" sqref="K158" start="0" length="0">
      <dxf>
        <alignment horizontal="center" vertical="top" readingOrder="0"/>
      </dxf>
    </rfmt>
    <rfmt sheetId="1" sqref="M158" start="0" length="0">
      <dxf>
        <font>
          <b/>
          <sz val="20"/>
          <color rgb="FFFF0000"/>
          <name val="Times New Roman"/>
          <scheme val="none"/>
        </font>
      </dxf>
    </rfmt>
    <rfmt sheetId="1" sqref="N158" start="0" length="0">
      <dxf>
        <font>
          <b/>
          <sz val="24"/>
          <color auto="1"/>
          <name val="Times New Roman"/>
          <scheme val="none"/>
        </font>
      </dxf>
    </rfmt>
  </rrc>
  <rrc rId="222" sId="1" ref="A146:XFD160"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223" sheetId="1" source="A173:XFD187" destination="A146:XFD160" sourceSheetId="1">
    <rfmt sheetId="1" xfDxf="1" sqref="A146:XFD146" start="0" length="0">
      <dxf>
        <font>
          <sz val="13"/>
          <color rgb="FFFF0000"/>
          <name val="Times New Roman"/>
          <scheme val="none"/>
        </font>
      </dxf>
    </rfmt>
    <rfmt sheetId="1" xfDxf="1" sqref="A147:XFD147" start="0" length="0">
      <dxf>
        <font>
          <sz val="13"/>
          <color rgb="FFFF0000"/>
          <name val="Times New Roman"/>
          <scheme val="none"/>
        </font>
      </dxf>
    </rfmt>
    <rfmt sheetId="1" xfDxf="1" sqref="A148:XFD148" start="0" length="0">
      <dxf>
        <font>
          <sz val="13"/>
          <color rgb="FFFF0000"/>
          <name val="Times New Roman"/>
          <scheme val="none"/>
        </font>
      </dxf>
    </rfmt>
    <rfmt sheetId="1" xfDxf="1" sqref="A149:XFD149" start="0" length="0">
      <dxf>
        <font>
          <sz val="13"/>
          <color rgb="FFFF0000"/>
          <name val="Times New Roman"/>
          <scheme val="none"/>
        </font>
      </dxf>
    </rfmt>
    <rfmt sheetId="1" xfDxf="1" sqref="A150:XFD150" start="0" length="0">
      <dxf>
        <font>
          <sz val="13"/>
          <color rgb="FFFF0000"/>
          <name val="Times New Roman"/>
          <scheme val="none"/>
        </font>
      </dxf>
    </rfmt>
    <rfmt sheetId="1" xfDxf="1" sqref="A151:XFD151" start="0" length="0">
      <dxf>
        <font>
          <sz val="13"/>
          <color rgb="FFFF0000"/>
          <name val="Times New Roman"/>
          <scheme val="none"/>
        </font>
      </dxf>
    </rfmt>
    <rfmt sheetId="1" xfDxf="1" sqref="A152:XFD152" start="0" length="0">
      <dxf>
        <font>
          <sz val="13"/>
          <color rgb="FFFF0000"/>
          <name val="Times New Roman"/>
          <scheme val="none"/>
        </font>
      </dxf>
    </rfmt>
    <rfmt sheetId="1" xfDxf="1" sqref="A153:XFD153" start="0" length="0">
      <dxf>
        <font>
          <sz val="13"/>
          <color rgb="FFFF0000"/>
          <name val="Times New Roman"/>
          <scheme val="none"/>
        </font>
      </dxf>
    </rfmt>
    <rfmt sheetId="1" xfDxf="1" sqref="A154:XFD154" start="0" length="0">
      <dxf>
        <font>
          <sz val="13"/>
          <color rgb="FFFF0000"/>
          <name val="Times New Roman"/>
          <scheme val="none"/>
        </font>
      </dxf>
    </rfmt>
    <rfmt sheetId="1" xfDxf="1" sqref="A155:XFD155" start="0" length="0">
      <dxf>
        <font>
          <sz val="13"/>
          <color rgb="FFFF0000"/>
          <name val="Times New Roman"/>
          <scheme val="none"/>
        </font>
      </dxf>
    </rfmt>
    <rfmt sheetId="1" xfDxf="1" sqref="A156:XFD156" start="0" length="0">
      <dxf>
        <font>
          <sz val="13"/>
          <color rgb="FFFF0000"/>
          <name val="Times New Roman"/>
          <scheme val="none"/>
        </font>
      </dxf>
    </rfmt>
    <rfmt sheetId="1" xfDxf="1" sqref="A157:XFD157" start="0" length="0">
      <dxf>
        <font>
          <sz val="13"/>
          <color rgb="FFFF0000"/>
          <name val="Times New Roman"/>
          <scheme val="none"/>
        </font>
      </dxf>
    </rfmt>
    <rfmt sheetId="1" xfDxf="1" sqref="A158:XFD158" start="0" length="0">
      <dxf>
        <font>
          <sz val="13"/>
          <color rgb="FFFF0000"/>
          <name val="Times New Roman"/>
          <scheme val="none"/>
        </font>
      </dxf>
    </rfmt>
    <rfmt sheetId="1" xfDxf="1" sqref="A159:XFD159" start="0" length="0">
      <dxf>
        <font>
          <sz val="13"/>
          <color rgb="FFFF0000"/>
          <name val="Times New Roman"/>
          <scheme val="none"/>
        </font>
      </dxf>
    </rfmt>
    <rfmt sheetId="1" xfDxf="1" sqref="A160:XFD160" start="0" length="0">
      <dxf>
        <font>
          <sz val="13"/>
          <color rgb="FFFF0000"/>
          <name val="Times New Roman"/>
          <scheme val="none"/>
        </font>
      </dxf>
    </rfmt>
    <rfmt sheetId="1" sqref="A146" start="0" length="0">
      <dxf>
        <font>
          <b/>
          <sz val="15"/>
          <color rgb="FFFF0000"/>
          <name val="Times New Roman"/>
          <scheme val="none"/>
        </font>
        <alignment horizontal="center" vertical="top" readingOrder="0"/>
      </dxf>
    </rfmt>
    <rfmt sheetId="1" sqref="B146" start="0" length="0">
      <dxf>
        <font>
          <b/>
          <sz val="15"/>
          <color rgb="FFFF0000"/>
          <name val="Times New Roman"/>
          <scheme val="none"/>
        </font>
        <alignment horizontal="center" vertical="center" readingOrder="0"/>
      </dxf>
    </rfmt>
    <rfmt sheetId="1" sqref="C146"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46"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4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4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4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4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46"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6"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46" start="0" length="0">
      <dxf>
        <alignment horizontal="center" vertical="top" readingOrder="0"/>
      </dxf>
    </rfmt>
    <rfmt sheetId="1" sqref="N146" start="0" length="0">
      <dxf>
        <font>
          <b/>
          <sz val="24"/>
          <color rgb="FFFF0000"/>
          <name val="Times New Roman"/>
          <scheme val="none"/>
        </font>
        <alignment horizontal="center" vertical="center" wrapText="1" readingOrder="0"/>
      </dxf>
    </rfmt>
    <rfmt sheetId="1" sqref="A147" start="0" length="0">
      <dxf>
        <font>
          <b/>
          <sz val="15"/>
          <color rgb="FFFF0000"/>
          <name val="Times New Roman"/>
          <scheme val="none"/>
        </font>
        <alignment horizontal="center" vertical="top" readingOrder="0"/>
      </dxf>
    </rfmt>
    <rfmt sheetId="1" sqref="B147" start="0" length="0">
      <dxf>
        <font>
          <b/>
          <sz val="15"/>
          <color rgb="FFFF0000"/>
          <name val="Times New Roman"/>
          <scheme val="none"/>
        </font>
        <alignment horizontal="center" vertical="center" readingOrder="0"/>
      </dxf>
    </rfmt>
    <rfmt sheetId="1" sqref="C147"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47"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4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4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4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4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47"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7"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47" start="0" length="0">
      <dxf>
        <alignment horizontal="center" vertical="top" readingOrder="0"/>
      </dxf>
    </rfmt>
    <rfmt sheetId="1" sqref="N147" start="0" length="0">
      <dxf>
        <font>
          <b/>
          <sz val="24"/>
          <color rgb="FFFF0000"/>
          <name val="Times New Roman"/>
          <scheme val="none"/>
        </font>
        <alignment horizontal="center" vertical="center" wrapText="1" readingOrder="0"/>
      </dxf>
    </rfmt>
    <rfmt sheetId="1" sqref="A148" start="0" length="0">
      <dxf>
        <font>
          <b/>
          <sz val="15"/>
          <color rgb="FFFF0000"/>
          <name val="Times New Roman"/>
          <scheme val="none"/>
        </font>
        <alignment horizontal="center" vertical="top" readingOrder="0"/>
      </dxf>
    </rfmt>
    <rfmt sheetId="1" sqref="B148" start="0" length="0">
      <dxf>
        <font>
          <b/>
          <sz val="15"/>
          <color rgb="FFFF0000"/>
          <name val="Times New Roman"/>
          <scheme val="none"/>
        </font>
        <alignment horizontal="center" vertical="center" readingOrder="0"/>
      </dxf>
    </rfmt>
    <rfmt sheetId="1" sqref="C148"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48"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4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4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4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4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48"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8"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48" start="0" length="0">
      <dxf>
        <alignment horizontal="center" vertical="top" readingOrder="0"/>
      </dxf>
    </rfmt>
    <rfmt sheetId="1" sqref="N148" start="0" length="0">
      <dxf>
        <font>
          <b/>
          <sz val="24"/>
          <color rgb="FFFF0000"/>
          <name val="Times New Roman"/>
          <scheme val="none"/>
        </font>
        <alignment horizontal="center" vertical="center" wrapText="1" readingOrder="0"/>
      </dxf>
    </rfmt>
    <rfmt sheetId="1" sqref="A149" start="0" length="0">
      <dxf>
        <font>
          <b/>
          <sz val="15"/>
          <color rgb="FFFF0000"/>
          <name val="Times New Roman"/>
          <scheme val="none"/>
        </font>
        <alignment horizontal="center" vertical="top" readingOrder="0"/>
      </dxf>
    </rfmt>
    <rfmt sheetId="1" sqref="B149" start="0" length="0">
      <dxf>
        <font>
          <b/>
          <sz val="15"/>
          <color rgb="FFFF0000"/>
          <name val="Times New Roman"/>
          <scheme val="none"/>
        </font>
        <alignment horizontal="center" vertical="center" readingOrder="0"/>
      </dxf>
    </rfmt>
    <rfmt sheetId="1" sqref="C149"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49"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4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4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4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4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49"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49"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49" start="0" length="0">
      <dxf>
        <alignment horizontal="center" vertical="top" readingOrder="0"/>
      </dxf>
    </rfmt>
    <rfmt sheetId="1" sqref="N149" start="0" length="0">
      <dxf>
        <font>
          <b/>
          <sz val="24"/>
          <color rgb="FFFF0000"/>
          <name val="Times New Roman"/>
          <scheme val="none"/>
        </font>
        <alignment horizontal="center" vertical="center" wrapText="1" readingOrder="0"/>
      </dxf>
    </rfmt>
    <rfmt sheetId="1" sqref="A150" start="0" length="0">
      <dxf>
        <font>
          <b/>
          <sz val="15"/>
          <color rgb="FFFF0000"/>
          <name val="Times New Roman"/>
          <scheme val="none"/>
        </font>
        <alignment horizontal="center" vertical="top" readingOrder="0"/>
      </dxf>
    </rfmt>
    <rfmt sheetId="1" sqref="B150" start="0" length="0">
      <dxf>
        <font>
          <b/>
          <sz val="15"/>
          <color rgb="FFFF0000"/>
          <name val="Times New Roman"/>
          <scheme val="none"/>
        </font>
        <alignment horizontal="center" vertical="center" readingOrder="0"/>
      </dxf>
    </rfmt>
    <rfmt sheetId="1" sqref="C150"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0"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0"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0"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0" start="0" length="0">
      <dxf>
        <alignment horizontal="center" vertical="top" readingOrder="0"/>
      </dxf>
    </rfmt>
    <rfmt sheetId="1" sqref="N150" start="0" length="0">
      <dxf>
        <font>
          <b/>
          <sz val="24"/>
          <color rgb="FFFF0000"/>
          <name val="Times New Roman"/>
          <scheme val="none"/>
        </font>
        <alignment horizontal="center" vertical="center" wrapText="1" readingOrder="0"/>
      </dxf>
    </rfmt>
    <rfmt sheetId="1" sqref="A151" start="0" length="0">
      <dxf>
        <font>
          <b/>
          <sz val="15"/>
          <color rgb="FFFF0000"/>
          <name val="Times New Roman"/>
          <scheme val="none"/>
        </font>
        <alignment horizontal="center" vertical="top" readingOrder="0"/>
      </dxf>
    </rfmt>
    <rfmt sheetId="1" sqref="B151" start="0" length="0">
      <dxf>
        <font>
          <b/>
          <sz val="15"/>
          <color rgb="FFFF0000"/>
          <name val="Times New Roman"/>
          <scheme val="none"/>
        </font>
        <alignment horizontal="center" vertical="center" readingOrder="0"/>
      </dxf>
    </rfmt>
    <rfmt sheetId="1" sqref="C151"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1"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1"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1"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1"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1"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1"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1"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1" start="0" length="0">
      <dxf>
        <alignment horizontal="center" vertical="top" readingOrder="0"/>
      </dxf>
    </rfmt>
    <rfmt sheetId="1" sqref="N151" start="0" length="0">
      <dxf>
        <font>
          <b/>
          <sz val="24"/>
          <color rgb="FFFF0000"/>
          <name val="Times New Roman"/>
          <scheme val="none"/>
        </font>
        <alignment horizontal="center" vertical="center" wrapText="1" readingOrder="0"/>
      </dxf>
    </rfmt>
    <rfmt sheetId="1" sqref="A152" start="0" length="0">
      <dxf>
        <font>
          <b/>
          <sz val="15"/>
          <color rgb="FFFF0000"/>
          <name val="Times New Roman"/>
          <scheme val="none"/>
        </font>
        <alignment horizontal="center" vertical="top" readingOrder="0"/>
      </dxf>
    </rfmt>
    <rfmt sheetId="1" sqref="B152" start="0" length="0">
      <dxf>
        <font>
          <b/>
          <sz val="15"/>
          <color rgb="FFFF0000"/>
          <name val="Times New Roman"/>
          <scheme val="none"/>
        </font>
        <alignment horizontal="center" vertical="center" readingOrder="0"/>
      </dxf>
    </rfmt>
    <rfmt sheetId="1" sqref="C152"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2"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2"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2"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2"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2"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2"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2"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2" start="0" length="0">
      <dxf>
        <alignment horizontal="center" vertical="top" readingOrder="0"/>
      </dxf>
    </rfmt>
    <rfmt sheetId="1" sqref="N152" start="0" length="0">
      <dxf>
        <font>
          <b/>
          <sz val="24"/>
          <color rgb="FFFF0000"/>
          <name val="Times New Roman"/>
          <scheme val="none"/>
        </font>
        <alignment horizontal="center" vertical="center" wrapText="1" readingOrder="0"/>
      </dxf>
    </rfmt>
    <rfmt sheetId="1" sqref="A153" start="0" length="0">
      <dxf>
        <font>
          <b/>
          <sz val="15"/>
          <color rgb="FFFF0000"/>
          <name val="Times New Roman"/>
          <scheme val="none"/>
        </font>
        <alignment horizontal="center" vertical="top" readingOrder="0"/>
      </dxf>
    </rfmt>
    <rfmt sheetId="1" sqref="B153" start="0" length="0">
      <dxf>
        <font>
          <b/>
          <sz val="15"/>
          <color rgb="FFFF0000"/>
          <name val="Times New Roman"/>
          <scheme val="none"/>
        </font>
        <alignment horizontal="center" vertical="center" readingOrder="0"/>
      </dxf>
    </rfmt>
    <rfmt sheetId="1" sqref="C153"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3"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3"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3"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3"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3"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3"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3"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3" start="0" length="0">
      <dxf>
        <alignment horizontal="center" vertical="top" readingOrder="0"/>
      </dxf>
    </rfmt>
    <rfmt sheetId="1" sqref="N153" start="0" length="0">
      <dxf>
        <font>
          <b/>
          <sz val="24"/>
          <color rgb="FFFF0000"/>
          <name val="Times New Roman"/>
          <scheme val="none"/>
        </font>
        <alignment horizontal="center" vertical="center" wrapText="1" readingOrder="0"/>
      </dxf>
    </rfmt>
    <rfmt sheetId="1" sqref="A154" start="0" length="0">
      <dxf>
        <font>
          <b/>
          <sz val="15"/>
          <color rgb="FFFF0000"/>
          <name val="Times New Roman"/>
          <scheme val="none"/>
        </font>
        <alignment horizontal="center" vertical="top" readingOrder="0"/>
      </dxf>
    </rfmt>
    <rfmt sheetId="1" sqref="B154" start="0" length="0">
      <dxf>
        <font>
          <b/>
          <sz val="15"/>
          <color rgb="FFFF0000"/>
          <name val="Times New Roman"/>
          <scheme val="none"/>
        </font>
        <alignment horizontal="center" vertical="center" readingOrder="0"/>
      </dxf>
    </rfmt>
    <rfmt sheetId="1" sqref="C154"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4"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4"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4"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4"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4"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4"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4"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4" start="0" length="0">
      <dxf>
        <alignment horizontal="center" vertical="top" readingOrder="0"/>
      </dxf>
    </rfmt>
    <rfmt sheetId="1" sqref="N154" start="0" length="0">
      <dxf>
        <font>
          <b/>
          <sz val="24"/>
          <color rgb="FFFF0000"/>
          <name val="Times New Roman"/>
          <scheme val="none"/>
        </font>
        <alignment horizontal="center" vertical="center" wrapText="1" readingOrder="0"/>
      </dxf>
    </rfmt>
    <rfmt sheetId="1" sqref="A155" start="0" length="0">
      <dxf>
        <font>
          <b/>
          <sz val="15"/>
          <color rgb="FFFF0000"/>
          <name val="Times New Roman"/>
          <scheme val="none"/>
        </font>
        <alignment horizontal="center" vertical="top" readingOrder="0"/>
      </dxf>
    </rfmt>
    <rfmt sheetId="1" sqref="B155" start="0" length="0">
      <dxf>
        <font>
          <b/>
          <sz val="15"/>
          <color rgb="FFFF0000"/>
          <name val="Times New Roman"/>
          <scheme val="none"/>
        </font>
        <alignment horizontal="center" vertical="center" readingOrder="0"/>
      </dxf>
    </rfmt>
    <rfmt sheetId="1" sqref="C155"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5"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5"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5"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5"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5"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5"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5"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5" start="0" length="0">
      <dxf>
        <alignment horizontal="center" vertical="top" readingOrder="0"/>
      </dxf>
    </rfmt>
    <rfmt sheetId="1" sqref="N155" start="0" length="0">
      <dxf>
        <font>
          <b/>
          <sz val="24"/>
          <color rgb="FFFF0000"/>
          <name val="Times New Roman"/>
          <scheme val="none"/>
        </font>
        <alignment horizontal="center" vertical="center" wrapText="1" readingOrder="0"/>
      </dxf>
    </rfmt>
    <rfmt sheetId="1" sqref="A156" start="0" length="0">
      <dxf>
        <font>
          <b/>
          <sz val="15"/>
          <color rgb="FFFF0000"/>
          <name val="Times New Roman"/>
          <scheme val="none"/>
        </font>
        <alignment horizontal="center" vertical="top" readingOrder="0"/>
      </dxf>
    </rfmt>
    <rfmt sheetId="1" sqref="B156" start="0" length="0">
      <dxf>
        <font>
          <b/>
          <sz val="15"/>
          <color rgb="FFFF0000"/>
          <name val="Times New Roman"/>
          <scheme val="none"/>
        </font>
        <alignment horizontal="center" vertical="center" readingOrder="0"/>
      </dxf>
    </rfmt>
    <rfmt sheetId="1" sqref="C156"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6"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6"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6"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6"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6" start="0" length="0">
      <dxf>
        <alignment horizontal="center" vertical="top" readingOrder="0"/>
      </dxf>
    </rfmt>
    <rfmt sheetId="1" sqref="N156" start="0" length="0">
      <dxf>
        <font>
          <b/>
          <sz val="24"/>
          <color rgb="FFFF0000"/>
          <name val="Times New Roman"/>
          <scheme val="none"/>
        </font>
        <alignment horizontal="center" vertical="center" wrapText="1" readingOrder="0"/>
      </dxf>
    </rfmt>
    <rfmt sheetId="1" sqref="A157" start="0" length="0">
      <dxf>
        <font>
          <b/>
          <sz val="15"/>
          <color rgb="FFFF0000"/>
          <name val="Times New Roman"/>
          <scheme val="none"/>
        </font>
        <alignment horizontal="center" vertical="top" readingOrder="0"/>
      </dxf>
    </rfmt>
    <rfmt sheetId="1" sqref="B157" start="0" length="0">
      <dxf>
        <font>
          <b/>
          <sz val="15"/>
          <color rgb="FFFF0000"/>
          <name val="Times New Roman"/>
          <scheme val="none"/>
        </font>
        <alignment horizontal="center" vertical="center" readingOrder="0"/>
      </dxf>
    </rfmt>
    <rfmt sheetId="1" sqref="C157"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7"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7"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7"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7"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7" start="0" length="0">
      <dxf>
        <alignment horizontal="center" vertical="top" readingOrder="0"/>
      </dxf>
    </rfmt>
    <rfmt sheetId="1" sqref="N157" start="0" length="0">
      <dxf>
        <font>
          <b/>
          <sz val="24"/>
          <color rgb="FFFF0000"/>
          <name val="Times New Roman"/>
          <scheme val="none"/>
        </font>
        <alignment horizontal="center" vertical="center" wrapText="1" readingOrder="0"/>
      </dxf>
    </rfmt>
    <rfmt sheetId="1" sqref="A158" start="0" length="0">
      <dxf>
        <font>
          <b/>
          <sz val="15"/>
          <color rgb="FFFF0000"/>
          <name val="Times New Roman"/>
          <scheme val="none"/>
        </font>
        <alignment horizontal="center" vertical="top" readingOrder="0"/>
      </dxf>
    </rfmt>
    <rfmt sheetId="1" sqref="B158" start="0" length="0">
      <dxf>
        <font>
          <b/>
          <sz val="15"/>
          <color rgb="FFFF0000"/>
          <name val="Times New Roman"/>
          <scheme val="none"/>
        </font>
        <alignment horizontal="center" vertical="center" readingOrder="0"/>
      </dxf>
    </rfmt>
    <rfmt sheetId="1" sqref="C158"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8"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8"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8"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8"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8" start="0" length="0">
      <dxf>
        <alignment horizontal="center" vertical="top" readingOrder="0"/>
      </dxf>
    </rfmt>
    <rfmt sheetId="1" sqref="N158" start="0" length="0">
      <dxf>
        <font>
          <b/>
          <sz val="24"/>
          <color rgb="FFFF0000"/>
          <name val="Times New Roman"/>
          <scheme val="none"/>
        </font>
        <alignment horizontal="center" vertical="center" wrapText="1" readingOrder="0"/>
      </dxf>
    </rfmt>
    <rfmt sheetId="1" sqref="A159" start="0" length="0">
      <dxf>
        <font>
          <b/>
          <sz val="15"/>
          <color rgb="FFFF0000"/>
          <name val="Times New Roman"/>
          <scheme val="none"/>
        </font>
        <alignment horizontal="center" vertical="top" readingOrder="0"/>
      </dxf>
    </rfmt>
    <rfmt sheetId="1" sqref="B159" start="0" length="0">
      <dxf>
        <font>
          <b/>
          <sz val="15"/>
          <color rgb="FFFF0000"/>
          <name val="Times New Roman"/>
          <scheme val="none"/>
        </font>
        <alignment horizontal="center" vertical="center" readingOrder="0"/>
      </dxf>
    </rfmt>
    <rfmt sheetId="1" sqref="C159"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59"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5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5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5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59"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59"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59"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59" start="0" length="0">
      <dxf>
        <alignment horizontal="center" vertical="top" readingOrder="0"/>
      </dxf>
    </rfmt>
    <rfmt sheetId="1" sqref="N159" start="0" length="0">
      <dxf>
        <font>
          <b/>
          <sz val="24"/>
          <color rgb="FFFF0000"/>
          <name val="Times New Roman"/>
          <scheme val="none"/>
        </font>
        <alignment horizontal="center" vertical="center" wrapText="1" readingOrder="0"/>
      </dxf>
    </rfmt>
    <rfmt sheetId="1" sqref="A160" start="0" length="0">
      <dxf>
        <font>
          <b/>
          <sz val="15"/>
          <color rgb="FFFF0000"/>
          <name val="Times New Roman"/>
          <scheme val="none"/>
        </font>
        <alignment horizontal="center" vertical="top" readingOrder="0"/>
      </dxf>
    </rfmt>
    <rfmt sheetId="1" sqref="B160" start="0" length="0">
      <dxf>
        <font>
          <b/>
          <sz val="15"/>
          <color rgb="FFFF0000"/>
          <name val="Times New Roman"/>
          <scheme val="none"/>
        </font>
        <alignment horizontal="center" vertical="center" readingOrder="0"/>
      </dxf>
    </rfmt>
    <rfmt sheetId="1" sqref="C160" start="0" length="0">
      <dxf>
        <numFmt numFmtId="30" formatCode="@"/>
        <fill>
          <patternFill patternType="solid">
            <bgColor theme="0"/>
          </patternFill>
        </fill>
        <alignment horizontal="center" vertical="center" wrapText="1" readingOrder="0"/>
        <border outline="0">
          <left style="thin">
            <color indexed="64"/>
          </left>
          <top style="thin">
            <color indexed="64"/>
          </top>
          <bottom style="thin">
            <color indexed="64"/>
          </bottom>
        </border>
      </dxf>
    </rfmt>
    <rfmt sheetId="1" sqref="D160" start="0" length="0">
      <dxf>
        <font>
          <sz val="13"/>
          <color rgb="FFFF0000"/>
          <name val="Times New Roman"/>
          <scheme val="none"/>
        </font>
        <fill>
          <patternFill patternType="solid">
            <bgColor theme="0"/>
          </patternFill>
        </fill>
        <alignment vertical="center" wrapText="1" readingOrder="0"/>
        <border outline="0">
          <top style="thin">
            <color indexed="64"/>
          </top>
          <bottom style="thin">
            <color indexed="64"/>
          </bottom>
        </border>
      </dxf>
    </rfmt>
    <rfmt sheetId="1" sqref="E16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F16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G16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H160" start="0" length="0">
      <dxf>
        <font>
          <sz val="13"/>
          <color rgb="FFFF0000"/>
          <name val="Times New Roman"/>
          <scheme val="none"/>
        </font>
        <fill>
          <patternFill patternType="solid">
            <bgColor theme="0"/>
          </patternFill>
        </fill>
        <alignment horizontal="center" vertical="center" wrapText="1" readingOrder="0"/>
        <border outline="0">
          <top style="thin">
            <color indexed="64"/>
          </top>
          <bottom style="thin">
            <color indexed="64"/>
          </bottom>
        </border>
      </dxf>
    </rfmt>
    <rfmt sheetId="1" sqref="I160" start="0" length="0">
      <dxf>
        <font>
          <sz val="13"/>
          <color auto="1"/>
          <name val="Times New Roman"/>
          <scheme val="none"/>
        </font>
        <numFmt numFmtId="164" formatCode="0.0"/>
        <alignment horizontal="center" vertical="center" wrapText="1" readingOrder="0"/>
        <border outline="0">
          <top style="thin">
            <color indexed="64"/>
          </top>
          <bottom style="thin">
            <color indexed="64"/>
          </bottom>
        </border>
      </dxf>
    </rfmt>
    <rfmt sheetId="1" sqref="J160" start="0" length="0">
      <dxf>
        <font>
          <sz val="13"/>
          <color auto="1"/>
          <name val="Times New Roman"/>
          <scheme val="none"/>
        </font>
        <fill>
          <patternFill patternType="solid">
            <bgColor theme="0"/>
          </patternFill>
        </fill>
        <alignment vertical="center" wrapText="1" readingOrder="0"/>
        <border outline="0">
          <right style="thin">
            <color indexed="64"/>
          </right>
          <top style="thin">
            <color indexed="64"/>
          </top>
          <bottom style="thin">
            <color indexed="64"/>
          </bottom>
        </border>
      </dxf>
    </rfmt>
    <rfmt sheetId="1" sqref="K160" start="0" length="0">
      <dxf>
        <alignment horizontal="center" vertical="top" readingOrder="0"/>
      </dxf>
    </rfmt>
    <rfmt sheetId="1" sqref="N160" start="0" length="0">
      <dxf>
        <font>
          <b/>
          <sz val="24"/>
          <color rgb="FFFF0000"/>
          <name val="Times New Roman"/>
          <scheme val="none"/>
        </font>
        <alignment horizontal="center" vertical="center" wrapText="1" readingOrder="0"/>
      </dxf>
    </rfmt>
  </rm>
  <rrc rId="224"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25"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26"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27"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28"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29"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0"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1"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2"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3"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4"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5"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6"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7"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8" sId="1" ref="A173:XFD173"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3:XFD173" start="0" length="0">
      <dxf>
        <font>
          <color rgb="FFFF0000"/>
          <name val="Times New Roman"/>
          <scheme val="none"/>
        </font>
      </dxf>
    </rfmt>
    <rfmt sheetId="1" sqref="A173" start="0" length="0">
      <dxf>
        <font>
          <b/>
          <sz val="15"/>
          <color rgb="FFFF0000"/>
          <name val="Times New Roman"/>
          <scheme val="none"/>
        </font>
        <alignment horizontal="center" vertical="top" readingOrder="0"/>
      </dxf>
    </rfmt>
    <rfmt sheetId="1" sqref="B173" start="0" length="0">
      <dxf>
        <font>
          <b/>
          <sz val="15"/>
          <color auto="1"/>
          <name val="Times New Roman"/>
          <scheme val="none"/>
        </font>
        <alignment horizontal="center" vertical="center" readingOrder="0"/>
      </dxf>
    </rfmt>
    <rfmt sheetId="1" sqref="D173" start="0" length="0">
      <dxf>
        <font>
          <sz val="13"/>
          <color rgb="FFFF0000"/>
          <name val="Times New Roman"/>
          <scheme val="none"/>
        </font>
        <alignment vertical="center" readingOrder="0"/>
      </dxf>
    </rfmt>
    <rfmt sheetId="1" sqref="E173" start="0" length="0">
      <dxf>
        <alignment vertical="center" readingOrder="0"/>
      </dxf>
    </rfmt>
    <rfmt sheetId="1" sqref="F173" start="0" length="0">
      <dxf>
        <alignment vertical="center" readingOrder="0"/>
      </dxf>
    </rfmt>
    <rfmt sheetId="1" sqref="G173" start="0" length="0">
      <dxf>
        <alignment vertical="center" readingOrder="0"/>
      </dxf>
    </rfmt>
    <rfmt sheetId="1" sqref="H173" start="0" length="0">
      <dxf>
        <alignment vertical="center" readingOrder="0"/>
      </dxf>
    </rfmt>
    <rfmt sheetId="1" sqref="I173" start="0" length="0">
      <dxf>
        <alignment vertical="center" readingOrder="0"/>
      </dxf>
    </rfmt>
    <rfmt sheetId="1" sqref="J173" start="0" length="0">
      <dxf>
        <alignment vertical="center" readingOrder="0"/>
      </dxf>
    </rfmt>
    <rfmt sheetId="1" sqref="K173" start="0" length="0">
      <dxf>
        <alignment horizontal="center" vertical="top" readingOrder="0"/>
      </dxf>
    </rfmt>
    <rfmt sheetId="1" sqref="M173" start="0" length="0">
      <dxf>
        <font>
          <b/>
          <sz val="20"/>
          <color rgb="FFFF0000"/>
          <name val="Times New Roman"/>
          <scheme val="none"/>
        </font>
      </dxf>
    </rfmt>
    <rfmt sheetId="1" sqref="N173" start="0" length="0">
      <dxf>
        <font>
          <b/>
          <sz val="24"/>
          <color auto="1"/>
          <name val="Times New Roman"/>
          <scheme val="none"/>
        </font>
      </dxf>
    </rfmt>
  </rrc>
  <rrc rId="239" sId="1" ref="A192:XFD196"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240" sheetId="1" source="A168:XFD172" destination="A192:XFD196" sourceSheetId="1">
    <rfmt sheetId="1" xfDxf="1" sqref="A192:XFD192" start="0" length="0">
      <dxf>
        <font>
          <sz val="12"/>
          <color rgb="FFFF0000"/>
          <name val="Times New Roman"/>
          <scheme val="none"/>
        </font>
      </dxf>
    </rfmt>
    <rfmt sheetId="1" xfDxf="1" sqref="A193:XFD193" start="0" length="0">
      <dxf>
        <font>
          <sz val="12"/>
          <color rgb="FFFF0000"/>
          <name val="Times New Roman"/>
          <scheme val="none"/>
        </font>
      </dxf>
    </rfmt>
    <rfmt sheetId="1" xfDxf="1" sqref="A194:XFD194" start="0" length="0">
      <dxf>
        <font>
          <sz val="12"/>
          <color rgb="FFFF0000"/>
          <name val="Times New Roman"/>
          <scheme val="none"/>
        </font>
      </dxf>
    </rfmt>
    <rfmt sheetId="1" xfDxf="1" sqref="A195:XFD195" start="0" length="0">
      <dxf>
        <font>
          <sz val="12"/>
          <color rgb="FFFF0000"/>
          <name val="Times New Roman"/>
          <scheme val="none"/>
        </font>
      </dxf>
    </rfmt>
    <rfmt sheetId="1" xfDxf="1" sqref="A196:XFD196" start="0" length="0">
      <dxf>
        <font>
          <sz val="12"/>
          <color rgb="FFFF0000"/>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rgb="FFFF0000"/>
          <name val="Times New Roman"/>
          <scheme val="none"/>
        </font>
        <alignment horizontal="center" vertical="center" readingOrder="0"/>
      </dxf>
    </rfmt>
    <rfmt sheetId="1" sqref="C192"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2" start="0" length="0">
      <dxf>
        <font>
          <sz val="13"/>
          <color auto="1"/>
          <name val="Times New Roman"/>
          <scheme val="none"/>
        </font>
        <alignment vertical="center" wrapText="1" readingOrder="0"/>
        <border outline="0">
          <top style="thin">
            <color indexed="64"/>
          </top>
          <bottom style="thin">
            <color indexed="64"/>
          </bottom>
        </border>
      </dxf>
    </rfmt>
    <rfmt sheetId="1" sqref="E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2" start="0" length="0">
      <dxf>
        <font>
          <sz val="13"/>
          <color auto="1"/>
          <name val="Times New Roman"/>
          <scheme val="none"/>
        </font>
        <alignment horizontal="center" vertical="center" readingOrder="0"/>
        <border outline="0">
          <top style="thin">
            <color indexed="64"/>
          </top>
          <bottom style="thin">
            <color indexed="64"/>
          </bottom>
        </border>
      </dxf>
    </rfmt>
    <rfmt sheetId="1" sqref="G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2"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2"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2" start="0" length="0">
      <dxf>
        <font>
          <sz val="13"/>
          <color rgb="FFFF0000"/>
          <name val="Times New Roman"/>
          <scheme val="none"/>
        </font>
        <alignment horizontal="center" vertical="top" readingOrder="0"/>
      </dxf>
    </rfmt>
    <rfmt sheetId="1" sqref="L192" start="0" length="0">
      <dxf>
        <font>
          <sz val="13"/>
          <color rgb="FFFF0000"/>
          <name val="Times New Roman"/>
          <scheme val="none"/>
        </font>
      </dxf>
    </rfmt>
    <rfmt sheetId="1" sqref="N192" start="0" length="0">
      <dxf>
        <font>
          <b/>
          <sz val="24"/>
          <color auto="1"/>
          <name val="Times New Roman"/>
          <scheme val="none"/>
        </font>
      </dxf>
    </rfmt>
    <rfmt sheetId="1" sqref="A193" start="0" length="0">
      <dxf>
        <font>
          <b/>
          <sz val="15"/>
          <color rgb="FFFF0000"/>
          <name val="Times New Roman"/>
          <scheme val="none"/>
        </font>
        <alignment horizontal="center" vertical="top" readingOrder="0"/>
      </dxf>
    </rfmt>
    <rfmt sheetId="1" sqref="B193" start="0" length="0">
      <dxf>
        <font>
          <b/>
          <sz val="15"/>
          <color rgb="FFFF0000"/>
          <name val="Times New Roman"/>
          <scheme val="none"/>
        </font>
        <alignment horizontal="center" vertical="center" readingOrder="0"/>
      </dxf>
    </rfmt>
    <rfmt sheetId="1" sqref="C193"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3" start="0" length="0">
      <dxf>
        <font>
          <sz val="13"/>
          <color auto="1"/>
          <name val="Times New Roman"/>
          <scheme val="none"/>
        </font>
        <alignment vertical="center" wrapText="1" readingOrder="0"/>
        <border outline="0">
          <top style="thin">
            <color indexed="64"/>
          </top>
          <bottom style="thin">
            <color indexed="64"/>
          </bottom>
        </border>
      </dxf>
    </rfmt>
    <rfmt sheetId="1" sqref="E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3" start="0" length="0">
      <dxf>
        <font>
          <sz val="13"/>
          <color auto="1"/>
          <name val="Times New Roman"/>
          <scheme val="none"/>
        </font>
        <alignment horizontal="center" vertical="center" readingOrder="0"/>
        <border outline="0">
          <top style="thin">
            <color indexed="64"/>
          </top>
          <bottom style="thin">
            <color indexed="64"/>
          </bottom>
        </border>
      </dxf>
    </rfmt>
    <rfmt sheetId="1" sqref="G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3"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3"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3" start="0" length="0">
      <dxf>
        <font>
          <sz val="13"/>
          <color rgb="FFFF0000"/>
          <name val="Times New Roman"/>
          <scheme val="none"/>
        </font>
        <alignment horizontal="center" vertical="top" readingOrder="0"/>
      </dxf>
    </rfmt>
    <rfmt sheetId="1" sqref="L193" start="0" length="0">
      <dxf>
        <font>
          <sz val="13"/>
          <color rgb="FFFF0000"/>
          <name val="Times New Roman"/>
          <scheme val="none"/>
        </font>
      </dxf>
    </rfmt>
    <rfmt sheetId="1" sqref="N193" start="0" length="0">
      <dxf>
        <font>
          <b/>
          <sz val="24"/>
          <color auto="1"/>
          <name val="Times New Roman"/>
          <scheme val="none"/>
        </font>
      </dxf>
    </rfmt>
    <rfmt sheetId="1" sqref="A194" start="0" length="0">
      <dxf>
        <font>
          <b/>
          <sz val="15"/>
          <color rgb="FFFF0000"/>
          <name val="Times New Roman"/>
          <scheme val="none"/>
        </font>
        <alignment horizontal="center" vertical="top" readingOrder="0"/>
      </dxf>
    </rfmt>
    <rfmt sheetId="1" sqref="B194" start="0" length="0">
      <dxf>
        <font>
          <b/>
          <sz val="15"/>
          <color rgb="FFFF0000"/>
          <name val="Times New Roman"/>
          <scheme val="none"/>
        </font>
        <alignment horizontal="center" vertical="center" readingOrder="0"/>
      </dxf>
    </rfmt>
    <rfmt sheetId="1" sqref="C194"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4" start="0" length="0">
      <dxf>
        <font>
          <sz val="13"/>
          <color auto="1"/>
          <name val="Times New Roman"/>
          <scheme val="none"/>
        </font>
        <alignment vertical="center" wrapText="1" readingOrder="0"/>
        <border outline="0">
          <top style="thin">
            <color indexed="64"/>
          </top>
          <bottom style="thin">
            <color indexed="64"/>
          </bottom>
        </border>
      </dxf>
    </rfmt>
    <rfmt sheetId="1" sqref="E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4" start="0" length="0">
      <dxf>
        <font>
          <sz val="13"/>
          <color auto="1"/>
          <name val="Times New Roman"/>
          <scheme val="none"/>
        </font>
        <alignment horizontal="center" vertical="center" readingOrder="0"/>
        <border outline="0">
          <top style="thin">
            <color indexed="64"/>
          </top>
          <bottom style="thin">
            <color indexed="64"/>
          </bottom>
        </border>
      </dxf>
    </rfmt>
    <rfmt sheetId="1" sqref="G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4"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4"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4" start="0" length="0">
      <dxf>
        <font>
          <sz val="13"/>
          <color rgb="FFFF0000"/>
          <name val="Times New Roman"/>
          <scheme val="none"/>
        </font>
        <alignment horizontal="center" vertical="top" readingOrder="0"/>
      </dxf>
    </rfmt>
    <rfmt sheetId="1" sqref="L194" start="0" length="0">
      <dxf>
        <font>
          <sz val="13"/>
          <color rgb="FFFF0000"/>
          <name val="Times New Roman"/>
          <scheme val="none"/>
        </font>
      </dxf>
    </rfmt>
    <rfmt sheetId="1" sqref="N194" start="0" length="0">
      <dxf>
        <font>
          <b/>
          <sz val="24"/>
          <color auto="1"/>
          <name val="Times New Roman"/>
          <scheme val="none"/>
        </font>
      </dxf>
    </rfmt>
    <rfmt sheetId="1" sqref="A195" start="0" length="0">
      <dxf>
        <font>
          <b/>
          <sz val="15"/>
          <color rgb="FFFF0000"/>
          <name val="Times New Roman"/>
          <scheme val="none"/>
        </font>
        <alignment horizontal="center" vertical="top" readingOrder="0"/>
      </dxf>
    </rfmt>
    <rfmt sheetId="1" sqref="B195" start="0" length="0">
      <dxf>
        <font>
          <b/>
          <sz val="15"/>
          <color rgb="FFFF0000"/>
          <name val="Times New Roman"/>
          <scheme val="none"/>
        </font>
        <alignment horizontal="center" vertical="center" readingOrder="0"/>
      </dxf>
    </rfmt>
    <rfmt sheetId="1" sqref="C195"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5" start="0" length="0">
      <dxf>
        <font>
          <sz val="13"/>
          <color auto="1"/>
          <name val="Times New Roman"/>
          <scheme val="none"/>
        </font>
        <alignment vertical="center" wrapText="1" readingOrder="0"/>
        <border outline="0">
          <top style="thin">
            <color indexed="64"/>
          </top>
          <bottom style="thin">
            <color indexed="64"/>
          </bottom>
        </border>
      </dxf>
    </rfmt>
    <rfmt sheetId="1" sqref="E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5" start="0" length="0">
      <dxf>
        <font>
          <sz val="13"/>
          <color auto="1"/>
          <name val="Times New Roman"/>
          <scheme val="none"/>
        </font>
        <alignment horizontal="center" vertical="center" readingOrder="0"/>
        <border outline="0">
          <top style="thin">
            <color indexed="64"/>
          </top>
          <bottom style="thin">
            <color indexed="64"/>
          </bottom>
        </border>
      </dxf>
    </rfmt>
    <rfmt sheetId="1" sqref="G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5"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5"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5" start="0" length="0">
      <dxf>
        <font>
          <sz val="13"/>
          <color rgb="FFFF0000"/>
          <name val="Times New Roman"/>
          <scheme val="none"/>
        </font>
        <alignment horizontal="center" vertical="top" readingOrder="0"/>
      </dxf>
    </rfmt>
    <rfmt sheetId="1" sqref="L195" start="0" length="0">
      <dxf>
        <font>
          <sz val="13"/>
          <color rgb="FFFF0000"/>
          <name val="Times New Roman"/>
          <scheme val="none"/>
        </font>
      </dxf>
    </rfmt>
    <rfmt sheetId="1" sqref="N195" start="0" length="0">
      <dxf>
        <font>
          <b/>
          <sz val="24"/>
          <color auto="1"/>
          <name val="Times New Roman"/>
          <scheme val="none"/>
        </font>
      </dxf>
    </rfmt>
    <rfmt sheetId="1" sqref="A196" start="0" length="0">
      <dxf>
        <font>
          <b/>
          <sz val="15"/>
          <color rgb="FFFF0000"/>
          <name val="Times New Roman"/>
          <scheme val="none"/>
        </font>
        <alignment horizontal="center" vertical="top" readingOrder="0"/>
      </dxf>
    </rfmt>
    <rfmt sheetId="1" sqref="B196" start="0" length="0">
      <dxf>
        <font>
          <b/>
          <sz val="15"/>
          <color rgb="FFFF0000"/>
          <name val="Times New Roman"/>
          <scheme val="none"/>
        </font>
        <alignment horizontal="center" vertical="center" readingOrder="0"/>
      </dxf>
    </rfmt>
    <rfmt sheetId="1" sqref="C196"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6" start="0" length="0">
      <dxf>
        <font>
          <sz val="13"/>
          <color auto="1"/>
          <name val="Times New Roman"/>
          <scheme val="none"/>
        </font>
        <alignment vertical="center" wrapText="1" readingOrder="0"/>
        <border outline="0">
          <top style="thin">
            <color indexed="64"/>
          </top>
          <bottom style="thin">
            <color indexed="64"/>
          </bottom>
        </border>
      </dxf>
    </rfmt>
    <rfmt sheetId="1" sqref="E196"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6" start="0" length="0">
      <dxf>
        <font>
          <sz val="13"/>
          <color auto="1"/>
          <name val="Times New Roman"/>
          <scheme val="none"/>
        </font>
        <alignment horizontal="center" vertical="center" readingOrder="0"/>
        <border outline="0">
          <top style="thin">
            <color indexed="64"/>
          </top>
          <bottom style="thin">
            <color indexed="64"/>
          </bottom>
        </border>
      </dxf>
    </rfmt>
    <rfmt sheetId="1" sqref="G196"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6"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6"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6"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6" start="0" length="0">
      <dxf>
        <font>
          <sz val="13"/>
          <color rgb="FFFF0000"/>
          <name val="Times New Roman"/>
          <scheme val="none"/>
        </font>
        <alignment horizontal="center" vertical="top" readingOrder="0"/>
      </dxf>
    </rfmt>
    <rfmt sheetId="1" sqref="L196" start="0" length="0">
      <dxf>
        <font>
          <sz val="13"/>
          <color rgb="FFFF0000"/>
          <name val="Times New Roman"/>
          <scheme val="none"/>
        </font>
      </dxf>
    </rfmt>
    <rfmt sheetId="1" sqref="N196" start="0" length="0">
      <dxf>
        <font>
          <b/>
          <sz val="24"/>
          <color auto="1"/>
          <name val="Times New Roman"/>
          <scheme val="none"/>
        </font>
      </dxf>
    </rfmt>
  </rm>
  <rrc rId="241" sId="1" ref="A168:XFD16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68:XFD168" start="0" length="0">
      <dxf>
        <font>
          <color rgb="FFFF0000"/>
          <name val="Times New Roman"/>
          <scheme val="none"/>
        </font>
      </dxf>
    </rfmt>
    <rfmt sheetId="1" sqref="A168" start="0" length="0">
      <dxf>
        <font>
          <b/>
          <sz val="15"/>
          <color rgb="FFFF0000"/>
          <name val="Times New Roman"/>
          <scheme val="none"/>
        </font>
        <alignment horizontal="center" vertical="top" readingOrder="0"/>
      </dxf>
    </rfmt>
    <rfmt sheetId="1" sqref="B168" start="0" length="0">
      <dxf>
        <font>
          <b/>
          <sz val="15"/>
          <color auto="1"/>
          <name val="Times New Roman"/>
          <scheme val="none"/>
        </font>
        <alignment horizontal="center" vertical="center" readingOrder="0"/>
      </dxf>
    </rfmt>
    <rfmt sheetId="1" sqref="D168" start="0" length="0">
      <dxf>
        <font>
          <sz val="13"/>
          <color rgb="FFFF0000"/>
          <name val="Times New Roman"/>
          <scheme val="none"/>
        </font>
        <alignment vertical="center" readingOrder="0"/>
      </dxf>
    </rfmt>
    <rfmt sheetId="1" sqref="E168" start="0" length="0">
      <dxf>
        <alignment vertical="center" readingOrder="0"/>
      </dxf>
    </rfmt>
    <rfmt sheetId="1" sqref="F168" start="0" length="0">
      <dxf>
        <alignment vertical="center" readingOrder="0"/>
      </dxf>
    </rfmt>
    <rfmt sheetId="1" sqref="G168" start="0" length="0">
      <dxf>
        <alignment vertical="center" readingOrder="0"/>
      </dxf>
    </rfmt>
    <rfmt sheetId="1" sqref="H168" start="0" length="0">
      <dxf>
        <alignment vertical="center" readingOrder="0"/>
      </dxf>
    </rfmt>
    <rfmt sheetId="1" sqref="I168" start="0" length="0">
      <dxf>
        <alignment vertical="center" readingOrder="0"/>
      </dxf>
    </rfmt>
    <rfmt sheetId="1" sqref="J168" start="0" length="0">
      <dxf>
        <alignment vertical="center" readingOrder="0"/>
      </dxf>
    </rfmt>
    <rfmt sheetId="1" sqref="K168" start="0" length="0">
      <dxf>
        <alignment horizontal="center" vertical="top" readingOrder="0"/>
      </dxf>
    </rfmt>
    <rfmt sheetId="1" sqref="M168" start="0" length="0">
      <dxf>
        <font>
          <b/>
          <sz val="20"/>
          <color rgb="FFFF0000"/>
          <name val="Times New Roman"/>
          <scheme val="none"/>
        </font>
      </dxf>
    </rfmt>
    <rfmt sheetId="1" sqref="N168" start="0" length="0">
      <dxf>
        <font>
          <b/>
          <sz val="24"/>
          <color auto="1"/>
          <name val="Times New Roman"/>
          <scheme val="none"/>
        </font>
      </dxf>
    </rfmt>
  </rrc>
  <rrc rId="242" sId="1" ref="A168:XFD16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68:XFD168" start="0" length="0">
      <dxf>
        <font>
          <color rgb="FFFF0000"/>
          <name val="Times New Roman"/>
          <scheme val="none"/>
        </font>
      </dxf>
    </rfmt>
    <rfmt sheetId="1" sqref="A168" start="0" length="0">
      <dxf>
        <font>
          <b/>
          <sz val="15"/>
          <color rgb="FFFF0000"/>
          <name val="Times New Roman"/>
          <scheme val="none"/>
        </font>
        <alignment horizontal="center" vertical="top" readingOrder="0"/>
      </dxf>
    </rfmt>
    <rfmt sheetId="1" sqref="B168" start="0" length="0">
      <dxf>
        <font>
          <b/>
          <sz val="15"/>
          <color auto="1"/>
          <name val="Times New Roman"/>
          <scheme val="none"/>
        </font>
        <alignment horizontal="center" vertical="center" readingOrder="0"/>
      </dxf>
    </rfmt>
    <rfmt sheetId="1" sqref="D168" start="0" length="0">
      <dxf>
        <font>
          <sz val="13"/>
          <color rgb="FFFF0000"/>
          <name val="Times New Roman"/>
          <scheme val="none"/>
        </font>
        <alignment vertical="center" readingOrder="0"/>
      </dxf>
    </rfmt>
    <rfmt sheetId="1" sqref="E168" start="0" length="0">
      <dxf>
        <alignment vertical="center" readingOrder="0"/>
      </dxf>
    </rfmt>
    <rfmt sheetId="1" sqref="F168" start="0" length="0">
      <dxf>
        <alignment vertical="center" readingOrder="0"/>
      </dxf>
    </rfmt>
    <rfmt sheetId="1" sqref="G168" start="0" length="0">
      <dxf>
        <alignment vertical="center" readingOrder="0"/>
      </dxf>
    </rfmt>
    <rfmt sheetId="1" sqref="H168" start="0" length="0">
      <dxf>
        <alignment vertical="center" readingOrder="0"/>
      </dxf>
    </rfmt>
    <rfmt sheetId="1" sqref="I168" start="0" length="0">
      <dxf>
        <alignment vertical="center" readingOrder="0"/>
      </dxf>
    </rfmt>
    <rfmt sheetId="1" sqref="J168" start="0" length="0">
      <dxf>
        <alignment vertical="center" readingOrder="0"/>
      </dxf>
    </rfmt>
    <rfmt sheetId="1" sqref="K168" start="0" length="0">
      <dxf>
        <alignment horizontal="center" vertical="top" readingOrder="0"/>
      </dxf>
    </rfmt>
    <rfmt sheetId="1" sqref="M168" start="0" length="0">
      <dxf>
        <font>
          <b/>
          <sz val="20"/>
          <color rgb="FFFF0000"/>
          <name val="Times New Roman"/>
          <scheme val="none"/>
        </font>
      </dxf>
    </rfmt>
    <rfmt sheetId="1" sqref="N168" start="0" length="0">
      <dxf>
        <font>
          <b/>
          <sz val="24"/>
          <color auto="1"/>
          <name val="Times New Roman"/>
          <scheme val="none"/>
        </font>
      </dxf>
    </rfmt>
  </rrc>
  <rrc rId="243" sId="1" ref="A168:XFD16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68:XFD168" start="0" length="0">
      <dxf>
        <font>
          <color rgb="FFFF0000"/>
          <name val="Times New Roman"/>
          <scheme val="none"/>
        </font>
      </dxf>
    </rfmt>
    <rfmt sheetId="1" sqref="A168" start="0" length="0">
      <dxf>
        <font>
          <b/>
          <sz val="15"/>
          <color rgb="FFFF0000"/>
          <name val="Times New Roman"/>
          <scheme val="none"/>
        </font>
        <alignment horizontal="center" vertical="top" readingOrder="0"/>
      </dxf>
    </rfmt>
    <rfmt sheetId="1" sqref="B168" start="0" length="0">
      <dxf>
        <font>
          <b/>
          <sz val="15"/>
          <color auto="1"/>
          <name val="Times New Roman"/>
          <scheme val="none"/>
        </font>
        <alignment horizontal="center" vertical="center" readingOrder="0"/>
      </dxf>
    </rfmt>
    <rfmt sheetId="1" sqref="D168" start="0" length="0">
      <dxf>
        <font>
          <sz val="13"/>
          <color rgb="FFFF0000"/>
          <name val="Times New Roman"/>
          <scheme val="none"/>
        </font>
        <alignment vertical="center" readingOrder="0"/>
      </dxf>
    </rfmt>
    <rfmt sheetId="1" sqref="E168" start="0" length="0">
      <dxf>
        <alignment vertical="center" readingOrder="0"/>
      </dxf>
    </rfmt>
    <rfmt sheetId="1" sqref="F168" start="0" length="0">
      <dxf>
        <alignment vertical="center" readingOrder="0"/>
      </dxf>
    </rfmt>
    <rfmt sheetId="1" sqref="G168" start="0" length="0">
      <dxf>
        <alignment vertical="center" readingOrder="0"/>
      </dxf>
    </rfmt>
    <rfmt sheetId="1" sqref="H168" start="0" length="0">
      <dxf>
        <alignment vertical="center" readingOrder="0"/>
      </dxf>
    </rfmt>
    <rfmt sheetId="1" sqref="I168" start="0" length="0">
      <dxf>
        <alignment vertical="center" readingOrder="0"/>
      </dxf>
    </rfmt>
    <rfmt sheetId="1" sqref="J168" start="0" length="0">
      <dxf>
        <alignment vertical="center" readingOrder="0"/>
      </dxf>
    </rfmt>
    <rfmt sheetId="1" sqref="K168" start="0" length="0">
      <dxf>
        <alignment horizontal="center" vertical="top" readingOrder="0"/>
      </dxf>
    </rfmt>
    <rfmt sheetId="1" sqref="M168" start="0" length="0">
      <dxf>
        <font>
          <b/>
          <sz val="20"/>
          <color rgb="FFFF0000"/>
          <name val="Times New Roman"/>
          <scheme val="none"/>
        </font>
      </dxf>
    </rfmt>
    <rfmt sheetId="1" sqref="N168" start="0" length="0">
      <dxf>
        <font>
          <b/>
          <sz val="24"/>
          <color auto="1"/>
          <name val="Times New Roman"/>
          <scheme val="none"/>
        </font>
      </dxf>
    </rfmt>
  </rrc>
  <rrc rId="244" sId="1" ref="A168:XFD16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68:XFD168" start="0" length="0">
      <dxf>
        <font>
          <color rgb="FFFF0000"/>
          <name val="Times New Roman"/>
          <scheme val="none"/>
        </font>
      </dxf>
    </rfmt>
    <rfmt sheetId="1" sqref="A168" start="0" length="0">
      <dxf>
        <font>
          <b/>
          <sz val="15"/>
          <color rgb="FFFF0000"/>
          <name val="Times New Roman"/>
          <scheme val="none"/>
        </font>
        <alignment horizontal="center" vertical="top" readingOrder="0"/>
      </dxf>
    </rfmt>
    <rfmt sheetId="1" sqref="B168" start="0" length="0">
      <dxf>
        <font>
          <b/>
          <sz val="15"/>
          <color auto="1"/>
          <name val="Times New Roman"/>
          <scheme val="none"/>
        </font>
        <alignment horizontal="center" vertical="center" readingOrder="0"/>
      </dxf>
    </rfmt>
    <rfmt sheetId="1" sqref="D168" start="0" length="0">
      <dxf>
        <font>
          <sz val="13"/>
          <color rgb="FFFF0000"/>
          <name val="Times New Roman"/>
          <scheme val="none"/>
        </font>
        <alignment vertical="center" readingOrder="0"/>
      </dxf>
    </rfmt>
    <rfmt sheetId="1" sqref="E168" start="0" length="0">
      <dxf>
        <alignment vertical="center" readingOrder="0"/>
      </dxf>
    </rfmt>
    <rfmt sheetId="1" sqref="F168" start="0" length="0">
      <dxf>
        <alignment vertical="center" readingOrder="0"/>
      </dxf>
    </rfmt>
    <rfmt sheetId="1" sqref="G168" start="0" length="0">
      <dxf>
        <alignment vertical="center" readingOrder="0"/>
      </dxf>
    </rfmt>
    <rfmt sheetId="1" sqref="H168" start="0" length="0">
      <dxf>
        <alignment vertical="center" readingOrder="0"/>
      </dxf>
    </rfmt>
    <rfmt sheetId="1" sqref="I168" start="0" length="0">
      <dxf>
        <alignment vertical="center" readingOrder="0"/>
      </dxf>
    </rfmt>
    <rfmt sheetId="1" sqref="J168" start="0" length="0">
      <dxf>
        <alignment vertical="center" readingOrder="0"/>
      </dxf>
    </rfmt>
    <rfmt sheetId="1" sqref="K168" start="0" length="0">
      <dxf>
        <alignment horizontal="center" vertical="top" readingOrder="0"/>
      </dxf>
    </rfmt>
    <rfmt sheetId="1" sqref="M168" start="0" length="0">
      <dxf>
        <font>
          <b/>
          <sz val="20"/>
          <color rgb="FFFF0000"/>
          <name val="Times New Roman"/>
          <scheme val="none"/>
        </font>
      </dxf>
    </rfmt>
    <rfmt sheetId="1" sqref="N168" start="0" length="0">
      <dxf>
        <font>
          <b/>
          <sz val="24"/>
          <color auto="1"/>
          <name val="Times New Roman"/>
          <scheme val="none"/>
        </font>
      </dxf>
    </rfmt>
  </rrc>
  <rrc rId="245" sId="1" ref="A168:XFD168"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68:XFD168" start="0" length="0">
      <dxf>
        <font>
          <color rgb="FFFF0000"/>
          <name val="Times New Roman"/>
          <scheme val="none"/>
        </font>
      </dxf>
    </rfmt>
    <rfmt sheetId="1" sqref="A168" start="0" length="0">
      <dxf>
        <font>
          <b/>
          <sz val="15"/>
          <color rgb="FFFF0000"/>
          <name val="Times New Roman"/>
          <scheme val="none"/>
        </font>
        <alignment horizontal="center" vertical="top" readingOrder="0"/>
      </dxf>
    </rfmt>
    <rfmt sheetId="1" sqref="B168" start="0" length="0">
      <dxf>
        <font>
          <b/>
          <sz val="15"/>
          <color auto="1"/>
          <name val="Times New Roman"/>
          <scheme val="none"/>
        </font>
        <alignment horizontal="center" vertical="center" readingOrder="0"/>
      </dxf>
    </rfmt>
    <rfmt sheetId="1" sqref="D168" start="0" length="0">
      <dxf>
        <font>
          <sz val="13"/>
          <color rgb="FFFF0000"/>
          <name val="Times New Roman"/>
          <scheme val="none"/>
        </font>
        <alignment vertical="center" readingOrder="0"/>
      </dxf>
    </rfmt>
    <rfmt sheetId="1" sqref="E168" start="0" length="0">
      <dxf>
        <alignment vertical="center" readingOrder="0"/>
      </dxf>
    </rfmt>
    <rfmt sheetId="1" sqref="F168" start="0" length="0">
      <dxf>
        <alignment vertical="center" readingOrder="0"/>
      </dxf>
    </rfmt>
    <rfmt sheetId="1" sqref="G168" start="0" length="0">
      <dxf>
        <alignment vertical="center" readingOrder="0"/>
      </dxf>
    </rfmt>
    <rfmt sheetId="1" sqref="H168" start="0" length="0">
      <dxf>
        <alignment vertical="center" readingOrder="0"/>
      </dxf>
    </rfmt>
    <rfmt sheetId="1" sqref="I168" start="0" length="0">
      <dxf>
        <alignment vertical="center" readingOrder="0"/>
      </dxf>
    </rfmt>
    <rfmt sheetId="1" sqref="J168" start="0" length="0">
      <dxf>
        <alignment vertical="center" readingOrder="0"/>
      </dxf>
    </rfmt>
    <rfmt sheetId="1" sqref="K168" start="0" length="0">
      <dxf>
        <alignment horizontal="center" vertical="top" readingOrder="0"/>
      </dxf>
    </rfmt>
    <rfmt sheetId="1" sqref="M168" start="0" length="0">
      <dxf>
        <font>
          <b/>
          <sz val="20"/>
          <color rgb="FFFF0000"/>
          <name val="Times New Roman"/>
          <scheme val="none"/>
        </font>
      </dxf>
    </rfmt>
    <rfmt sheetId="1" sqref="N168" start="0" length="0">
      <dxf>
        <font>
          <b/>
          <sz val="24"/>
          <color auto="1"/>
          <name val="Times New Roman"/>
          <scheme val="none"/>
        </font>
      </dxf>
    </rfmt>
  </rrc>
  <rrc rId="246" sId="1" ref="A187:XFD195"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m rId="247" sheetId="1" source="A201:XFD209" destination="A187:XFD195" sourceSheetId="1">
    <undo index="0" exp="area" ref3D="1" dr="$C$1:$L$209" dn="Z_F8BC6D47_DF32_40A5_891A_216E8A452892_.wvu.FilterData" sId="1"/>
    <undo index="0" exp="area" ref3D="1" dr="$C$1:$L$208" dn="Z_F755F24C_6D8D_4D02_84CD_D70BFE0A11B6_.wvu.FilterData" sId="1"/>
    <undo index="0" exp="area" ref3D="1" dr="$C$1:$J$206" dn="Z_DE2D4942_7408_4E97_8066_36FDC42C9E89_.wvu.PrintArea" sId="1"/>
    <undo index="0" exp="area" ref3D="1" dr="$C$1:$J$206" dn="Z_BA841332_DFE8_4B37_BA4A_C5C5E49832E3_.wvu.PrintArea" sId="1"/>
    <undo index="0" exp="area" ref3D="1" dr="$C$1:$L$208" dn="Z_BA841332_DFE8_4B37_BA4A_C5C5E49832E3_.wvu.FilterData" sId="1"/>
    <undo index="0" exp="area" ref3D="1" dr="$C$1:$L$206" dn="Z_E71649D5_E5DB_4EE1_90FA_A1BFB6D16EDE_.wvu.FilterData" sId="1"/>
    <undo index="0" exp="area" ref3D="1" dr="$C$1:$L$206" dn="Z_E66457B1_D224_45F0_AE93_1B5AFC4C2E4C_.wvu.FilterData" sId="1"/>
    <undo index="0" exp="area" ref3D="1" dr="$C$1:$J$206" dn="Область_печати" sId="1"/>
    <undo index="0" exp="area" ref3D="1" dr="$B$5:$J$208" dn="Z_FEA8BA84_09E7_4AC9_B99A_D42DE5EF1549_.wvu.FilterData" sId="1"/>
    <undo index="0" exp="area" ref3D="1" dr="$C$1:$L$206" dn="Z_BB6A1CA0_D8AE_45CF_BD43_AED73A6D102D_.wvu.FilterData" sId="1"/>
    <undo index="0" exp="area" ref3D="1" dr="$B$5:$J$208" dn="Z_FE1A582F_FFC0_4668_8D83_C577CF374075_.wvu.FilterData" sId="1"/>
    <undo index="0" exp="area" ref3D="1" dr="$C$1:$L$206" dn="Z_E117B27D_63B4_4753_ACF6_36742AC2117E_.wvu.FilterData" sId="1"/>
    <undo index="0" exp="area" ref3D="1" dr="$C$1:$L$206" dn="Z_DE0DDA78_B92A_4D1C_B8DF_6477086525E1_.wvu.FilterData" sId="1"/>
    <undo index="0" exp="area" ref3D="1" dr="$C$1:$L$206" dn="Z_BF79ED37_BEA9_465E_B9B1_70EC1C180F8D_.wvu.FilterData" sId="1"/>
    <undo index="0" exp="area" ref3D="1" dr="$C$1:$L$206" dn="Z_F38AB824_A903_4D40_97D6_EA19EFD2DCE7_.wvu.FilterData" sId="1"/>
    <undo index="0" exp="area" ref3D="1" dr="$C$1:$L$206" dn="Z_DFB31995_2AEB_472B_8C71_A88E9F198D39_.wvu.FilterData" sId="1"/>
    <undo index="0" exp="area" ref3D="1" dr="$C$1:$L$209" dn="Z_DE2D4942_7408_4E97_8066_36FDC42C9E89_.wvu.FilterData" sId="1"/>
    <undo index="0" exp="area" ref3D="1" dr="$C$1:$L$206" dn="Z_D02414CE_9AF1_48F2_B9C1_8FD13886ED45_.wvu.FilterData" sId="1"/>
    <undo index="0" exp="area" ref3D="1" dr="$C$1:$L$206" dn="Z_5B13954C_E37B_40DA_9C35_62B3D0E8C7C2_.wvu.FilterData" sId="1"/>
    <undo index="0" exp="area" ref3D="1" dr="$C$1:$L$206" dn="Z_42ACCCE3_7A22_4B99_A5AC_1CE46E7974CE_.wvu.FilterData" sId="1"/>
    <undo index="0" exp="area" ref3D="1" dr="$C$1:$L$209" dn="Z_4AAB4DEF_F9A2_43E2_A6A9_F8EE2C83DEEC_.wvu.FilterData" sId="1"/>
    <undo index="0" exp="area" ref3D="1" dr="$C$1:$L$206" dn="Z_6803D6B6_333B_4A1B_A3CD_25638043E8EB_.wvu.FilterData" sId="1"/>
    <undo index="0" exp="area" ref3D="1" dr="$C$1:$L$208" dn="Z_47B689C4_ABBE_41BA_9B3C_3E610DB9C5AC_.wvu.FilterData" sId="1"/>
    <undo index="0" exp="area" ref3D="1" dr="$C$1:$J$206" dn="Z_3A557100_9F28_4CAE_BE2B_77DADCE4D6AC_.wvu.PrintArea" sId="1"/>
    <undo index="0" exp="area" ref3D="1" dr="$C$1:$L$208" dn="Z_AE7988BB_8025_4644_80EB_D22CF3219779_.wvu.FilterData" sId="1"/>
    <undo index="0" exp="area" ref3D="1" dr="$C$1:$L$206" dn="Z_7498D4DE_25D4_48C3_9474_2C5F04C6F0AD_.wvu.FilterData" sId="1"/>
    <undo index="0" exp="area" ref3D="1" dr="$C$1:$L$208" dn="Z_43FF2586_47A0_4852_986E_EDBB77FC7F7C_.wvu.FilterData" sId="1"/>
    <undo index="0" exp="area" ref3D="1" dr="$C$1:$L$209" dn="Z_B4C5D374_A1D4_4C1B_8A31_95626C4AD0DB_.wvu.FilterData" sId="1"/>
    <undo index="0" exp="area" ref3D="1" dr="$C$1:$L$208" dn="Z_8F4375B8_526B_4AEF_AAA1_2AF2BFB9863A_.wvu.FilterData" sId="1"/>
    <undo index="0" exp="area" ref3D="1" dr="$C$1:$J$206" dn="Z_47B689C4_ABBE_41BA_9B3C_3E610DB9C5AC_.wvu.PrintArea" sId="1"/>
    <undo index="0" exp="area" ref3D="1" dr="$C$1:$J$206" dn="Z_4AAB4DEF_F9A2_43E2_A6A9_F8EE2C83DEEC_.wvu.PrintArea" sId="1"/>
    <undo index="0" exp="area" ref3D="1" dr="$C$1:$L$208" dn="Z_7EFD5F91_DCB3_4A46_8836_17AA48B6DD0D_.wvu.FilterData" sId="1"/>
    <undo index="0" exp="area" ref3D="1" dr="$C$1:$L$206" dn="Z_3BE71CE0_9C68_4FED_89A6_DA5BA5488FB3_.wvu.FilterData" sId="1"/>
    <undo index="0" exp="area" ref3D="1" dr="$C$1:$L$209" dn="Z_6C582F68_A26F_45F9_AE23_AF62D32FDFBD_.wvu.FilterData" sId="1"/>
    <undo index="0" exp="area" ref3D="1" dr="$A$1:$J$206" dn="Z_2C3FADCE_752E_4842_8325_E971B470C62D_.wvu.PrintArea" sId="1"/>
    <undo index="0" exp="area" ref3D="1" dr="$C$1:$L$208" dn="Z_2C3FADCE_752E_4842_8325_E971B470C62D_.wvu.FilterData" sId="1"/>
    <undo index="0" exp="area" ref3D="1" dr="$C$1:$L$208" dn="Z_298C24F4_7497_46EE_A919_111F30E8F9CB_.wvu.FilterData" sId="1"/>
    <undo index="0" exp="area" ref3D="1" dr="$B$5:$J$208" dn="Z_26D225E8_6CD8_47BF_88DA_DDD3932852C6_.wvu.FilterData" sId="1"/>
    <undo index="0" exp="area" ref3D="1" dr="$C$1:$J$206" dn="Z_29EBB03D_D157_4DB4_B2FB_3BC1828B8F46_.wvu.PrintArea" sId="1"/>
    <undo index="0" exp="area" ref3D="1" dr="$C$1:$L$206" dn="Z_29EBB03D_D157_4DB4_B2FB_3BC1828B8F46_.wvu.FilterData" sId="1"/>
    <undo index="0" exp="area" ref3D="1" dr="$C$1:$J$206" dn="Z_10002042_64B8_47E1_9CF6_7701B56F6EC0_.wvu.PrintArea" sId="1"/>
    <undo index="0" exp="area" ref3D="1" dr="$C$1:$L$206" dn="Z_10002042_64B8_47E1_9CF6_7701B56F6EC0_.wvu.FilterData" sId="1"/>
    <undo index="0" exp="area" ref3D="1" dr="$C$1:$L$206" dn="Z_24F3EF07_704C_4CD6_ACFE_75AF2C86A0EB_.wvu.FilterData" sId="1"/>
    <undo index="0" exp="area" ref3D="1" dr="$C$1:$L$209" dn="_ФильтрБазыДанных" sId="1"/>
    <rfmt sheetId="1" xfDxf="1" sqref="A187:XFD187" start="0" length="0">
      <dxf>
        <font>
          <sz val="12"/>
          <color rgb="FFFF0000"/>
          <name val="Times New Roman"/>
          <scheme val="none"/>
        </font>
      </dxf>
    </rfmt>
    <rfmt sheetId="1" xfDxf="1" sqref="A188:XFD188" start="0" length="0">
      <dxf>
        <font>
          <sz val="12"/>
          <color rgb="FFFF0000"/>
          <name val="Times New Roman"/>
          <scheme val="none"/>
        </font>
      </dxf>
    </rfmt>
    <rfmt sheetId="1" xfDxf="1" sqref="A189:XFD189" start="0" length="0">
      <dxf>
        <font>
          <sz val="12"/>
          <color rgb="FFFF0000"/>
          <name val="Times New Roman"/>
          <scheme val="none"/>
        </font>
      </dxf>
    </rfmt>
    <rfmt sheetId="1" xfDxf="1" sqref="A190:XFD190" start="0" length="0">
      <dxf>
        <font>
          <sz val="12"/>
          <color rgb="FFFF0000"/>
          <name val="Times New Roman"/>
          <scheme val="none"/>
        </font>
      </dxf>
    </rfmt>
    <rfmt sheetId="1" xfDxf="1" sqref="A191:XFD191" start="0" length="0">
      <dxf>
        <font>
          <sz val="12"/>
          <color rgb="FFFF0000"/>
          <name val="Times New Roman"/>
          <scheme val="none"/>
        </font>
      </dxf>
    </rfmt>
    <rfmt sheetId="1" xfDxf="1" sqref="A192:XFD192" start="0" length="0">
      <dxf>
        <font>
          <sz val="12"/>
          <color rgb="FFFF0000"/>
          <name val="Times New Roman"/>
          <scheme val="none"/>
        </font>
      </dxf>
    </rfmt>
    <rfmt sheetId="1" xfDxf="1" sqref="A193:XFD193" start="0" length="0">
      <dxf>
        <font>
          <sz val="12"/>
          <color rgb="FFFF0000"/>
          <name val="Times New Roman"/>
          <scheme val="none"/>
        </font>
      </dxf>
    </rfmt>
    <rfmt sheetId="1" xfDxf="1" sqref="A194:XFD194" start="0" length="0">
      <dxf>
        <font>
          <sz val="12"/>
          <color rgb="FFFF0000"/>
          <name val="Times New Roman"/>
          <scheme val="none"/>
        </font>
      </dxf>
    </rfmt>
    <rfmt sheetId="1" xfDxf="1" sqref="A195:XFD195" start="0" length="0">
      <dxf>
        <font>
          <sz val="12"/>
          <color rgb="FFFF0000"/>
          <name val="Times New Roman"/>
          <scheme val="none"/>
        </font>
      </dxf>
    </rfmt>
    <rfmt sheetId="1" sqref="A187" start="0" length="0">
      <dxf>
        <font>
          <b/>
          <sz val="15"/>
          <color rgb="FFFF0000"/>
          <name val="Times New Roman"/>
          <scheme val="none"/>
        </font>
        <alignment horizontal="center" vertical="top" readingOrder="0"/>
      </dxf>
    </rfmt>
    <rfmt sheetId="1" sqref="B187" start="0" length="0">
      <dxf>
        <font>
          <b/>
          <sz val="15"/>
          <color rgb="FFFF0000"/>
          <name val="Times New Roman"/>
          <scheme val="none"/>
        </font>
        <alignment horizontal="center" vertical="center" readingOrder="0"/>
      </dxf>
    </rfmt>
    <rfmt sheetId="1" sqref="C187"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87" start="0" length="0">
      <dxf>
        <font>
          <sz val="13"/>
          <color auto="1"/>
          <name val="Times New Roman"/>
          <scheme val="none"/>
        </font>
        <alignment vertical="center" wrapText="1" readingOrder="0"/>
        <border outline="0">
          <top style="thin">
            <color indexed="64"/>
          </top>
          <bottom style="thin">
            <color indexed="64"/>
          </bottom>
        </border>
      </dxf>
    </rfmt>
    <rfmt sheetId="1" sqref="E187"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87" start="0" length="0">
      <dxf>
        <font>
          <sz val="13"/>
          <color auto="1"/>
          <name val="Times New Roman"/>
          <scheme val="none"/>
        </font>
        <alignment horizontal="center" vertical="center" readingOrder="0"/>
        <border outline="0">
          <top style="thin">
            <color indexed="64"/>
          </top>
          <bottom style="thin">
            <color indexed="64"/>
          </bottom>
        </border>
      </dxf>
    </rfmt>
    <rfmt sheetId="1" sqref="G187"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87"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87"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87"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87" start="0" length="0">
      <dxf>
        <font>
          <sz val="13"/>
          <color rgb="FFFF0000"/>
          <name val="Times New Roman"/>
          <scheme val="none"/>
        </font>
        <alignment horizontal="center" vertical="top" readingOrder="0"/>
      </dxf>
    </rfmt>
    <rfmt sheetId="1" sqref="L187" start="0" length="0">
      <dxf>
        <font>
          <sz val="13"/>
          <color rgb="FFFF0000"/>
          <name val="Times New Roman"/>
          <scheme val="none"/>
        </font>
      </dxf>
    </rfmt>
    <rfmt sheetId="1" sqref="N187" start="0" length="0">
      <dxf>
        <font>
          <b/>
          <sz val="24"/>
          <color auto="1"/>
          <name val="Times New Roman"/>
          <scheme val="none"/>
        </font>
      </dxf>
    </rfmt>
    <rfmt sheetId="1" sqref="A188" start="0" length="0">
      <dxf>
        <font>
          <b/>
          <sz val="15"/>
          <color rgb="FFFF0000"/>
          <name val="Times New Roman"/>
          <scheme val="none"/>
        </font>
        <alignment horizontal="center" vertical="top" readingOrder="0"/>
      </dxf>
    </rfmt>
    <rfmt sheetId="1" sqref="B188" start="0" length="0">
      <dxf>
        <font>
          <b/>
          <sz val="15"/>
          <color rgb="FFFF0000"/>
          <name val="Times New Roman"/>
          <scheme val="none"/>
        </font>
        <alignment horizontal="center" vertical="center" readingOrder="0"/>
      </dxf>
    </rfmt>
    <rfmt sheetId="1" sqref="C188"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88" start="0" length="0">
      <dxf>
        <font>
          <sz val="13"/>
          <color auto="1"/>
          <name val="Times New Roman"/>
          <scheme val="none"/>
        </font>
        <alignment vertical="center" wrapText="1" readingOrder="0"/>
        <border outline="0">
          <top style="thin">
            <color indexed="64"/>
          </top>
          <bottom style="thin">
            <color indexed="64"/>
          </bottom>
        </border>
      </dxf>
    </rfmt>
    <rfmt sheetId="1" sqref="E188"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88" start="0" length="0">
      <dxf>
        <font>
          <sz val="13"/>
          <color auto="1"/>
          <name val="Times New Roman"/>
          <scheme val="none"/>
        </font>
        <alignment horizontal="center" vertical="center" readingOrder="0"/>
        <border outline="0">
          <top style="thin">
            <color indexed="64"/>
          </top>
          <bottom style="thin">
            <color indexed="64"/>
          </bottom>
        </border>
      </dxf>
    </rfmt>
    <rfmt sheetId="1" sqref="G188"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88"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88"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88"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88" start="0" length="0">
      <dxf>
        <font>
          <sz val="13"/>
          <color rgb="FFFF0000"/>
          <name val="Times New Roman"/>
          <scheme val="none"/>
        </font>
        <alignment horizontal="center" vertical="top" readingOrder="0"/>
      </dxf>
    </rfmt>
    <rfmt sheetId="1" sqref="L188" start="0" length="0">
      <dxf>
        <font>
          <sz val="13"/>
          <color rgb="FFFF0000"/>
          <name val="Times New Roman"/>
          <scheme val="none"/>
        </font>
      </dxf>
    </rfmt>
    <rfmt sheetId="1" sqref="N188" start="0" length="0">
      <dxf>
        <font>
          <b/>
          <sz val="24"/>
          <color auto="1"/>
          <name val="Times New Roman"/>
          <scheme val="none"/>
        </font>
      </dxf>
    </rfmt>
    <rfmt sheetId="1" sqref="A189" start="0" length="0">
      <dxf>
        <font>
          <b/>
          <sz val="15"/>
          <color rgb="FFFF0000"/>
          <name val="Times New Roman"/>
          <scheme val="none"/>
        </font>
        <alignment horizontal="center" vertical="top" readingOrder="0"/>
      </dxf>
    </rfmt>
    <rfmt sheetId="1" sqref="B189" start="0" length="0">
      <dxf>
        <font>
          <b/>
          <sz val="15"/>
          <color rgb="FFFF0000"/>
          <name val="Times New Roman"/>
          <scheme val="none"/>
        </font>
        <alignment horizontal="center" vertical="center" readingOrder="0"/>
      </dxf>
    </rfmt>
    <rfmt sheetId="1" sqref="C189"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89" start="0" length="0">
      <dxf>
        <font>
          <sz val="13"/>
          <color auto="1"/>
          <name val="Times New Roman"/>
          <scheme val="none"/>
        </font>
        <alignment vertical="center" wrapText="1" readingOrder="0"/>
        <border outline="0">
          <top style="thin">
            <color indexed="64"/>
          </top>
          <bottom style="thin">
            <color indexed="64"/>
          </bottom>
        </border>
      </dxf>
    </rfmt>
    <rfmt sheetId="1" sqref="E189"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89" start="0" length="0">
      <dxf>
        <font>
          <sz val="13"/>
          <color auto="1"/>
          <name val="Times New Roman"/>
          <scheme val="none"/>
        </font>
        <alignment horizontal="center" vertical="center" readingOrder="0"/>
        <border outline="0">
          <top style="thin">
            <color indexed="64"/>
          </top>
          <bottom style="thin">
            <color indexed="64"/>
          </bottom>
        </border>
      </dxf>
    </rfmt>
    <rfmt sheetId="1" sqref="G189"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89"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89"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89"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89" start="0" length="0">
      <dxf>
        <font>
          <sz val="13"/>
          <color rgb="FFFF0000"/>
          <name val="Times New Roman"/>
          <scheme val="none"/>
        </font>
        <alignment horizontal="center" vertical="top" readingOrder="0"/>
      </dxf>
    </rfmt>
    <rfmt sheetId="1" sqref="L189" start="0" length="0">
      <dxf>
        <font>
          <sz val="13"/>
          <color rgb="FFFF0000"/>
          <name val="Times New Roman"/>
          <scheme val="none"/>
        </font>
      </dxf>
    </rfmt>
    <rfmt sheetId="1" sqref="N189" start="0" length="0">
      <dxf>
        <font>
          <b/>
          <sz val="24"/>
          <color auto="1"/>
          <name val="Times New Roman"/>
          <scheme val="none"/>
        </font>
      </dxf>
    </rfmt>
    <rfmt sheetId="1" sqref="A190" start="0" length="0">
      <dxf>
        <font>
          <b/>
          <sz val="15"/>
          <color rgb="FFFF0000"/>
          <name val="Times New Roman"/>
          <scheme val="none"/>
        </font>
        <alignment horizontal="center" vertical="top" readingOrder="0"/>
      </dxf>
    </rfmt>
    <rfmt sheetId="1" sqref="B190" start="0" length="0">
      <dxf>
        <font>
          <b/>
          <sz val="15"/>
          <color rgb="FFFF0000"/>
          <name val="Times New Roman"/>
          <scheme val="none"/>
        </font>
        <alignment horizontal="center" vertical="center" readingOrder="0"/>
      </dxf>
    </rfmt>
    <rfmt sheetId="1" sqref="C190"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0" start="0" length="0">
      <dxf>
        <font>
          <sz val="13"/>
          <color auto="1"/>
          <name val="Times New Roman"/>
          <scheme val="none"/>
        </font>
        <alignment vertical="center" wrapText="1" readingOrder="0"/>
        <border outline="0">
          <top style="thin">
            <color indexed="64"/>
          </top>
          <bottom style="thin">
            <color indexed="64"/>
          </bottom>
        </border>
      </dxf>
    </rfmt>
    <rfmt sheetId="1" sqref="E190"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0" start="0" length="0">
      <dxf>
        <font>
          <sz val="13"/>
          <color auto="1"/>
          <name val="Times New Roman"/>
          <scheme val="none"/>
        </font>
        <alignment horizontal="center" vertical="center" readingOrder="0"/>
        <border outline="0">
          <top style="thin">
            <color indexed="64"/>
          </top>
          <bottom style="thin">
            <color indexed="64"/>
          </bottom>
        </border>
      </dxf>
    </rfmt>
    <rfmt sheetId="1" sqref="G190"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0"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0"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0"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0" start="0" length="0">
      <dxf>
        <font>
          <sz val="13"/>
          <color rgb="FFFF0000"/>
          <name val="Times New Roman"/>
          <scheme val="none"/>
        </font>
        <alignment horizontal="center" vertical="top" readingOrder="0"/>
      </dxf>
    </rfmt>
    <rfmt sheetId="1" sqref="L190" start="0" length="0">
      <dxf>
        <font>
          <sz val="13"/>
          <color rgb="FFFF0000"/>
          <name val="Times New Roman"/>
          <scheme val="none"/>
        </font>
      </dxf>
    </rfmt>
    <rfmt sheetId="1" sqref="N190" start="0" length="0">
      <dxf>
        <font>
          <b/>
          <sz val="24"/>
          <color auto="1"/>
          <name val="Times New Roman"/>
          <scheme val="none"/>
        </font>
      </dxf>
    </rfmt>
    <rfmt sheetId="1" sqref="A191" start="0" length="0">
      <dxf>
        <font>
          <b/>
          <sz val="15"/>
          <color rgb="FFFF0000"/>
          <name val="Times New Roman"/>
          <scheme val="none"/>
        </font>
        <alignment horizontal="center" vertical="top" readingOrder="0"/>
      </dxf>
    </rfmt>
    <rfmt sheetId="1" sqref="B191" start="0" length="0">
      <dxf>
        <font>
          <b/>
          <sz val="15"/>
          <color rgb="FFFF0000"/>
          <name val="Times New Roman"/>
          <scheme val="none"/>
        </font>
        <alignment horizontal="center" vertical="center" readingOrder="0"/>
      </dxf>
    </rfmt>
    <rfmt sheetId="1" sqref="C191"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1" start="0" length="0">
      <dxf>
        <font>
          <sz val="13"/>
          <color auto="1"/>
          <name val="Times New Roman"/>
          <scheme val="none"/>
        </font>
        <alignment vertical="center" wrapText="1" readingOrder="0"/>
        <border outline="0">
          <top style="thin">
            <color indexed="64"/>
          </top>
          <bottom style="thin">
            <color indexed="64"/>
          </bottom>
        </border>
      </dxf>
    </rfmt>
    <rfmt sheetId="1" sqref="E191"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1" start="0" length="0">
      <dxf>
        <font>
          <sz val="13"/>
          <color auto="1"/>
          <name val="Times New Roman"/>
          <scheme val="none"/>
        </font>
        <alignment horizontal="center" vertical="center" readingOrder="0"/>
        <border outline="0">
          <top style="thin">
            <color indexed="64"/>
          </top>
          <bottom style="thin">
            <color indexed="64"/>
          </bottom>
        </border>
      </dxf>
    </rfmt>
    <rfmt sheetId="1" sqref="G191"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1"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1"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1"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1" start="0" length="0">
      <dxf>
        <font>
          <sz val="13"/>
          <color rgb="FFFF0000"/>
          <name val="Times New Roman"/>
          <scheme val="none"/>
        </font>
        <alignment horizontal="center" vertical="top" readingOrder="0"/>
      </dxf>
    </rfmt>
    <rfmt sheetId="1" sqref="L191" start="0" length="0">
      <dxf>
        <font>
          <sz val="13"/>
          <color rgb="FFFF0000"/>
          <name val="Times New Roman"/>
          <scheme val="none"/>
        </font>
      </dxf>
    </rfmt>
    <rfmt sheetId="1" sqref="N191" start="0" length="0">
      <dxf>
        <font>
          <b/>
          <sz val="24"/>
          <color auto="1"/>
          <name val="Times New Roman"/>
          <scheme val="none"/>
        </font>
      </dxf>
    </rfmt>
    <rfmt sheetId="1" sqref="A192" start="0" length="0">
      <dxf>
        <font>
          <b/>
          <sz val="15"/>
          <color rgb="FFFF0000"/>
          <name val="Times New Roman"/>
          <scheme val="none"/>
        </font>
        <alignment horizontal="center" vertical="top" readingOrder="0"/>
      </dxf>
    </rfmt>
    <rfmt sheetId="1" sqref="B192" start="0" length="0">
      <dxf>
        <font>
          <b/>
          <sz val="15"/>
          <color rgb="FFFF0000"/>
          <name val="Times New Roman"/>
          <scheme val="none"/>
        </font>
        <alignment horizontal="center" vertical="center" readingOrder="0"/>
      </dxf>
    </rfmt>
    <rfmt sheetId="1" sqref="C192"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2" start="0" length="0">
      <dxf>
        <font>
          <sz val="13"/>
          <color auto="1"/>
          <name val="Times New Roman"/>
          <scheme val="none"/>
        </font>
        <alignment vertical="center" wrapText="1" readingOrder="0"/>
        <border outline="0">
          <top style="thin">
            <color indexed="64"/>
          </top>
          <bottom style="thin">
            <color indexed="64"/>
          </bottom>
        </border>
      </dxf>
    </rfmt>
    <rfmt sheetId="1" sqref="E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2" start="0" length="0">
      <dxf>
        <font>
          <sz val="13"/>
          <color auto="1"/>
          <name val="Times New Roman"/>
          <scheme val="none"/>
        </font>
        <alignment horizontal="center" vertical="center" readingOrder="0"/>
        <border outline="0">
          <top style="thin">
            <color indexed="64"/>
          </top>
          <bottom style="thin">
            <color indexed="64"/>
          </bottom>
        </border>
      </dxf>
    </rfmt>
    <rfmt sheetId="1" sqref="G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2"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2"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2"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2" start="0" length="0">
      <dxf>
        <font>
          <sz val="13"/>
          <color rgb="FFFF0000"/>
          <name val="Times New Roman"/>
          <scheme val="none"/>
        </font>
        <alignment horizontal="center" vertical="top" readingOrder="0"/>
      </dxf>
    </rfmt>
    <rfmt sheetId="1" sqref="L192" start="0" length="0">
      <dxf>
        <font>
          <sz val="13"/>
          <color rgb="FFFF0000"/>
          <name val="Times New Roman"/>
          <scheme val="none"/>
        </font>
      </dxf>
    </rfmt>
    <rfmt sheetId="1" sqref="N192" start="0" length="0">
      <dxf>
        <font>
          <b/>
          <sz val="24"/>
          <color auto="1"/>
          <name val="Times New Roman"/>
          <scheme val="none"/>
        </font>
      </dxf>
    </rfmt>
    <rfmt sheetId="1" sqref="A193" start="0" length="0">
      <dxf>
        <font>
          <b/>
          <sz val="15"/>
          <color rgb="FFFF0000"/>
          <name val="Times New Roman"/>
          <scheme val="none"/>
        </font>
        <alignment horizontal="center" vertical="top" readingOrder="0"/>
      </dxf>
    </rfmt>
    <rfmt sheetId="1" sqref="B193" start="0" length="0">
      <dxf>
        <font>
          <b/>
          <sz val="15"/>
          <color rgb="FFFF0000"/>
          <name val="Times New Roman"/>
          <scheme val="none"/>
        </font>
        <alignment horizontal="center" vertical="center" readingOrder="0"/>
      </dxf>
    </rfmt>
    <rfmt sheetId="1" sqref="C193"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3" start="0" length="0">
      <dxf>
        <font>
          <sz val="13"/>
          <color auto="1"/>
          <name val="Times New Roman"/>
          <scheme val="none"/>
        </font>
        <alignment vertical="center" wrapText="1" readingOrder="0"/>
        <border outline="0">
          <top style="thin">
            <color indexed="64"/>
          </top>
          <bottom style="thin">
            <color indexed="64"/>
          </bottom>
        </border>
      </dxf>
    </rfmt>
    <rfmt sheetId="1" sqref="E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3" start="0" length="0">
      <dxf>
        <font>
          <sz val="13"/>
          <color auto="1"/>
          <name val="Times New Roman"/>
          <scheme val="none"/>
        </font>
        <alignment horizontal="center" vertical="center" readingOrder="0"/>
        <border outline="0">
          <top style="thin">
            <color indexed="64"/>
          </top>
          <bottom style="thin">
            <color indexed="64"/>
          </bottom>
        </border>
      </dxf>
    </rfmt>
    <rfmt sheetId="1" sqref="G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3"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3"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3"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3" start="0" length="0">
      <dxf>
        <font>
          <sz val="13"/>
          <color rgb="FFFF0000"/>
          <name val="Times New Roman"/>
          <scheme val="none"/>
        </font>
        <alignment horizontal="center" vertical="top" readingOrder="0"/>
      </dxf>
    </rfmt>
    <rfmt sheetId="1" sqref="L193" start="0" length="0">
      <dxf>
        <font>
          <sz val="13"/>
          <color rgb="FFFF0000"/>
          <name val="Times New Roman"/>
          <scheme val="none"/>
        </font>
      </dxf>
    </rfmt>
    <rfmt sheetId="1" sqref="N193" start="0" length="0">
      <dxf>
        <font>
          <b/>
          <sz val="24"/>
          <color auto="1"/>
          <name val="Times New Roman"/>
          <scheme val="none"/>
        </font>
      </dxf>
    </rfmt>
    <rfmt sheetId="1" sqref="A194" start="0" length="0">
      <dxf>
        <font>
          <b/>
          <sz val="15"/>
          <color rgb="FFFF0000"/>
          <name val="Times New Roman"/>
          <scheme val="none"/>
        </font>
        <alignment horizontal="center" vertical="top" readingOrder="0"/>
      </dxf>
    </rfmt>
    <rfmt sheetId="1" sqref="B194" start="0" length="0">
      <dxf>
        <font>
          <b/>
          <sz val="15"/>
          <color rgb="FFFF0000"/>
          <name val="Times New Roman"/>
          <scheme val="none"/>
        </font>
        <alignment horizontal="center" vertical="center" readingOrder="0"/>
      </dxf>
    </rfmt>
    <rfmt sheetId="1" sqref="C194"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4" start="0" length="0">
      <dxf>
        <font>
          <sz val="13"/>
          <color auto="1"/>
          <name val="Times New Roman"/>
          <scheme val="none"/>
        </font>
        <alignment vertical="center" wrapText="1" readingOrder="0"/>
        <border outline="0">
          <top style="thin">
            <color indexed="64"/>
          </top>
          <bottom style="thin">
            <color indexed="64"/>
          </bottom>
        </border>
      </dxf>
    </rfmt>
    <rfmt sheetId="1" sqref="E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4" start="0" length="0">
      <dxf>
        <font>
          <sz val="13"/>
          <color auto="1"/>
          <name val="Times New Roman"/>
          <scheme val="none"/>
        </font>
        <alignment horizontal="center" vertical="center" readingOrder="0"/>
        <border outline="0">
          <top style="thin">
            <color indexed="64"/>
          </top>
          <bottom style="thin">
            <color indexed="64"/>
          </bottom>
        </border>
      </dxf>
    </rfmt>
    <rfmt sheetId="1" sqref="G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4"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4"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4"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4" start="0" length="0">
      <dxf>
        <font>
          <sz val="13"/>
          <color rgb="FFFF0000"/>
          <name val="Times New Roman"/>
          <scheme val="none"/>
        </font>
        <alignment horizontal="center" vertical="top" readingOrder="0"/>
      </dxf>
    </rfmt>
    <rfmt sheetId="1" sqref="L194" start="0" length="0">
      <dxf>
        <font>
          <sz val="13"/>
          <color rgb="FFFF0000"/>
          <name val="Times New Roman"/>
          <scheme val="none"/>
        </font>
      </dxf>
    </rfmt>
    <rfmt sheetId="1" sqref="N194" start="0" length="0">
      <dxf>
        <font>
          <b/>
          <sz val="24"/>
          <color auto="1"/>
          <name val="Times New Roman"/>
          <scheme val="none"/>
        </font>
      </dxf>
    </rfmt>
    <rfmt sheetId="1" sqref="A195" start="0" length="0">
      <dxf>
        <font>
          <b/>
          <sz val="15"/>
          <color rgb="FFFF0000"/>
          <name val="Times New Roman"/>
          <scheme val="none"/>
        </font>
        <alignment horizontal="center" vertical="top" readingOrder="0"/>
      </dxf>
    </rfmt>
    <rfmt sheetId="1" sqref="B195" start="0" length="0">
      <dxf>
        <font>
          <b/>
          <sz val="15"/>
          <color rgb="FFFF0000"/>
          <name val="Times New Roman"/>
          <scheme val="none"/>
        </font>
        <alignment horizontal="center" vertical="center" readingOrder="0"/>
      </dxf>
    </rfmt>
    <rfmt sheetId="1" sqref="C195" start="0" length="0">
      <dxf>
        <font>
          <sz val="13"/>
          <color auto="1"/>
          <name val="Times New Roman"/>
          <scheme val="none"/>
        </font>
        <numFmt numFmtId="30" formatCode="@"/>
        <alignment horizontal="center" vertical="center" wrapText="1" readingOrder="0"/>
        <border outline="0">
          <left style="thin">
            <color indexed="64"/>
          </left>
          <top style="thin">
            <color indexed="64"/>
          </top>
          <bottom style="thin">
            <color indexed="64"/>
          </bottom>
        </border>
      </dxf>
    </rfmt>
    <rfmt sheetId="1" sqref="D195" start="0" length="0">
      <dxf>
        <font>
          <sz val="13"/>
          <color auto="1"/>
          <name val="Times New Roman"/>
          <scheme val="none"/>
        </font>
        <alignment vertical="center" wrapText="1" readingOrder="0"/>
        <border outline="0">
          <top style="thin">
            <color indexed="64"/>
          </top>
          <bottom style="thin">
            <color indexed="64"/>
          </bottom>
        </border>
      </dxf>
    </rfmt>
    <rfmt sheetId="1" sqref="E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F195" start="0" length="0">
      <dxf>
        <font>
          <sz val="13"/>
          <color auto="1"/>
          <name val="Times New Roman"/>
          <scheme val="none"/>
        </font>
        <alignment horizontal="center" vertical="center" readingOrder="0"/>
        <border outline="0">
          <top style="thin">
            <color indexed="64"/>
          </top>
          <bottom style="thin">
            <color indexed="64"/>
          </bottom>
        </border>
      </dxf>
    </rfmt>
    <rfmt sheetId="1" sqref="G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H195" start="0" length="0">
      <dxf>
        <font>
          <sz val="13"/>
          <color auto="1"/>
          <name val="Times New Roman"/>
          <scheme val="none"/>
        </font>
        <alignment horizontal="center" vertical="center" wrapText="1" readingOrder="0"/>
        <border outline="0">
          <top style="thin">
            <color indexed="64"/>
          </top>
          <bottom style="thin">
            <color indexed="64"/>
          </bottom>
        </border>
      </dxf>
    </rfmt>
    <rfmt sheetId="1" sqref="I195" start="0" length="0">
      <dxf>
        <font>
          <sz val="13"/>
          <color auto="1"/>
          <name val="Times New Roman"/>
          <scheme val="none"/>
        </font>
        <numFmt numFmtId="164" formatCode="0.0"/>
        <fill>
          <patternFill patternType="solid">
            <bgColor theme="8" tint="0.79998168889431442"/>
          </patternFill>
        </fill>
        <alignment horizontal="center" vertical="center" wrapText="1" readingOrder="0"/>
        <border outline="0">
          <top style="thin">
            <color indexed="64"/>
          </top>
          <bottom style="thin">
            <color indexed="64"/>
          </bottom>
        </border>
      </dxf>
    </rfmt>
    <rfmt sheetId="1" sqref="J195" start="0" length="0">
      <dxf>
        <font>
          <sz val="12"/>
          <color auto="1"/>
          <name val="Times New Roman"/>
          <scheme val="none"/>
        </font>
        <alignment horizontal="justify" vertical="center" wrapText="1" readingOrder="0"/>
        <border outline="0">
          <right style="thin">
            <color indexed="64"/>
          </right>
          <top style="thin">
            <color indexed="64"/>
          </top>
          <bottom style="thin">
            <color indexed="64"/>
          </bottom>
        </border>
      </dxf>
    </rfmt>
    <rfmt sheetId="1" sqref="K195" start="0" length="0">
      <dxf>
        <font>
          <sz val="13"/>
          <color rgb="FFFF0000"/>
          <name val="Times New Roman"/>
          <scheme val="none"/>
        </font>
        <alignment horizontal="center" vertical="top" readingOrder="0"/>
      </dxf>
    </rfmt>
    <rfmt sheetId="1" sqref="L195" start="0" length="0">
      <dxf>
        <font>
          <sz val="13"/>
          <color rgb="FFFF0000"/>
          <name val="Times New Roman"/>
          <scheme val="none"/>
        </font>
      </dxf>
    </rfmt>
    <rfmt sheetId="1" sqref="N195" start="0" length="0">
      <dxf>
        <font>
          <b/>
          <sz val="24"/>
          <color auto="1"/>
          <name val="Times New Roman"/>
          <scheme val="none"/>
        </font>
      </dxf>
    </rfmt>
  </rm>
  <rrc rId="248"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49"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0"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1"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2"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3"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4"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5"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rc rId="256" sId="1" ref="A201:XFD201" action="delete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201:XFD201" start="0" length="0">
      <dxf>
        <font>
          <color rgb="FFFF0000"/>
          <name val="Times New Roman"/>
          <scheme val="none"/>
        </font>
      </dxf>
    </rfmt>
    <rfmt sheetId="1" sqref="A201" start="0" length="0">
      <dxf>
        <font>
          <b/>
          <sz val="15"/>
          <color rgb="FFFF0000"/>
          <name val="Times New Roman"/>
          <scheme val="none"/>
        </font>
        <alignment horizontal="center" vertical="top" readingOrder="0"/>
      </dxf>
    </rfmt>
    <rfmt sheetId="1" sqref="B201" start="0" length="0">
      <dxf>
        <font>
          <b/>
          <sz val="15"/>
          <color auto="1"/>
          <name val="Times New Roman"/>
          <scheme val="none"/>
        </font>
        <alignment horizontal="center" vertical="center" readingOrder="0"/>
      </dxf>
    </rfmt>
    <rfmt sheetId="1" sqref="D201" start="0" length="0">
      <dxf>
        <font>
          <sz val="13"/>
          <color rgb="FFFF0000"/>
          <name val="Times New Roman"/>
          <scheme val="none"/>
        </font>
        <alignment vertical="center" readingOrder="0"/>
      </dxf>
    </rfmt>
    <rfmt sheetId="1" sqref="E201" start="0" length="0">
      <dxf>
        <alignment vertical="center" readingOrder="0"/>
      </dxf>
    </rfmt>
    <rfmt sheetId="1" sqref="F201" start="0" length="0">
      <dxf>
        <alignment vertical="center" readingOrder="0"/>
      </dxf>
    </rfmt>
    <rfmt sheetId="1" sqref="G201" start="0" length="0">
      <dxf>
        <alignment vertical="center" readingOrder="0"/>
      </dxf>
    </rfmt>
    <rfmt sheetId="1" sqref="H201" start="0" length="0">
      <dxf>
        <alignment vertical="center" readingOrder="0"/>
      </dxf>
    </rfmt>
    <rfmt sheetId="1" sqref="I201" start="0" length="0">
      <dxf>
        <alignment vertical="center" readingOrder="0"/>
      </dxf>
    </rfmt>
    <rfmt sheetId="1" sqref="J201" start="0" length="0">
      <dxf>
        <alignment vertical="center" readingOrder="0"/>
      </dxf>
    </rfmt>
    <rfmt sheetId="1" sqref="K201" start="0" length="0">
      <dxf>
        <alignment horizontal="center" vertical="top" readingOrder="0"/>
      </dxf>
    </rfmt>
    <rfmt sheetId="1" sqref="M201" start="0" length="0">
      <dxf>
        <font>
          <b/>
          <sz val="20"/>
          <color rgb="FFFF0000"/>
          <name val="Times New Roman"/>
          <scheme val="none"/>
        </font>
      </dxf>
    </rfmt>
    <rfmt sheetId="1" sqref="N201" start="0" length="0">
      <dxf>
        <font>
          <b/>
          <sz val="24"/>
          <color auto="1"/>
          <name val="Times New Roman"/>
          <scheme val="none"/>
        </font>
      </dxf>
    </rfmt>
  </rrc>
  <rcc rId="257" sId="1">
    <oc r="F203">
      <f>SUM(K19,K8,#REF!,K54,K49,K25,K135,#REF!,K197,K96,K141,K38,K147,K169,K179,K162,K185,K106,K188)/20</f>
    </oc>
    <nc r="F203">
      <f>SUM(K19,K8,K54,K49,K25,K135,K197,K96,K141,K38,K147,K169,K179,K162,K185,K106,K188)/19</f>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1" sId="1">
    <oc r="B8">
      <v>6</v>
    </oc>
    <nc r="B8">
      <v>1</v>
    </nc>
  </rcc>
  <rcc rId="262" sId="1">
    <oc r="B9">
      <v>7</v>
    </oc>
    <nc r="B9">
      <v>2</v>
    </nc>
  </rcc>
  <rcc rId="263" sId="1">
    <oc r="B10">
      <v>8</v>
    </oc>
    <nc r="B10">
      <v>3</v>
    </nc>
  </rcc>
  <rcc rId="264" sId="1">
    <oc r="B11">
      <v>9</v>
    </oc>
    <nc r="B11">
      <v>4</v>
    </nc>
  </rcc>
  <rcc rId="265" sId="1">
    <oc r="B12">
      <v>10</v>
    </oc>
    <nc r="B12">
      <v>5</v>
    </nc>
  </rcc>
  <rcc rId="266" sId="1">
    <oc r="B13">
      <v>11</v>
    </oc>
    <nc r="B13">
      <v>6</v>
    </nc>
  </rcc>
  <rcc rId="267" sId="1">
    <oc r="B14">
      <v>12</v>
    </oc>
    <nc r="B14">
      <v>7</v>
    </nc>
  </rcc>
  <rcc rId="268" sId="1">
    <oc r="B15">
      <v>13</v>
    </oc>
    <nc r="B15">
      <v>8</v>
    </nc>
  </rcc>
  <rcc rId="269" sId="1">
    <oc r="B16">
      <v>14</v>
    </oc>
    <nc r="B16">
      <v>9</v>
    </nc>
  </rcc>
  <rcc rId="270" sId="1">
    <oc r="B17">
      <v>15</v>
    </oc>
    <nc r="B17">
      <v>10</v>
    </nc>
  </rcc>
  <rcc rId="271" sId="1">
    <oc r="B19">
      <v>1</v>
    </oc>
    <nc r="B19">
      <v>11</v>
    </nc>
  </rcc>
  <rcc rId="272" sId="1">
    <oc r="B20">
      <v>2</v>
    </oc>
    <nc r="B20">
      <v>12</v>
    </nc>
  </rcc>
  <rcc rId="273" sId="1">
    <oc r="B21">
      <v>3</v>
    </oc>
    <nc r="B21">
      <v>13</v>
    </nc>
  </rcc>
  <rcc rId="274" sId="1" odxf="1">
    <oc r="B22">
      <v>4</v>
    </oc>
    <nc r="B22">
      <v>14</v>
    </nc>
    <odxf/>
  </rcc>
  <rcc rId="275" sId="1">
    <oc r="B23">
      <v>5</v>
    </oc>
    <nc r="B23">
      <v>15</v>
    </nc>
  </rcc>
  <rcc rId="276" sId="1">
    <oc r="B25">
      <v>64</v>
    </oc>
    <nc r="B25">
      <v>16</v>
    </nc>
  </rcc>
  <rcc rId="277" sId="1">
    <oc r="B26">
      <v>65</v>
    </oc>
    <nc r="B26">
      <v>17</v>
    </nc>
  </rcc>
  <rfmt sheetId="1" sqref="B1:B1048576" start="0" length="2147483647">
    <dxf>
      <font>
        <color rgb="FFFF0000"/>
      </font>
    </dxf>
  </rfmt>
  <rcc rId="278" sId="1">
    <oc r="B27">
      <v>66</v>
    </oc>
    <nc r="B27">
      <v>18</v>
    </nc>
  </rcc>
  <rcc rId="279" sId="1">
    <nc r="B28">
      <v>19</v>
    </nc>
  </rcc>
  <rcc rId="280" sId="1">
    <nc r="B29">
      <v>20</v>
    </nc>
  </rcc>
  <rcc rId="281" sId="1">
    <oc r="B30">
      <v>67</v>
    </oc>
    <nc r="B30">
      <v>21</v>
    </nc>
  </rcc>
  <rcc rId="282" sId="1">
    <oc r="B31">
      <v>68</v>
    </oc>
    <nc r="B31">
      <v>22</v>
    </nc>
  </rcc>
  <rcc rId="283" sId="1">
    <oc r="B32">
      <v>69</v>
    </oc>
    <nc r="B32">
      <v>23</v>
    </nc>
  </rcc>
  <rcc rId="284" sId="1">
    <oc r="B33">
      <v>70</v>
    </oc>
    <nc r="B33">
      <v>24</v>
    </nc>
  </rcc>
  <rcc rId="285" sId="1">
    <oc r="B34">
      <v>71</v>
    </oc>
    <nc r="B34">
      <v>25</v>
    </nc>
  </rcc>
  <rcc rId="286" sId="1">
    <oc r="B35">
      <v>72</v>
    </oc>
    <nc r="B35">
      <v>26</v>
    </nc>
  </rcc>
  <rcc rId="287" sId="1">
    <oc r="B36">
      <v>73</v>
    </oc>
    <nc r="B36">
      <v>27</v>
    </nc>
  </rcc>
  <rcc rId="288" sId="1">
    <oc r="B38">
      <v>109</v>
    </oc>
    <nc r="B38">
      <v>28</v>
    </nc>
  </rcc>
  <rcc rId="289" sId="1">
    <nc r="B39">
      <v>29</v>
    </nc>
  </rcc>
  <rcc rId="290" sId="1">
    <nc r="B40">
      <v>30</v>
    </nc>
  </rcc>
  <rcc rId="291" sId="1">
    <oc r="B41">
      <v>110</v>
    </oc>
    <nc r="B41">
      <v>31</v>
    </nc>
  </rcc>
  <rcc rId="292" sId="1">
    <oc r="B42">
      <v>111</v>
    </oc>
    <nc r="B42">
      <v>32</v>
    </nc>
  </rcc>
  <rcc rId="293" sId="1">
    <oc r="B43">
      <v>112</v>
    </oc>
    <nc r="B43">
      <v>33</v>
    </nc>
  </rcc>
  <rcc rId="294" sId="1">
    <oc r="B44">
      <v>113</v>
    </oc>
    <nc r="B44">
      <v>34</v>
    </nc>
  </rcc>
  <rcc rId="295" sId="1">
    <nc r="B46">
      <v>35</v>
    </nc>
  </rcc>
  <rcc rId="296" sId="1">
    <nc r="B47">
      <v>36</v>
    </nc>
  </rcc>
  <rcc rId="297" sId="1">
    <nc r="B48">
      <v>37</v>
    </nc>
  </rcc>
  <rcc rId="298" sId="1">
    <oc r="B49">
      <v>56</v>
    </oc>
    <nc r="B49">
      <v>38</v>
    </nc>
  </rcc>
  <rcc rId="299" sId="1">
    <oc r="B50">
      <v>57</v>
    </oc>
    <nc r="B50">
      <v>39</v>
    </nc>
  </rcc>
  <rcc rId="300" sId="1">
    <oc r="B51">
      <v>58</v>
    </oc>
    <nc r="B51">
      <v>40</v>
    </nc>
  </rcc>
  <rcc rId="301" sId="1">
    <oc r="B52">
      <v>59</v>
    </oc>
    <nc r="B52">
      <v>41</v>
    </nc>
  </rcc>
  <rcc rId="302" sId="1">
    <oc r="B54">
      <v>41</v>
    </oc>
    <nc r="B54">
      <v>42</v>
    </nc>
  </rcc>
  <rcc rId="303" sId="1">
    <oc r="B55">
      <v>42</v>
    </oc>
    <nc r="B55">
      <v>43</v>
    </nc>
  </rcc>
  <rcc rId="304" sId="1">
    <oc r="B56">
      <v>43</v>
    </oc>
    <nc r="B56">
      <v>44</v>
    </nc>
  </rcc>
  <rcc rId="305" sId="1">
    <oc r="B57">
      <v>44</v>
    </oc>
    <nc r="B57">
      <v>45</v>
    </nc>
  </rcc>
  <rcc rId="306" sId="1">
    <oc r="B58">
      <v>45</v>
    </oc>
    <nc r="B58">
      <v>46</v>
    </nc>
  </rcc>
  <rcc rId="307" sId="1">
    <oc r="B59">
      <v>46</v>
    </oc>
    <nc r="B59">
      <v>47</v>
    </nc>
  </rcc>
  <rcc rId="308" sId="1">
    <oc r="B60">
      <v>47</v>
    </oc>
    <nc r="B60">
      <v>48</v>
    </nc>
  </rcc>
  <rcc rId="309" sId="1">
    <oc r="B61">
      <v>48</v>
    </oc>
    <nc r="B61">
      <v>49</v>
    </nc>
  </rcc>
  <rcc rId="310" sId="1">
    <oc r="B62">
      <v>49</v>
    </oc>
    <nc r="B62">
      <v>50</v>
    </nc>
  </rcc>
  <rcc rId="311" sId="1">
    <oc r="B63">
      <v>50</v>
    </oc>
    <nc r="B63">
      <v>51</v>
    </nc>
  </rcc>
  <rcc rId="312" sId="1">
    <oc r="B64">
      <v>51</v>
    </oc>
    <nc r="B64">
      <v>52</v>
    </nc>
  </rcc>
  <rcc rId="313" sId="1">
    <oc r="B65">
      <v>52</v>
    </oc>
    <nc r="B65">
      <v>53</v>
    </nc>
  </rcc>
  <rcc rId="314" sId="1">
    <oc r="B66">
      <v>53</v>
    </oc>
    <nc r="B66">
      <v>54</v>
    </nc>
  </rcc>
  <rcc rId="315" sId="1">
    <oc r="B67">
      <v>54</v>
    </oc>
    <nc r="B67">
      <v>55</v>
    </nc>
  </rcc>
  <rcc rId="316" sId="1">
    <oc r="B69">
      <v>16</v>
    </oc>
    <nc r="B69">
      <v>56</v>
    </nc>
  </rcc>
  <rcc rId="317" sId="1">
    <oc r="B70">
      <v>17</v>
    </oc>
    <nc r="B70">
      <v>57</v>
    </nc>
  </rcc>
  <rcc rId="318" sId="1">
    <oc r="B71">
      <v>18</v>
    </oc>
    <nc r="B71">
      <v>58</v>
    </nc>
  </rcc>
  <rcc rId="319" sId="1">
    <oc r="B72">
      <v>19</v>
    </oc>
    <nc r="B72">
      <v>59</v>
    </nc>
  </rcc>
  <rcc rId="320" sId="1">
    <oc r="B73">
      <v>20</v>
    </oc>
    <nc r="B73">
      <v>60</v>
    </nc>
  </rcc>
  <rcc rId="321" sId="1">
    <oc r="B74">
      <v>21</v>
    </oc>
    <nc r="B74">
      <v>61</v>
    </nc>
  </rcc>
  <rcc rId="322" sId="1">
    <oc r="B75">
      <v>22</v>
    </oc>
    <nc r="B75">
      <v>62</v>
    </nc>
  </rcc>
  <rcc rId="323" sId="1">
    <oc r="B76">
      <v>23</v>
    </oc>
    <nc r="B76">
      <v>63</v>
    </nc>
  </rcc>
  <rcc rId="324" sId="1">
    <oc r="B77">
      <v>24</v>
    </oc>
    <nc r="B77">
      <v>64</v>
    </nc>
  </rcc>
  <rcc rId="325" sId="1">
    <oc r="B78">
      <v>25</v>
    </oc>
    <nc r="B78">
      <v>65</v>
    </nc>
  </rcc>
  <rcc rId="326" sId="1">
    <oc r="B79">
      <v>26</v>
    </oc>
    <nc r="B79">
      <v>66</v>
    </nc>
  </rcc>
  <rcc rId="327" sId="1">
    <oc r="B80">
      <v>27</v>
    </oc>
    <nc r="B80">
      <v>67</v>
    </nc>
  </rcc>
  <rcc rId="328" sId="1">
    <oc r="B81">
      <v>28</v>
    </oc>
    <nc r="B81">
      <v>68</v>
    </nc>
  </rcc>
  <rcc rId="329" sId="1">
    <oc r="B82">
      <v>29</v>
    </oc>
    <nc r="B82">
      <v>69</v>
    </nc>
  </rcc>
  <rcc rId="330" sId="1">
    <oc r="B83">
      <v>30</v>
    </oc>
    <nc r="B83">
      <v>70</v>
    </nc>
  </rcc>
  <rcc rId="331" sId="1">
    <oc r="B84">
      <v>31</v>
    </oc>
    <nc r="B84">
      <v>71</v>
    </nc>
  </rcc>
  <rcc rId="332" sId="1">
    <oc r="B85">
      <v>32</v>
    </oc>
    <nc r="B85">
      <v>72</v>
    </nc>
  </rcc>
  <rcc rId="333" sId="1">
    <oc r="B86">
      <v>33</v>
    </oc>
    <nc r="B86">
      <v>73</v>
    </nc>
  </rcc>
  <rcc rId="334" sId="1">
    <oc r="B87">
      <v>34</v>
    </oc>
    <nc r="B87">
      <v>74</v>
    </nc>
  </rcc>
  <rcc rId="335" sId="1">
    <oc r="B88">
      <v>35</v>
    </oc>
    <nc r="B88">
      <v>75</v>
    </nc>
  </rcc>
  <rcc rId="336" sId="1">
    <oc r="B89">
      <v>36</v>
    </oc>
    <nc r="B89">
      <v>76</v>
    </nc>
  </rcc>
  <rcc rId="337" sId="1">
    <oc r="B90">
      <v>37</v>
    </oc>
    <nc r="B90">
      <v>77</v>
    </nc>
  </rcc>
  <rcc rId="338" sId="1">
    <oc r="B91">
      <v>38</v>
    </oc>
    <nc r="B91">
      <v>78</v>
    </nc>
  </rcc>
  <rcc rId="339" sId="1">
    <oc r="B92">
      <v>39</v>
    </oc>
    <nc r="B92">
      <v>79</v>
    </nc>
  </rcc>
  <rcc rId="340" sId="1">
    <oc r="B93">
      <v>39</v>
    </oc>
    <nc r="B93">
      <v>80</v>
    </nc>
  </rcc>
  <rcc rId="341" sId="1">
    <oc r="B94">
      <v>39</v>
    </oc>
    <nc r="B94">
      <v>81</v>
    </nc>
  </rcc>
  <rcc rId="342" sId="1">
    <oc r="B96">
      <v>95</v>
    </oc>
    <nc r="B96">
      <v>82</v>
    </nc>
  </rcc>
  <rcc rId="343" sId="1">
    <oc r="B97">
      <v>96</v>
    </oc>
    <nc r="B97">
      <v>83</v>
    </nc>
  </rcc>
  <rcc rId="344" sId="1">
    <oc r="B98">
      <v>97</v>
    </oc>
    <nc r="B98">
      <v>84</v>
    </nc>
  </rcc>
  <rcc rId="345" sId="1">
    <oc r="B99">
      <v>98</v>
    </oc>
    <nc r="B99">
      <v>85</v>
    </nc>
  </rcc>
  <rcc rId="346" sId="1">
    <oc r="B100">
      <v>99</v>
    </oc>
    <nc r="B100">
      <v>86</v>
    </nc>
  </rcc>
  <rcc rId="347" sId="1">
    <oc r="B101">
      <v>100</v>
    </oc>
    <nc r="B101">
      <v>87</v>
    </nc>
  </rcc>
  <rcc rId="348" sId="1">
    <oc r="B102">
      <v>101</v>
    </oc>
    <nc r="B102">
      <v>88</v>
    </nc>
  </rcc>
  <rcc rId="349" sId="1">
    <oc r="B103">
      <v>102</v>
    </oc>
    <nc r="B103">
      <v>89</v>
    </nc>
  </rcc>
  <rcc rId="350" sId="1">
    <oc r="B104">
      <v>103</v>
    </oc>
    <nc r="B104">
      <v>90</v>
    </nc>
  </rcc>
  <rcc rId="351" sId="1">
    <oc r="B106">
      <v>146</v>
    </oc>
    <nc r="B106">
      <v>91</v>
    </nc>
  </rcc>
  <rcc rId="352" sId="1">
    <nc r="B107">
      <v>92</v>
    </nc>
  </rcc>
  <rcc rId="353" sId="1">
    <oc r="B108">
      <v>147</v>
    </oc>
    <nc r="B108">
      <v>93</v>
    </nc>
  </rcc>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108" start="0" length="0">
    <dxf>
      <border outline="0">
        <right/>
      </border>
    </dxf>
  </rfmt>
  <rcc rId="354" sId="1" odxf="1" dxf="1">
    <nc r="B109">
      <v>94</v>
    </nc>
    <odxf>
      <border outline="0">
        <right style="thin">
          <color indexed="64"/>
        </right>
      </border>
    </odxf>
    <ndxf>
      <border outline="0">
        <right/>
      </border>
    </ndxf>
  </rcc>
  <rcc rId="355" sId="1" odxf="1" dxf="1">
    <oc r="B110">
      <v>148</v>
    </oc>
    <nc r="B110">
      <v>95</v>
    </nc>
    <odxf>
      <border outline="0">
        <right style="thin">
          <color indexed="64"/>
        </right>
      </border>
    </odxf>
    <ndxf>
      <border outline="0">
        <right/>
      </border>
    </ndxf>
  </rcc>
  <rcc rId="356" sId="1" odxf="1" dxf="1">
    <nc r="B111">
      <v>96</v>
    </nc>
    <odxf>
      <border outline="0">
        <right style="thin">
          <color indexed="64"/>
        </right>
      </border>
    </odxf>
    <ndxf>
      <border outline="0">
        <right/>
      </border>
    </ndxf>
  </rcc>
  <rcc rId="357" sId="1" odxf="1">
    <oc r="B112">
      <v>149</v>
    </oc>
    <nc r="B112">
      <v>97</v>
    </nc>
    <odxf/>
  </rcc>
  <rcc rId="358" sId="1" odxf="1">
    <oc r="B113">
      <v>150</v>
    </oc>
    <nc r="B113">
      <v>98</v>
    </nc>
    <odxf/>
  </rcc>
  <rcc rId="359" sId="1" odxf="1">
    <oc r="B114">
      <v>152</v>
    </oc>
    <nc r="B114">
      <v>99</v>
    </nc>
    <odxf/>
  </rcc>
  <rcc rId="360" sId="1">
    <oc r="B115">
      <v>153</v>
    </oc>
    <nc r="B115">
      <v>100</v>
    </nc>
  </rcc>
  <rcc rId="361" sId="1">
    <oc r="B116">
      <v>154</v>
    </oc>
    <nc r="B116">
      <v>101</v>
    </nc>
  </rcc>
  <rcc rId="362" sId="1">
    <nc r="B117">
      <v>102</v>
    </nc>
  </rcc>
  <rcc rId="363" sId="1">
    <oc r="B118">
      <v>157</v>
    </oc>
    <nc r="B118">
      <v>103</v>
    </nc>
  </rcc>
  <rcc rId="364" sId="1">
    <nc r="B120">
      <v>104</v>
    </nc>
  </rcc>
  <rcc rId="365" sId="1">
    <nc r="B125">
      <v>105</v>
    </nc>
  </rcc>
  <rcc rId="366" sId="1" odxf="1" dxf="1">
    <nc r="B130">
      <v>106</v>
    </nc>
    <odxf>
      <border outline="0">
        <right/>
      </border>
    </odxf>
    <ndxf>
      <border outline="0">
        <right style="thin">
          <color indexed="64"/>
        </right>
      </border>
    </ndxf>
  </rcc>
  <rfmt sheetId="1" sqref="B131" start="0" length="0">
    <dxf>
      <border outline="0">
        <right style="thin">
          <color indexed="64"/>
        </right>
      </border>
    </dxf>
  </rfmt>
  <rfmt sheetId="1" sqref="B132" start="0" length="0">
    <dxf>
      <border outline="0">
        <right style="thin">
          <color indexed="64"/>
        </right>
      </border>
    </dxf>
  </rfmt>
  <rfmt sheetId="1" sqref="B133" start="0" length="0">
    <dxf>
      <border outline="0">
        <right style="thin">
          <color indexed="64"/>
        </right>
      </border>
    </dxf>
  </rfmt>
  <rfmt sheetId="1" sqref="B134" start="0" length="0">
    <dxf>
      <border outline="0">
        <right style="thin">
          <color indexed="64"/>
        </right>
      </border>
    </dxf>
  </rfmt>
  <rcc rId="367" sId="1">
    <nc r="B131">
      <v>107</v>
    </nc>
  </rcc>
  <rcc rId="368" sId="1">
    <oc r="B132">
      <v>143</v>
    </oc>
    <nc r="B132">
      <v>108</v>
    </nc>
  </rcc>
  <rcc rId="369" sId="1">
    <oc r="B135">
      <v>75</v>
    </oc>
    <nc r="B135">
      <v>109</v>
    </nc>
  </rcc>
  <rcc rId="370" sId="1">
    <oc r="B136">
      <v>76</v>
    </oc>
    <nc r="B136">
      <v>110</v>
    </nc>
  </rcc>
  <rcc rId="371" sId="1">
    <oc r="B137">
      <v>77</v>
    </oc>
    <nc r="B137">
      <v>111</v>
    </nc>
  </rcc>
  <rcc rId="372" sId="1">
    <oc r="B138">
      <v>78</v>
    </oc>
    <nc r="B138">
      <v>112</v>
    </nc>
  </rcc>
  <rcc rId="373" sId="1">
    <oc r="B139">
      <v>79</v>
    </oc>
    <nc r="B139">
      <v>113</v>
    </nc>
  </rcc>
  <rcc rId="374" sId="1">
    <oc r="B141">
      <v>104</v>
    </oc>
    <nc r="B141">
      <v>114</v>
    </nc>
  </rcc>
  <rcc rId="375" sId="1">
    <oc r="B142">
      <v>105</v>
    </oc>
    <nc r="B142">
      <v>115</v>
    </nc>
  </rcc>
  <rcc rId="376" sId="1">
    <oc r="B143">
      <v>106</v>
    </oc>
    <nc r="B143">
      <v>116</v>
    </nc>
  </rcc>
  <rcc rId="377" sId="1">
    <oc r="B144">
      <v>107</v>
    </oc>
    <nc r="B144">
      <v>117</v>
    </nc>
  </rcc>
  <rcc rId="378" sId="1">
    <oc r="B145">
      <v>108</v>
    </oc>
    <nc r="B145">
      <v>118</v>
    </nc>
  </rcc>
  <rcc rId="379" sId="1">
    <oc r="B147">
      <v>115</v>
    </oc>
    <nc r="B147">
      <v>119</v>
    </nc>
  </rcc>
  <rcc rId="380" sId="1">
    <oc r="B148">
      <v>116</v>
    </oc>
    <nc r="B148">
      <v>120</v>
    </nc>
  </rcc>
  <rcc rId="381" sId="1">
    <oc r="B149">
      <v>117</v>
    </oc>
    <nc r="B149">
      <v>121</v>
    </nc>
  </rcc>
  <rcc rId="382" sId="1">
    <oc r="B150">
      <v>118</v>
    </oc>
    <nc r="B150">
      <v>122</v>
    </nc>
  </rcc>
  <rcc rId="383" sId="1">
    <oc r="B151">
      <v>119</v>
    </oc>
    <nc r="B151">
      <v>123</v>
    </nc>
  </rcc>
  <rcc rId="384" sId="1">
    <nc r="B152">
      <v>124</v>
    </nc>
  </rcc>
  <rcc rId="385" sId="1">
    <oc r="B153">
      <v>120</v>
    </oc>
    <nc r="B153">
      <v>125</v>
    </nc>
  </rcc>
  <rcc rId="386" sId="1">
    <oc r="B154">
      <v>121</v>
    </oc>
    <nc r="B154">
      <v>126</v>
    </nc>
  </rcc>
  <rcc rId="387" sId="1">
    <oc r="B155">
      <v>122</v>
    </oc>
    <nc r="B155">
      <v>127</v>
    </nc>
  </rcc>
  <rcc rId="388" sId="1">
    <nc r="B156">
      <v>128</v>
    </nc>
  </rcc>
  <rcc rId="389" sId="1">
    <nc r="B157">
      <v>129</v>
    </nc>
  </rcc>
  <rcc rId="390" sId="1">
    <nc r="B158">
      <v>130</v>
    </nc>
  </rcc>
  <rcc rId="391" sId="1">
    <oc r="B159">
      <v>124</v>
    </oc>
    <nc r="B159">
      <v>131</v>
    </nc>
  </rcc>
  <rcc rId="392" sId="1">
    <oc r="B160">
      <v>125</v>
    </oc>
    <nc r="B160">
      <v>132</v>
    </nc>
  </rcc>
  <rcc rId="393" sId="1">
    <oc r="B162">
      <v>85</v>
    </oc>
    <nc r="B162">
      <v>133</v>
    </nc>
  </rcc>
  <rcc rId="394" sId="1">
    <oc r="B163">
      <v>86</v>
    </oc>
    <nc r="B163">
      <v>134</v>
    </nc>
  </rcc>
  <rcc rId="395" sId="1">
    <oc r="B164">
      <v>87</v>
    </oc>
    <nc r="B164">
      <v>135</v>
    </nc>
  </rcc>
  <rcc rId="396" sId="1">
    <oc r="B165">
      <v>88</v>
    </oc>
    <nc r="B165">
      <v>136</v>
    </nc>
  </rcc>
  <rcc rId="397" sId="1">
    <nc r="B166">
      <v>137</v>
    </nc>
  </rcc>
  <rcc rId="398" sId="1">
    <nc r="B167">
      <v>138</v>
    </nc>
  </rcc>
  <rcc rId="399" sId="1">
    <oc r="B169">
      <v>128</v>
    </oc>
    <nc r="B169">
      <v>139</v>
    </nc>
  </rcc>
  <rcc rId="400" sId="1">
    <oc r="B170">
      <v>129</v>
    </oc>
    <nc r="B170">
      <v>140</v>
    </nc>
  </rcc>
  <rcc rId="401" sId="1">
    <oc r="B171">
      <v>130</v>
    </oc>
    <nc r="B171">
      <v>141</v>
    </nc>
  </rcc>
  <rcc rId="402" sId="1">
    <oc r="B172">
      <v>131</v>
    </oc>
    <nc r="B172">
      <v>142</v>
    </nc>
  </rcc>
  <rcc rId="403" sId="1">
    <oc r="B173">
      <v>132</v>
    </oc>
    <nc r="B173">
      <v>143</v>
    </nc>
  </rcc>
  <rcc rId="404" sId="1">
    <oc r="B174">
      <v>133</v>
    </oc>
    <nc r="B174">
      <v>144</v>
    </nc>
  </rcc>
  <rcc rId="405" sId="1">
    <oc r="B175">
      <v>134</v>
    </oc>
    <nc r="B175">
      <v>145</v>
    </nc>
  </rcc>
  <rcc rId="406" sId="1">
    <oc r="B176">
      <v>135</v>
    </oc>
    <nc r="B176">
      <v>146</v>
    </nc>
  </rcc>
  <rcc rId="407" sId="1">
    <oc r="B177">
      <v>136</v>
    </oc>
    <nc r="B177">
      <v>147</v>
    </nc>
  </rcc>
  <rcc rId="408" sId="1">
    <oc r="B179">
      <v>137</v>
    </oc>
    <nc r="B179">
      <v>148</v>
    </nc>
  </rcc>
  <rcc rId="409" sId="1">
    <oc r="B180">
      <v>138</v>
    </oc>
    <nc r="B180">
      <v>149</v>
    </nc>
  </rcc>
  <rcc rId="410" sId="1">
    <oc r="B181">
      <v>139</v>
    </oc>
    <nc r="B181">
      <v>150</v>
    </nc>
  </rcc>
  <rcc rId="411" sId="1">
    <oc r="B182">
      <v>140</v>
    </oc>
    <nc r="B182">
      <v>151</v>
    </nc>
  </rcc>
  <rcc rId="412" sId="1">
    <oc r="B185">
      <v>144</v>
    </oc>
    <nc r="B185">
      <v>152</v>
    </nc>
  </rcc>
  <rcc rId="413" sId="1">
    <oc r="B186">
      <v>145</v>
    </oc>
    <nc r="B186">
      <v>153</v>
    </nc>
  </rcc>
  <rcc rId="414" sId="1">
    <oc r="B188">
      <v>158</v>
    </oc>
    <nc r="B188">
      <v>154</v>
    </nc>
  </rcc>
  <rcc rId="415" sId="1">
    <oc r="B189">
      <v>159</v>
    </oc>
    <nc r="B189">
      <v>155</v>
    </nc>
  </rcc>
  <rfmt sheetId="1" sqref="B191" start="0" length="0">
    <dxf>
      <border outline="0">
        <right/>
      </border>
    </dxf>
  </rfmt>
  <rfmt sheetId="1" sqref="B192" start="0" length="0">
    <dxf>
      <border outline="0">
        <right/>
      </border>
    </dxf>
  </rfmt>
  <rcc rId="416" sId="1">
    <oc r="B197">
      <v>89</v>
    </oc>
    <nc r="B197">
      <v>165</v>
    </nc>
  </rcc>
  <rcc rId="417" sId="1">
    <oc r="B198">
      <v>90</v>
    </oc>
    <nc r="B198">
      <v>166</v>
    </nc>
  </rcc>
  <rcc rId="418" sId="1">
    <oc r="B199">
      <v>91</v>
    </oc>
    <nc r="B199">
      <v>167</v>
    </nc>
  </rcc>
  <rcc rId="419" sId="1">
    <oc r="B200">
      <v>92</v>
    </oc>
    <nc r="B200">
      <v>168</v>
    </nc>
  </rcc>
  <rcc rId="420" sId="1">
    <oc r="F203">
      <f>SUM(K19,K8,K54,K49,K25,K135,K197,K96,K141,K38,K147,K169,K179,K162,K185,K106,K188)/19</f>
    </oc>
    <nc r="F203">
      <f>SUM(K19,K8,K54,K49,K25,K135,K197,K96,K141,K38,K147,K169,K179,K162,K185,K107,+K122,K188+K69)/19</f>
    </nc>
  </rcc>
  <rcc rId="421" sId="1">
    <oc r="K25">
      <f>SUM(I25:I36)/12</f>
    </oc>
    <nc r="K25">
      <f>SUM(I25:I36)/12</f>
    </nc>
  </rcc>
  <rfmt sheetId="1" sqref="I197:I200">
    <dxf>
      <fill>
        <patternFill patternType="solid">
          <bgColor theme="6" tint="0.59999389629810485"/>
        </patternFill>
      </fill>
    </dxf>
  </rfmt>
  <rfmt sheetId="1" sqref="I188:I195">
    <dxf>
      <fill>
        <patternFill patternType="solid">
          <bgColor theme="6" tint="0.59999389629810485"/>
        </patternFill>
      </fill>
    </dxf>
  </rfmt>
  <rfmt sheetId="1" sqref="I185">
    <dxf>
      <fill>
        <patternFill patternType="solid">
          <bgColor theme="6" tint="0.59999389629810485"/>
        </patternFill>
      </fill>
    </dxf>
  </rfmt>
  <rfmt sheetId="1" sqref="I169:I171">
    <dxf>
      <fill>
        <patternFill>
          <bgColor theme="6" tint="0.59999389629810485"/>
        </patternFill>
      </fill>
    </dxf>
  </rfmt>
  <rfmt sheetId="1" sqref="I163:I167">
    <dxf>
      <fill>
        <patternFill>
          <bgColor theme="6" tint="0.59999389629810485"/>
        </patternFill>
      </fill>
    </dxf>
  </rfmt>
  <rfmt sheetId="1" sqref="I162">
    <dxf>
      <fill>
        <patternFill>
          <bgColor theme="8" tint="0.79998168889431442"/>
        </patternFill>
      </fill>
    </dxf>
  </rfmt>
  <rfmt sheetId="1" sqref="I141:I145">
    <dxf>
      <fill>
        <patternFill patternType="solid">
          <bgColor theme="6" tint="0.59999389629810485"/>
        </patternFill>
      </fill>
    </dxf>
  </rfmt>
  <rfmt sheetId="1" sqref="I138">
    <dxf>
      <fill>
        <patternFill patternType="solid">
          <bgColor theme="6" tint="0.59999389629810485"/>
        </patternFill>
      </fill>
    </dxf>
  </rfmt>
  <rcc rId="422" sId="1">
    <oc r="I112">
      <f>H112/G112*100</f>
    </oc>
    <nc r="I112">
      <f>H112/G112*100</f>
    </nc>
  </rcc>
  <rfmt sheetId="1" sqref="I112:I118">
    <dxf>
      <fill>
        <patternFill patternType="solid">
          <bgColor theme="6" tint="0.59999389629810485"/>
        </patternFill>
      </fill>
    </dxf>
  </rfmt>
  <rfmt sheetId="1" sqref="I106:I109">
    <dxf>
      <fill>
        <patternFill patternType="solid">
          <bgColor theme="6" tint="0.59999389629810485"/>
        </patternFill>
      </fill>
    </dxf>
  </rfmt>
  <rfmt sheetId="1" sqref="I99:I101">
    <dxf>
      <fill>
        <patternFill patternType="solid">
          <bgColor theme="6" tint="0.59999389629810485"/>
        </patternFill>
      </fill>
    </dxf>
  </rfmt>
  <rfmt sheetId="1" sqref="I96:I98">
    <dxf>
      <fill>
        <patternFill patternType="solid">
          <bgColor theme="6" tint="0.59999389629810485"/>
        </patternFill>
      </fill>
    </dxf>
  </rfmt>
  <rfmt sheetId="1" sqref="I101">
    <dxf>
      <fill>
        <patternFill patternType="none">
          <bgColor auto="1"/>
        </patternFill>
      </fill>
    </dxf>
  </rfmt>
  <rfmt sheetId="1" sqref="I138">
    <dxf>
      <fill>
        <patternFill patternType="none">
          <bgColor auto="1"/>
        </patternFill>
      </fill>
    </dxf>
  </rfmt>
  <rfmt sheetId="1" sqref="I149">
    <dxf>
      <fill>
        <patternFill patternType="none">
          <bgColor auto="1"/>
        </patternFill>
      </fill>
    </dxf>
  </rfmt>
  <rfmt sheetId="1" sqref="I165">
    <dxf>
      <fill>
        <patternFill patternType="none">
          <bgColor auto="1"/>
        </patternFill>
      </fill>
    </dxf>
  </rfmt>
  <rfmt sheetId="1" sqref="I171">
    <dxf>
      <fill>
        <patternFill patternType="none">
          <bgColor auto="1"/>
        </patternFill>
      </fill>
    </dxf>
  </rfmt>
  <rfmt sheetId="1" sqref="I169:I170">
    <dxf>
      <fill>
        <patternFill patternType="none">
          <bgColor auto="1"/>
        </patternFill>
      </fill>
    </dxf>
  </rfmt>
  <rfmt sheetId="1" sqref="I185">
    <dxf>
      <fill>
        <patternFill patternType="none">
          <bgColor auto="1"/>
        </patternFill>
      </fill>
    </dxf>
  </rfmt>
  <rfmt sheetId="1" sqref="I199">
    <dxf>
      <fill>
        <patternFill patternType="none">
          <bgColor auto="1"/>
        </patternFill>
      </fill>
    </dxf>
  </rfmt>
  <rfmt sheetId="1" sqref="I54:I59">
    <dxf>
      <fill>
        <patternFill patternType="solid">
          <bgColor theme="6" tint="0.59999389629810485"/>
        </patternFill>
      </fill>
    </dxf>
  </rfmt>
  <rfmt sheetId="1" sqref="I61:I62">
    <dxf>
      <fill>
        <patternFill patternType="solid">
          <bgColor theme="6" tint="0.59999389629810485"/>
        </patternFill>
      </fill>
    </dxf>
  </rfmt>
  <rfmt sheetId="1" sqref="I64:I67">
    <dxf>
      <fill>
        <patternFill patternType="solid">
          <bgColor theme="6" tint="0.59999389629810485"/>
        </patternFill>
      </fill>
    </dxf>
  </rfmt>
  <rfmt sheetId="1" sqref="I47:I51">
    <dxf>
      <fill>
        <patternFill patternType="solid">
          <bgColor theme="6" tint="0.59999389629810485"/>
        </patternFill>
      </fill>
    </dxf>
  </rfmt>
  <rfmt sheetId="1" sqref="I44">
    <dxf>
      <fill>
        <patternFill patternType="solid">
          <bgColor theme="6" tint="0.59999389629810485"/>
        </patternFill>
      </fill>
    </dxf>
  </rfmt>
  <rfmt sheetId="1" sqref="I41">
    <dxf>
      <fill>
        <patternFill patternType="solid">
          <bgColor theme="6" tint="0.59999389629810485"/>
        </patternFill>
      </fill>
    </dxf>
  </rfmt>
  <rfmt sheetId="1" sqref="I32">
    <dxf>
      <fill>
        <patternFill patternType="solid">
          <bgColor theme="6" tint="0.59999389629810485"/>
        </patternFill>
      </fill>
    </dxf>
  </rfmt>
  <rfmt sheetId="1" sqref="I23">
    <dxf>
      <fill>
        <patternFill patternType="solid">
          <bgColor theme="6" tint="0.59999389629810485"/>
        </patternFill>
      </fill>
    </dxf>
  </rfmt>
  <rfmt sheetId="1" sqref="I21">
    <dxf>
      <fill>
        <patternFill patternType="solid">
          <bgColor theme="6" tint="0.59999389629810485"/>
        </patternFill>
      </fill>
    </dxf>
  </rfmt>
  <rfmt sheetId="1" sqref="I16:I17">
    <dxf>
      <fill>
        <patternFill patternType="solid">
          <bgColor theme="6" tint="0.59999389629810485"/>
        </patternFill>
      </fill>
    </dxf>
  </rfmt>
  <rfmt sheetId="1" sqref="I12:I13">
    <dxf>
      <fill>
        <patternFill patternType="solid">
          <bgColor theme="6" tint="0.59999389629810485"/>
        </patternFill>
      </fill>
    </dxf>
  </rfmt>
  <rfmt sheetId="1" sqref="I11">
    <dxf>
      <fill>
        <patternFill patternType="solid">
          <bgColor theme="6" tint="0.59999389629810485"/>
        </patternFill>
      </fill>
    </dxf>
  </rfmt>
  <rfmt sheetId="1" sqref="I199">
    <dxf>
      <fill>
        <patternFill patternType="solid">
          <bgColor theme="5" tint="0.39997558519241921"/>
        </patternFill>
      </fill>
    </dxf>
  </rfmt>
  <rfmt sheetId="1" sqref="I185">
    <dxf>
      <fill>
        <patternFill patternType="solid">
          <bgColor theme="5" tint="0.39997558519241921"/>
        </patternFill>
      </fill>
    </dxf>
  </rfmt>
  <rfmt sheetId="1" sqref="I169:I171">
    <dxf>
      <fill>
        <patternFill patternType="solid">
          <bgColor theme="5" tint="0.39997558519241921"/>
        </patternFill>
      </fill>
    </dxf>
  </rfmt>
  <rfmt sheetId="1" sqref="I165">
    <dxf>
      <fill>
        <patternFill patternType="solid">
          <bgColor theme="5" tint="0.39997558519241921"/>
        </patternFill>
      </fill>
    </dxf>
  </rfmt>
  <rfmt sheetId="1" sqref="I162">
    <dxf>
      <fill>
        <patternFill>
          <bgColor theme="9" tint="0.79998168889431442"/>
        </patternFill>
      </fill>
    </dxf>
  </rfmt>
  <rcc rId="423" sId="1" odxf="1" dxf="1">
    <oc r="I162">
      <f>H162/G162*100</f>
    </oc>
    <nc r="I162">
      <f>H162/G162*100</f>
    </nc>
    <odxf>
      <fill>
        <patternFill>
          <bgColor theme="9" tint="0.79998168889431442"/>
        </patternFill>
      </fill>
    </odxf>
    <ndxf>
      <fill>
        <patternFill>
          <bgColor theme="9" tint="0.59999389629810485"/>
        </patternFill>
      </fill>
    </ndxf>
  </rcc>
  <rfmt sheetId="1" sqref="I149">
    <dxf>
      <fill>
        <patternFill patternType="solid">
          <bgColor theme="5" tint="0.59999389629810485"/>
        </patternFill>
      </fill>
    </dxf>
  </rfmt>
  <rfmt sheetId="1" sqref="I138">
    <dxf>
      <fill>
        <patternFill patternType="solid">
          <bgColor theme="5" tint="0.59999389629810485"/>
        </patternFill>
      </fill>
    </dxf>
  </rfmt>
  <rfmt sheetId="1" sqref="I104">
    <dxf>
      <fill>
        <patternFill patternType="solid">
          <bgColor theme="5" tint="0.59999389629810485"/>
        </patternFill>
      </fill>
    </dxf>
  </rfmt>
  <rfmt sheetId="1" sqref="I101">
    <dxf>
      <fill>
        <patternFill patternType="solid">
          <bgColor theme="5" tint="0.59999389629810485"/>
        </patternFill>
      </fill>
    </dxf>
  </rfmt>
  <rfmt sheetId="1" sqref="I102">
    <dxf>
      <fill>
        <patternFill patternType="solid">
          <bgColor theme="8" tint="0.79998168889431442"/>
        </patternFill>
      </fill>
    </dxf>
  </rfmt>
  <rfmt sheetId="1" sqref="I103">
    <dxf>
      <fill>
        <patternFill patternType="solid">
          <bgColor theme="9" tint="0.59999389629810485"/>
        </patternFill>
      </fill>
    </dxf>
  </rfmt>
  <rfmt sheetId="1" sqref="I79">
    <dxf>
      <fill>
        <patternFill>
          <bgColor theme="5" tint="0.59999389629810485"/>
        </patternFill>
      </fill>
    </dxf>
  </rfmt>
  <rfmt sheetId="1" sqref="I81">
    <dxf>
      <fill>
        <patternFill patternType="solid">
          <bgColor theme="6" tint="0.59999389629810485"/>
        </patternFill>
      </fill>
    </dxf>
  </rfmt>
  <rfmt sheetId="1" sqref="I73">
    <dxf>
      <fill>
        <patternFill>
          <bgColor theme="5" tint="0.59999389629810485"/>
        </patternFill>
      </fill>
    </dxf>
  </rfmt>
  <rfmt sheetId="1" sqref="I74">
    <dxf>
      <fill>
        <patternFill>
          <bgColor theme="5" tint="0.59999389629810485"/>
        </patternFill>
      </fill>
    </dxf>
  </rfmt>
  <rfmt sheetId="1" sqref="I76">
    <dxf>
      <fill>
        <patternFill>
          <bgColor theme="5" tint="0.59999389629810485"/>
        </patternFill>
      </fill>
    </dxf>
  </rfmt>
  <rfmt sheetId="1" sqref="I77">
    <dxf>
      <fill>
        <patternFill>
          <bgColor theme="5" tint="0.59999389629810485"/>
        </patternFill>
      </fill>
    </dxf>
  </rfmt>
  <rfmt sheetId="1" sqref="I63">
    <dxf>
      <fill>
        <patternFill patternType="solid">
          <bgColor theme="5" tint="0.59999389629810485"/>
        </patternFill>
      </fill>
    </dxf>
  </rfmt>
  <rfmt sheetId="1" sqref="I60">
    <dxf>
      <fill>
        <patternFill patternType="solid">
          <bgColor theme="5" tint="0.59999389629810485"/>
        </patternFill>
      </fill>
    </dxf>
  </rfmt>
  <rfmt sheetId="1" sqref="I52">
    <dxf>
      <fill>
        <patternFill patternType="solid">
          <bgColor theme="9" tint="0.59999389629810485"/>
        </patternFill>
      </fill>
    </dxf>
  </rfmt>
  <rfmt sheetId="1" sqref="I46">
    <dxf>
      <fill>
        <patternFill patternType="solid">
          <bgColor theme="5" tint="0.59999389629810485"/>
        </patternFill>
      </fill>
    </dxf>
  </rfmt>
  <rfmt sheetId="1" sqref="I42">
    <dxf>
      <fill>
        <patternFill patternType="solid">
          <bgColor theme="8" tint="0.79998168889431442"/>
        </patternFill>
      </fill>
    </dxf>
  </rfmt>
  <rfmt sheetId="1" sqref="I40">
    <dxf>
      <fill>
        <patternFill patternType="solid">
          <bgColor theme="9" tint="0.59999389629810485"/>
        </patternFill>
      </fill>
    </dxf>
  </rfmt>
  <rfmt sheetId="1" sqref="I39" start="0" length="0">
    <dxf>
      <fill>
        <patternFill patternType="solid">
          <bgColor theme="5" tint="0.59999389629810485"/>
        </patternFill>
      </fill>
    </dxf>
  </rfmt>
  <rcc rId="424" sId="1" odxf="1" dxf="1">
    <oc r="I38">
      <f>H38/G38*100</f>
    </oc>
    <nc r="I38">
      <f>H38/G38*100</f>
    </nc>
    <odxf>
      <fill>
        <patternFill patternType="none">
          <bgColor indexed="65"/>
        </patternFill>
      </fill>
    </odxf>
    <ndxf>
      <fill>
        <patternFill patternType="solid">
          <bgColor theme="5" tint="0.59999389629810485"/>
        </patternFill>
      </fill>
    </ndxf>
  </rcc>
  <rcc rId="425" sId="1" odxf="1" dxf="1">
    <oc r="I36">
      <f>H36/G36*100</f>
    </oc>
    <nc r="I36">
      <f>H36/G36*100</f>
    </nc>
    <odxf>
      <fill>
        <patternFill patternType="none">
          <bgColor indexed="65"/>
        </patternFill>
      </fill>
    </odxf>
    <ndxf>
      <fill>
        <patternFill patternType="solid">
          <bgColor theme="5" tint="0.59999389629810485"/>
        </patternFill>
      </fill>
    </ndxf>
  </rcc>
  <rcc rId="426" sId="1" odxf="1" dxf="1">
    <oc r="I34">
      <f>H34/G34*100</f>
    </oc>
    <nc r="I34">
      <f>H34/G34*100</f>
    </nc>
    <odxf>
      <fill>
        <patternFill>
          <bgColor theme="0"/>
        </patternFill>
      </fill>
    </odxf>
    <ndxf>
      <fill>
        <patternFill>
          <bgColor theme="5" tint="0.59999389629810485"/>
        </patternFill>
      </fill>
    </ndxf>
  </rcc>
  <rfmt sheetId="1" sqref="I33" start="0" length="0">
    <dxf>
      <fill>
        <patternFill patternType="solid">
          <bgColor theme="5" tint="0.59999389629810485"/>
        </patternFill>
      </fill>
    </dxf>
  </rfmt>
  <rcc rId="427" sId="1">
    <oc r="I33">
      <f>H33/G33*100</f>
    </oc>
    <nc r="I33">
      <f>H33/G33*100</f>
    </nc>
  </rcc>
  <rfmt sheetId="1" sqref="I35">
    <dxf>
      <fill>
        <patternFill patternType="solid">
          <bgColor theme="9" tint="0.59999389629810485"/>
        </patternFill>
      </fill>
    </dxf>
  </rfmt>
  <rfmt sheetId="1" sqref="I30:I31">
    <dxf>
      <fill>
        <patternFill patternType="solid">
          <bgColor theme="5" tint="0.59999389629810485"/>
        </patternFill>
      </fill>
    </dxf>
  </rfmt>
  <rfmt sheetId="1" sqref="I27:I28">
    <dxf>
      <fill>
        <patternFill patternType="solid">
          <bgColor theme="5" tint="0.59999389629810485"/>
        </patternFill>
      </fill>
    </dxf>
  </rfmt>
  <rfmt sheetId="1" sqref="I25:I26">
    <dxf>
      <fill>
        <patternFill patternType="solid">
          <bgColor theme="5" tint="0.59999389629810485"/>
        </patternFill>
      </fill>
    </dxf>
  </rfmt>
  <rfmt sheetId="1" sqref="I22">
    <dxf>
      <fill>
        <patternFill patternType="solid">
          <bgColor theme="5" tint="0.59999389629810485"/>
        </patternFill>
      </fill>
    </dxf>
  </rfmt>
  <rfmt sheetId="1" sqref="I19:I20">
    <dxf>
      <fill>
        <patternFill patternType="solid">
          <bgColor theme="5" tint="0.59999389629810485"/>
        </patternFill>
      </fill>
    </dxf>
  </rfmt>
  <rfmt sheetId="1" sqref="I14:I15">
    <dxf>
      <fill>
        <patternFill patternType="solid">
          <bgColor theme="5" tint="0.59999389629810485"/>
        </patternFill>
      </fill>
    </dxf>
  </rfmt>
  <rfmt sheetId="1" sqref="I8:I9">
    <dxf>
      <fill>
        <patternFill patternType="solid">
          <bgColor theme="5" tint="0.59999389629810485"/>
        </patternFill>
      </fill>
    </dxf>
  </rfmt>
  <rfmt sheetId="1" sqref="I10">
    <dxf>
      <fill>
        <patternFill patternType="solid">
          <bgColor theme="8" tint="0.79998168889431442"/>
        </patternFill>
      </fill>
    </dxf>
  </rfmt>
  <rfmt sheetId="1" sqref="I131">
    <dxf>
      <fill>
        <patternFill patternType="none">
          <bgColor auto="1"/>
        </patternFill>
      </fill>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8" sId="1" numFmtId="4">
    <oc r="F205">
      <v>117</v>
    </oc>
    <nc r="F205">
      <v>110</v>
    </nc>
  </rcc>
  <rcc rId="429" sId="1" numFmtId="4">
    <oc r="F206">
      <v>33</v>
    </oc>
    <nc r="F206">
      <v>36</v>
    </nc>
  </rcc>
  <rcc rId="430" sId="1" numFmtId="4">
    <oc r="F207">
      <v>6</v>
    </oc>
    <nc r="F207">
      <v>5</v>
    </nc>
  </rcc>
  <rcc rId="431" sId="1" numFmtId="4">
    <oc r="F208">
      <v>7</v>
    </oc>
    <nc r="F208">
      <v>17</v>
    </nc>
  </rcc>
  <rcc rId="432" sId="1">
    <nc r="G208" t="inlineStr">
      <is>
        <t>(6+нулевые)</t>
      </is>
    </nc>
  </rcc>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I132" start="0" length="0">
    <dxf>
      <fill>
        <patternFill>
          <bgColor theme="6" tint="0.59999389629810485"/>
        </patternFill>
      </fill>
    </dxf>
  </rfmt>
  <rcc rId="433" sId="1" odxf="1" dxf="1">
    <oc r="I130">
      <f>H130/G130*100</f>
    </oc>
    <nc r="I130">
      <f>H130/G130*100</f>
    </nc>
    <odxf>
      <fill>
        <patternFill>
          <bgColor rgb="FF92D050"/>
        </patternFill>
      </fill>
    </odxf>
    <ndxf>
      <fill>
        <patternFill>
          <bgColor theme="6" tint="0.59999389629810485"/>
        </patternFill>
      </fill>
    </ndxf>
  </rcc>
  <rcc rId="434" sId="1" odxf="1" dxf="1">
    <oc r="I125">
      <f>H125/G125*100</f>
    </oc>
    <nc r="I125">
      <f>H125/G125*100</f>
    </nc>
    <odxf>
      <fill>
        <patternFill>
          <bgColor rgb="FF92D050"/>
        </patternFill>
      </fill>
    </odxf>
    <ndxf>
      <fill>
        <patternFill>
          <bgColor theme="6" tint="0.59999389629810485"/>
        </patternFill>
      </fill>
    </ndxf>
  </rcc>
  <rfmt sheetId="1" sqref="I120:I121">
    <dxf>
      <fill>
        <patternFill>
          <bgColor theme="6" tint="0.59999389629810485"/>
        </patternFill>
      </fill>
    </dxf>
  </rfmt>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 sId="1" numFmtId="4">
    <oc r="H84">
      <v>17</v>
    </oc>
    <nc r="H84">
      <v>18</v>
    </nc>
  </rcc>
  <rcc rId="6" sId="1">
    <oc r="J84" t="inlineStr">
      <is>
        <t>Всего в 2023 году снесено 17 аварийных жилых домов.</t>
      </is>
    </oc>
    <nc r="J84" t="inlineStr">
      <is>
        <t>Всего в 2023 году снесено 18 аварийных жилых домов.</t>
      </is>
    </nc>
  </rcc>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C1048576" start="0" length="2147483647">
    <dxf>
      <font>
        <color auto="1"/>
      </font>
    </dxf>
  </rfmt>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62">
    <dxf>
      <fill>
        <patternFill patternType="solid">
          <bgColor rgb="FFFF66FF"/>
        </patternFill>
      </fill>
    </dxf>
  </rfmt>
  <rcc rId="439" sId="1">
    <nc r="M185" t="inlineStr">
      <is>
        <t>план 99,6</t>
      </is>
    </nc>
  </rcc>
  <rcc rId="440" sId="1">
    <oc r="G185" t="inlineStr">
      <is>
        <t xml:space="preserve"> не менее 95%</t>
      </is>
    </oc>
    <nc r="G185" t="inlineStr">
      <is>
        <t xml:space="preserve"> не менее 99,6%</t>
      </is>
    </nc>
  </rcc>
  <rcc rId="441" sId="1">
    <oc r="I185">
      <f>H185/95*100</f>
    </oc>
    <nc r="I185">
      <f>H185/99.6*100</f>
    </nc>
  </rcc>
  <rcc rId="442" sId="1">
    <nc r="O185" t="inlineStr">
      <is>
        <t xml:space="preserve">ПОМЕНЧЯЛИ </t>
      </is>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47" sId="1" numFmtId="4">
    <oc r="I39">
      <v>131.66666666666666</v>
    </oc>
    <nc r="I39">
      <f>H39/G39*100</f>
    </nc>
  </rcc>
  <rcc rId="448" sId="1">
    <nc r="M39" t="inlineStr">
      <is>
        <t>ПОПРАВИЛИ</t>
      </is>
    </nc>
  </rcc>
  <rcc rId="449" sId="1">
    <oc r="I42">
      <f>H42/G42*100</f>
    </oc>
    <nc r="I42">
      <f>H42/G42*100</f>
    </nc>
  </rcc>
  <rfmt sheetId="1" sqref="G42">
    <dxf>
      <fill>
        <patternFill patternType="solid">
          <bgColor rgb="FFFF0000"/>
        </patternFill>
      </fill>
    </dxf>
  </rfmt>
  <rcc rId="450" sId="1">
    <nc r="M42" t="inlineStr">
      <is>
        <t xml:space="preserve">ПРОВЕРИТЬ ПЛАН </t>
      </is>
    </nc>
  </rcc>
  <rfmt sheetId="1" sqref="H197">
    <dxf>
      <fill>
        <patternFill patternType="solid">
          <bgColor rgb="FFFF0000"/>
        </patternFill>
      </fill>
    </dxf>
  </rfmt>
  <rcc rId="451" sId="1">
    <nc r="M197" t="inlineStr">
      <is>
        <t>93,1 ПЕРЕПРОВЕРИТЬ ПЛАН</t>
      </is>
    </nc>
  </rcc>
  <rcc rId="452" sId="1">
    <nc r="M198" t="inlineStr">
      <is>
        <t>3648 ПЕРПРОВЕРИТЬ</t>
      </is>
    </nc>
  </rcc>
  <rcc rId="453" sId="1">
    <nc r="M199" t="inlineStr">
      <is>
        <t>122 ФАКТ УТОЧНИТЬ</t>
      </is>
    </nc>
  </rcc>
  <rcc rId="454" sId="1">
    <nc r="M76" t="inlineStr">
      <is>
        <t>73,5 ФАКТ УТОЧНИТЬ</t>
      </is>
    </nc>
  </rcc>
  <rcc rId="455" sId="1">
    <nc r="M25" t="inlineStr">
      <is>
        <t>29,843 ФАКТ ПЕРЕПРОВЕРИТЬ</t>
      </is>
    </nc>
  </rcc>
  <rcc rId="456" sId="1">
    <nc r="M27" t="inlineStr">
      <is>
        <t xml:space="preserve">17,9 ФАКТ </t>
      </is>
    </nc>
  </rcc>
  <rcc rId="457" sId="1">
    <nc r="M33" t="inlineStr">
      <is>
        <t xml:space="preserve">10 УТОЧНИТЬ ПЛАН </t>
      </is>
    </nc>
  </rcc>
  <rcc rId="458" sId="1">
    <nc r="M36" t="inlineStr">
      <is>
        <t>ВСЕ ПЕРПРОВЕРИТЬ</t>
      </is>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36">
    <dxf>
      <fill>
        <patternFill>
          <bgColor rgb="FFFFFF00"/>
        </patternFill>
      </fill>
    </dxf>
  </rfmt>
  <rcc rId="463" sId="1">
    <nc r="Q36" t="inlineStr">
      <is>
        <t xml:space="preserve">ПЛАН ИЗ ПОСТАНОВЛЕНИЯ </t>
      </is>
    </nc>
  </rcc>
  <rfmt sheetId="1" sqref="G33">
    <dxf>
      <fill>
        <patternFill>
          <bgColor rgb="FFFFFF00"/>
        </patternFill>
      </fill>
    </dxf>
  </rfmt>
  <rcc rId="464" sId="1">
    <nc r="Q33" t="inlineStr">
      <is>
        <t xml:space="preserve">ПЛАН ИЗ ПОСТАНОВЛЕНИЯ </t>
      </is>
    </nc>
  </rcc>
  <rfmt sheetId="1" sqref="H25">
    <dxf>
      <fill>
        <patternFill patternType="solid">
          <bgColor rgb="FFFFFF00"/>
        </patternFill>
      </fill>
    </dxf>
  </rfmt>
  <rfmt sheetId="1" sqref="H27">
    <dxf>
      <fill>
        <patternFill patternType="solid">
          <bgColor rgb="FFFFFF00"/>
        </patternFill>
      </fill>
    </dxf>
  </rfmt>
  <rcc rId="465" sId="1">
    <oc r="H162">
      <v>793</v>
    </oc>
    <nc r="H162">
      <v>1101</v>
    </nc>
  </rcc>
  <rcc rId="466" sId="1" odxf="1" dxf="1">
    <oc r="I162">
      <f>H162/G162*100</f>
    </oc>
    <nc r="I162">
      <f>H162/G162*100</f>
    </nc>
    <odxf>
      <fill>
        <patternFill>
          <bgColor theme="9" tint="0.59999389629810485"/>
        </patternFill>
      </fill>
    </odxf>
    <ndxf>
      <fill>
        <patternFill>
          <bgColor theme="6" tint="0.59999389629810485"/>
        </patternFill>
      </fill>
    </ndxf>
  </rcc>
  <rcc rId="467" sId="1">
    <nc r="M162" t="inlineStr">
      <is>
        <t>верно</t>
      </is>
    </nc>
  </rcc>
  <rfmt sheetId="1" sqref="M162" start="0" length="2147483647">
    <dxf>
      <font>
        <sz val="12"/>
      </font>
    </dxf>
  </rfmt>
  <rfmt sheetId="1" sqref="M162" start="0" length="2147483647">
    <dxf>
      <font>
        <sz val="14"/>
      </font>
    </dxf>
  </rfmt>
  <rfmt sheetId="1" sqref="M162" start="0" length="2147483647">
    <dxf>
      <font>
        <sz val="16"/>
      </font>
    </dxf>
  </rfmt>
  <rfmt sheetId="1" sqref="M162" start="0" length="2147483647">
    <dxf>
      <font>
        <sz val="18"/>
      </font>
    </dxf>
  </rfmt>
  <rfmt sheetId="1" sqref="M162" start="0" length="2147483647">
    <dxf>
      <font>
        <sz val="20"/>
      </font>
    </dxf>
  </rfmt>
  <rfmt sheetId="1" sqref="M162" start="0" length="2147483647">
    <dxf>
      <font>
        <sz val="22"/>
      </font>
    </dxf>
  </rfmt>
  <rfmt sheetId="1" sqref="H162">
    <dxf>
      <fill>
        <patternFill>
          <bgColor rgb="FFFFFF00"/>
        </patternFill>
      </fill>
    </dxf>
  </rfmt>
  <rcc rId="468" sId="1">
    <nc r="P197" t="inlineStr">
      <is>
        <t xml:space="preserve">ВСЕ ВЕРНО, ПЛАНЫ НЕ МЕНЯЛИСЬ </t>
      </is>
    </nc>
  </rcc>
  <rfmt sheetId="1" sqref="P197">
    <dxf>
      <fill>
        <patternFill patternType="solid">
          <bgColor rgb="FFFFFF00"/>
        </patternFill>
      </fill>
    </dxf>
  </rfmt>
  <rcc rId="469" sId="1">
    <nc r="Q198" t="inlineStr">
      <is>
        <t xml:space="preserve">СУММА ВСЕХ МЕСЯЦЕВ </t>
      </is>
    </nc>
  </rcc>
  <rfmt sheetId="1" sqref="Q198">
    <dxf>
      <fill>
        <patternFill patternType="solid">
          <bgColor rgb="FFFFFF00"/>
        </patternFill>
      </fill>
    </dxf>
  </rfmt>
  <rfmt sheetId="1" sqref="H199">
    <dxf>
      <fill>
        <patternFill patternType="solid">
          <bgColor rgb="FFFFFF00"/>
        </patternFill>
      </fill>
    </dxf>
  </rfmt>
  <rcc rId="470" sId="1" odxf="1" dxf="1">
    <nc r="Q199" t="inlineStr">
      <is>
        <t xml:space="preserve">СУММА ВСЕХ МЕСЯЦЕВ </t>
      </is>
    </nc>
    <odxf>
      <fill>
        <patternFill patternType="none">
          <bgColor indexed="65"/>
        </patternFill>
      </fill>
    </odxf>
    <ndxf>
      <fill>
        <patternFill patternType="solid">
          <bgColor rgb="FFFFFF00"/>
        </patternFill>
      </fill>
    </ndxf>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V36">
    <dxf>
      <fill>
        <patternFill patternType="solid">
          <bgColor rgb="FFFFFF00"/>
        </patternFill>
      </fill>
    </dxf>
  </rfmt>
  <rcc rId="475" sId="1">
    <oc r="M36" t="inlineStr">
      <is>
        <t>ВСЕ ПЕРПРОВЕРИТЬ</t>
      </is>
    </oc>
    <nc r="M36"/>
  </rcc>
  <rcc rId="476" sId="1">
    <oc r="Q36" t="inlineStr">
      <is>
        <t xml:space="preserve">ПЛАН ИЗ ПОСТАНОВЛЕНИЯ </t>
      </is>
    </oc>
    <nc r="Q36"/>
  </rcc>
  <rcc rId="477" sId="1">
    <oc r="M33" t="inlineStr">
      <is>
        <t xml:space="preserve">10 УТОЧНИТЬ ПЛАН </t>
      </is>
    </oc>
    <nc r="M33"/>
  </rcc>
  <rcc rId="478" sId="1">
    <oc r="Q33" t="inlineStr">
      <is>
        <t xml:space="preserve">ПЛАН ИЗ ПОСТАНОВЛЕНИЯ </t>
      </is>
    </oc>
    <nc r="Q33"/>
  </rcc>
  <rfmt sheetId="1" sqref="V36">
    <dxf>
      <fill>
        <patternFill patternType="none">
          <bgColor auto="1"/>
        </patternFill>
      </fill>
    </dxf>
  </rfmt>
  <rcc rId="479" sId="1">
    <oc r="M25" t="inlineStr">
      <is>
        <t>29,843 ФАКТ ПЕРЕПРОВЕРИТЬ</t>
      </is>
    </oc>
    <nc r="M25"/>
  </rcc>
  <rcc rId="480" sId="1">
    <oc r="M27" t="inlineStr">
      <is>
        <t xml:space="preserve">17,9 ФАКТ </t>
      </is>
    </oc>
    <nc r="M27"/>
  </rcc>
  <rfmt sheetId="1" sqref="H25:H27">
    <dxf>
      <fill>
        <patternFill patternType="none">
          <bgColor auto="1"/>
        </patternFill>
      </fill>
    </dxf>
  </rfmt>
  <rfmt sheetId="1" sqref="G33:G36">
    <dxf>
      <fill>
        <patternFill patternType="none">
          <bgColor auto="1"/>
        </patternFill>
      </fill>
    </dxf>
  </rfmt>
  <rfmt sheetId="1" sqref="G33:G36">
    <dxf>
      <fill>
        <patternFill>
          <bgColor auto="1"/>
        </patternFill>
      </fill>
    </dxf>
  </rfmt>
</revisions>
</file>

<file path=xl/revisions/revisionLog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G42">
    <dxf>
      <fill>
        <patternFill patternType="none">
          <bgColor auto="1"/>
        </patternFill>
      </fill>
    </dxf>
  </rfmt>
  <rcc rId="481" sId="1">
    <oc r="M39" t="inlineStr">
      <is>
        <t>ПОПРАВИЛИ</t>
      </is>
    </oc>
    <nc r="M39"/>
  </rcc>
  <rcc rId="482" sId="1">
    <oc r="M42" t="inlineStr">
      <is>
        <t xml:space="preserve">ПРОВЕРИТЬ ПЛАН </t>
      </is>
    </oc>
    <nc r="M42"/>
  </rcc>
  <rcc rId="483" sId="1">
    <oc r="M76" t="inlineStr">
      <is>
        <t>73,5 ФАКТ УТОЧНИТЬ</t>
      </is>
    </oc>
    <nc r="M76"/>
  </rcc>
  <rcc rId="484" sId="1">
    <oc r="M162" t="inlineStr">
      <is>
        <t>верно</t>
      </is>
    </oc>
    <nc r="M162"/>
  </rcc>
  <rfmt sheetId="1" sqref="H162">
    <dxf>
      <fill>
        <patternFill patternType="none">
          <bgColor auto="1"/>
        </patternFill>
      </fill>
    </dxf>
  </rfmt>
  <rcc rId="485" sId="1">
    <oc r="M185" t="inlineStr">
      <is>
        <t>план 99,6</t>
      </is>
    </oc>
    <nc r="M185"/>
  </rcc>
  <rcc rId="486" sId="1">
    <oc r="O185" t="inlineStr">
      <is>
        <t xml:space="preserve">ПОМЕНЧЯЛИ </t>
      </is>
    </oc>
    <nc r="O185"/>
  </rcc>
  <rfmt sheetId="1" sqref="H197">
    <dxf>
      <fill>
        <patternFill patternType="none">
          <bgColor auto="1"/>
        </patternFill>
      </fill>
    </dxf>
  </rfmt>
  <rfmt sheetId="1" sqref="H199">
    <dxf>
      <fill>
        <patternFill patternType="none">
          <bgColor auto="1"/>
        </patternFill>
      </fill>
    </dxf>
  </rfmt>
  <rcc rId="487" sId="1">
    <oc r="M197" t="inlineStr">
      <is>
        <t>93,1 ПЕРЕПРОВЕРИТЬ ПЛАН</t>
      </is>
    </oc>
    <nc r="M197"/>
  </rcc>
  <rcc rId="488" sId="1">
    <oc r="P197" t="inlineStr">
      <is>
        <t xml:space="preserve">ВСЕ ВЕРНО, ПЛАНЫ НЕ МЕНЯЛИСЬ </t>
      </is>
    </oc>
    <nc r="P197"/>
  </rcc>
  <rcc rId="489" sId="1">
    <oc r="M198" t="inlineStr">
      <is>
        <t>3648 ПЕРПРОВЕРИТЬ</t>
      </is>
    </oc>
    <nc r="M198"/>
  </rcc>
  <rcc rId="490" sId="1">
    <oc r="Q198" t="inlineStr">
      <is>
        <t xml:space="preserve">СУММА ВСЕХ МЕСЯЦЕВ </t>
      </is>
    </oc>
    <nc r="Q198"/>
  </rcc>
  <rcc rId="491" sId="1">
    <oc r="M199" t="inlineStr">
      <is>
        <t>122 ФАКТ УТОЧНИТЬ</t>
      </is>
    </oc>
    <nc r="M199"/>
  </rcc>
  <rcc rId="492" sId="1">
    <oc r="Q199" t="inlineStr">
      <is>
        <t xml:space="preserve">СУММА ВСЕХ МЕСЯЦЕВ </t>
      </is>
    </oc>
    <nc r="Q199"/>
  </rcc>
  <rfmt sheetId="1" sqref="M197:S199">
    <dxf>
      <fill>
        <patternFill patternType="none">
          <bgColor auto="1"/>
        </patternFill>
      </fill>
    </dxf>
  </rfmt>
  <rcc rId="493" sId="1">
    <oc r="C7" t="inlineStr">
      <is>
        <t>2. Муниципальная программа "Социально-экономическое развитие и инвестиции муниципального образования город Когалым"</t>
      </is>
    </oc>
    <nc r="C7" t="inlineStr">
      <is>
        <t>1. Муниципальная программа "Социально-экономическое развитие и инвестиции муниципального образования город Когалым"</t>
      </is>
    </nc>
  </rcc>
  <rcc rId="494" sId="1">
    <oc r="C18" t="inlineStr">
      <is>
        <t>1. Муниципальная программа "Экологическая безопасность города Когалыма"</t>
      </is>
    </oc>
    <nc r="C18" t="inlineStr">
      <is>
        <t>2. Муниципальная программа "Экологическая безопасность города Когалыма"</t>
      </is>
    </nc>
  </rcc>
  <rcc rId="495" sId="1">
    <oc r="C24" t="inlineStr">
      <is>
        <t>6. Муниципальная программа "Развитие жилищной сферы в городе Когалыме"</t>
      </is>
    </oc>
    <nc r="C24" t="inlineStr">
      <is>
        <t>3. Муниципальная программа "Развитие жилищной сферы в городе Когалыме"</t>
      </is>
    </nc>
  </rcc>
  <rcc rId="496" sId="1">
    <oc r="C37" t="inlineStr">
      <is>
        <t>13. Муниципальная программа "Управление муниципальным имуществом города Когалыма"</t>
      </is>
    </oc>
    <nc r="C37" t="inlineStr">
      <is>
        <t>4. Муниципальная программа "Управление муниципальным имуществом города Когалыма"</t>
      </is>
    </nc>
  </rcc>
  <rcc rId="497" sId="1">
    <oc r="C53" t="inlineStr">
      <is>
        <t>4. Муниципальная программа "Развитие физической культуры и спорта в городе Когалыме"</t>
      </is>
    </oc>
    <nc r="C53" t="inlineStr">
      <is>
        <t>6. Муниципальная программа "Развитие физической культуры и спорта в городе Когалыме"</t>
      </is>
    </nc>
  </rcc>
  <rcc rId="498" sId="1">
    <oc r="C68" t="inlineStr">
      <is>
        <t>3. Муниципальная программа "Развитие образования в городе Когалыме"</t>
      </is>
    </oc>
    <nc r="C68" t="inlineStr">
      <is>
        <t>7. Муниципальная программа "Развитие образования в городе Когалыме"</t>
      </is>
    </nc>
  </rcc>
  <rcc rId="499" sId="1">
    <oc r="C95" t="inlineStr">
      <is>
        <t>11. Муниципальная программа "Культурное пространство города Когалыма"</t>
      </is>
    </oc>
    <nc r="C95" t="inlineStr">
      <is>
        <t>8. Муниципальная программа "Культурное пространство города Когалыма"</t>
      </is>
    </nc>
  </rcc>
  <rcc rId="500" sId="1">
    <oc r="C105" t="inlineStr">
      <is>
        <t>19. Муниципальная программа "Развитие транспортной системы города Когалыма"</t>
      </is>
    </oc>
    <nc r="C105" t="inlineStr">
      <is>
        <t>9. Муниципальная программа "Развитие транспортной системы города Когалыма"</t>
      </is>
    </nc>
  </rcc>
  <rcc rId="501" sId="1">
    <oc r="C119" t="inlineStr">
      <is>
        <t>17. Муниципальная программа "Развитие жилищно-коммунального комплекса в городе Когалыме"</t>
      </is>
    </oc>
    <nc r="C119" t="inlineStr">
      <is>
        <t>10. Муниципальная программа "Развитие жилищно-коммунального комплекса в городе Когалыме"</t>
      </is>
    </nc>
  </rcc>
  <rcc rId="502" sId="1">
    <oc r="C134" t="inlineStr">
      <is>
        <t>7. Муниципальная программа "Содействие занятости населения города Когалыма"</t>
      </is>
    </oc>
    <nc r="C134" t="inlineStr">
      <is>
        <t>11. Муниципальная программа "Содействие занятости населения города Когалыма"</t>
      </is>
    </nc>
  </rcc>
  <rcc rId="503" sId="1">
    <oc r="C146" t="inlineStr">
      <is>
        <t>14. Муниципальная программа "Содержание объектов городского хозяйства и инженерной инфраструктуры в городе Когалыме "</t>
      </is>
    </oc>
    <nc r="C146" t="inlineStr">
      <is>
        <t>13. Муниципальная программа "Содержание объектов городского хозяйства и инженерной инфраструктуры в городе Когалыме "</t>
      </is>
    </nc>
  </rcc>
  <rcc rId="504" sId="1">
    <oc r="C161" t="inlineStr">
      <is>
        <t>9. Муниципальная программа "Профилактика правонарушений и обеспечение отдельных прав граждан в городе Когалыме"</t>
      </is>
    </oc>
    <nc r="C161" t="inlineStr">
      <is>
        <t>14. Муниципальная программа "Профилактика правонарушений и обеспечение отдельных прав граждан в городе Когалыме"</t>
      </is>
    </nc>
  </rcc>
  <rcc rId="505" sId="1">
    <oc r="C184" t="inlineStr">
      <is>
        <t>18. Муниципальная программа "Управление муниципальными финансами в городе Когалыме"</t>
      </is>
    </oc>
    <nc r="C184" t="inlineStr">
      <is>
        <t>17. Муниципальная программа "Управление муниципальными финансами в городе Когалыме"</t>
      </is>
    </nc>
  </rcc>
  <rcc rId="506" sId="1">
    <oc r="C187" t="inlineStr">
      <is>
        <t>20. Муниципальная программа "Развитие институтов гражданского общества города Когалыма"</t>
      </is>
    </oc>
    <nc r="C187" t="inlineStr">
      <is>
        <t>18. Муниципальная программа "Развитие институтов гражданского общества города Когалыма"</t>
      </is>
    </nc>
  </rcc>
  <rcc rId="507" sId="1">
    <oc r="C196" t="inlineStr">
      <is>
        <t>10. Муниципальная программа 
"Укрепление межнационального и межконфессионального согласия, профилактика экстремизма и терроризма в городе Когалыме"</t>
      </is>
    </oc>
    <nc r="C196" t="inlineStr">
      <is>
        <t>19. Муниципальная программа 
"Укрепление межнационального и межконфессионального согласия, профилактика экстремизма и терроризма в городе Когалыме"</t>
      </is>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12" sId="1">
    <oc r="B111">
      <v>96</v>
    </oc>
    <nc r="B111"/>
  </rcc>
  <rcc rId="513" sId="1">
    <oc r="B112">
      <v>97</v>
    </oc>
    <nc r="B112">
      <v>96</v>
    </nc>
  </rcc>
  <rcc rId="514" sId="1">
    <oc r="B113">
      <v>98</v>
    </oc>
    <nc r="B113">
      <v>97</v>
    </nc>
  </rcc>
  <rcc rId="515" sId="1">
    <oc r="B114">
      <v>99</v>
    </oc>
    <nc r="B114">
      <v>98</v>
    </nc>
  </rcc>
  <rcc rId="516" sId="1">
    <oc r="B115">
      <v>100</v>
    </oc>
    <nc r="B115">
      <v>99</v>
    </nc>
  </rcc>
  <rcc rId="517" sId="1">
    <oc r="B116">
      <v>101</v>
    </oc>
    <nc r="B116">
      <v>100</v>
    </nc>
  </rcc>
  <rcc rId="518" sId="1">
    <oc r="B117">
      <v>102</v>
    </oc>
    <nc r="B117">
      <v>101</v>
    </nc>
  </rcc>
  <rcc rId="519" sId="1">
    <oc r="B118">
      <v>103</v>
    </oc>
    <nc r="B118">
      <v>102</v>
    </nc>
  </rcc>
  <rcc rId="520" sId="1">
    <oc r="B120">
      <v>104</v>
    </oc>
    <nc r="B120">
      <v>103</v>
    </nc>
  </rcc>
  <rcc rId="521" sId="1">
    <oc r="B125">
      <v>105</v>
    </oc>
    <nc r="B125">
      <v>104</v>
    </nc>
  </rcc>
  <rcc rId="522" sId="1">
    <oc r="B130">
      <v>106</v>
    </oc>
    <nc r="B130">
      <v>105</v>
    </nc>
  </rcc>
  <rcc rId="523" sId="1">
    <oc r="B131">
      <v>107</v>
    </oc>
    <nc r="B131">
      <v>106</v>
    </nc>
  </rcc>
  <rcc rId="524" sId="1">
    <oc r="B132">
      <v>108</v>
    </oc>
    <nc r="B132">
      <v>107</v>
    </nc>
  </rcc>
  <rcc rId="525" sId="1">
    <oc r="B135">
      <v>109</v>
    </oc>
    <nc r="B135">
      <v>108</v>
    </nc>
  </rcc>
  <rcc rId="526" sId="1">
    <oc r="B136">
      <v>110</v>
    </oc>
    <nc r="B136">
      <v>109</v>
    </nc>
  </rcc>
  <rcc rId="527" sId="1">
    <oc r="B137">
      <v>111</v>
    </oc>
    <nc r="B137">
      <v>110</v>
    </nc>
  </rcc>
  <rcc rId="528" sId="1">
    <oc r="B138">
      <v>112</v>
    </oc>
    <nc r="B138">
      <v>111</v>
    </nc>
  </rcc>
  <rcc rId="529" sId="1">
    <oc r="B139">
      <v>113</v>
    </oc>
    <nc r="B139">
      <v>112</v>
    </nc>
  </rcc>
  <rcc rId="530" sId="1">
    <oc r="B141">
      <v>114</v>
    </oc>
    <nc r="B141">
      <v>113</v>
    </nc>
  </rcc>
  <rcc rId="531" sId="1">
    <oc r="B142">
      <v>115</v>
    </oc>
    <nc r="B142">
      <v>114</v>
    </nc>
  </rcc>
  <rcc rId="532" sId="1">
    <oc r="B143">
      <v>116</v>
    </oc>
    <nc r="B143">
      <v>115</v>
    </nc>
  </rcc>
  <rcc rId="533" sId="1">
    <oc r="B144">
      <v>117</v>
    </oc>
    <nc r="B144">
      <v>116</v>
    </nc>
  </rcc>
  <rcc rId="534" sId="1">
    <oc r="B145">
      <v>118</v>
    </oc>
    <nc r="B145">
      <v>117</v>
    </nc>
  </rcc>
  <rcc rId="535" sId="1">
    <oc r="B147">
      <v>119</v>
    </oc>
    <nc r="B147">
      <v>118</v>
    </nc>
  </rcc>
  <rcc rId="536" sId="1">
    <oc r="B148">
      <v>120</v>
    </oc>
    <nc r="B148">
      <v>119</v>
    </nc>
  </rcc>
  <rcc rId="537" sId="1">
    <oc r="B149">
      <v>121</v>
    </oc>
    <nc r="B149">
      <v>120</v>
    </nc>
  </rcc>
  <rcc rId="538" sId="1">
    <oc r="B150">
      <v>122</v>
    </oc>
    <nc r="B150">
      <v>121</v>
    </nc>
  </rcc>
  <rcc rId="539" sId="1">
    <oc r="B151">
      <v>123</v>
    </oc>
    <nc r="B151">
      <v>122</v>
    </nc>
  </rcc>
  <rcc rId="540" sId="1">
    <oc r="B152">
      <v>124</v>
    </oc>
    <nc r="B152">
      <v>123</v>
    </nc>
  </rcc>
  <rcc rId="541" sId="1">
    <oc r="B153">
      <v>125</v>
    </oc>
    <nc r="B153">
      <v>124</v>
    </nc>
  </rcc>
  <rcc rId="542" sId="1">
    <oc r="B154">
      <v>126</v>
    </oc>
    <nc r="B154">
      <v>125</v>
    </nc>
  </rcc>
  <rcc rId="543" sId="1">
    <oc r="B155">
      <v>127</v>
    </oc>
    <nc r="B155">
      <v>126</v>
    </nc>
  </rcc>
  <rcc rId="544" sId="1">
    <oc r="B156">
      <v>128</v>
    </oc>
    <nc r="B156">
      <v>127</v>
    </nc>
  </rcc>
  <rcc rId="545" sId="1">
    <oc r="B157">
      <v>129</v>
    </oc>
    <nc r="B157">
      <v>128</v>
    </nc>
  </rcc>
  <rcc rId="546" sId="1">
    <oc r="B158">
      <v>130</v>
    </oc>
    <nc r="B158">
      <v>129</v>
    </nc>
  </rcc>
  <rcc rId="547" sId="1">
    <oc r="B159">
      <v>131</v>
    </oc>
    <nc r="B159">
      <v>130</v>
    </nc>
  </rcc>
  <rcc rId="548" sId="1">
    <oc r="B160">
      <v>132</v>
    </oc>
    <nc r="B160">
      <v>131</v>
    </nc>
  </rcc>
  <rcc rId="549" sId="1">
    <oc r="B162">
      <v>133</v>
    </oc>
    <nc r="B162">
      <v>132</v>
    </nc>
  </rcc>
  <rcc rId="550" sId="1">
    <oc r="B163">
      <v>134</v>
    </oc>
    <nc r="B163">
      <v>133</v>
    </nc>
  </rcc>
  <rcc rId="551" sId="1">
    <oc r="B164">
      <v>135</v>
    </oc>
    <nc r="B164">
      <v>134</v>
    </nc>
  </rcc>
  <rcc rId="552" sId="1">
    <oc r="B165">
      <v>136</v>
    </oc>
    <nc r="B165">
      <v>135</v>
    </nc>
  </rcc>
  <rcc rId="553" sId="1">
    <oc r="B166">
      <v>137</v>
    </oc>
    <nc r="B166">
      <v>136</v>
    </nc>
  </rcc>
  <rcc rId="554" sId="1">
    <oc r="B167">
      <v>138</v>
    </oc>
    <nc r="B167">
      <v>137</v>
    </nc>
  </rcc>
  <rcc rId="555" sId="1">
    <oc r="B169">
      <v>139</v>
    </oc>
    <nc r="B169">
      <v>138</v>
    </nc>
  </rcc>
  <rcc rId="556" sId="1">
    <oc r="B170">
      <v>140</v>
    </oc>
    <nc r="B170">
      <v>139</v>
    </nc>
  </rcc>
  <rcc rId="557" sId="1">
    <oc r="B171">
      <v>141</v>
    </oc>
    <nc r="B171">
      <v>140</v>
    </nc>
  </rcc>
  <rcc rId="558" sId="1">
    <oc r="B172">
      <v>142</v>
    </oc>
    <nc r="B172">
      <v>141</v>
    </nc>
  </rcc>
  <rcc rId="559" sId="1">
    <oc r="B173">
      <v>143</v>
    </oc>
    <nc r="B173">
      <v>142</v>
    </nc>
  </rcc>
  <rcc rId="560" sId="1">
    <oc r="B174">
      <v>144</v>
    </oc>
    <nc r="B174">
      <v>143</v>
    </nc>
  </rcc>
  <rcc rId="561" sId="1">
    <oc r="B175">
      <v>145</v>
    </oc>
    <nc r="B175">
      <v>144</v>
    </nc>
  </rcc>
  <rcc rId="562" sId="1">
    <oc r="B176">
      <v>146</v>
    </oc>
    <nc r="B176">
      <v>145</v>
    </nc>
  </rcc>
  <rcc rId="563" sId="1">
    <oc r="B177">
      <v>147</v>
    </oc>
    <nc r="B177">
      <v>146</v>
    </nc>
  </rcc>
  <rcc rId="564" sId="1">
    <oc r="B179">
      <v>148</v>
    </oc>
    <nc r="B179">
      <v>147</v>
    </nc>
  </rcc>
  <rcc rId="565" sId="1">
    <oc r="B180">
      <v>149</v>
    </oc>
    <nc r="B180">
      <v>148</v>
    </nc>
  </rcc>
  <rcc rId="566" sId="1">
    <oc r="B181">
      <v>150</v>
    </oc>
    <nc r="B181">
      <v>149</v>
    </nc>
  </rcc>
  <rcc rId="567" sId="1">
    <oc r="B182">
      <v>151</v>
    </oc>
    <nc r="B182">
      <v>150</v>
    </nc>
  </rcc>
  <rcc rId="568" sId="1">
    <oc r="B185">
      <v>152</v>
    </oc>
    <nc r="B185">
      <v>151</v>
    </nc>
  </rcc>
  <rcc rId="569" sId="1">
    <oc r="B186">
      <v>153</v>
    </oc>
    <nc r="B186">
      <v>152</v>
    </nc>
  </rcc>
  <rcc rId="570" sId="1">
    <oc r="B188">
      <v>154</v>
    </oc>
    <nc r="B188">
      <v>153</v>
    </nc>
  </rcc>
  <rcc rId="571" sId="1">
    <oc r="B189">
      <v>155</v>
    </oc>
    <nc r="B189">
      <v>154</v>
    </nc>
  </rcc>
  <rcc rId="572" sId="1">
    <oc r="B190">
      <v>160</v>
    </oc>
    <nc r="B190">
      <v>155</v>
    </nc>
  </rcc>
  <rcc rId="573" sId="1">
    <oc r="B191">
      <v>161</v>
    </oc>
    <nc r="B191">
      <v>156</v>
    </nc>
  </rcc>
  <rcc rId="574" sId="1">
    <oc r="B193">
      <v>162</v>
    </oc>
    <nc r="B193">
      <v>157</v>
    </nc>
  </rcc>
  <rcc rId="575" sId="1">
    <oc r="B194">
      <v>163</v>
    </oc>
    <nc r="B194">
      <v>158</v>
    </nc>
  </rcc>
  <rcc rId="576" sId="1">
    <oc r="B195">
      <v>164</v>
    </oc>
    <nc r="B195">
      <v>159</v>
    </nc>
  </rcc>
  <rcc rId="577" sId="1">
    <oc r="B197">
      <v>165</v>
    </oc>
    <nc r="B197">
      <v>160</v>
    </nc>
  </rcc>
  <rcc rId="578" sId="1">
    <oc r="B198">
      <v>166</v>
    </oc>
    <nc r="B198">
      <v>161</v>
    </nc>
  </rcc>
  <rcc rId="579" sId="1">
    <oc r="B199">
      <v>167</v>
    </oc>
    <nc r="B199">
      <v>162</v>
    </nc>
  </rcc>
  <rcc rId="580" sId="1">
    <oc r="B200">
      <v>168</v>
    </oc>
    <nc r="B200">
      <v>163</v>
    </nc>
  </rcc>
  <rcc rId="581" sId="1">
    <oc r="I147">
      <f>H147/G147*100</f>
    </oc>
    <nc r="I147">
      <f>H147/G147*100</f>
    </nc>
  </rcc>
  <rfmt sheetId="1" sqref="I87">
    <dxf>
      <fill>
        <patternFill>
          <bgColor theme="9"/>
        </patternFill>
      </fill>
    </dxf>
  </rfmt>
  <rcc rId="582" sId="1">
    <oc r="I83">
      <f>H83/G83*100</f>
    </oc>
    <nc r="I83">
      <f>H83/G83*100</f>
    </nc>
  </rcc>
  <rcc rId="583" sId="1" numFmtId="4">
    <oc r="F205">
      <v>110</v>
    </oc>
    <nc r="F205">
      <v>100</v>
    </nc>
  </rcc>
  <rfmt sheetId="1" sqref="I87">
    <dxf>
      <fill>
        <patternFill>
          <bgColor theme="5" tint="0.59999389629810485"/>
        </patternFill>
      </fill>
    </dxf>
  </rfmt>
  <rcc rId="584" sId="1">
    <oc r="I15">
      <f>IFERROR(H15/G15*100,)</f>
    </oc>
    <nc r="I15">
      <f>IFERROR(H15/G15*100,I14)</f>
    </nc>
  </rcc>
  <rcc rId="585" sId="1">
    <oc r="I35">
      <f>H35/G35*100</f>
    </oc>
    <nc r="I35">
      <f>H35/G35*100</f>
    </nc>
  </rcc>
  <rfmt sheetId="1" sqref="E203:G208" start="0" length="2147483647">
    <dxf>
      <font>
        <sz val="12"/>
      </font>
    </dxf>
  </rfmt>
  <rfmt sheetId="1" sqref="E203:G208" start="0" length="2147483647">
    <dxf>
      <font>
        <sz val="14"/>
      </font>
    </dxf>
  </rfmt>
  <rcc rId="586" sId="1" numFmtId="4">
    <oc r="F206">
      <v>36</v>
    </oc>
    <nc r="F206">
      <v>37</v>
    </nc>
  </rcc>
  <rcc rId="587" sId="1" numFmtId="4">
    <oc r="F208">
      <v>17</v>
    </oc>
    <nc r="F208">
      <v>5</v>
    </nc>
  </rcc>
  <rcc rId="588" sId="1" odxf="1" dxf="1" numFmtId="4">
    <nc r="F210">
      <v>163</v>
    </nc>
    <ndxf>
      <font>
        <sz val="14"/>
        <color auto="1"/>
        <name val="Times New Roman"/>
        <scheme val="none"/>
      </font>
      <numFmt numFmtId="164" formatCode="0.0"/>
    </ndxf>
  </rcc>
  <rfmt sheetId="1" sqref="F205:F210">
    <dxf>
      <numFmt numFmtId="1" formatCode="0"/>
    </dxf>
  </rfmt>
  <rcc rId="589" sId="1">
    <oc r="G208" t="inlineStr">
      <is>
        <t>(6+нулевые)</t>
      </is>
    </oc>
    <nc r="G208" t="inlineStr">
      <is>
        <t>(7+нулевые)</t>
      </is>
    </nc>
  </rcc>
  <rcc rId="590" sId="1">
    <nc r="F209">
      <f>F205+F206+F207+F208</f>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2'!$K:$L</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xfDxf="1" sqref="E205" start="0" length="0">
    <dxf>
      <font>
        <sz val="14"/>
        <color auto="1"/>
        <name val="Times New Roman"/>
        <scheme val="none"/>
      </font>
      <alignment vertical="center" readingOrder="0"/>
    </dxf>
  </rfmt>
  <rcc rId="595" sId="1" xfDxf="1" dxf="1" numFmtId="4">
    <oc r="F205">
      <v>100</v>
    </oc>
    <nc r="F205">
      <v>108</v>
    </nc>
    <ndxf>
      <font>
        <sz val="14"/>
        <color auto="1"/>
        <name val="Times New Roman"/>
        <scheme val="none"/>
      </font>
      <numFmt numFmtId="1" formatCode="0"/>
      <alignment vertical="center" readingOrder="0"/>
    </ndxf>
  </rcc>
  <rfmt sheetId="1" xfDxf="1" sqref="E206" start="0" length="0">
    <dxf>
      <font>
        <sz val="14"/>
        <color auto="1"/>
        <name val="Times New Roman"/>
        <scheme val="none"/>
      </font>
      <alignment vertical="center" readingOrder="0"/>
    </dxf>
  </rfmt>
  <rcc rId="596" sId="1" xfDxf="1" dxf="1" numFmtId="4">
    <oc r="F206">
      <v>37</v>
    </oc>
    <nc r="F206">
      <v>39</v>
    </nc>
    <ndxf>
      <font>
        <sz val="14"/>
        <color auto="1"/>
        <name val="Times New Roman"/>
        <scheme val="none"/>
      </font>
      <numFmt numFmtId="1" formatCode="0"/>
      <alignment vertical="center" readingOrder="0"/>
    </ndxf>
  </rcc>
  <rfmt sheetId="1" xfDxf="1" sqref="E207" start="0" length="0">
    <dxf>
      <font>
        <sz val="14"/>
        <color auto="1"/>
        <name val="Times New Roman"/>
        <scheme val="none"/>
      </font>
      <alignment horizontal="left" vertical="center" wrapText="1" readingOrder="0"/>
    </dxf>
  </rfmt>
  <rfmt sheetId="1" xfDxf="1" sqref="F207" start="0" length="0">
    <dxf>
      <font>
        <sz val="14"/>
        <color auto="1"/>
        <name val="Times New Roman"/>
        <scheme val="none"/>
      </font>
      <numFmt numFmtId="1" formatCode="0"/>
      <alignment vertical="center" readingOrder="0"/>
    </dxf>
  </rfmt>
  <rfmt sheetId="1" xfDxf="1" sqref="E208" start="0" length="0">
    <dxf>
      <font>
        <sz val="14"/>
        <color auto="1"/>
        <name val="Times New Roman"/>
        <scheme val="none"/>
      </font>
      <alignment vertical="center" wrapText="1" readingOrder="0"/>
    </dxf>
  </rfmt>
  <rcc rId="597" sId="1" xfDxf="1" dxf="1" numFmtId="4">
    <oc r="F208">
      <v>5</v>
    </oc>
    <nc r="F208">
      <v>11</v>
    </nc>
    <ndxf>
      <font>
        <sz val="14"/>
        <color auto="1"/>
        <name val="Times New Roman"/>
        <scheme val="none"/>
      </font>
      <numFmt numFmtId="1" formatCode="0"/>
      <alignment vertical="center" readingOrder="0"/>
    </ndxf>
  </rcc>
  <rfmt sheetId="1" xfDxf="1" sqref="E209" start="0" length="0">
    <dxf>
      <font>
        <color rgb="FFFF0000"/>
        <name val="Times New Roman"/>
        <scheme val="none"/>
      </font>
      <alignment vertical="center" readingOrder="0"/>
    </dxf>
  </rfmt>
  <rfmt sheetId="1" xfDxf="1" sqref="F209" start="0" length="0">
    <dxf>
      <font>
        <color rgb="FFFF0000"/>
        <name val="Times New Roman"/>
        <scheme val="none"/>
      </font>
      <numFmt numFmtId="1" formatCode="0"/>
      <alignment vertical="center" readingOrder="0"/>
    </dxf>
  </rfmt>
  <rcc rId="598" sId="1">
    <oc r="G208" t="inlineStr">
      <is>
        <t>(7+нулевые)</t>
      </is>
    </oc>
    <nc r="G208"/>
  </rcc>
  <rcc rId="599" sId="1" numFmtId="4">
    <oc r="F209">
      <f>F205+F206+F207+F208</f>
    </oc>
    <nc r="F209"/>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2'!$K:$L</formula>
    <oldFormula>'Приложение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2'!$K:$L</formula>
    <oldFormula>'Приложение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08" sId="1" numFmtId="4">
    <oc r="H198">
      <v>3633</v>
    </oc>
    <nc r="H198">
      <v>3648</v>
    </nc>
  </rcc>
  <rcc rId="609" sId="1">
    <oc r="H199">
      <v>139</v>
    </oc>
    <nc r="H199">
      <v>134</v>
    </nc>
  </rcc>
  <rcc rId="610" sId="1" numFmtId="4">
    <oc r="F206">
      <v>39</v>
    </oc>
    <nc r="F206">
      <v>40</v>
    </nc>
  </rcc>
  <rcc rId="611" sId="1" numFmtId="4">
    <oc r="F205">
      <v>108</v>
    </oc>
    <nc r="F205">
      <v>107</v>
    </nc>
  </rcc>
  <rcc rId="612" sId="1">
    <nc r="F209">
      <f>F205+F206+F207+F208</f>
    </nc>
  </rcc>
  <rcc rId="613" sId="1">
    <oc r="H197">
      <v>93</v>
    </oc>
    <nc r="H197">
      <v>93.1</v>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2'!$K:$O</formula>
    <oldFormula>'Приложение 2'!$A:$B,'Приложение 2'!$K:$L</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 sId="1">
    <oc r="I129" t="inlineStr">
      <is>
        <t>-</t>
      </is>
    </oc>
    <nc r="I129">
      <f>H129/G129*100</f>
    </nc>
  </rcc>
  <rcc rId="8" sId="1">
    <oc r="I128" t="inlineStr">
      <is>
        <t>-</t>
      </is>
    </oc>
    <nc r="I128">
      <f>H128/G128*100</f>
    </nc>
  </rcc>
  <rcc rId="9" sId="1">
    <oc r="J127" t="inlineStr">
      <is>
        <r>
          <rPr>
            <sz val="13"/>
            <rFont val="Times New Roman"/>
            <family val="1"/>
            <charset val="204"/>
          </rPr>
          <t xml:space="preserve">В связи с ремонтом объектов, находящихся в муниципальной собственности </t>
        </r>
        <r>
          <rPr>
            <b/>
            <sz val="13"/>
            <rFont val="Times New Roman"/>
            <family val="1"/>
            <charset val="204"/>
          </rPr>
          <t xml:space="preserve">(КАКИХ) </t>
        </r>
        <r>
          <rPr>
            <sz val="13"/>
            <rFont val="Times New Roman"/>
            <family val="1"/>
            <charset val="204"/>
          </rPr>
          <t xml:space="preserve">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 в связи с нарушением сроков выполнения работ подрядной организацией</t>
        </r>
      </is>
    </oc>
    <nc r="J127" t="inlineStr">
      <is>
        <t>В связи с ремонтом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 в связи с нарушением сроков выполнения работ подрядной организацией).</t>
      </is>
    </nc>
  </rcc>
  <rcv guid="{4AAB4DEF-F9A2-43E2-A6A9-F8EE2C83DEEC}" action="delete"/>
  <rdn rId="0" localSheetId="1" customView="1" name="Z_4AAB4DEF_F9A2_43E2_A6A9_F8EE2C83DEEC_.wvu.PrintArea" hidden="1" oldHidden="1">
    <formula>'Приложение 2'!$C$1:$J$197</formula>
    <oldFormula>'Приложение 2'!$C$1:$J$197</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2'!$C$1:$L$199</oldFormula>
  </rdn>
  <rcv guid="{4AAB4DEF-F9A2-43E2-A6A9-F8EE2C83DEEC}" action="add"/>
</revisions>
</file>

<file path=xl/revisions/revisionLog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18" sId="1">
    <oc r="I25">
      <f>H25/G25*100</f>
    </oc>
    <nc r="I25">
      <f>H25/G25*100</f>
    </nc>
  </rcc>
  <rfmt sheetId="1" sqref="H25">
    <dxf>
      <fill>
        <patternFill patternType="solid">
          <bgColor rgb="FFFF0000"/>
        </patternFill>
      </fill>
    </dxf>
  </rfmt>
  <rcc rId="619" sId="1">
    <nc r="P25">
      <v>29.843</v>
    </nc>
  </rcc>
  <rcc rId="620" sId="1">
    <oc r="J25" t="inlineStr">
      <is>
        <t>Введено 29,353 тыс. кв. м жилья, в том числе 14,87 тыс. кв. м индивидуальное жилищное строительство.</t>
      </is>
    </oc>
    <nc r="J25" t="inlineStr">
      <is>
        <r>
          <t xml:space="preserve">Введено 29,353 тыс. кв. м жилья, в том числе 14,87 тыс. кв. м индивидуальное жилищное строительство. </t>
        </r>
        <r>
          <rPr>
            <b/>
            <sz val="13"/>
            <color rgb="FFFF0000"/>
            <rFont val="Times New Roman"/>
            <family val="1"/>
            <charset val="204"/>
          </rPr>
          <t>ИЖС УТОЧНИТЬ</t>
        </r>
      </is>
    </nc>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2'!$K:$O</formula>
    <oldFormula>'Приложение 2'!$A:$B,'Приложение 2'!$K:$O</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25" sId="1">
    <oc r="K25">
      <f>SUM(I25:I36)/12</f>
    </oc>
    <nc r="K25">
      <f>SUM(I25:I36)/12</f>
    </nc>
  </rcc>
  <rcc rId="626" sId="1" numFmtId="4">
    <oc r="H25">
      <v>29.4</v>
    </oc>
    <nc r="H25">
      <v>29.843</v>
    </nc>
  </rcc>
  <rfmt sheetId="1" sqref="H25">
    <dxf>
      <fill>
        <patternFill patternType="none">
          <bgColor auto="1"/>
        </patternFill>
      </fill>
    </dxf>
  </rfmt>
  <rcc rId="627" sId="1">
    <oc r="J25" t="inlineStr">
      <is>
        <r>
          <t xml:space="preserve">Введено 29,353 тыс. кв. м жилья, в том числе 14,87 тыс. кв. м индивидуальное жилищное строительство. </t>
        </r>
        <r>
          <rPr>
            <b/>
            <sz val="13"/>
            <color rgb="FFFF0000"/>
            <rFont val="Times New Roman"/>
            <family val="1"/>
            <charset val="204"/>
          </rPr>
          <t>ИЖС УТОЧНИТЬ</t>
        </r>
      </is>
    </oc>
    <nc r="J25" t="inlineStr">
      <is>
        <t xml:space="preserve">Введено 29,843 тыс. кв. м жилья, в том числе 14,87 тыс. кв. м индивидуальное жилищное строительство. </t>
      </is>
    </nc>
  </rcc>
  <rcc rId="628" sId="1">
    <oc r="P25">
      <v>29.843</v>
    </oc>
    <nc r="P25"/>
  </rcc>
  <rcv guid="{DE2D4942-7408-4E97-8066-36FDC42C9E89}" action="delete"/>
  <rdn rId="0" localSheetId="1" customView="1" name="Z_DE2D4942_7408_4E97_8066_36FDC42C9E89_.wvu.PrintArea" hidden="1" oldHidden="1">
    <formula>'Приложение 2'!$C$1:$J$192</formula>
    <oldFormula>'Приложение 2'!$C$1:$J$192</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Cols" hidden="1" oldHidden="1">
    <formula>'Приложение 2'!$A:$B,'Приложение 2'!$K:$M</formula>
    <oldFormula>'Приложение 2'!$A:$B,'Приложение 2'!$K:$O</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3" sId="1">
    <oc r="H11">
      <v>100</v>
    </oc>
    <nc r="H11">
      <v>98.3</v>
    </nc>
  </rcc>
  <rcc rId="634" sId="1" odxf="1" dxf="1">
    <oc r="I11">
      <f>H11/G11*100</f>
    </oc>
    <nc r="I11">
      <f>H11/G11*100</f>
    </nc>
    <odxf>
      <fill>
        <patternFill>
          <bgColor theme="6" tint="0.59999389629810485"/>
        </patternFill>
      </fill>
    </odxf>
    <ndxf>
      <fill>
        <patternFill>
          <bgColor theme="8" tint="0.79998168889431442"/>
        </patternFill>
      </fill>
    </ndxf>
  </rcc>
  <rcv guid="{BA841332-DFE8-4B37-BA4A-C5C5E49832E3}" action="delete"/>
  <rdn rId="0" localSheetId="1" customView="1" name="Z_BA841332_DFE8_4B37_BA4A_C5C5E49832E3_.wvu.PrintArea" hidden="1" oldHidden="1">
    <formula>'Приложение 2'!$C$1:$J$192</formula>
    <oldFormula>'Приложение 2'!$C$1:$J$192</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2'!$C$1:$L$200</formula>
    <oldFormula>'Приложение 2'!$C$1:$L$194</oldFormula>
  </rdn>
  <rcv guid="{BA841332-DFE8-4B37-BA4A-C5C5E49832E3}" action="add"/>
</revisions>
</file>

<file path=xl/revisions/revisionLog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38" sId="1">
    <oc r="J11" t="inlineStr">
      <is>
        <t>На конец 2023 года в Администрации города Когалыма разработаны и утверждены все административные регламенты предоставления муниципальных услуг (60 муниципальных услуг - 60 административных регламентов).</t>
      </is>
    </oc>
    <nc r="J11" t="inlineStr">
      <is>
        <t>Из 60 услуг, разработано 59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В соответствии с пунктом 5.5.1 протокола от 30.03.2023 №48 заседания комиссии по проведению административной реформы и повышению качества предоставления государственных и муниципальных услуг в ХМАО-Югре (далее - заседание комиссии) Департаменту по управлению государственным имуществом ХМАО-Югры необходимо было разработать типовой административный регламент услуги в срок до 15.05.2023. Протоколом от 03.04.2024 №51 заседания комиссии срок исполнения поручения продлен до 01.06.2024 (п. 6.2). Разработка административного регламента услуги будет возможна только после утверждения типового административного регламента.</t>
      </is>
    </nc>
  </rcc>
  <rcv guid="{BA841332-DFE8-4B37-BA4A-C5C5E49832E3}" action="delete"/>
  <rdn rId="0" localSheetId="1" customView="1" name="Z_BA841332_DFE8_4B37_BA4A_C5C5E49832E3_.wvu.PrintArea" hidden="1" oldHidden="1">
    <formula>'Приложение 2'!$C$1:$J$192</formula>
    <oldFormula>'Приложение 2'!$C$1:$J$192</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2'!$C$1:$L$200</formula>
    <oldFormula>'Приложение 2'!$C$1:$L$200</oldFormula>
  </rdn>
  <rcv guid="{BA841332-DFE8-4B37-BA4A-C5C5E49832E3}" action="add"/>
</revisions>
</file>

<file path=xl/revisions/revisionLog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1:I11">
    <dxf>
      <fill>
        <patternFill>
          <bgColor rgb="FFFF0000"/>
        </patternFill>
      </fill>
    </dxf>
  </rfmt>
  <rfmt sheetId="1" sqref="I11" start="0" length="0">
    <dxf>
      <fill>
        <patternFill>
          <bgColor theme="8" tint="0.79998168889431442"/>
        </patternFill>
      </fill>
    </dxf>
  </rfmt>
  <rcc rId="642" sId="1">
    <oc r="J27" t="inlineStr">
      <is>
        <t xml:space="preserve">По состоянию на 01.01.2024 года жилищный фонд города Когалыма составляет – 1 118,9 тыс. кв. м, (стат. Отчет 1-Жилфонд за 2023 год) обеспеченность жильем составила 17,5 кв. м на одного жителя (1 118,9/63 964=17,5).   </t>
      </is>
    </oc>
    <nc r="J27" t="inlineStr">
      <is>
        <t xml:space="preserve">По состоянию на 01.01.2024 года жилищный фонд города Когалыма составляет – 1 118,9 тыс. кв. м (стат. отчет 1-Жилфонд за 2023 год), обеспеченность жильем составила 17,5 кв. м на одного жителя (1 118,9/63 964=17,5).   </t>
      </is>
    </nc>
  </rcc>
  <rcc rId="643" sId="1">
    <oc r="D39" t="inlineStr">
      <is>
        <t xml:space="preserve">Доля сданных в аренду субъектам малого и среднего предпринимательства и рганизациям, образующим инфраструктуру поддержки субъектов малого и среднего предпринимательства объектов недвижимого имущества, включенных в перечень муниципального имущества, в общем количестве объектов недвижимого имущества, включенных в указанный перечень </t>
      </is>
    </oc>
    <nc r="D39" t="inlineStr">
      <is>
        <t xml:space="preserve">Доля сданных в аренду субъектам малого и среднего предпринимательства и организациям, образующим инфраструктуру поддержки субъектов малого и среднего предпринимательства объектов недвижимого имущества, включенных в перечень муниципального имущества, в общем количестве объектов недвижимого имущества, включенных в указанный перечень </t>
      </is>
    </nc>
  </rcc>
  <rcc rId="644" sId="1">
    <oc r="J40" t="inlineStr">
      <is>
        <r>
          <rPr>
            <sz val="13"/>
            <rFont val="Times New Roman"/>
            <family val="1"/>
            <charset val="204"/>
          </rPr>
          <t>В связи с приватизацией недвижимого имущества,</t>
        </r>
        <r>
          <rPr>
            <sz val="13"/>
            <color rgb="FFFF0000"/>
            <rFont val="Times New Roman"/>
            <family val="1"/>
            <charset val="204"/>
          </rPr>
          <t xml:space="preserve"> </t>
        </r>
        <r>
          <rPr>
            <sz val="13"/>
            <rFont val="Times New Roman"/>
            <family val="1"/>
            <charset val="204"/>
          </rPr>
          <t>находящегося в муниципальной собственности города Когалым</t>
        </r>
      </is>
    </oc>
    <nc r="J40" t="inlineStr">
      <is>
        <r>
          <rPr>
            <sz val="13"/>
            <rFont val="Times New Roman"/>
            <family val="1"/>
            <charset val="204"/>
          </rPr>
          <t>Фактически достигнутый показатель ниже планового, в связи с приватизацией недвижимого имущества,</t>
        </r>
        <r>
          <rPr>
            <sz val="13"/>
            <color rgb="FFFF0000"/>
            <rFont val="Times New Roman"/>
            <family val="1"/>
            <charset val="204"/>
          </rPr>
          <t xml:space="preserve"> </t>
        </r>
        <r>
          <rPr>
            <sz val="13"/>
            <rFont val="Times New Roman"/>
            <family val="1"/>
            <charset val="204"/>
          </rPr>
          <t>находящегося в муниципальной собственности города Когалым.</t>
        </r>
      </is>
    </nc>
  </rcc>
  <rcc rId="645" sId="1">
    <oc r="J41" t="inlineStr">
      <is>
        <t>В связи с увеличением количества договоров аренды, досрочным выкупом квартир, погашением просроченной задолженности</t>
      </is>
    </oc>
    <nc r="J41" t="inlineStr">
      <is>
        <t>В связи с увеличением количества договоров аренды, досрочным выкупом квартир, погашением просроченной задолженности.</t>
      </is>
    </nc>
  </rcc>
  <rcc rId="646" sId="1">
    <oc r="J42" t="inlineStr">
      <is>
        <t>В связи с нарушением пдрядной организацией сроков ыполнения работ  по ремонту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t>
      </is>
    </oc>
    <nc r="J42" t="inlineStr">
      <is>
        <t>В связи с нарушением подрядной организацией сроков выполнения работ  по ремонту объектов, находящихся в муниципальной собственности (капитальный ремонт здания, находящегося в муниципальной собственности, расположенного по адресу: город Когалым, улица Югорская, 3 выполнен не в полном объеме).</t>
      </is>
    </nc>
  </rcc>
  <rcc rId="647" sId="1">
    <oc r="J43" t="inlineStr">
      <is>
        <t>В связи с отсутствием заявок на предоставление субсидии, направленной на поддержку развития садоводства и огородничества в муниципальном образовании город Когалым</t>
      </is>
    </oc>
    <nc r="J43" t="inlineStr">
      <is>
        <t>В связи с отсутствием заявок на предоставление субсидии, направленной на поддержку развития садоводства и огородничества в муниципальном образовании город Когалым.</t>
      </is>
    </nc>
  </rcc>
  <rcc rId="648" sId="1">
    <oc r="J44" t="inlineStr">
      <is>
        <t>Комплексные кадастровые работы по земельным участкам выполнены в полном объеме</t>
      </is>
    </oc>
    <nc r="J44" t="inlineStr">
      <is>
        <t>Комплексные кадастровые работы по земельным участкам выполнены в полном объеме.</t>
      </is>
    </nc>
  </rcc>
</revisions>
</file>

<file path=xl/revisions/revisionLog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1">
    <dxf>
      <fill>
        <patternFill patternType="none">
          <bgColor auto="1"/>
        </patternFill>
      </fill>
    </dxf>
  </rfmt>
  <rcc rId="649" sId="1">
    <oc r="D55" t="inlineStr">
      <is>
        <t>Доля граждан, систематически занимающегося физической культурой и спортом,</t>
      </is>
    </oc>
    <nc r="D55" t="inlineStr">
      <is>
        <t>Доля граждан, систематически занимающегося физической культурой и спортом</t>
      </is>
    </nc>
  </rcc>
</revisions>
</file>

<file path=xl/revisions/revisionLog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50" sId="1">
    <oc r="J70" t="inlineStr">
      <is>
        <t>Очередность отсутствует, при обращении в Управление образования родители получают путевку в дошкольную организацию.</t>
      </is>
    </oc>
    <nc r="J70" t="inlineStr">
      <is>
        <t>Очередность отсутствует, при обращении в управление образования родители получают путевку в дошкольную организацию.</t>
      </is>
    </nc>
  </rcc>
  <rcc rId="651" sId="1">
    <oc r="J71" t="inlineStr">
      <is>
        <t>Охват детей в возрасте от 5 до 18 лет дополнительными общеобразовательными программами на 31.12.2023 г. составляет 11 236 человек (включая спортивную подготовку и статистическую отчетность ДШИ) или 88,0% от общей численности детей в возрасте от 5 до 18 лет,  проживающих в городе Когалыме (12768 чел.)</t>
      </is>
    </oc>
    <nc r="J71" t="inlineStr">
      <is>
        <t>Охват детей в возрасте от 5 до 18 лет дополнительными общеобразовательными программами на 31.12.2023 г. составляет 11 236 человек (включая спортивную подготовку и статистическую отчетность ДШИ) или 88,0% от общей численности детей в возрасте от 5 до 18 лет,  проживающих в городе Когалыме (12768 человек)</t>
      </is>
    </nc>
  </rcc>
  <rcc rId="652" sId="1">
    <oc r="J73" t="inlineStr">
      <is>
        <t>За 2023 год 2676 чел. или 57,0% от общей численности обучающихся по образовательным программам основного и среднего общего образования (4695 чел.) приняли участие: - в открытых онлайн-уроках, реализуемых с учетом опыта цикла открытых уроков «Проектория», направленных на раннюю профориентацию; - в профориентационных мероприятиях (экскурсии); - в проекте «Будущий профессионал»; - в мероприятиях по ранней профориентации в рамках реализации проекта «Билет в будущее».</t>
      </is>
    </oc>
    <nc r="J73" t="inlineStr">
      <is>
        <t>За 2023 год 2676 человек или 57,0% от общей численности обучающихся по образовательным программам основного и среднего общего образования (4695 человек) приняли участие: 
- в открытых онлайн-уроках, реализуемых с учетом опыта цикла открытых уроков «Проектория», направленных на раннюю профориентацию; 
- в профориентационных мероприятиях (экскурсии); 
- в проекте «Будущий профессионал»; 
- в мероприятиях по ранней профориентации в рамках реализации проекта «Билет в будущее».</t>
      </is>
    </nc>
  </rcc>
  <rcc rId="653" sId="1">
    <oc r="J74" t="inlineStr">
      <is>
        <t>За 2023 года проведено 809 мероприятий добровольческого характера с участием в них жителей города Когалыма, предполагающих безвозмездное и добровольное проявление социальной активности. Общая численность граждан,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составила 0,018 911 млн. чел. (18 911 чел.)</t>
      </is>
    </oc>
    <nc r="J74" t="inlineStr">
      <is>
        <t>За 2023 года проведено 809 мероприятий добровольческого характера с участием в них жителей города Когалыма, предполагающих безвозмездное и добровольное проявление социальной активности. Общая численность граждан, вовлечённых центрами (сообществами, объединениями) поддержки добровольчества (волонтерства) на базе образовательных организаций, некоммерческих организаций, государственных и муниципальных учреждений, в добровольческую (волонтерскую) деятельность, составила 18 911 человек.</t>
      </is>
    </nc>
  </rcc>
  <rcc rId="654" sId="1">
    <oc r="J75" t="inlineStr">
      <is>
        <t>В течение 2020-2023 гг. все  общеобразовательные организации (7) города Когалыма  оснащены  оборудованием в рамках внедрения цифровой образовательной среды</t>
      </is>
    </oc>
    <nc r="J75" t="inlineStr">
      <is>
        <t>В течение 2020-2023 гг. все  общеобразовательные организации (7) города Когалыма  оснащены  оборудованием в рамках внедрения цифровой образовательной среды.</t>
      </is>
    </nc>
  </rcc>
  <rcc rId="655" sId="1">
    <oc r="D76" t="inlineStr">
      <is>
        <t>Доля обучающихся, для которых созданы равные условия получения 
качественного образования вне зависимости от места их нахождения 
посредством предоставления доступа к 
федеральной информационно-сервисной платформе цифровой образовательной среды</t>
      </is>
    </oc>
    <nc r="D76" t="inlineStr">
      <is>
        <t>Доля обучающихся, для которых созданы равные условия получения 
качественного образования вне зависимости от места их нахождения 
посредством предоставления доступа к федеральной информационно-сервисной платформе цифровой образовательной среды</t>
      </is>
    </nc>
  </rcc>
  <rcc rId="656" sId="1">
    <oc r="J76" t="inlineStr">
      <is>
        <t>В соответствии с разъяснениями регионального оператора, данный показатель рассчитывается на основании данных ИКОП «Сферум». На 31.12.2023 активных учащихся -  6219 чел., что составляет 75,3% от общего числа обучающихся  (8259 чел.).</t>
      </is>
    </oc>
    <nc r="J76" t="inlineStr">
      <is>
        <t>В соответствии с разъяснениями регионального оператора, данный показатель рассчитывается на основании данных ИКОП «Сферум». На 31.12.2023 активных учащихся -  6219 человек, что составляет 75,3% от общего числа обучающихся  (8259 человек).</t>
      </is>
    </nc>
  </rcc>
  <rcc rId="657" sId="1">
    <oc r="J77" t="inlineStr">
      <is>
        <t>В соответствии с разъяснениями регионального оператора, данный показатель считается по количеству педагогических работников, зарегистрированных и активно работающих на ИКОП «Сферум».  На платформе зарегистрированы административные и педагогические работники всех образовательных организаций города Когалыма. В показателе учитываются педагоги школ города. Их  на 31.12.2023 - 508 чел., что составляет 100,0 %.</t>
      </is>
    </oc>
    <nc r="J77" t="inlineStr">
      <is>
        <t>В соответствии с разъяснениями регионального оператора, данный показатель считается по количеству педагогических работников, зарегистрированных и активно работающих на ИКОП «Сферум».  На платформе зарегистрированы административные и педагогические работники всех образовательных организаций города Когалыма. В показателе учитываются педагоги школ города. Их  на 31.12.2023 - 508 человек, что составляет 100%.</t>
      </is>
    </nc>
  </rcc>
  <rcc rId="658" sId="1">
    <oc r="D78" t="inlineStr">
      <is>
        <t>Доля образовательных организаций, 
использующих сервисы федеральной 
информационно-сервисной платформы 
цифровой образовательной среды при 
реализации основных общеобразовательных программ начального общего, основного общего и среднего общего образования</t>
      </is>
    </oc>
    <nc r="D78" t="inlineStr">
      <is>
        <t>Доля образовательных организаций, 
использующих сервисы федеральной 
информационно-сервисной платформы цифровой образовательной среды при 
реализации основных общеобразовательных программ начального общего, основного общего и среднего общего образования</t>
      </is>
    </nc>
  </rcc>
  <rcc rId="659" sId="1">
    <oc r="J79" t="inlineStr">
      <is>
        <t xml:space="preserve">За период 2021-2023 гг.  курсы повышения квалификации прошли 417 человек (в статистических данных учитывается количество педагогов на 01.10.2023 - 508 чел.) из числа педагогических работников общеобразовательных организаций города. Площадкой проведения для курсов являлись ЦНППМ и Академия Минпросвещения. ЦНППМ был организатором следующих курсов: 
«Реализация требований, обновленных ФГОС НОО, ФГОС ООО в работе учителя» (1 полугодие),  
«Школа Минпросвещения России»: новые возможности для повышения качества образования» (февраль - 1 поток, апрель - 2,3 потоки),  
«Сопровождение программ наставничества педагогических работников и образовательной организации». 
Достижение показателя составляет 82%.
</t>
      </is>
    </oc>
    <nc r="J79" t="inlineStr">
      <is>
        <t xml:space="preserve">За период 2021-2023 гг.  курсы повышения квалификации прошли 417 человек (в статистических данных учитывается количество педагогов на 01.10.2023 - 508 человек) из числа педагогических работников общеобразовательных организаций города. Площадкой проведения для курсов являлись ЦНППМ и Академия Минпросвещения. ЦНППМ был организатором следующих курсов: 
- «Реализация требований, обновленных ФГОС НОО, ФГОС ООО в работе учителя» (1 полугодие);  
- «Школа Минпросвещения России»: новые возможности для повышения качества образования» (февраль - 1 поток, апрель - 2,3 потоки); 
- «Сопровождение программ наставничества педагогических работников и образовательной организации». 
Достижение показателя составляет 82%.
</t>
      </is>
    </nc>
  </rcc>
  <rcc rId="660" sId="1">
    <oc r="J81" t="inlineStr">
      <is>
        <t>Данные федеральной статистической отчетности ОО-1</t>
      </is>
    </oc>
    <nc r="J81" t="inlineStr">
      <is>
        <t>Данные федеральной статистической отчетности ОО-1.</t>
      </is>
    </nc>
  </rcc>
  <rcc rId="661" sId="1">
    <oc r="J80" t="inlineStr">
      <is>
        <t>Отсутствует очередность</t>
      </is>
    </oc>
    <nc r="J80" t="inlineStr">
      <is>
        <t>Отсутствует очередность.</t>
      </is>
    </nc>
  </rcc>
  <rcc rId="662" sId="1">
    <oc r="J82" t="inlineStr">
      <is>
        <t>В федеральную статистическую отчётность ОО-2 включен объект МАОУ СОШ №7, требующий проведение капитального ремонта</t>
      </is>
    </oc>
    <nc r="J82" t="inlineStr">
      <is>
        <t>В федеральную статистическую отчётность ОО-2 включен объект МАОУ СОШ №7, требующий проведение капитального ремонта.</t>
      </is>
    </nc>
  </rcc>
  <rcc rId="663" sId="1">
    <oc r="J84" t="inlineStr">
      <is>
        <t>Созданы условия для участия педагогов в профессиональных конкурсах</t>
      </is>
    </oc>
    <nc r="J84" t="inlineStr">
      <is>
        <t>Созданы условия для участия педагогов в профессиональных конкурсах.</t>
      </is>
    </nc>
  </rcc>
  <rcc rId="664" sId="1">
    <oc r="J85" t="inlineStr">
      <is>
        <t>Все педагогические работники общеобразовательных организаций получили вознаграждение за классное руководствоВсе педагогические работники общеобразовательных организаций получили вознаграждение за классное руководство</t>
      </is>
    </oc>
    <nc r="J85" t="inlineStr">
      <is>
        <t>Все педагогические работники общеобразовательных организаций получили вознаграждение за классное руководство.</t>
      </is>
    </nc>
  </rcc>
  <rcc rId="665" sId="1">
    <oc r="J86" t="inlineStr">
      <is>
        <t>Приняли участие в дистанционном режиме</t>
      </is>
    </oc>
    <nc r="J86" t="inlineStr">
      <is>
        <t>Приняли участие в дистанционном режиме.</t>
      </is>
    </nc>
  </rcc>
  <rcc rId="666" sId="1">
    <oc r="J87" t="inlineStr">
      <is>
        <t>Приняли участие в сборах в г. Пыть-Ях</t>
      </is>
    </oc>
    <nc r="J87" t="inlineStr">
      <is>
        <t>Приняли участие в сборах в г. Пыть-Ях.</t>
      </is>
    </nc>
  </rcc>
  <rcc rId="667" sId="1">
    <oc r="J88" t="inlineStr">
      <is>
        <t>В целях достижения целевого показателя реализованы мероприятия, направленные на создание условий для формирования духовно-нравственных и гражданско-, военно -патриотических качеств молодёжи (военно-спортивные игры «Зарница», Орленок», проект «Вертикаль», слет военно-патриотических клубов и юнармейских отрядов и др.)</t>
      </is>
    </oc>
    <nc r="J88" t="inlineStr">
      <is>
        <t>В целях достижения целевого показателя реализованы мероприятия, направленные на создание условий для формирования духовно-нравственных и гражданско-, военно -патриотических качеств молодёжи (военно-спортивные игры «Зарница», Орленок», проект «Вертикаль», слет военно-патриотических клубов и юнармейских отрядов и др.).</t>
      </is>
    </nc>
  </rcc>
  <rfmt sheetId="1" sqref="J91">
    <dxf>
      <fill>
        <patternFill patternType="solid">
          <bgColor rgb="FFFFFF00"/>
        </patternFill>
      </fill>
    </dxf>
  </rfmt>
  <rcc rId="668" sId="1">
    <nc r="J91" t="inlineStr">
      <is>
        <t>сколько детей?</t>
      </is>
    </nc>
  </rcc>
  <rcc rId="669" sId="1">
    <oc r="J94" t="inlineStr">
      <is>
        <t>В июне 2021 года создано АНО «Центра развития и поддержки добровольчества «Навигатор добра», уставная деятельность которого предполагает поддержку добровольчества. Субсидирование СО НКО, которое будет выполнять функции ресурсного центра поддержки и развития добровольчества осуществляется по итогам конкурса. По итогам конкурса победителем отбора стала АНО «ЦРД «Навигатор добра», в июле 2023 года заключено соглашение.</t>
      </is>
    </oc>
    <nc r="J94" t="inlineStr">
      <is>
        <t>В июне 2021 года создано АНО «Центр развития и поддержки добровольчества «Навигатор добра», уставная деятельность которого предполагает поддержку добровольчества. Субсидирование СО НКО, которое будет выполнять функции ресурсного центра поддержки и развития добровольчества осуществляется по итогам конкурса. По итогам конкурса победителем отбора стала АНО «ЦРД «Навигатор добра», в июле 2023 года заключено соглашение.</t>
      </is>
    </nc>
  </rcc>
  <rfmt sheetId="1" sqref="J93">
    <dxf>
      <fill>
        <patternFill patternType="solid">
          <bgColor rgb="FFFFFF00"/>
        </patternFill>
      </fill>
    </dxf>
  </rfmt>
  <rcc rId="670" sId="1">
    <nc r="J93" t="inlineStr">
      <is>
        <t>краткое описание</t>
      </is>
    </nc>
  </rcc>
  <rfmt sheetId="1" sqref="C90:J90">
    <dxf>
      <fill>
        <patternFill>
          <bgColor rgb="FFFFFF00"/>
        </patternFill>
      </fill>
    </dxf>
  </rfmt>
  <rcc rId="671" sId="1">
    <nc r="K90" t="inlineStr">
      <is>
        <t>если нет плана, зачем этот показатель в отчете за 2023 год?</t>
      </is>
    </nc>
  </rcc>
  <rdn rId="0" localSheetId="1" customView="1" name="Z_466B0117_CF9D_40DC_8F48_94B74A2CAE52_.wvu.PrintArea" hidden="1" oldHidden="1">
    <formula>'Приложение 2'!$C$1:$J$192</formula>
  </rdn>
  <rdn rId="0" localSheetId="1" customView="1" name="Z_466B0117_CF9D_40DC_8F48_94B74A2CAE52_.wvu.PrintTitles" hidden="1" oldHidden="1">
    <formula>'Приложение 2'!$3:$5</formula>
  </rdn>
  <rdn rId="0" localSheetId="1" customView="1" name="Z_466B0117_CF9D_40DC_8F48_94B74A2CAE52_.wvu.FilterData" hidden="1" oldHidden="1">
    <formula>'Приложение 2'!$C$1:$L$200</formula>
  </rdn>
  <rcv guid="{466B0117-CF9D-40DC-8F48-94B74A2CAE52}" action="add"/>
</revisions>
</file>

<file path=xl/revisions/revisionLog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96" start="0" length="0">
    <dxf>
      <font>
        <sz val="13"/>
        <color auto="1"/>
        <name val="Times New Roman"/>
        <scheme val="none"/>
      </font>
    </dxf>
  </rfmt>
  <rcc rId="675" sId="1">
    <oc r="J96" t="inlineStr">
      <is>
        <t>С 01.01.2023 по 31.12.2023 года курсы повышения квалификации прошли 5 сотрудника МАУ «Музейно-выставочный центр» и 4 сотрудника МБУ «Централизованная библиотечная система». По состоянию на 31.12.2023 (накопительным итогом с 2019 года) данный показатель составляет 35 человека.</t>
      </is>
    </oc>
    <nc r="J96" t="inlineStr">
      <is>
        <t>С 01.01.2023 по 31.12.2023 года курсы повышения квалификации прошли 5 сотрудников МАУ «Музейно-выставочный центр» и 4 сотрудника МБУ «Централизованная библиотечная система». По состоянию на 31.12.2023 (накопительным итогом с 2019 года) данный показатель составляет 35 человек.</t>
      </is>
    </nc>
  </rcc>
  <rfmt sheetId="1" sqref="J101">
    <dxf>
      <fill>
        <patternFill>
          <bgColor rgb="FFFFFF00"/>
        </patternFill>
      </fill>
    </dxf>
  </rfmt>
  <rcc rId="676" sId="1">
    <nc r="J101" t="inlineStr">
      <is>
        <t>количество</t>
      </is>
    </nc>
  </rcc>
  <rcc rId="677" sId="1">
    <nc r="J100" t="inlineStr">
      <is>
        <t>число обращений</t>
      </is>
    </nc>
  </rcc>
  <rcc rId="678" sId="1">
    <nc r="J98" t="inlineStr">
      <is>
        <t>как определили?</t>
      </is>
    </nc>
  </rcc>
  <rfmt sheetId="1" sqref="J98">
    <dxf>
      <fill>
        <patternFill>
          <bgColor rgb="FFFFFF00"/>
        </patternFill>
      </fill>
    </dxf>
  </rfmt>
  <rfmt sheetId="1" sqref="J100">
    <dxf>
      <fill>
        <patternFill>
          <bgColor rgb="FFFFFF00"/>
        </patternFill>
      </fill>
    </dxf>
  </rfmt>
  <rcc rId="679" sId="1">
    <nc r="J102" t="inlineStr">
      <is>
        <t>количество</t>
      </is>
    </nc>
  </rcc>
  <rfmt sheetId="1" sqref="J102">
    <dxf>
      <fill>
        <patternFill>
          <bgColor rgb="FFFFFF00"/>
        </patternFill>
      </fill>
    </dxf>
  </rfmt>
  <rcc rId="680" sId="1">
    <nc r="K103" t="inlineStr">
      <is>
        <t>проверить сумму</t>
      </is>
    </nc>
  </rcc>
  <rcc rId="681" sId="1">
    <nc r="K118" t="inlineStr">
      <is>
        <t>а что сделали?</t>
      </is>
    </nc>
  </rcc>
  <rfmt sheetId="1" sqref="J118">
    <dxf>
      <fill>
        <patternFill patternType="solid">
          <bgColor rgb="FFFFFF00"/>
        </patternFill>
      </fill>
    </dxf>
  </rfmt>
  <rcc rId="682" sId="1">
    <oc r="J122" t="inlineStr">
      <is>
        <t>Выполнены проектно-изыскательские работы по объекту: "Реконструкция участка ВЛ 35 кВ ПП-35кВ "Аэропорт" ПС №35"                                                                                                                       Выполнены проектно-изыскательские работы по объекту:  "Магистральные инженерные сети к социально значимым объектам в районе "Пионерный" в города Когалыма".</t>
      </is>
    </oc>
    <nc r="J122" t="inlineStr">
      <is>
        <t>Выполнены проектно-изыскательские работы по объекту: "Реконструкция участка ВЛ 35 кВ ПП-35кВ "Аэропорт" ПС №35".                                                                                                                     
Выполнены проектно-изыскательские работы по объекту:  "Магистральные инженерные сети к социально значимым объектам в районе "Пионерный" города Когалыма".</t>
      </is>
    </nc>
  </rcc>
  <rcc rId="683" sId="1">
    <oc r="J124" t="inlineStr">
      <is>
        <t>Сети напорной канализации - 752 м,                                                                                                              сети самотечной канализации - 47,3 м.                                                                                                      Завершено строительство объекта "Магистральные инженерные сети к социально значимым объектам в районе "Пионерный" в города Когалыма" - 2951,8м.</t>
      </is>
    </oc>
    <nc r="J124" t="inlineStr">
      <is>
        <t>Сети напорной канализации - 752 м, сети самотечной канализации - 47,3 м.                                                                                                      Завершено строительство объекта "Магистральные инженерные сети к социально значимым объектам в районе "Пионерный" города Когалыма" - 2951,8м.</t>
      </is>
    </nc>
  </rcc>
  <rcc rId="684" sId="1">
    <oc r="J123" t="inlineStr">
      <is>
        <t>Завершена реконструкция участков инженерных сетей канализации и канализационно-насосных станций КНС-1 и КНС-8 в районе Пионерный города Когалыма:</t>
      </is>
    </oc>
    <nc r="J123" t="inlineStr">
      <is>
        <t>Завершена реконструкция участков инженерных сетей канализации и канализационно-насосных станций КНС-1 и КНС-8 в районе "Пионерный" города Когалыма.</t>
      </is>
    </nc>
  </rcc>
</revisions>
</file>

<file path=xl/revisions/revisionLog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85" sId="1">
    <nc r="L139" t="inlineStr">
      <is>
        <t>не берем, зачем если 0 план, 0 факт</t>
      </is>
    </nc>
  </rcc>
  <rfmt sheetId="1" sqref="C139:J139">
    <dxf>
      <fill>
        <patternFill patternType="solid">
          <bgColor rgb="FFFFFF00"/>
        </patternFill>
      </fill>
    </dxf>
  </rfmt>
</revisions>
</file>

<file path=xl/revisions/revisionLog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86" sId="1">
    <oc r="J103" t="inlineStr">
      <is>
        <t>Передано - 7 905,4 тыс. рублей на частичное выполнение муниицпальных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не освоены по причине отсутствия заявок.</t>
      </is>
    </oc>
    <nc r="J103" t="inlineStr">
      <is>
        <t>Передано - 7 905,4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не освоены по причине отсутствия заявок.</t>
      </is>
    </nc>
  </rcc>
  <rcc rId="687" sId="1" numFmtId="4">
    <oc r="F90">
      <v>0</v>
    </oc>
    <nc r="F90">
      <v>1</v>
    </nc>
  </rcc>
  <rfmt sheetId="1" sqref="F90" start="0" length="2147483647">
    <dxf>
      <font>
        <color rgb="FFFF0000"/>
      </font>
    </dxf>
  </rfmt>
  <rcv guid="{4AAB4DEF-F9A2-43E2-A6A9-F8EE2C83DEEC}" action="delete"/>
  <rdn rId="0" localSheetId="1" customView="1" name="Z_4AAB4DEF_F9A2_43E2_A6A9_F8EE2C83DEEC_.wvu.PrintArea" hidden="1" oldHidden="1">
    <formula>'Приложение 2'!$C$1:$J$192</formula>
    <oldFormula>'Приложение 2'!$C$1:$J$192</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2'!$C$1:$L$200</formula>
    <oldFormula>'Приложение 2'!$C$1:$L$200</oldFormula>
  </rdn>
  <rcv guid="{4AAB4DEF-F9A2-43E2-A6A9-F8EE2C83DEEC}"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 sId="1">
    <oc r="J97" t="inlineStr">
      <is>
        <t>За 2023 год было размещено 126 информационных материалов:
- эфире ТРК «Инфосервис+» - 17 сюжетов;
- в газете «Когалымский вестник» - 35 материалов;
- на сайте Администрации города Когалыма – 20 материалов;
- в социальных сетях Администрации города Когалыма – 54  материалов</t>
      </is>
    </oc>
    <nc r="J97" t="inlineStr">
      <is>
        <t>В 2023 году на территории города Когалыма проведено 52 мероприятия  напрнавленных на  профилактику незаконного оборота и потребления наркотичсеких средств и психотропных веществ, наркомании.</t>
      </is>
    </nc>
  </rcc>
  <rfmt sheetId="1" sqref="J97" start="0" length="2147483647">
    <dxf>
      <font>
        <color auto="1"/>
      </font>
    </dxf>
  </rfmt>
  <rfmt sheetId="1" sqref="J98" start="0" length="2147483647">
    <dxf>
      <font>
        <color auto="1"/>
      </font>
    </dxf>
  </rfmt>
  <rcc rId="14" sId="1">
    <oc r="J98" t="inlineStr">
      <is>
        <t xml:space="preserve">КАК ПОСЧИТАТЛИ ФАКТ ? Причины отклонений, либо прописать из чего расчитывалось </t>
      </is>
    </oc>
    <nc r="J98" t="inlineStr">
      <is>
        <t xml:space="preserve"> К концу 2023 года показатель был достигнут с фактическим показателем – 46,0%. Это обусловлено тем, что уменьшилось количество поставленных на учет граждан с диагнозом наркомания в Когалымской городской больнице. 
Статистика последних трех лет показывает уменьшение числа лиц, состоящих на учете в Когалымской городской больнице, это обусловлено комплексным подходом к решению вопросов по проблемам наркомании, совместных усилий всех субъектов профилактики и правоохранительных органов удается контролировать наркоситуацию в городе. Меньшее значение отражает большую эффективность профилактических мероприятий.
</t>
      </is>
    </nc>
  </rcc>
  <rcc rId="15" sId="1">
    <oc r="J99" t="inlineStr">
      <is>
        <t xml:space="preserve">причины отклонений от плана </t>
      </is>
    </oc>
    <nc r="J99" t="inlineStr">
      <is>
        <t>По данным ОМВД по г.Когалыму (январь -7 , февраль-9 , март -10 , апрель -6 , май -14 июнь -10 , июль -15 август -10 , сентябрь -11 , октябрь -21 , ноябрь -8 , декабрь -8) .     Уменьшение  количества преступлений  обуславливает большую эффективность показателя.</t>
      </is>
    </nc>
  </rcc>
  <rfmt sheetId="1" sqref="D97" start="0" length="0">
    <dxf>
      <font>
        <sz val="13"/>
        <color auto="1"/>
        <name val="Times New Roman"/>
        <scheme val="none"/>
      </font>
    </dxf>
  </rfmt>
  <rfmt sheetId="1" sqref="G99:I99" start="0" length="2147483647">
    <dxf>
      <font>
        <color rgb="FFFF0000"/>
      </font>
    </dxf>
  </rfmt>
</revisions>
</file>

<file path=xl/revisions/revisionLog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91" sId="1">
    <oc r="J118" t="inlineStr">
      <is>
        <t>ООО "МАК"</t>
      </is>
    </oc>
    <nc r="J118" t="inlineStr">
      <is>
        <t>Выполнены работы по ремонту и реконструкции здания аэровокзала общества с ограниченной ответственностью «Международный аэропорт Когалым».</t>
      </is>
    </nc>
  </rcc>
  <rcc rId="692" sId="1" odxf="1" dxf="1">
    <oc r="K118" t="inlineStr">
      <is>
        <t>а что сделали?</t>
      </is>
    </oc>
    <nc r="K118" t="inlineStr">
      <is>
        <t xml:space="preserve">а что сделали?
</t>
      </is>
    </nc>
    <odxf>
      <alignment wrapText="0" readingOrder="0"/>
    </odxf>
    <ndxf>
      <alignment wrapText="1" readingOrder="0"/>
    </ndxf>
  </rcc>
  <rcc rId="693" sId="1">
    <nc r="L118" t="inlineStr">
      <is>
        <t>дополнила</t>
      </is>
    </nc>
  </rcc>
  <rfmt sheetId="1" sqref="L118">
    <dxf>
      <alignment vertical="center" readingOrder="0"/>
    </dxf>
  </rfmt>
  <rfmt sheetId="1" sqref="L118">
    <dxf>
      <fill>
        <patternFill patternType="solid">
          <bgColor rgb="FFFFFF00"/>
        </patternFill>
      </fill>
    </dxf>
  </rfmt>
</revisions>
</file>

<file path=xl/revisions/revisionLog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118">
    <dxf>
      <fill>
        <patternFill patternType="none">
          <bgColor auto="1"/>
        </patternFill>
      </fill>
    </dxf>
  </rfmt>
  <rcc rId="694" sId="1">
    <oc r="K118" t="inlineStr">
      <is>
        <t xml:space="preserve">а что сделали?
</t>
      </is>
    </oc>
    <nc r="K118"/>
  </rcc>
  <rcc rId="695" sId="1">
    <oc r="L118" t="inlineStr">
      <is>
        <t>дополнила</t>
      </is>
    </oc>
    <nc r="L118"/>
  </rcc>
  <rcv guid="{10002042-64B8-47E1-9CF6-7701B56F6EC0}" action="delete"/>
  <rdn rId="0" localSheetId="1" customView="1" name="Z_10002042_64B8_47E1_9CF6_7701B56F6EC0_.wvu.PrintArea" hidden="1" oldHidden="1">
    <formula>'Приложение 2'!$C$1:$J$192</formula>
    <oldFormula>'Приложение 2'!$C$1:$J$192</oldFormula>
  </rdn>
  <rdn rId="0" localSheetId="1" customView="1" name="Z_10002042_64B8_47E1_9CF6_7701B56F6EC0_.wvu.PrintTitles" hidden="1" oldHidden="1">
    <formula>'Приложение 2'!$3:$5</formula>
    <oldFormula>'Приложение 2'!$3:$5</oldFormula>
  </rdn>
  <rdn rId="0" localSheetId="1" customView="1" name="Z_10002042_64B8_47E1_9CF6_7701B56F6EC0_.wvu.FilterData" hidden="1" oldHidden="1">
    <formula>'Приложение 2'!$C$1:$L$200</formula>
    <oldFormula>'Приложение 2'!$C$1:$L$192</oldFormula>
  </rdn>
  <rcv guid="{10002042-64B8-47E1-9CF6-7701B56F6EC0}" action="add"/>
</revisions>
</file>

<file path=xl/revisions/revisionLog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99" sId="1">
    <oc r="H81">
      <v>28.8</v>
    </oc>
    <nc r="H81">
      <v>28.9</v>
    </nc>
  </rcc>
  <rcc rId="700" sId="1">
    <oc r="J82" t="inlineStr">
      <is>
        <t>В федеральную статистическую отчётность ОО-2 включен объект МАОУ СОШ №7, требующий проведение капитального ремонта.</t>
      </is>
    </oc>
    <nc r="J82" t="inlineStr">
      <is>
        <t>Здание муниципального автономного общеобразовательного учреждения «Средняя общеобразовательная школа №7» города Когалыма требует капитального ремонта, что отражено в форме федерального статистического наблюдения №ОО-2.</t>
      </is>
    </nc>
  </rcc>
  <rcv guid="{10002042-64B8-47E1-9CF6-7701B56F6EC0}" action="delete"/>
  <rdn rId="0" localSheetId="1" customView="1" name="Z_10002042_64B8_47E1_9CF6_7701B56F6EC0_.wvu.PrintArea" hidden="1" oldHidden="1">
    <formula>'Приложение 2'!$C$1:$J$192</formula>
    <oldFormula>'Приложение 2'!$C$1:$J$192</oldFormula>
  </rdn>
  <rdn rId="0" localSheetId="1" customView="1" name="Z_10002042_64B8_47E1_9CF6_7701B56F6EC0_.wvu.PrintTitles" hidden="1" oldHidden="1">
    <formula>'Приложение 2'!$3:$5</formula>
    <oldFormula>'Приложение 2'!$3:$5</oldFormula>
  </rdn>
  <rdn rId="0" localSheetId="1" customView="1" name="Z_10002042_64B8_47E1_9CF6_7701B56F6EC0_.wvu.FilterData" hidden="1" oldHidden="1">
    <formula>'Приложение 2'!$C$1:$L$200</formula>
    <oldFormula>'Приложение 2'!$C$1:$L$200</oldFormula>
  </rdn>
  <rcv guid="{10002042-64B8-47E1-9CF6-7701B56F6EC0}" action="add"/>
</revisions>
</file>

<file path=xl/revisions/revisionLog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04" sId="1">
    <nc r="L90" t="inlineStr">
      <is>
        <t>уточнила</t>
      </is>
    </nc>
  </rcc>
  <rfmt sheetId="1" sqref="L90">
    <dxf>
      <fill>
        <patternFill patternType="solid">
          <bgColor rgb="FFFFFF00"/>
        </patternFill>
      </fill>
    </dxf>
  </rfmt>
  <rcc rId="705" sId="1">
    <nc r="K93" t="inlineStr">
      <is>
        <t>краткое описание</t>
      </is>
    </nc>
  </rcc>
  <rcc rId="706" sId="1">
    <oc r="J91" t="inlineStr">
      <is>
        <t>сколько детей?</t>
      </is>
    </oc>
    <nc r="J91" t="inlineStr">
      <is>
        <t>сколько детей?
Численность отдохнувших детей составила 3190 человек</t>
      </is>
    </nc>
  </rcc>
  <rcc rId="707" sId="1">
    <oc r="J93" t="inlineStr">
      <is>
        <t>краткое описание</t>
      </is>
    </oc>
    <nc r="J93" t="inlineStr">
      <is>
        <t>краткое описание
В рамках мероприятияй, направленных на поддержку 
Наименование получателя поддержки-субъекта МСП, имеющего статус социальное предприятие</t>
      </is>
    </nc>
  </rcc>
</revisions>
</file>

<file path=xl/revisions/revisionLog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0002042-64B8-47E1-9CF6-7701B56F6EC0}" action="delete"/>
  <rdn rId="0" localSheetId="1" customView="1" name="Z_10002042_64B8_47E1_9CF6_7701B56F6EC0_.wvu.PrintArea" hidden="1" oldHidden="1">
    <formula>'Приложение 2'!$C$1:$J$192</formula>
    <oldFormula>'Приложение 2'!$C$1:$J$192</oldFormula>
  </rdn>
  <rdn rId="0" localSheetId="1" customView="1" name="Z_10002042_64B8_47E1_9CF6_7701B56F6EC0_.wvu.PrintTitles" hidden="1" oldHidden="1">
    <formula>'Приложение 2'!$3:$5</formula>
    <oldFormula>'Приложение 2'!$3:$5</oldFormula>
  </rdn>
  <rdn rId="0" localSheetId="1" customView="1" name="Z_10002042_64B8_47E1_9CF6_7701B56F6EC0_.wvu.FilterData" hidden="1" oldHidden="1">
    <formula>'Приложение 2'!$C$1:$L$200</formula>
    <oldFormula>'Приложение 2'!$C$1:$L$200</oldFormula>
  </rdn>
  <rcv guid="{10002042-64B8-47E1-9CF6-7701B56F6EC0}" action="add"/>
</revisions>
</file>

<file path=xl/revisions/revisionLog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711" sId="1" ref="A90:XFD90" action="deleteRow">
    <undo index="41" exp="ref" v="1" dr="I90" r="K69" sId="1"/>
    <undo index="0" exp="area" ref3D="1" dr="$A$1:$A$1048576" dn="Z_FEA8BA84_09E7_4AC9_B99A_D42DE5EF1549_.wvu.Cols" sId="1"/>
    <undo index="2" exp="area" ref3D="1" dr="$K$1:$M$1048576" dn="Z_DE2D4942_7408_4E97_8066_36FDC42C9E89_.wvu.Cols" sId="1"/>
    <undo index="1" exp="area" ref3D="1" dr="$A$1:$B$1048576" dn="Z_DE2D4942_7408_4E97_8066_36FDC42C9E89_.wvu.Cols" sId="1"/>
    <undo index="0" exp="area" ref3D="1" dr="$A$1:$A$1048576" dn="Z_47B689C4_ABBE_41BA_9B3C_3E610DB9C5AC_.wvu.Cols" sId="1"/>
    <undo index="0" exp="area" ref3D="1" dr="$A$1:$A$1048576" dn="Z_29EBB03D_D157_4DB4_B2FB_3BC1828B8F46_.wvu.Cols" sId="1"/>
    <rfmt sheetId="1" xfDxf="1" sqref="A90:XFD90" start="0" length="0">
      <dxf>
        <font>
          <sz val="12"/>
          <color rgb="FFFF0000"/>
          <name val="Times New Roman"/>
          <scheme val="none"/>
        </font>
        <alignment horizontal="center" vertical="center" wrapText="1" readingOrder="0"/>
      </dxf>
    </rfmt>
    <rcc rId="0" sId="1" dxf="1">
      <nc r="A90">
        <v>22</v>
      </nc>
      <ndxf>
        <font>
          <b/>
          <sz val="15"/>
          <color rgb="FF6600FF"/>
          <name val="Times New Roman"/>
          <scheme val="none"/>
        </font>
      </ndxf>
    </rcc>
    <rcc rId="0" sId="1" dxf="1">
      <nc r="B90">
        <v>77</v>
      </nc>
      <ndxf>
        <font>
          <b/>
          <sz val="15"/>
          <color rgb="FFFF0000"/>
          <name val="Times New Roman"/>
          <scheme val="none"/>
        </font>
      </ndxf>
    </rcc>
    <rcc rId="0" sId="1" dxf="1">
      <nc r="C90" t="inlineStr">
        <is>
          <t>8.</t>
        </is>
      </nc>
      <ndxf>
        <font>
          <sz val="13"/>
          <color auto="1"/>
          <name val="Times New Roman"/>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ndxf>
    </rcc>
    <rcc rId="0" sId="1" dxf="1">
      <nc r="D90" t="inlineStr">
        <is>
          <t>Количество введенных в эксплуатацию объектов образования</t>
        </is>
      </nc>
      <ndxf>
        <font>
          <sz val="13"/>
          <color auto="1"/>
          <name val="Times New Roman"/>
          <scheme val="none"/>
        </font>
        <fill>
          <patternFill patternType="solid">
            <bgColor rgb="FFFFFF00"/>
          </patternFill>
        </fill>
        <alignment horizontal="general" readingOrder="0"/>
        <border outline="0">
          <left style="thin">
            <color indexed="64"/>
          </left>
          <right style="thin">
            <color indexed="64"/>
          </right>
          <top style="thin">
            <color indexed="64"/>
          </top>
          <bottom style="thin">
            <color indexed="64"/>
          </bottom>
        </border>
      </ndxf>
    </rcc>
    <rcc rId="0" sId="1" dxf="1">
      <nc r="E90" t="inlineStr">
        <is>
          <t>единиц</t>
        </is>
      </nc>
      <ndxf>
        <font>
          <sz val="13"/>
          <color auto="1"/>
          <name val="Times New Roman"/>
          <scheme val="none"/>
        </font>
        <numFmt numFmtId="4" formatCode="#,##0.00"/>
        <fill>
          <patternFill patternType="solid">
            <bgColor rgb="FFFFFF00"/>
          </patternFill>
        </fill>
        <border outline="0">
          <left style="thin">
            <color indexed="64"/>
          </left>
          <right style="thin">
            <color indexed="64"/>
          </right>
          <top style="thin">
            <color indexed="64"/>
          </top>
          <bottom style="thin">
            <color indexed="64"/>
          </bottom>
        </border>
      </ndxf>
    </rcc>
    <rcc rId="0" sId="1" dxf="1" numFmtId="4">
      <nc r="F90">
        <v>1</v>
      </nc>
      <ndxf>
        <font>
          <sz val="13"/>
          <color rgb="FFFF0000"/>
          <name val="Times New Roman"/>
          <scheme val="none"/>
        </font>
        <numFmt numFmtId="1" formatCode="0"/>
        <fill>
          <patternFill patternType="solid">
            <bgColor rgb="FFFFFF00"/>
          </patternFill>
        </fill>
        <border outline="0">
          <left style="thin">
            <color indexed="64"/>
          </left>
          <right style="thin">
            <color indexed="64"/>
          </right>
          <top style="thin">
            <color indexed="64"/>
          </top>
          <bottom style="thin">
            <color indexed="64"/>
          </bottom>
        </border>
      </ndxf>
    </rcc>
    <rcc rId="0" sId="1" dxf="1" numFmtId="4">
      <nc r="G90">
        <v>0</v>
      </nc>
      <ndxf>
        <font>
          <sz val="13"/>
          <color auto="1"/>
          <name val="Times New Roman"/>
          <scheme val="none"/>
        </font>
        <numFmt numFmtId="1" formatCode="0"/>
        <fill>
          <patternFill patternType="solid">
            <bgColor rgb="FFFFFF00"/>
          </patternFill>
        </fill>
        <border outline="0">
          <left style="thin">
            <color indexed="64"/>
          </left>
          <right style="thin">
            <color indexed="64"/>
          </right>
          <top style="thin">
            <color indexed="64"/>
          </top>
          <bottom style="thin">
            <color indexed="64"/>
          </bottom>
        </border>
      </ndxf>
    </rcc>
    <rcc rId="0" sId="1" dxf="1" numFmtId="4">
      <nc r="H90">
        <v>0</v>
      </nc>
      <ndxf>
        <font>
          <sz val="13"/>
          <color auto="1"/>
          <name val="Times New Roman"/>
          <scheme val="none"/>
        </font>
        <numFmt numFmtId="1" formatCode="0"/>
        <fill>
          <patternFill patternType="solid">
            <bgColor rgb="FFFFFF00"/>
          </patternFill>
        </fill>
        <border outline="0">
          <left style="thin">
            <color indexed="64"/>
          </left>
          <right style="thin">
            <color indexed="64"/>
          </right>
          <top style="thin">
            <color indexed="64"/>
          </top>
          <bottom style="thin">
            <color indexed="64"/>
          </bottom>
        </border>
      </ndxf>
    </rcc>
    <rcc rId="0" sId="1" dxf="1" numFmtId="4">
      <nc r="I90">
        <v>100</v>
      </nc>
      <ndxf>
        <font>
          <sz val="13"/>
          <color auto="1"/>
          <name val="Times New Roman"/>
          <scheme val="none"/>
        </font>
        <numFmt numFmtId="165" formatCode="0.0"/>
        <fill>
          <patternFill patternType="solid">
            <bgColor rgb="FFFFFF00"/>
          </patternFill>
        </fill>
        <border outline="0">
          <left style="thin">
            <color indexed="64"/>
          </left>
          <right style="thin">
            <color indexed="64"/>
          </right>
          <top style="thin">
            <color indexed="64"/>
          </top>
          <bottom style="thin">
            <color indexed="64"/>
          </bottom>
        </border>
      </ndxf>
    </rcc>
    <rfmt sheetId="1" sqref="J90" start="0" length="0">
      <dxf>
        <font>
          <sz val="13"/>
          <color rgb="FFFF0000"/>
          <name val="Times New Roman"/>
          <scheme val="none"/>
        </font>
        <fill>
          <patternFill patternType="solid">
            <bgColor rgb="FFFFFF00"/>
          </patternFill>
        </fill>
        <alignment horizontal="justify" readingOrder="0"/>
        <border outline="0">
          <left style="thin">
            <color indexed="64"/>
          </left>
          <right style="thin">
            <color indexed="64"/>
          </right>
          <top style="thin">
            <color indexed="64"/>
          </top>
          <bottom style="thin">
            <color indexed="64"/>
          </bottom>
        </border>
      </dxf>
    </rfmt>
    <rcc rId="0" sId="1" dxf="1">
      <nc r="K90" t="inlineStr">
        <is>
          <t>если нет плана, зачем этот показатель в отчете за 2023 год?</t>
        </is>
      </nc>
      <ndxf>
        <font>
          <sz val="13"/>
          <color rgb="FFFF0000"/>
          <name val="Times New Roman"/>
          <scheme val="none"/>
        </font>
        <numFmt numFmtId="165" formatCode="0.0"/>
      </ndxf>
    </rcc>
    <rcc rId="0" sId="1" dxf="1">
      <nc r="L90" t="inlineStr">
        <is>
          <t>уточнила</t>
        </is>
      </nc>
      <ndxf>
        <font>
          <sz val="13"/>
          <color rgb="FFFF0000"/>
          <name val="Times New Roman"/>
          <scheme val="none"/>
        </font>
        <fill>
          <patternFill patternType="solid">
            <bgColor rgb="FFFFFF00"/>
          </patternFill>
        </fill>
      </ndxf>
    </rcc>
    <rfmt sheetId="1" sqref="N90" start="0" length="0">
      <dxf>
        <font>
          <b/>
          <sz val="24"/>
          <color rgb="FFFF0000"/>
          <name val="Times New Roman"/>
          <scheme val="none"/>
        </font>
      </dxf>
    </rfmt>
  </rrc>
  <rcc rId="712" sId="1">
    <oc r="C90" t="inlineStr">
      <is>
        <t>9.</t>
      </is>
    </oc>
    <nc r="C90" t="inlineStr">
      <is>
        <t>8.</t>
      </is>
    </nc>
  </rcc>
  <rcc rId="713" sId="1">
    <oc r="C91" t="inlineStr">
      <is>
        <t>10.</t>
      </is>
    </oc>
    <nc r="C91" t="inlineStr">
      <is>
        <t>9.</t>
      </is>
    </nc>
  </rcc>
  <rcc rId="714" sId="1">
    <oc r="C92" t="inlineStr">
      <is>
        <t>11.</t>
      </is>
    </oc>
    <nc r="C92" t="inlineStr">
      <is>
        <t>10.</t>
      </is>
    </nc>
  </rcc>
  <rcc rId="715" sId="1">
    <oc r="C93" t="inlineStr">
      <is>
        <t>10.</t>
      </is>
    </oc>
    <nc r="C93" t="inlineStr">
      <is>
        <t>11.</t>
      </is>
    </nc>
  </rcc>
  <rcc rId="716" sId="1">
    <oc r="K69">
      <f>(I69+I70+I71+I72+I73+I74+I75+I76+I77+I78+I79+I80+I81+I82+I83+I84+I85+I86+I87+I88+I89+#REF!+I90+I91+I92+I93)/26</f>
    </oc>
    <nc r="K69">
      <f>(I69+I70+I71+I72+I73+I74+I75+I76+I77+I78+I79+I80+I81+I82+I83+I84+I85+I86+I87+I88+I89+I90+I91+I92+I93)/25</f>
    </nc>
  </rcc>
  <rcc rId="717" sId="1">
    <oc r="J92" t="inlineStr">
      <is>
        <t>краткое описание
В рамках мероприятияй, направленных на поддержку 
Наименование получателя поддержки-субъекта МСП, имеющего статус социальное предприятие</t>
      </is>
    </oc>
    <nc r="J92" t="inlineStr">
      <is>
        <r>
          <t xml:space="preserve">краткое описание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nc>
  </rcc>
  <rcc rId="718" sId="1">
    <oc r="J90" t="inlineStr">
      <is>
        <t>сколько детей?
Численность отдохнувших детей составила 3190 человек</t>
      </is>
    </oc>
    <nc r="J90" t="inlineStr">
      <is>
        <r>
          <t xml:space="preserve">сколько детей?
</t>
        </r>
        <r>
          <rPr>
            <sz val="13"/>
            <rFont val="Times New Roman"/>
            <family val="1"/>
            <charset val="204"/>
          </rPr>
          <t>В 2023 году численность отдохнувших детей составила 3190 человек</t>
        </r>
      </is>
    </nc>
  </rcc>
</revisions>
</file>

<file path=xl/revisions/revisionLog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19" sId="1">
    <oc r="J102" t="inlineStr">
      <is>
        <t>Передано - 7 905,4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не освоены по причине отсутствия заявок.</t>
      </is>
    </oc>
    <nc r="J102" t="inlineStr">
      <is>
        <t>Передано - 7 652,03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в сумме 253,37 не освоены по причине отсутствия заявок.</t>
      </is>
    </nc>
  </rcc>
  <rcc rId="720" sId="1">
    <oc r="J97" t="inlineStr">
      <is>
        <t>как определили?</t>
      </is>
    </oc>
    <nc r="J97" t="inlineStr">
      <is>
        <t>как определили? 
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is>
    </nc>
  </rcc>
  <rcc rId="721" sId="1">
    <oc r="J99" t="inlineStr">
      <is>
        <t>число обращений</t>
      </is>
    </oc>
    <nc r="J99" t="inlineStr">
      <is>
        <t>число обращений 
Через портал государственных услуг Российской Федерации зарегистрировано 171 обращение.</t>
      </is>
    </nc>
  </rcc>
  <rcc rId="722" sId="1">
    <oc r="J101" t="inlineStr">
      <is>
        <t>количество</t>
      </is>
    </oc>
    <nc r="J101" t="inlineStr">
      <is>
        <t>количество
В 2023 году число граждан, получивших поддержку составило 1 389 человек.</t>
      </is>
    </nc>
  </rcc>
  <rcc rId="723" sId="1">
    <oc r="J90" t="inlineStr">
      <is>
        <r>
          <t xml:space="preserve">сколько детей?
</t>
        </r>
        <r>
          <rPr>
            <sz val="13"/>
            <rFont val="Times New Roman"/>
            <family val="1"/>
            <charset val="204"/>
          </rPr>
          <t>В 2023 году численность отдохнувших детей составила 3190 человек</t>
        </r>
      </is>
    </oc>
    <nc r="J90" t="inlineStr">
      <is>
        <r>
          <t xml:space="preserve">сколько детей?
</t>
        </r>
        <r>
          <rPr>
            <sz val="13"/>
            <rFont val="Times New Roman"/>
            <family val="1"/>
            <charset val="204"/>
          </rPr>
          <t>В 2023 году численность отдохнувших детей составила 3 190 человек.</t>
        </r>
      </is>
    </nc>
  </rcc>
  <rcc rId="724" sId="1">
    <oc r="J100" t="inlineStr">
      <is>
        <t>количество</t>
      </is>
    </oc>
    <nc r="J100" t="inlineStr">
      <is>
        <t>количество
В 2023 году услуги в сфере культуры,осуществляли 7 некоммерческих организаций культуры (ИП Фаритов Р.Ф., ИП Семенишина Ю.А., ИП Максименко Е.В., АНО «Алые паруса», АНО «Да.БРО», АНО «Когалымский Дед Мороз», АНО "ТКЦ "Мираж").</t>
      </is>
    </nc>
  </rcc>
  <rcc rId="725" sId="1">
    <nc r="L102" t="inlineStr">
      <is>
        <t>поправила</t>
      </is>
    </nc>
  </rcc>
  <rfmt sheetId="1" sqref="L102">
    <dxf>
      <fill>
        <patternFill patternType="solid">
          <bgColor rgb="FFFFFF00"/>
        </patternFill>
      </fill>
    </dxf>
  </rfmt>
  <rcv guid="{4AAB4DEF-F9A2-43E2-A6A9-F8EE2C83DEEC}" action="delete"/>
  <rdn rId="0" localSheetId="1" customView="1" name="Z_4AAB4DEF_F9A2_43E2_A6A9_F8EE2C83DEEC_.wvu.PrintArea" hidden="1" oldHidden="1">
    <formula>'Приложение 2'!$C$1:$J$191</formula>
    <oldFormula>'Приложение 2'!$C$1:$J$191</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2'!$C$1:$L$199</formula>
    <oldFormula>'Приложение 2'!$C$1:$L$199</oldFormula>
  </rdn>
  <rcv guid="{4AAB4DEF-F9A2-43E2-A6A9-F8EE2C83DEEC}" action="add"/>
</revisions>
</file>

<file path=xl/revisions/revisionLog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29" sId="1">
    <oc r="J92" t="inlineStr">
      <is>
        <r>
          <t xml:space="preserve">краткое описание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oc>
    <nc r="J92" t="inlineStr">
      <is>
        <r>
          <t xml:space="preserve">краткое описание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nc>
  </rcc>
  <rcv guid="{4AAB4DEF-F9A2-43E2-A6A9-F8EE2C83DEEC}" action="delete"/>
  <rdn rId="0" localSheetId="1" customView="1" name="Z_4AAB4DEF_F9A2_43E2_A6A9_F8EE2C83DEEC_.wvu.PrintArea" hidden="1" oldHidden="1">
    <formula>'Приложение 2'!$C$1:$J$191</formula>
    <oldFormula>'Приложение 2'!$C$1:$J$191</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2'!$C$1:$L$199</formula>
    <oldFormula>'Приложение 2'!$C$1:$L$199</oldFormula>
  </rdn>
  <rcv guid="{4AAB4DEF-F9A2-43E2-A6A9-F8EE2C83DEEC}" action="add"/>
</revisions>
</file>

<file path=xl/revisions/revisionLog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3" sId="1">
    <oc r="J100" t="inlineStr">
      <is>
        <t>количество
В 2023 году услуги в сфере культуры,осуществляли 7 некоммерческих организаций культуры (ИП Фаритов Р.Ф., ИП Семенишина Ю.А., ИП Максименко Е.В., АНО «Алые паруса», АНО «Да.БРО», АНО «Когалымский Дед Мороз», АНО "ТКЦ "Мираж").</t>
      </is>
    </oc>
    <nc r="J100" t="inlineStr">
      <is>
        <t>количество
В 2023 году услуги в сфере культуры осуществляли 7 некоммерческих организаций культуры (ИП Фаритов Р.Ф., ИП Семенишина Ю.А., ИП Максименко Е.В., АНО «Алые паруса», АНО «Да.БРО», АНО «Когалымский Дед Мороз», АНО "ТКЦ "Мираж").</t>
      </is>
    </nc>
  </rcc>
</revisions>
</file>

<file path=xl/revisions/revisionLog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4" sId="1">
    <oc r="J100" t="inlineStr">
      <is>
        <t>количество
В 2023 году услуги в сфере культуры осуществляли 7 некоммерческих организаций культуры (ИП Фаритов Р.Ф., ИП Семенишина Ю.А., ИП Максименко Е.В., АНО «Алые паруса», АНО «Да.БРО», АНО «Когалымский Дед Мороз», АНО "ТКЦ "Мираж").</t>
      </is>
    </oc>
    <nc r="J100" t="inlineStr">
      <is>
        <t>количество
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K93">
    <dxf>
      <alignment wrapText="1" readingOrder="0"/>
    </dxf>
  </rfmt>
  <rcv guid="{DE2D4942-7408-4E97-8066-36FDC42C9E89}" action="delete"/>
  <rdn rId="0" localSheetId="1" customView="1" name="Z_DE2D4942_7408_4E97_8066_36FDC42C9E89_.wvu.PrintArea" hidden="1" oldHidden="1">
    <formula>'Приложение 2'!$C$1:$J$197</formula>
    <oldFormula>'Приложение 2'!$C$1:$J$197</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2'!$C$1:$L$199</oldFormula>
  </rdn>
  <rcv guid="{DE2D4942-7408-4E97-8066-36FDC42C9E89}" action="add"/>
</revisions>
</file>

<file path=xl/revisions/revisionLog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5" sId="1">
    <oc r="J101" t="inlineStr">
      <is>
        <t>количество
В 2023 году число граждан, получивших поддержку составило 1 389 человек.</t>
      </is>
    </oc>
    <nc r="J101" t="inlineStr">
      <is>
        <t>количество
В 2023 году численность граждан, получивших поддержку составила 1 389 человек.</t>
      </is>
    </nc>
  </rcc>
</revisions>
</file>

<file path=xl/revisions/revisionLog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6" sId="1">
    <oc r="J102" t="inlineStr">
      <is>
        <t>Передано - 7 652,03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в сумме 253,37 не освоены по причине отсутствия заявок.</t>
      </is>
    </oc>
    <nc r="J102" t="inlineStr">
      <is>
        <t>Передано - 7 652,03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в сумме 253,37 тыс. рублей  не освоены по причине отсутствия заявок.</t>
      </is>
    </nc>
  </rcc>
</revisions>
</file>

<file path=xl/revisions/revisionLog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37" sId="1">
    <oc r="J97" t="inlineStr">
      <is>
        <t>как определили? 
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is>
    </oc>
    <nc r="J97" t="inlineStr">
      <is>
        <r>
          <t xml:space="preserve">как определили? 
</t>
        </r>
        <r>
          <rPr>
            <sz val="13"/>
            <rFont val="Times New Roman"/>
            <family val="1"/>
            <charset val="204"/>
          </rPr>
          <t>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r>
      </is>
    </nc>
  </rcc>
  <rcc rId="738" sId="1">
    <oc r="J99" t="inlineStr">
      <is>
        <t>число обращений 
Через портал государственных услуг Российской Федерации зарегистрировано 171 обращение.</t>
      </is>
    </oc>
    <nc r="J99" t="inlineStr">
      <is>
        <r>
          <t xml:space="preserve">число обращений 
</t>
        </r>
        <r>
          <rPr>
            <sz val="13"/>
            <rFont val="Times New Roman"/>
            <family val="1"/>
            <charset val="204"/>
          </rPr>
          <t>Через портал государственных услуг Российской Федерации зарегистрировано 171 обращение.</t>
        </r>
      </is>
    </nc>
  </rcc>
  <rcc rId="739" sId="1">
    <oc r="J100" t="inlineStr">
      <is>
        <t>количество
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is>
    </oc>
    <nc r="J100" t="inlineStr">
      <is>
        <r>
          <t xml:space="preserve">количество
</t>
        </r>
        <r>
          <rPr>
            <sz val="13"/>
            <rFont val="Times New Roman"/>
            <family val="1"/>
            <charset val="204"/>
          </rPr>
          <t>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r>
      </is>
    </nc>
  </rcc>
  <rcc rId="740" sId="1">
    <oc r="J101" t="inlineStr">
      <is>
        <t>количество
В 2023 году численность граждан, получивших поддержку составила 1 389 человек.</t>
      </is>
    </oc>
    <nc r="J101" t="inlineStr">
      <is>
        <r>
          <t xml:space="preserve">количество
</t>
        </r>
        <r>
          <rPr>
            <sz val="13"/>
            <rFont val="Times New Roman"/>
            <family val="1"/>
            <charset val="204"/>
          </rPr>
          <t>В 2023 году численность граждан, получивших поддержку составила 1 389 человек.</t>
        </r>
      </is>
    </nc>
  </rcc>
</revisions>
</file>

<file path=xl/revisions/revisionLog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D165" start="0" length="0">
    <dxf>
      <font>
        <sz val="13"/>
        <color auto="1"/>
        <name val="Times New Roman"/>
        <scheme val="none"/>
      </font>
    </dxf>
  </rfmt>
  <rcc rId="741" sId="1">
    <oc r="J163" t="inlineStr">
      <is>
        <t>В 2023 году на территории города Когалыма проведено 52 мероприятия  напрнавленных на  профилактику незаконного оборота и потребления наркотичсеких средств и психотропных веществ, наркомании.</t>
      </is>
    </oc>
    <nc r="J163" t="inlineStr">
      <is>
        <t>В 2023 году на территории города Когалыма проведено 52 мероприятия  направленных на  профилактику незаконного оборота и потребления наркотических средств и психотропных веществ, наркомании.</t>
      </is>
    </nc>
  </rcc>
  <rcc rId="742" sId="1">
    <oc r="J166" t="inlineStr">
      <is>
        <t>Федеральный закон от 06.10.2003 №131-ФЗ "Об общих принципах ороганизации местного самоуправления в Российской Федерации", решение Думы города Когалыма от 09.02.2006 №206-ГД "Об утверждении структуры Администрации города Когалыма". Распоряжение Администрации города Когалыма от 27.10.2022 №187-р "Об утверждении штатного расписания муниципального казенного учреждения "Администрация города Когалыма".</t>
      </is>
    </oc>
    <nc r="J166" t="inlineStr">
      <is>
        <t>Федеральный закон от 06.10.2003 №131-ФЗ "Об общих принципах организации местного самоуправления в Российской Федерации", решение Думы города Когалыма от 09.02.2006 №206-ГД "Об утверждении структуры Администрации города Когалыма". Распоряжение Администрации города Когалыма от 27.10.2022 №187-р "Об утверждении штатного расписания муниципального казенного учреждения "Администрация города Когалыма".</t>
      </is>
    </nc>
  </rcc>
  <rcc rId="743" sId="1">
    <oc r="D176" t="inlineStr">
      <is>
        <t>Количество приютов для животных, соответствующих требованиям законодателсьвта в области обращения с животными</t>
      </is>
    </oc>
    <nc r="D176" t="inlineStr">
      <is>
        <t>Количество приютов для животных, соответствующих требованиям законодательства в области обращения с животными</t>
      </is>
    </nc>
  </rcc>
  <rcc rId="744" sId="1" odxf="1" dxf="1">
    <oc r="D163" t="inlineStr">
      <is>
        <t>Количество мероприятий, напрнавленных на  профилактику незаконного оборота и потребления наркотичсеких средств и психотропных веществ, наркомании на территории города Когалыма</t>
      </is>
    </oc>
    <nc r="D163" t="inlineStr">
      <is>
        <t>Количество мероприятий, направленных на  профилактику незаконного оборота и потребления наркотических средств и психотропных веществ, наркомании на территории города Когалыма</t>
      </is>
    </nc>
    <odxf>
      <font>
        <sz val="13"/>
        <color auto="1"/>
        <name val="Times New Roman"/>
        <scheme val="none"/>
      </font>
    </odxf>
    <ndxf>
      <font>
        <sz val="13"/>
        <color auto="1"/>
        <name val="Times New Roman"/>
        <scheme val="none"/>
      </font>
    </ndxf>
  </rcc>
</revisions>
</file>

<file path=xl/revisions/revisionLog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72:J172">
    <dxf>
      <fill>
        <patternFill>
          <bgColor rgb="FFFFFF00"/>
        </patternFill>
      </fill>
    </dxf>
  </rfmt>
  <rfmt sheetId="1" sqref="D174:J174">
    <dxf>
      <fill>
        <patternFill>
          <bgColor rgb="FFFFFF00"/>
        </patternFill>
      </fill>
    </dxf>
  </rfmt>
  <rcv guid="{BA841332-DFE8-4B37-BA4A-C5C5E49832E3}" action="delete"/>
  <rdn rId="0" localSheetId="1" customView="1" name="Z_BA841332_DFE8_4B37_BA4A_C5C5E49832E3_.wvu.PrintArea" hidden="1" oldHidden="1">
    <formula>'Приложение 2'!$C$1:$J$191</formula>
    <oldFormula>'Приложение 2'!$C$1:$J$191</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2'!$C$1:$L$199</formula>
    <oldFormula>'Приложение 2'!$C$1:$L$199</oldFormula>
  </rdn>
  <rcv guid="{BA841332-DFE8-4B37-BA4A-C5C5E49832E3}" action="add"/>
</revisions>
</file>

<file path=xl/revisions/revisionLog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48" sId="1">
    <oc r="J90" t="inlineStr">
      <is>
        <r>
          <t xml:space="preserve">сколько детей?
</t>
        </r>
        <r>
          <rPr>
            <sz val="13"/>
            <rFont val="Times New Roman"/>
            <family val="1"/>
            <charset val="204"/>
          </rPr>
          <t>В 2023 году численность отдохнувших детей составила 3 190 человек.</t>
        </r>
      </is>
    </oc>
    <nc r="J90" t="inlineStr">
      <is>
        <r>
          <t xml:space="preserve">
</t>
        </r>
        <r>
          <rPr>
            <sz val="13"/>
            <rFont val="Times New Roman"/>
            <family val="1"/>
            <charset val="204"/>
          </rPr>
          <t>В 2023 году численность отдохнувших детей составила 3 190 человек.</t>
        </r>
      </is>
    </nc>
  </rcc>
  <rfmt sheetId="1" sqref="J90">
    <dxf>
      <fill>
        <patternFill patternType="none">
          <bgColor auto="1"/>
        </patternFill>
      </fill>
    </dxf>
  </rfmt>
  <rcc rId="749" sId="1">
    <oc r="K92" t="inlineStr">
      <is>
        <t>краткое описание</t>
      </is>
    </oc>
    <nc r="K92" t="inlineStr">
      <is>
        <t xml:space="preserve"> +Город детства
Количество ИП надо перепроверить</t>
      </is>
    </nc>
  </rcc>
  <rcc rId="750" sId="1">
    <oc r="J92" t="inlineStr">
      <is>
        <r>
          <t xml:space="preserve">краткое описание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oc>
    <nc r="J92" t="inlineStr">
      <is>
        <r>
          <t xml:space="preserve">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nc>
  </rcc>
  <rcc rId="751" sId="1">
    <oc r="J97" t="inlineStr">
      <is>
        <r>
          <t xml:space="preserve">как определили? 
</t>
        </r>
        <r>
          <rPr>
            <sz val="13"/>
            <rFont val="Times New Roman"/>
            <family val="1"/>
            <charset val="204"/>
          </rPr>
          <t>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r>
      </is>
    </oc>
    <nc r="J97" t="inlineStr">
      <is>
        <r>
          <t xml:space="preserve">
</t>
        </r>
        <r>
          <rPr>
            <sz val="13"/>
            <rFont val="Times New Roman"/>
            <family val="1"/>
            <charset val="204"/>
          </rPr>
          <t>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r>
      </is>
    </nc>
  </rcc>
  <rfmt sheetId="1" sqref="J97">
    <dxf>
      <fill>
        <patternFill patternType="none">
          <bgColor auto="1"/>
        </patternFill>
      </fill>
    </dxf>
  </rfmt>
  <rfmt sheetId="1" sqref="J99">
    <dxf>
      <fill>
        <patternFill patternType="none">
          <bgColor auto="1"/>
        </patternFill>
      </fill>
    </dxf>
  </rfmt>
  <rcc rId="752" sId="1">
    <oc r="J99" t="inlineStr">
      <is>
        <r>
          <t xml:space="preserve">число обращений 
</t>
        </r>
        <r>
          <rPr>
            <sz val="13"/>
            <rFont val="Times New Roman"/>
            <family val="1"/>
            <charset val="204"/>
          </rPr>
          <t>Через портал государственных услуг Российской Федерации зарегистрировано 171 обращение.</t>
        </r>
      </is>
    </oc>
    <nc r="J99" t="inlineStr">
      <is>
        <r>
          <t xml:space="preserve">
</t>
        </r>
        <r>
          <rPr>
            <sz val="13"/>
            <rFont val="Times New Roman"/>
            <family val="1"/>
            <charset val="204"/>
          </rPr>
          <t>Через портал государственных услуг Российской Федерации зарегистрировано 171 обращение.</t>
        </r>
      </is>
    </nc>
  </rcc>
  <rcc rId="753" sId="1">
    <oc r="J100" t="inlineStr">
      <is>
        <r>
          <t xml:space="preserve">количество
</t>
        </r>
        <r>
          <rPr>
            <sz val="13"/>
            <rFont val="Times New Roman"/>
            <family val="1"/>
            <charset val="204"/>
          </rPr>
          <t>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r>
      </is>
    </oc>
    <nc r="J100" t="inlineStr">
      <is>
        <r>
          <t xml:space="preserve">
</t>
        </r>
        <r>
          <rPr>
            <sz val="13"/>
            <rFont val="Times New Roman"/>
            <family val="1"/>
            <charset val="204"/>
          </rPr>
          <t>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r>
      </is>
    </nc>
  </rcc>
  <rfmt sheetId="1" sqref="J100">
    <dxf>
      <fill>
        <patternFill patternType="none">
          <bgColor auto="1"/>
        </patternFill>
      </fill>
    </dxf>
  </rfmt>
  <rfmt sheetId="1" sqref="J101">
    <dxf>
      <fill>
        <patternFill patternType="none">
          <bgColor auto="1"/>
        </patternFill>
      </fill>
    </dxf>
  </rfmt>
  <rcc rId="754" sId="1">
    <oc r="J101" t="inlineStr">
      <is>
        <r>
          <t xml:space="preserve">количество
</t>
        </r>
        <r>
          <rPr>
            <sz val="13"/>
            <rFont val="Times New Roman"/>
            <family val="1"/>
            <charset val="204"/>
          </rPr>
          <t>В 2023 году численность граждан, получивших поддержку составила 1 389 человек.</t>
        </r>
      </is>
    </oc>
    <nc r="J101" t="inlineStr">
      <is>
        <r>
          <t xml:space="preserve">
</t>
        </r>
        <r>
          <rPr>
            <sz val="13"/>
            <rFont val="Times New Roman"/>
            <family val="1"/>
            <charset val="204"/>
          </rPr>
          <t>В 2023 году численность граждан, получивших услуги составила 1 389 человек.</t>
        </r>
      </is>
    </nc>
  </rcc>
  <rcv guid="{10002042-64B8-47E1-9CF6-7701B56F6EC0}" action="delete"/>
  <rdn rId="0" localSheetId="1" customView="1" name="Z_10002042_64B8_47E1_9CF6_7701B56F6EC0_.wvu.PrintArea" hidden="1" oldHidden="1">
    <formula>'Приложение 2'!$C$1:$J$199</formula>
    <oldFormula>'Приложение 2'!$C$1:$J$191</oldFormula>
  </rdn>
  <rdn rId="0" localSheetId="1" customView="1" name="Z_10002042_64B8_47E1_9CF6_7701B56F6EC0_.wvu.PrintTitles" hidden="1" oldHidden="1">
    <formula>'Приложение 2'!$3:$5</formula>
    <oldFormula>'Приложение 2'!$3:$5</oldFormula>
  </rdn>
  <rdn rId="0" localSheetId="1" customView="1" name="Z_10002042_64B8_47E1_9CF6_7701B56F6EC0_.wvu.FilterData" hidden="1" oldHidden="1">
    <formula>'Приложение 2'!$C$1:$L$199</formula>
    <oldFormula>'Приложение 2'!$C$1:$L$199</oldFormula>
  </rdn>
  <rcv guid="{10002042-64B8-47E1-9CF6-7701B56F6EC0}" action="add"/>
</revisions>
</file>

<file path=xl/revisions/revisionLog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58" sId="1">
    <oc r="J92" t="inlineStr">
      <is>
        <r>
          <t xml:space="preserve">
</t>
        </r>
        <r>
          <rPr>
            <sz val="13"/>
            <rFont val="Times New Roman"/>
            <family val="1"/>
            <charset val="204"/>
          </rPr>
          <t>В 2023 году получателями поддержки стали 5 индивидуальных предпринимателей (ИП Мирсаяпов Фидан Радикович, ИП Болыспаева Раушан Мусалимовна, ИП Алиева Александра Николаевна, ИП Демина Ольга Николаевна, ИП Кузнецова Лариса Борисовна)  и ООО "Детский сад "Академия детства".</t>
        </r>
      </is>
    </oc>
    <nc r="J92" t="inlineStr">
      <is>
        <r>
          <t xml:space="preserve">
</t>
        </r>
        <r>
          <rPr>
            <sz val="13"/>
            <rFont val="Times New Roman"/>
            <family val="1"/>
            <charset val="204"/>
          </rPr>
          <t xml:space="preserve">В 2023 году получателями поддержки стали </t>
        </r>
        <r>
          <rPr>
            <sz val="13"/>
            <color rgb="FFFF0000"/>
            <rFont val="Times New Roman"/>
            <family val="1"/>
            <charset val="204"/>
          </rPr>
          <t xml:space="preserve">11 </t>
        </r>
        <r>
          <rPr>
            <sz val="13"/>
            <rFont val="Times New Roman"/>
            <family val="1"/>
            <charset val="204"/>
          </rPr>
          <t>индивидуальных предпринимателей (</t>
        </r>
        <r>
          <rPr>
            <sz val="13"/>
            <color rgb="FFFF0000"/>
            <rFont val="Times New Roman"/>
            <family val="1"/>
            <charset val="204"/>
          </rPr>
          <t>ИП Мирсаяпов Фидан Радикович,</t>
        </r>
        <r>
          <rPr>
            <sz val="13"/>
            <rFont val="Times New Roman"/>
            <family val="1"/>
            <charset val="204"/>
          </rPr>
          <t xml:space="preserve"> </t>
        </r>
        <r>
          <rPr>
            <sz val="13"/>
            <color rgb="FFFF0000"/>
            <rFont val="Times New Roman"/>
            <family val="1"/>
            <charset val="204"/>
          </rPr>
          <t>ИП Болыспаева Раушан Мусалимовна</t>
        </r>
        <r>
          <rPr>
            <sz val="13"/>
            <rFont val="Times New Roman"/>
            <family val="1"/>
            <charset val="204"/>
          </rPr>
          <t>, , ИП Дёмина Ольга Николаевна, ИП Долженко Елена Анатольевна, ИП Кузнецова Лариса Борисовна, ИП Плотникова Ирина Николаевна, ИП Попова Юлия Андреевна, ИП Куликова Елена Николаевна, ИП Бельская Анжела Викторовна), ООО "Детский сад "Академия детства" и АНО «Центр эстетического, интеллектуального и культурного развития детей «Город детства».</t>
        </r>
      </is>
    </nc>
  </rcc>
</revisions>
</file>

<file path=xl/revisions/revisionLog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59" sId="1" odxf="1" dxf="1">
    <oc r="J92" t="inlineStr">
      <is>
        <r>
          <t xml:space="preserve">
</t>
        </r>
        <r>
          <rPr>
            <sz val="13"/>
            <rFont val="Times New Roman"/>
            <family val="1"/>
            <charset val="204"/>
          </rPr>
          <t xml:space="preserve">В 2023 году получателями поддержки стали </t>
        </r>
        <r>
          <rPr>
            <sz val="13"/>
            <color rgb="FFFF0000"/>
            <rFont val="Times New Roman"/>
            <family val="1"/>
            <charset val="204"/>
          </rPr>
          <t xml:space="preserve">11 </t>
        </r>
        <r>
          <rPr>
            <sz val="13"/>
            <rFont val="Times New Roman"/>
            <family val="1"/>
            <charset val="204"/>
          </rPr>
          <t>индивидуальных предпринимателей (</t>
        </r>
        <r>
          <rPr>
            <sz val="13"/>
            <color rgb="FFFF0000"/>
            <rFont val="Times New Roman"/>
            <family val="1"/>
            <charset val="204"/>
          </rPr>
          <t>ИП Мирсаяпов Фидан Радикович,</t>
        </r>
        <r>
          <rPr>
            <sz val="13"/>
            <rFont val="Times New Roman"/>
            <family val="1"/>
            <charset val="204"/>
          </rPr>
          <t xml:space="preserve"> </t>
        </r>
        <r>
          <rPr>
            <sz val="13"/>
            <color rgb="FFFF0000"/>
            <rFont val="Times New Roman"/>
            <family val="1"/>
            <charset val="204"/>
          </rPr>
          <t>ИП Болыспаева Раушан Мусалимовна</t>
        </r>
        <r>
          <rPr>
            <sz val="13"/>
            <rFont val="Times New Roman"/>
            <family val="1"/>
            <charset val="204"/>
          </rPr>
          <t>, , ИП Дёмина Ольга Николаевна, ИП Долженко Елена Анатольевна, ИП Кузнецова Лариса Борисовна, ИП Плотникова Ирина Николаевна, ИП Попова Юлия Андреевна, ИП Куликова Елена Николаевна, ИП Бельская Анжела Викторовна), ООО "Детский сад "Академия детства" и АНО «Центр эстетического, интеллектуального и культурного развития детей «Город детства».</t>
        </r>
      </is>
    </oc>
    <nc r="J92" t="inlineStr">
      <is>
        <t xml:space="preserve">
В 2023 году получателями поддержки стали 13 индивидуальных предпринимателей (Плотникова И.Н., Кузнецова Л.Б., Бельская А.В., Болсыпаева Р.М., Демина О.Н., Мирсaяпов Ф.Р., Долженко Е.А., Алиева А.Н., Попова Ю.А., Шендрик В.А., Куликова Е.Н., Павлов О.Г., Колеватых С.Н.), ООО "Детский сад "Академия детства" и АНО «Центр эстетического, интеллектуального и культурного развития детей «Город детства».</t>
      </is>
    </nc>
    <ndxf>
      <font>
        <sz val="13"/>
        <color auto="1"/>
        <name val="Times New Roman"/>
        <scheme val="none"/>
      </font>
    </ndxf>
  </rcc>
  <rcc rId="760" sId="1">
    <nc r="L92" t="inlineStr">
      <is>
        <t>поправила</t>
      </is>
    </nc>
  </rcc>
  <rcv guid="{4AAB4DEF-F9A2-43E2-A6A9-F8EE2C83DEEC}" action="delete"/>
  <rdn rId="0" localSheetId="1" customView="1" name="Z_4AAB4DEF_F9A2_43E2_A6A9_F8EE2C83DEEC_.wvu.PrintArea" hidden="1" oldHidden="1">
    <formula>'Приложение 2'!$C$1:$J$191</formula>
    <oldFormula>'Приложение 2'!$C$1:$J$191</oldFormula>
  </rdn>
  <rdn rId="0" localSheetId="1" customView="1" name="Z_4AAB4DEF_F9A2_43E2_A6A9_F8EE2C83DEEC_.wvu.PrintTitles" hidden="1" oldHidden="1">
    <formula>'Приложение 2'!$3:$5</formula>
    <oldFormula>'Приложение 2'!$3:$5</oldFormula>
  </rdn>
  <rdn rId="0" localSheetId="1" customView="1" name="Z_4AAB4DEF_F9A2_43E2_A6A9_F8EE2C83DEEC_.wvu.FilterData" hidden="1" oldHidden="1">
    <formula>'Приложение 2'!$C$1:$L$199</formula>
    <oldFormula>'Приложение 2'!$C$1:$L$199</oldFormula>
  </rdn>
  <rcv guid="{4AAB4DEF-F9A2-43E2-A6A9-F8EE2C83DEEC}" action="add"/>
</revisions>
</file>

<file path=xl/revisions/revisionLog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64" sId="1">
    <oc r="K138" t="inlineStr">
      <is>
        <t xml:space="preserve">уточнить, берем или нет, не учла пока </t>
      </is>
    </oc>
    <nc r="K138"/>
  </rcc>
  <rrc rId="765" sId="1" ref="A138:XFD138" action="deleteRow">
    <undo index="2" exp="area" ref3D="1" dr="$K$1:$M$1048576" dn="Z_DE2D4942_7408_4E97_8066_36FDC42C9E89_.wvu.Cols" sId="1"/>
    <undo index="1" exp="area" ref3D="1" dr="$A$1:$B$1048576" dn="Z_DE2D4942_7408_4E97_8066_36FDC42C9E89_.wvu.Cols" sId="1"/>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38:XFD138" start="0" length="0">
      <dxf>
        <font>
          <sz val="13"/>
          <color rgb="FFFF0000"/>
          <name val="Times New Roman"/>
          <scheme val="none"/>
        </font>
      </dxf>
    </rfmt>
    <rcc rId="0" sId="1" dxf="1">
      <nc r="A138">
        <v>34</v>
      </nc>
      <ndxf>
        <font>
          <b/>
          <sz val="13"/>
          <color rgb="FFFF0000"/>
          <name val="Times New Roman"/>
          <scheme val="none"/>
        </font>
        <alignment horizontal="center" vertical="top" readingOrder="0"/>
      </ndxf>
    </rcc>
    <rcc rId="0" sId="1" dxf="1">
      <nc r="B138">
        <v>112</v>
      </nc>
      <ndxf>
        <font>
          <b/>
          <sz val="13"/>
          <color rgb="FFFF0000"/>
          <name val="Times New Roman"/>
          <scheme val="none"/>
        </font>
        <alignment horizontal="center" vertical="center" readingOrder="0"/>
      </ndxf>
    </rcc>
    <rcc rId="0" sId="1" dxf="1">
      <nc r="C138" t="inlineStr">
        <is>
          <t>5.</t>
        </is>
      </nc>
      <ndxf>
        <font>
          <sz val="13"/>
          <color auto="1"/>
          <name val="Times New Roman"/>
          <scheme val="none"/>
        </font>
        <numFmt numFmtId="30" formatCode="@"/>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D138" t="inlineStr">
        <is>
          <t>Содействие трудоустройству незанятых инвалидов трудоспособного возраста, в том числе инвалидов молодого возраста, на оборудованные (оснащённые) рабочие места</t>
        </is>
      </nc>
      <ndxf>
        <font>
          <sz val="13"/>
          <color auto="1"/>
          <name val="Times New Roman"/>
          <scheme val="none"/>
        </font>
        <fill>
          <patternFill patternType="solid">
            <bgColor rgb="FFFFFF00"/>
          </patternFill>
        </fill>
        <alignment horizontal="left" vertical="center" wrapText="1" readingOrder="0"/>
        <border outline="0">
          <left style="thin">
            <color indexed="64"/>
          </left>
          <right style="thin">
            <color indexed="64"/>
          </right>
          <top style="thin">
            <color indexed="64"/>
          </top>
          <bottom style="thin">
            <color indexed="64"/>
          </bottom>
        </border>
      </ndxf>
    </rcc>
    <rcc rId="0" sId="1" dxf="1">
      <nc r="E138" t="inlineStr">
        <is>
          <t>человек</t>
        </is>
      </nc>
      <ndxf>
        <font>
          <sz val="13"/>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rder>
      </ndxf>
    </rcc>
    <rcc rId="0" sId="1" dxf="1">
      <nc r="F138">
        <v>1</v>
      </nc>
      <ndxf>
        <font>
          <sz val="13"/>
          <color auto="1"/>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rder>
      </ndxf>
    </rcc>
    <rcc rId="0" sId="1" dxf="1">
      <nc r="G138">
        <v>0</v>
      </nc>
      <ndxf>
        <font>
          <sz val="13"/>
          <color auto="1"/>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H138">
        <v>0</v>
      </nc>
      <ndxf>
        <font>
          <sz val="13"/>
          <color auto="1"/>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I138">
        <v>0</v>
      </nc>
      <ndxf>
        <font>
          <sz val="13"/>
          <color auto="1"/>
          <name val="Times New Roman"/>
          <scheme val="none"/>
        </font>
        <numFmt numFmtId="164" formatCode="0.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J138" t="inlineStr">
        <is>
          <t xml:space="preserve">В связи с тем, что в течении 2023 года на учёте в КУ ХМАО-Югре "Когалымский центр занятости населения" не было подходящих граждан с инвалидностью для трудоустройства на заявленные свободные рабочие места в муниципальные учреждения города Когалыма (основное количество обращающихся в Когалымский центр занятости населения - граждане, с ментальными и психическими расстройствами. Остальное количество обратившихся граждан с инвалидностью имеют профессию и специальность, для которых неквалифицированные виды труда не являются подходящими), уменьшен целевой показатель муниципальной программы с 1 человека до 0 человек, а также уменьшен показатель численности Государственной программы "Поддержка занятости населения" и средства автономного округа. </t>
        </is>
      </nc>
      <ndxf>
        <font>
          <sz val="13"/>
          <color auto="1"/>
          <name val="Times New Roman"/>
          <scheme val="none"/>
        </font>
        <fill>
          <patternFill patternType="solid">
            <bgColor rgb="FFFFFF00"/>
          </patternFill>
        </fill>
        <alignment horizontal="left" vertical="top" wrapText="1" readingOrder="0"/>
        <border outline="0">
          <left style="thin">
            <color indexed="64"/>
          </left>
          <right style="thin">
            <color indexed="64"/>
          </right>
          <top style="thin">
            <color indexed="64"/>
          </top>
          <bottom style="thin">
            <color indexed="64"/>
          </bottom>
        </border>
      </ndxf>
    </rcc>
    <rfmt sheetId="1" sqref="K138" start="0" length="0">
      <dxf>
        <alignment horizontal="center" vertical="center" wrapText="1" readingOrder="0"/>
      </dxf>
    </rfmt>
    <rcc rId="0" sId="1">
      <nc r="L138" t="inlineStr">
        <is>
          <t>не берем, зачем если 0 план, 0 факт</t>
        </is>
      </nc>
    </rcc>
    <rfmt sheetId="1" sqref="N138" start="0" length="0">
      <dxf>
        <font>
          <b/>
          <sz val="13"/>
          <color rgb="FFFF0000"/>
          <name val="Times New Roman"/>
          <scheme val="none"/>
        </font>
        <alignment horizontal="center" vertical="center" wrapText="1" readingOrder="0"/>
      </dxf>
    </rfmt>
  </rrc>
  <rcc rId="766" sId="1">
    <oc r="B139">
      <v>113</v>
    </oc>
    <nc r="B139">
      <v>112</v>
    </nc>
  </rcc>
  <rcc rId="767" sId="1">
    <oc r="B140">
      <v>114</v>
    </oc>
    <nc r="B140">
      <v>113</v>
    </nc>
  </rcc>
  <rcc rId="768" sId="1">
    <oc r="B141">
      <v>115</v>
    </oc>
    <nc r="B141">
      <v>114</v>
    </nc>
  </rcc>
  <rcc rId="769" sId="1">
    <oc r="B142">
      <v>116</v>
    </oc>
    <nc r="B142">
      <v>115</v>
    </nc>
  </rcc>
  <rcc rId="770" sId="1">
    <oc r="B143">
      <v>117</v>
    </oc>
    <nc r="B143">
      <v>116</v>
    </nc>
  </rcc>
  <rcc rId="771" sId="1">
    <oc r="B145">
      <v>118</v>
    </oc>
    <nc r="B145">
      <v>117</v>
    </nc>
  </rcc>
  <rcc rId="772" sId="1">
    <oc r="B146">
      <v>119</v>
    </oc>
    <nc r="B146">
      <v>118</v>
    </nc>
  </rcc>
  <rcc rId="773" sId="1">
    <oc r="B147">
      <v>120</v>
    </oc>
    <nc r="B147">
      <v>119</v>
    </nc>
  </rcc>
  <rcc rId="774" sId="1">
    <oc r="B148">
      <v>121</v>
    </oc>
    <nc r="B148">
      <v>120</v>
    </nc>
  </rcc>
  <rcc rId="775" sId="1">
    <oc r="B149">
      <v>122</v>
    </oc>
    <nc r="B149">
      <v>121</v>
    </nc>
  </rcc>
  <rcc rId="776" sId="1">
    <oc r="B150">
      <v>123</v>
    </oc>
    <nc r="B150">
      <v>122</v>
    </nc>
  </rcc>
  <rcc rId="777" sId="1">
    <oc r="B151">
      <v>124</v>
    </oc>
    <nc r="B151">
      <v>123</v>
    </nc>
  </rcc>
  <rcc rId="778" sId="1">
    <oc r="B152">
      <v>125</v>
    </oc>
    <nc r="B152">
      <v>124</v>
    </nc>
  </rcc>
  <rcc rId="779" sId="1">
    <oc r="B153">
      <v>126</v>
    </oc>
    <nc r="B153">
      <v>125</v>
    </nc>
  </rcc>
  <rcc rId="780" sId="1">
    <oc r="B154">
      <v>127</v>
    </oc>
    <nc r="B154">
      <v>126</v>
    </nc>
  </rcc>
  <rcc rId="781" sId="1">
    <oc r="B155">
      <v>128</v>
    </oc>
    <nc r="B155">
      <v>127</v>
    </nc>
  </rcc>
  <rcc rId="782" sId="1">
    <oc r="B156">
      <v>129</v>
    </oc>
    <nc r="B156">
      <v>128</v>
    </nc>
  </rcc>
  <rcc rId="783" sId="1">
    <oc r="B157">
      <v>130</v>
    </oc>
    <nc r="B157">
      <v>129</v>
    </nc>
  </rcc>
  <rcc rId="784" sId="1">
    <oc r="B158">
      <v>131</v>
    </oc>
    <nc r="B158">
      <v>130</v>
    </nc>
  </rcc>
  <rcc rId="785" sId="1">
    <oc r="B160">
      <v>132</v>
    </oc>
    <nc r="B160">
      <v>131</v>
    </nc>
  </rcc>
  <rcc rId="786" sId="1">
    <oc r="B161">
      <v>133</v>
    </oc>
    <nc r="B161">
      <v>132</v>
    </nc>
  </rcc>
  <rcc rId="787" sId="1">
    <oc r="B162">
      <v>134</v>
    </oc>
    <nc r="B162">
      <v>133</v>
    </nc>
  </rcc>
  <rcc rId="788" sId="1">
    <oc r="B163">
      <v>135</v>
    </oc>
    <nc r="B163">
      <v>134</v>
    </nc>
  </rcc>
  <rcc rId="789" sId="1">
    <oc r="B164">
      <v>136</v>
    </oc>
    <nc r="B164">
      <v>135</v>
    </nc>
  </rcc>
  <rcc rId="790" sId="1">
    <oc r="B165">
      <v>137</v>
    </oc>
    <nc r="B165">
      <v>136</v>
    </nc>
  </rcc>
  <rcc rId="791" sId="1">
    <oc r="B167">
      <v>138</v>
    </oc>
    <nc r="B167">
      <v>137</v>
    </nc>
  </rcc>
  <rcc rId="792" sId="1">
    <oc r="B168">
      <v>139</v>
    </oc>
    <nc r="B168">
      <v>138</v>
    </nc>
  </rcc>
  <rrc rId="793" sId="1" ref="A171:XFD171" action="deleteRow">
    <undo index="2" exp="area" ref3D="1" dr="$K$1:$M$1048576" dn="Z_DE2D4942_7408_4E97_8066_36FDC42C9E89_.wvu.Cols" sId="1"/>
    <undo index="1" exp="area" ref3D="1" dr="$A$1:$B$1048576" dn="Z_DE2D4942_7408_4E97_8066_36FDC42C9E89_.wvu.Cols" sId="1"/>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1:XFD171" start="0" length="0">
      <dxf>
        <font>
          <color rgb="FFFF0000"/>
          <name val="Times New Roman"/>
          <scheme val="none"/>
        </font>
      </dxf>
    </rfmt>
    <rcc rId="0" sId="1" dxf="1">
      <nc r="A171">
        <v>7</v>
      </nc>
      <ndxf>
        <font>
          <b/>
          <sz val="15"/>
          <color rgb="FFFF0000"/>
          <name val="Times New Roman"/>
          <scheme val="none"/>
        </font>
        <alignment horizontal="center" vertical="top" readingOrder="0"/>
      </ndxf>
    </rcc>
    <rcc rId="0" sId="1" dxf="1">
      <nc r="B171">
        <v>142</v>
      </nc>
      <ndxf>
        <font>
          <b/>
          <sz val="15"/>
          <color rgb="FFFF0000"/>
          <name val="Times New Roman"/>
          <scheme val="none"/>
        </font>
        <alignment horizontal="center" vertical="center" readingOrder="0"/>
      </ndxf>
    </rcc>
    <rcc rId="0" sId="1" dxf="1">
      <nc r="C171" t="inlineStr">
        <is>
          <t>5.</t>
        </is>
      </nc>
      <ndxf>
        <font>
          <sz val="13"/>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s="1" dxf="1">
      <nc r="D171" t="inlineStr">
        <is>
          <t>Производство овощей</t>
        </is>
      </nc>
      <ndxf>
        <font>
          <sz val="13"/>
          <color auto="1"/>
          <name val="Times New Roman"/>
          <scheme val="none"/>
        </font>
        <fill>
          <patternFill patternType="solid">
            <bgColor rgb="FFFFFF00"/>
          </patternFill>
        </fill>
        <alignment horizontal="left" vertical="center" wrapText="1" readingOrder="0"/>
        <border outline="0">
          <left style="thin">
            <color indexed="64"/>
          </left>
          <right style="thin">
            <color indexed="64"/>
          </right>
          <top style="thin">
            <color indexed="64"/>
          </top>
          <bottom style="thin">
            <color indexed="64"/>
          </bottom>
        </border>
      </ndxf>
    </rcc>
    <rcc rId="0" sId="1" dxf="1">
      <nc r="E171" t="inlineStr">
        <is>
          <t>тонн</t>
        </is>
      </nc>
      <ndxf>
        <font>
          <sz val="13"/>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c r="F171" t="inlineStr">
        <is>
          <t>-</t>
        </is>
      </nc>
      <ndxf>
        <font>
          <sz val="13"/>
          <color rgb="FFFF0000"/>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umFmtId="4">
      <nc r="G171">
        <v>0</v>
      </nc>
      <ndxf>
        <font>
          <sz val="13"/>
          <color rgb="FFFF0000"/>
          <name val="Times New Roman"/>
          <scheme val="none"/>
        </font>
        <numFmt numFmtId="3" formatCode="#,##0"/>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umFmtId="4">
      <nc r="H171">
        <v>0</v>
      </nc>
      <ndxf>
        <font>
          <sz val="13"/>
          <color auto="1"/>
          <name val="Times New Roman"/>
          <scheme val="none"/>
        </font>
        <numFmt numFmtId="1" formatCode="0"/>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I171">
        <v>0</v>
      </nc>
      <ndxf>
        <font>
          <sz val="13"/>
          <color auto="1"/>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fmt sheetId="1" sqref="J171" start="0" length="0">
      <dxf>
        <font>
          <sz val="13"/>
          <color rgb="FFFF0000"/>
          <name val="Times New Roman"/>
          <scheme val="none"/>
        </font>
        <numFmt numFmtId="30" formatCode="@"/>
        <fill>
          <patternFill patternType="solid">
            <bgColor rgb="FFFFFF00"/>
          </patternFill>
        </fill>
        <alignment horizontal="left" vertical="center" wrapText="1" readingOrder="0"/>
        <border outline="0">
          <left style="thin">
            <color indexed="64"/>
          </left>
          <right style="thin">
            <color indexed="64"/>
          </right>
          <top style="thin">
            <color indexed="64"/>
          </top>
          <bottom style="thin">
            <color indexed="64"/>
          </bottom>
        </border>
      </dxf>
    </rfmt>
    <rfmt sheetId="1" sqref="K171" start="0" length="0">
      <dxf>
        <font>
          <sz val="13"/>
          <color rgb="FFFF0000"/>
          <name val="Times New Roman"/>
          <scheme val="none"/>
        </font>
        <alignment horizontal="center" vertical="top" readingOrder="0"/>
      </dxf>
    </rfmt>
    <rfmt sheetId="1" sqref="L171" start="0" length="0">
      <dxf>
        <font>
          <sz val="13"/>
          <color rgb="FFFF0000"/>
          <name val="Times New Roman"/>
          <scheme val="none"/>
        </font>
      </dxf>
    </rfmt>
    <rfmt sheetId="1" sqref="N171" start="0" length="0">
      <dxf>
        <font>
          <b/>
          <sz val="24"/>
          <color rgb="FFFF0000"/>
          <name val="Times New Roman"/>
          <scheme val="none"/>
        </font>
        <alignment horizontal="center" vertical="center" wrapText="1" readingOrder="0"/>
      </dxf>
    </rfmt>
  </rrc>
  <rrc rId="794" sId="1" ref="A172:XFD172" action="deleteRow">
    <undo index="2" exp="area" ref3D="1" dr="$K$1:$M$1048576" dn="Z_DE2D4942_7408_4E97_8066_36FDC42C9E89_.wvu.Cols" sId="1"/>
    <undo index="1" exp="area" ref3D="1" dr="$A$1:$B$1048576" dn="Z_DE2D4942_7408_4E97_8066_36FDC42C9E89_.wvu.Cols" sId="1"/>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fmt sheetId="1" xfDxf="1" sqref="A172:XFD172" start="0" length="0">
      <dxf>
        <font>
          <color rgb="FFFF0000"/>
          <name val="Times New Roman"/>
          <scheme val="none"/>
        </font>
      </dxf>
    </rfmt>
    <rcc rId="0" sId="1" dxf="1">
      <nc r="A172">
        <v>9</v>
      </nc>
      <ndxf>
        <font>
          <b/>
          <sz val="15"/>
          <color rgb="FFFF0000"/>
          <name val="Times New Roman"/>
          <scheme val="none"/>
        </font>
        <alignment horizontal="center" vertical="top" readingOrder="0"/>
      </ndxf>
    </rcc>
    <rcc rId="0" sId="1" dxf="1">
      <nc r="B172">
        <v>144</v>
      </nc>
      <ndxf>
        <font>
          <b/>
          <sz val="15"/>
          <color rgb="FFFF0000"/>
          <name val="Times New Roman"/>
          <scheme val="none"/>
        </font>
        <alignment horizontal="center" vertical="center" readingOrder="0"/>
      </ndxf>
    </rcc>
    <rcc rId="0" sId="1" dxf="1">
      <nc r="C172" t="inlineStr">
        <is>
          <t>7.</t>
        </is>
      </nc>
      <ndxf>
        <font>
          <sz val="13"/>
          <color auto="1"/>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ndxf>
    </rcc>
    <rcc rId="0" sId="1" s="1" dxf="1">
      <nc r="D172" t="inlineStr">
        <is>
          <t>Количество приобретенной сельскохозяйственной техники и (или) оборудования</t>
        </is>
      </nc>
      <ndxf>
        <font>
          <sz val="13"/>
          <color auto="1"/>
          <name val="Times New Roman"/>
          <scheme val="none"/>
        </font>
        <fill>
          <patternFill patternType="solid">
            <bgColor rgb="FFFFFF00"/>
          </patternFill>
        </fill>
        <alignment horizontal="left" vertical="center" wrapText="1" readingOrder="0"/>
        <border outline="0">
          <left style="thin">
            <color indexed="64"/>
          </left>
          <right style="thin">
            <color indexed="64"/>
          </right>
          <top style="thin">
            <color indexed="64"/>
          </top>
          <bottom style="thin">
            <color indexed="64"/>
          </bottom>
        </border>
      </ndxf>
    </rcc>
    <rcc rId="0" sId="1" dxf="1">
      <nc r="E172" t="inlineStr">
        <is>
          <t>единиц</t>
        </is>
      </nc>
      <ndxf>
        <font>
          <sz val="13"/>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c r="F172">
        <v>1</v>
      </nc>
      <ndxf>
        <font>
          <sz val="13"/>
          <color rgb="FFFF0000"/>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c r="G172">
        <v>0</v>
      </nc>
      <ndxf>
        <font>
          <sz val="13"/>
          <color rgb="FFFF0000"/>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c r="H172">
        <v>0</v>
      </nc>
      <ndxf>
        <font>
          <sz val="13"/>
          <color auto="1"/>
          <name val="Times New Roman"/>
          <scheme val="none"/>
        </font>
        <fill>
          <patternFill patternType="solid">
            <bgColor rgb="FFFFFF00"/>
          </patternFill>
        </fill>
        <alignment horizontal="center" vertical="center" wrapText="1" readingOrder="0"/>
        <border outline="0">
          <left style="thin">
            <color indexed="64"/>
          </left>
          <right style="thin">
            <color indexed="64"/>
          </right>
          <top style="thin">
            <color indexed="64"/>
          </top>
          <bottom style="thin">
            <color indexed="64"/>
          </bottom>
        </border>
      </ndxf>
    </rcc>
    <rcc rId="0" sId="1" dxf="1">
      <nc r="I172">
        <v>0</v>
      </nc>
      <ndxf>
        <font>
          <sz val="13"/>
          <color auto="1"/>
          <name val="Times New Roman"/>
          <scheme val="none"/>
        </font>
        <fill>
          <patternFill patternType="solid">
            <bgColor rgb="FFFFFF00"/>
          </patternFill>
        </fill>
        <alignment horizontal="center" vertical="center" readingOrder="0"/>
        <border outline="0">
          <left style="thin">
            <color indexed="64"/>
          </left>
          <right style="thin">
            <color indexed="64"/>
          </right>
          <top style="thin">
            <color indexed="64"/>
          </top>
          <bottom style="thin">
            <color indexed="64"/>
          </bottom>
        </border>
      </ndxf>
    </rcc>
    <rcc rId="0" sId="1" dxf="1">
      <nc r="J172" t="inlineStr">
        <is>
          <t>Субсидии носят заявительный характер и возмещение затрат производится по фактически произведенным затратам, а также с учетом планов крестьянских (фермерских) хозяйств по приобретению сельскохозяйственной техники и оборудования, показатель обнулён.</t>
        </is>
      </nc>
      <ndxf>
        <font>
          <sz val="13"/>
          <color auto="1"/>
          <name val="Times New Roman"/>
          <scheme val="none"/>
        </font>
        <numFmt numFmtId="30" formatCode="@"/>
        <fill>
          <patternFill patternType="solid">
            <bgColor rgb="FFFFFF00"/>
          </patternFill>
        </fill>
        <alignment horizontal="left" vertical="center" wrapText="1" readingOrder="0"/>
        <border outline="0">
          <left style="thin">
            <color indexed="64"/>
          </left>
          <right style="thin">
            <color indexed="64"/>
          </right>
          <top style="thin">
            <color indexed="64"/>
          </top>
          <bottom style="thin">
            <color indexed="64"/>
          </bottom>
        </border>
      </ndxf>
    </rcc>
    <rfmt sheetId="1" sqref="K172" start="0" length="0">
      <dxf>
        <font>
          <sz val="13"/>
          <color rgb="FFFF0000"/>
          <name val="Times New Roman"/>
          <scheme val="none"/>
        </font>
        <alignment horizontal="center" vertical="top" readingOrder="0"/>
      </dxf>
    </rfmt>
    <rfmt sheetId="1" sqref="L172" start="0" length="0">
      <dxf>
        <font>
          <sz val="13"/>
          <color rgb="FFFF0000"/>
          <name val="Times New Roman"/>
          <scheme val="none"/>
        </font>
      </dxf>
    </rfmt>
    <rfmt sheetId="1" sqref="N172" start="0" length="0">
      <dxf>
        <font>
          <b/>
          <sz val="24"/>
          <color theme="6" tint="-0.249977111117893"/>
          <name val="Times New Roman"/>
          <scheme val="none"/>
        </font>
        <alignment horizontal="center" vertical="center" wrapText="1" readingOrder="0"/>
      </dxf>
    </rfmt>
  </rrc>
  <rcc rId="795" sId="1">
    <oc r="B169">
      <v>140</v>
    </oc>
    <nc r="B169">
      <v>139</v>
    </nc>
  </rcc>
  <rcc rId="796" sId="1">
    <oc r="B170">
      <v>141</v>
    </oc>
    <nc r="B170">
      <v>140</v>
    </nc>
  </rcc>
  <rcc rId="797" sId="1">
    <oc r="B171">
      <v>143</v>
    </oc>
    <nc r="B171">
      <v>141</v>
    </nc>
  </rcc>
  <rcc rId="798" sId="1">
    <oc r="B172">
      <v>145</v>
    </oc>
    <nc r="B172">
      <v>142</v>
    </nc>
  </rcc>
  <rcc rId="799" sId="1">
    <oc r="B173">
      <v>146</v>
    </oc>
    <nc r="B173">
      <v>143</v>
    </nc>
  </rcc>
  <rcc rId="800" sId="1">
    <oc r="B175">
      <v>147</v>
    </oc>
    <nc r="B175">
      <v>144</v>
    </nc>
  </rcc>
  <rcc rId="801" sId="1">
    <oc r="B176">
      <v>148</v>
    </oc>
    <nc r="B176">
      <v>145</v>
    </nc>
  </rcc>
  <rcc rId="802" sId="1">
    <oc r="B177">
      <v>149</v>
    </oc>
    <nc r="B177">
      <v>146</v>
    </nc>
  </rcc>
  <rcc rId="803" sId="1">
    <oc r="B178">
      <v>150</v>
    </oc>
    <nc r="B178">
      <v>147</v>
    </nc>
  </rcc>
  <rcc rId="804" sId="1">
    <oc r="B181">
      <v>151</v>
    </oc>
    <nc r="B181">
      <v>148</v>
    </nc>
  </rcc>
  <rcc rId="805" sId="1">
    <oc r="B182">
      <v>152</v>
    </oc>
    <nc r="B182">
      <v>149</v>
    </nc>
  </rcc>
  <rcc rId="806" sId="1">
    <oc r="B184">
      <v>153</v>
    </oc>
    <nc r="B184">
      <v>150</v>
    </nc>
  </rcc>
  <rcc rId="807" sId="1">
    <oc r="B185">
      <v>154</v>
    </oc>
    <nc r="B185">
      <v>151</v>
    </nc>
  </rcc>
  <rcc rId="808" sId="1">
    <oc r="B186">
      <v>155</v>
    </oc>
    <nc r="B186">
      <v>152</v>
    </nc>
  </rcc>
  <rcc rId="809" sId="1">
    <oc r="B187">
      <v>156</v>
    </oc>
    <nc r="B187">
      <v>153</v>
    </nc>
  </rcc>
  <rcc rId="810" sId="1">
    <nc r="B188">
      <v>154</v>
    </nc>
  </rcc>
  <rcc rId="811" sId="1">
    <oc r="B189">
      <v>157</v>
    </oc>
    <nc r="B189">
      <v>155</v>
    </nc>
  </rcc>
  <rcc rId="812" sId="1">
    <oc r="B190">
      <v>158</v>
    </oc>
    <nc r="B190">
      <v>156</v>
    </nc>
  </rcc>
  <rcc rId="813" sId="1">
    <oc r="B191">
      <v>159</v>
    </oc>
    <nc r="B191">
      <v>157</v>
    </nc>
  </rcc>
  <rcc rId="814" sId="1">
    <oc r="B193">
      <v>160</v>
    </oc>
    <nc r="B193">
      <v>158</v>
    </nc>
  </rcc>
  <rcc rId="815" sId="1">
    <oc r="B194">
      <v>161</v>
    </oc>
    <nc r="B194">
      <v>159</v>
    </nc>
  </rcc>
  <rcc rId="816" sId="1">
    <oc r="B195">
      <v>162</v>
    </oc>
    <nc r="B195">
      <v>160</v>
    </nc>
  </rcc>
  <rcc rId="817" sId="1">
    <oc r="B196">
      <v>163</v>
    </oc>
    <nc r="B196">
      <v>161</v>
    </nc>
  </rcc>
  <rcc rId="818" sId="1" numFmtId="4">
    <oc r="F206">
      <v>163</v>
    </oc>
    <nc r="F206">
      <v>161</v>
    </nc>
  </rcc>
  <rcc rId="819" sId="1" numFmtId="4">
    <oc r="F204">
      <v>11</v>
    </oc>
    <nc r="F204">
      <v>9</v>
    </nc>
  </rcc>
  <rm rId="820" sheetId="1" source="K184" destination="M184" sourceSheetId="1">
    <rfmt sheetId="1" sqref="M184" start="0" length="0">
      <dxf>
        <font>
          <sz val="12"/>
          <color rgb="FFFF0000"/>
          <name val="Times New Roman"/>
          <scheme val="none"/>
        </font>
        <alignment horizontal="center" vertical="center" wrapText="1" readingOrder="0"/>
      </dxf>
    </rfmt>
  </rm>
  <rm rId="821" sheetId="1" source="L184" destination="K184" sourceSheetId="1">
    <rfmt sheetId="1" sqref="K184" start="0" length="0">
      <dxf>
        <font>
          <sz val="12"/>
          <color rgb="FFFF0000"/>
          <name val="Times New Roman"/>
          <scheme val="none"/>
        </font>
        <alignment horizontal="center" vertical="center" wrapText="1" readingOrder="0"/>
      </dxf>
    </rfmt>
  </rm>
  <rcc rId="822" sId="1">
    <oc r="F199">
      <f>SUM(K19,K8,K54,K49,K25,K134,K193,K95,K139,K38,K145,K167,K175,K160,K181,K106,+K121,M184+K69)/19</f>
    </oc>
    <nc r="F199">
      <f>SUM(K19,K8,K54,K184,K25,K134,K193,K95,K139,K38,K145,K167,K175,K160,K181,K106,+K121,+K69)/19</f>
    </nc>
  </rcc>
  <rdn rId="0" localSheetId="1" customView="1" name="Z_DE2D4942_7408_4E97_8066_36FDC42C9E89_.wvu.Cols" hidden="1" oldHidden="1">
    <oldFormula>'Приложение 2'!$A:$B,'Приложение 2'!$K:$M</oldFormula>
  </rdn>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92">
    <dxf>
      <fill>
        <patternFill patternType="none">
          <bgColor auto="1"/>
        </patternFill>
      </fill>
    </dxf>
  </rfmt>
  <rcc rId="827" sId="1">
    <oc r="K92" t="inlineStr">
      <is>
        <t xml:space="preserve"> +Город детства
Количество ИП надо перепроверить</t>
      </is>
    </oc>
    <nc r="K92"/>
  </rcc>
  <rcc rId="828" sId="1">
    <oc r="L92" t="inlineStr">
      <is>
        <t>поправила</t>
      </is>
    </oc>
    <nc r="L92"/>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E2D4942-7408-4E97-8066-36FDC42C9E89}" action="delete"/>
  <rdn rId="0" localSheetId="1" customView="1" name="Z_DE2D4942_7408_4E97_8066_36FDC42C9E89_.wvu.PrintArea" hidden="1" oldHidden="1">
    <formula>'Приложение 2'!$C$1:$J$197</formula>
    <oldFormula>'Приложение 2'!$C$1:$J$197</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32" sId="1">
    <oc r="J134" t="inlineStr">
      <is>
        <t xml:space="preserve">В реализации данного мероприятия муниципальной программы участвуют два соисполнителя: МКУ "УОДОМС": с 13 чел. из числа безработных граждан заключены срочные трудовые договоры для работы в должности машинистка (план/год. 13 чел.). Средства в размере 1065,3 тыс.рублей выплачены на заработную плату, налоги и мед.осмотр. Период участия в данном мероприятии 2 месяца. 
</t>
      </is>
    </oc>
    <nc r="J134" t="inlineStr">
      <is>
        <t xml:space="preserve">В МКУ "УОДОМС": с 13  безработными гражданами заключены срочные трудовые договоры для работы в должности машинистка (план/год. 13 чел.). Период участия в данном мероприятии 2 месяца. 
</t>
      </is>
    </nc>
  </rcc>
</revisions>
</file>

<file path=xl/revisions/revisionLog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A841332-DFE8-4B37-BA4A-C5C5E49832E3}" action="delete"/>
  <rdn rId="0" localSheetId="1" customView="1" name="Z_BA841332_DFE8_4B37_BA4A_C5C5E49832E3_.wvu.PrintArea" hidden="1" oldHidden="1">
    <formula>'Приложение 2'!$C$1:$J$188</formula>
    <oldFormula>'Приложение 2'!$C$1:$J$188</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2'!$C$1:$L$196</formula>
    <oldFormula>'Приложение 2'!$C$1:$L$196</oldFormula>
  </rdn>
  <rcv guid="{BA841332-DFE8-4B37-BA4A-C5C5E49832E3}" action="add"/>
</revisions>
</file>

<file path=xl/revisions/revisionLog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A841332-DFE8-4B37-BA4A-C5C5E49832E3}" action="delete"/>
  <rdn rId="0" localSheetId="1" customView="1" name="Z_BA841332_DFE8_4B37_BA4A_C5C5E49832E3_.wvu.PrintArea" hidden="1" oldHidden="1">
    <formula>'Приложение 2'!$C$1:$J$196</formula>
    <oldFormula>'Приложение 2'!$C$1:$J$188</oldFormula>
  </rdn>
  <rdn rId="0" localSheetId="1" customView="1" name="Z_BA841332_DFE8_4B37_BA4A_C5C5E49832E3_.wvu.PrintTitles" hidden="1" oldHidden="1">
    <formula>'Приложение 2'!$3:$5</formula>
    <oldFormula>'Приложение 2'!$3:$5</oldFormula>
  </rdn>
  <rdn rId="0" localSheetId="1" customView="1" name="Z_BA841332_DFE8_4B37_BA4A_C5C5E49832E3_.wvu.FilterData" hidden="1" oldHidden="1">
    <formula>'Приложение 2'!$C$1:$L$196</formula>
    <oldFormula>'Приложение 2'!$C$1:$L$196</oldFormula>
  </rdn>
  <rcv guid="{BA841332-DFE8-4B37-BA4A-C5C5E49832E3}" action="add"/>
</revisions>
</file>

<file path=xl/revisions/revisionLog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39" sId="1">
    <oc r="I40">
      <f>H40/G40*100</f>
    </oc>
    <nc r="I40">
      <f>H40/G40*100</f>
    </nc>
  </rcc>
</revisions>
</file>

<file path=xl/revisions/revisionLog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40" sId="1">
    <oc r="J11" t="inlineStr">
      <is>
        <t>Из 60 услуг, разработано 59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В соответствии с пунктом 5.5.1 протокола от 30.03.2023 №48 заседания комиссии по проведению административной реформы и повышению качества предоставления государственных и муниципальных услуг в ХМАО-Югре (далее - заседание комиссии) Департаменту по управлению государственным имуществом ХМАО-Югры необходимо было разработать типовой административный регламент услуги в срок до 15.05.2023. Протоколом от 03.04.2024 №51 заседания комиссии срок исполнения поручения продлен до 01.06.2024 (п. 6.2). Разработка административного регламента услуги будет возможна только после утверждения типового административного регламента.</t>
      </is>
    </oc>
    <nc r="J11" t="inlineStr">
      <is>
        <t>Из 60 услуг, разработано 59 административных регламентов предоставления муниципальных услуг, не утвержден 1 административный регламент на предоставление муниципальной услуги «Использование земель или земельных участков, находящихся в государственной или муниципальной собственности, для возведения гражданами гаражей, являющихся некапитальными сооружениями, либо для стоянки технических или других средств передвижения инвалидов вблизи их места жительства без предоставления земельных участков и установления сервитута, публичного сервитута» (далее – административный регламент, услуга). 
В соответствии с пунктом 5.5.1 протокола от 30.03.2023 №48 заседания комиссии по проведению административной реформы и повышению качества предоставления государственных и муниципальных услуг в ХМАО-Югре (далее - заседание комиссии) Департаменту по управлению государственным имуществом ХМАО-Югры необходимо было разработать типовой административный регламент услуги в срок до 15.05.2023. Протоколом от 03.04.2024 №51 заседания комиссии срок исполнения поручения продлен до 01.06.2024 (п. 6.2). Разработка административного регламента услуги будет возможна только после утверждения типового административного регламента Департаментом экономического развития Ханты-Мансийского автономного округа - Югры.</t>
      </is>
    </nc>
  </rcc>
  <rcc rId="841" sId="1">
    <oc r="J52" t="inlineStr">
      <is>
        <t>Работы выполнены на одном объекте благоустройства "Этнодеревня" оборудована мангальная зона (установлены столы-гриль). 
По объектам "Литературный сквер" и "Экотропа" выполнение работы планируется в 2024 году.</t>
      </is>
    </oc>
    <nc r="J52" t="inlineStr">
      <is>
        <t xml:space="preserve">Работы выполнены на одном объекте благоустройства "Этнодеревня" оборудована мангальная зона (установлены столы-гриль). 
По объектам "Литературный сквер" и "Экотропа" выполнение работы планируется в 2024 году.
- "Экотропа" - реализация в 2024 году в рамках данной муниципальной программы; 
-"Литературный сквер"  - в связи с принятием решения по реализации проекта в рамках инициативного бюджетирования.
</t>
      </is>
    </nc>
  </rcc>
  <rcc rId="842" sId="1">
    <oc r="J54" t="inlineStr">
      <is>
        <t>Показатель перевыполнен в связи с вводом в эксплуатацию новых спортивных объектов. По состоянию на 31.12.2023 монтаж спортивного оборудования на территории МАОУ Средняя общеобразовательная школа № 8 корпус 2, по ул. Дружбы народов, д.24 завершен.</t>
      </is>
    </oc>
    <nc r="J54" t="inlineStr">
      <is>
        <t xml:space="preserve">Показатель перевыполнен в связи с вводом в эксплуатацию новых спортивных объектов: 
- в муниципальном автономном общеобразовательном учреждении «Средняя общеобразовательная школа №1» города Когалыма установлен новый хоккейный корт и 4 баскетбольные стойки;
- в корпусе 2 муниципального автономного общеобразовательного учреждения «Средняя общеобразовательная школа №8 с углубленным изучением отдельных предметов» города Когалыма выполнен монтаж и установка спортивного оборудования круглогодичного использования (спортивный комплекс уличный «шведская стенка», велосипедная парковка, брусья гимнастические, «площадка для панна - футбола», «спортивный тренажер эллиптический», «соревновательная зона с велотренажером»). 
</t>
      </is>
    </nc>
  </rcc>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46" sId="1">
    <oc r="J156" t="inlineStr">
      <is>
        <t>Выполнены работы по художественному оформлению объектов: "Центральный распределительный пункт №10"; Строения, расположенные по адресу: ХМАО-Югра, г.Когалым, лесной массив 7 мкр. по ул.Градостроителей.</t>
      </is>
    </oc>
    <nc r="J156" t="inlineStr">
      <is>
        <t xml:space="preserve">Выполнены работы по художественному оформлению объектов: "Центральный распределительный пункт №10"; Строения, расположенные по адресу: ХМАО-Югра, г.Когалым, лесной массив 7 мкр. по ул.Градостроителей. Работы по двум объектам перенесены на 2024 год. </t>
      </is>
    </nc>
  </rcc>
</revisions>
</file>

<file path=xl/revisions/revisionLog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XFD1048576" start="0" length="2147483647">
    <dxf>
      <font>
        <color rgb="FFC00000"/>
      </font>
    </dxf>
  </rfmt>
  <rcc rId="847" sId="1">
    <oc r="G3" t="inlineStr">
      <is>
        <t>Значение показателя на 2023 год</t>
      </is>
    </oc>
    <nc r="G3" t="inlineStr">
      <is>
        <t>Значение показателя на 2024 год</t>
      </is>
    </nc>
  </rcc>
  <rcc rId="848" sId="1">
    <oc r="D2" t="inlineStr">
      <is>
        <t>Анализ достижения целевых показателей муниципальных программ за 2023 год</t>
      </is>
    </oc>
    <nc r="D2" t="inlineStr">
      <is>
        <t>Анализ достижения целевых показателей муниципальных программ за 2024 год</t>
      </is>
    </nc>
  </rcc>
  <rfmt sheetId="1" sqref="D1:J5" start="0" length="2147483647">
    <dxf>
      <font>
        <color auto="1"/>
      </font>
    </dxf>
  </rfmt>
  <rfmt sheetId="1" sqref="C3:C5" start="0" length="2147483647">
    <dxf>
      <font>
        <color auto="1"/>
      </font>
    </dxf>
  </rfmt>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33:J133" start="0" length="2147483647">
    <dxf>
      <font>
        <color auto="1"/>
      </font>
    </dxf>
  </rfmt>
  <rrc rId="852" sId="1" ref="A138:XFD138" action="insertRow">
    <undo index="0" exp="area" ref3D="1" dr="$A$1:$A$1048576" dn="Z_47B689C4_ABBE_41BA_9B3C_3E610DB9C5AC_.wvu.Cols" sId="1"/>
    <undo index="0" exp="area" ref3D="1" dr="$A$1:$A$1048576" dn="Z_FEA8BA84_09E7_4AC9_B99A_D42DE5EF1549_.wvu.Cols" sId="1"/>
    <undo index="0" exp="area" ref3D="1" dr="$A$1:$A$1048576" dn="Z_29EBB03D_D157_4DB4_B2FB_3BC1828B8F46_.wvu.Cols" sId="1"/>
  </rrc>
  <rfmt sheetId="1" sqref="C134" start="0" length="0">
    <dxf>
      <font>
        <sz val="13"/>
        <color auto="1"/>
        <name val="Times New Roman"/>
        <scheme val="none"/>
      </font>
    </dxf>
  </rfmt>
  <rfmt sheetId="1" s="1" sqref="D134" start="0" length="0">
    <dxf>
      <font>
        <sz val="12"/>
        <color auto="1"/>
        <name val="Times New Roman"/>
        <scheme val="none"/>
      </font>
      <alignment horizontal="left" vertical="center" readingOrder="0"/>
      <border outline="0">
        <left style="thin">
          <color indexed="64"/>
        </left>
        <top style="thin">
          <color indexed="64"/>
        </top>
      </border>
    </dxf>
  </rfmt>
  <rfmt sheetId="1" s="1" sqref="E134" start="0" length="0">
    <dxf>
      <font>
        <sz val="12"/>
        <color auto="1"/>
        <name val="Times New Roman"/>
        <scheme val="none"/>
      </font>
      <alignment wrapText="1" readingOrder="0"/>
      <border outline="0">
        <top style="thin">
          <color indexed="64"/>
        </top>
      </border>
    </dxf>
  </rfmt>
  <rfmt sheetId="1" s="1" sqref="F134" start="0" length="0">
    <dxf>
      <font>
        <sz val="12"/>
        <color auto="1"/>
        <name val="Times New Roman"/>
        <scheme val="none"/>
      </font>
    </dxf>
  </rfmt>
  <rfmt sheetId="1" s="1" sqref="G134" start="0" length="0">
    <dxf>
      <font>
        <sz val="12"/>
        <color auto="1"/>
        <name val="Times New Roman"/>
        <scheme val="none"/>
      </font>
      <fill>
        <patternFill patternType="solid">
          <bgColor theme="0" tint="-4.9989318521683403E-2"/>
        </patternFill>
      </fill>
    </dxf>
  </rfmt>
  <rfmt sheetId="1" sqref="C135" start="0" length="0">
    <dxf>
      <font>
        <sz val="13"/>
        <color auto="1"/>
        <name val="Times New Roman"/>
        <scheme val="none"/>
      </font>
      <numFmt numFmtId="0" formatCode="General"/>
    </dxf>
  </rfmt>
  <rfmt sheetId="1" s="1" sqref="D135" start="0" length="0">
    <dxf>
      <font>
        <sz val="12"/>
        <color auto="1"/>
        <name val="Times New Roman"/>
        <scheme val="none"/>
      </font>
      <alignment vertical="center" readingOrder="0"/>
    </dxf>
  </rfmt>
  <rfmt sheetId="1" s="1" sqref="E135" start="0" length="0">
    <dxf>
      <font>
        <sz val="12"/>
        <color auto="1"/>
        <name val="Times New Roman"/>
        <scheme val="none"/>
      </font>
      <alignment wrapText="1" readingOrder="0"/>
    </dxf>
  </rfmt>
  <rfmt sheetId="1" s="1" sqref="F135" start="0" length="0">
    <dxf>
      <font>
        <sz val="12"/>
        <color auto="1"/>
        <name val="Times New Roman"/>
        <scheme val="none"/>
      </font>
    </dxf>
  </rfmt>
  <rfmt sheetId="1" s="1" sqref="G135" start="0" length="0">
    <dxf>
      <font>
        <sz val="12"/>
        <color auto="1"/>
        <name val="Times New Roman"/>
        <scheme val="none"/>
      </font>
      <fill>
        <patternFill patternType="solid">
          <bgColor theme="0" tint="-4.9989318521683403E-2"/>
        </patternFill>
      </fill>
    </dxf>
  </rfmt>
  <rfmt sheetId="1" sqref="C136" start="0" length="0">
    <dxf>
      <font>
        <sz val="13"/>
        <color auto="1"/>
        <name val="Times New Roman"/>
        <scheme val="none"/>
      </font>
      <numFmt numFmtId="0" formatCode="General"/>
    </dxf>
  </rfmt>
  <rfmt sheetId="1" s="1" sqref="D136" start="0" length="0">
    <dxf>
      <font>
        <sz val="12"/>
        <color auto="1"/>
        <name val="Times New Roman"/>
        <scheme val="none"/>
      </font>
      <alignment horizontal="left" vertical="center" readingOrder="0"/>
      <border outline="0">
        <left style="thin">
          <color indexed="64"/>
        </left>
      </border>
    </dxf>
  </rfmt>
  <rfmt sheetId="1" s="1" sqref="E136" start="0" length="0">
    <dxf>
      <font>
        <sz val="12"/>
        <color auto="1"/>
        <name val="Times New Roman"/>
        <scheme val="none"/>
      </font>
      <alignment wrapText="1" readingOrder="0"/>
    </dxf>
  </rfmt>
  <rfmt sheetId="1" s="1" sqref="F136" start="0" length="0">
    <dxf>
      <font>
        <sz val="12"/>
        <color auto="1"/>
        <name val="Times New Roman"/>
        <scheme val="none"/>
      </font>
      <numFmt numFmtId="1" formatCode="0"/>
    </dxf>
  </rfmt>
  <rfmt sheetId="1" s="1" sqref="G136" start="0" length="0">
    <dxf>
      <font>
        <sz val="12"/>
        <color auto="1"/>
        <name val="Times New Roman"/>
        <scheme val="none"/>
      </font>
      <fill>
        <patternFill patternType="solid">
          <bgColor theme="0" tint="-4.9989318521683403E-2"/>
        </patternFill>
      </fill>
    </dxf>
  </rfmt>
  <rfmt sheetId="1" s="1" sqref="C137" start="0" length="0">
    <dxf>
      <font>
        <sz val="12"/>
        <color auto="1"/>
        <name val="Times New Roman"/>
        <scheme val="none"/>
      </font>
      <numFmt numFmtId="0" formatCode="General"/>
    </dxf>
  </rfmt>
  <rfmt sheetId="1" s="1" sqref="D137" start="0" length="0">
    <dxf>
      <font>
        <sz val="12"/>
        <color auto="1"/>
        <name val="Times New Roman"/>
        <scheme val="none"/>
      </font>
      <alignment vertical="center" readingOrder="0"/>
    </dxf>
  </rfmt>
  <rfmt sheetId="1" s="1" sqref="E137" start="0" length="0">
    <dxf>
      <font>
        <sz val="12"/>
        <color auto="1"/>
        <name val="Times New Roman"/>
        <scheme val="none"/>
      </font>
      <alignment wrapText="1" readingOrder="0"/>
    </dxf>
  </rfmt>
  <rfmt sheetId="1" s="1" sqref="F137" start="0" length="0">
    <dxf>
      <font>
        <sz val="12"/>
        <color auto="1"/>
        <name val="Times New Roman"/>
        <scheme val="none"/>
      </font>
    </dxf>
  </rfmt>
  <rfmt sheetId="1" s="1" sqref="G137" start="0" length="0">
    <dxf>
      <font>
        <sz val="12"/>
        <color auto="1"/>
        <name val="Times New Roman"/>
        <scheme val="none"/>
      </font>
      <numFmt numFmtId="3" formatCode="#,##0"/>
      <fill>
        <patternFill patternType="solid">
          <bgColor theme="0" tint="-4.9989318521683403E-2"/>
        </patternFill>
      </fill>
      <border outline="0">
        <right style="thin">
          <color indexed="64"/>
        </right>
      </border>
    </dxf>
  </rfmt>
  <rfmt sheetId="1" s="1" sqref="C138" start="0" length="0">
    <dxf>
      <font>
        <sz val="12"/>
        <color auto="1"/>
        <name val="Times New Roman"/>
        <scheme val="none"/>
      </font>
      <numFmt numFmtId="0" formatCode="General"/>
      <border outline="0">
        <right style="thin">
          <color indexed="64"/>
        </right>
      </border>
    </dxf>
  </rfmt>
  <rfmt sheetId="1" s="1" sqref="D138" start="0" length="0">
    <dxf>
      <font>
        <sz val="12"/>
        <color auto="1"/>
        <name val="Times New Roman"/>
        <scheme val="none"/>
      </font>
      <alignment vertical="center" readingOrder="0"/>
      <border outline="0">
        <left style="thin">
          <color indexed="64"/>
        </left>
        <right style="thin">
          <color indexed="64"/>
        </right>
      </border>
    </dxf>
  </rfmt>
  <rfmt sheetId="1" s="1" sqref="E138" start="0" length="0">
    <dxf>
      <font>
        <sz val="12"/>
        <color auto="1"/>
        <name val="Times New Roman"/>
        <scheme val="none"/>
      </font>
      <alignment wrapText="1" readingOrder="0"/>
      <border outline="0">
        <left style="thin">
          <color indexed="64"/>
        </left>
        <right style="thin">
          <color indexed="64"/>
        </right>
      </border>
    </dxf>
  </rfmt>
  <rfmt sheetId="1" s="1" sqref="F138" start="0" length="0">
    <dxf>
      <font>
        <sz val="12"/>
        <color auto="1"/>
        <name val="Times New Roman"/>
        <scheme val="none"/>
      </font>
      <border outline="0">
        <left style="thin">
          <color indexed="64"/>
        </left>
        <right style="thin">
          <color indexed="64"/>
        </right>
      </border>
    </dxf>
  </rfmt>
  <rfmt sheetId="1" s="1" sqref="G138" start="0" length="0">
    <dxf>
      <font>
        <sz val="12"/>
        <color auto="1"/>
        <name val="Times New Roman"/>
        <scheme val="none"/>
      </font>
      <numFmt numFmtId="3" formatCode="#,##0"/>
      <fill>
        <patternFill patternType="solid">
          <bgColor theme="0" tint="-4.9989318521683403E-2"/>
        </patternFill>
      </fill>
      <border outline="0">
        <left style="thin">
          <color indexed="64"/>
        </left>
        <right style="thin">
          <color indexed="64"/>
        </right>
      </border>
    </dxf>
  </rfmt>
  <rfmt sheetId="1" sqref="G134" start="0" length="0">
    <dxf>
      <fill>
        <patternFill>
          <fgColor rgb="FF000000"/>
          <bgColor rgb="FFF2F2F2"/>
        </patternFill>
      </fill>
    </dxf>
  </rfmt>
  <rfmt sheetId="1" sqref="G135" start="0" length="0">
    <dxf>
      <fill>
        <patternFill>
          <fgColor rgb="FF000000"/>
          <bgColor rgb="FFF2F2F2"/>
        </patternFill>
      </fill>
    </dxf>
  </rfmt>
  <rfmt sheetId="1" sqref="G136" start="0" length="0">
    <dxf>
      <fill>
        <patternFill>
          <fgColor rgb="FF000000"/>
          <bgColor rgb="FFF2F2F2"/>
        </patternFill>
      </fill>
    </dxf>
  </rfmt>
  <rfmt sheetId="1" sqref="G137" start="0" length="0">
    <dxf>
      <fill>
        <patternFill>
          <fgColor rgb="FF000000"/>
          <bgColor rgb="FFF2F2F2"/>
        </patternFill>
      </fill>
    </dxf>
  </rfmt>
  <rfmt sheetId="1" sqref="G138" start="0" length="0">
    <dxf>
      <fill>
        <patternFill>
          <fgColor rgb="FF000000"/>
          <bgColor rgb="FFF2F2F2"/>
        </patternFill>
      </fill>
    </dxf>
  </rfmt>
  <rcc rId="853" sId="1">
    <oc r="C134" t="inlineStr">
      <is>
        <t>1.</t>
      </is>
    </oc>
    <nc r="C134" t="inlineStr">
      <is>
        <t>I</t>
      </is>
    </nc>
  </rcc>
  <rcc rId="854" sId="1">
    <oc r="C135" t="inlineStr">
      <is>
        <t>2.</t>
      </is>
    </oc>
    <nc r="C135" t="inlineStr">
      <is>
        <t>II</t>
      </is>
    </nc>
  </rcc>
  <rcc rId="855" sId="1">
    <oc r="C136" t="inlineStr">
      <is>
        <t>3.</t>
      </is>
    </oc>
    <nc r="C136" t="inlineStr">
      <is>
        <t>III</t>
      </is>
    </nc>
  </rcc>
  <rcc rId="856" sId="1">
    <oc r="C137" t="inlineStr">
      <is>
        <t>4.</t>
      </is>
    </oc>
    <nc r="C137" t="inlineStr">
      <is>
        <t>IV</t>
      </is>
    </nc>
  </rcc>
  <rcc rId="857" sId="1">
    <nc r="C138" t="inlineStr">
      <is>
        <t>V</t>
      </is>
    </nc>
  </rcc>
  <rfmt sheetId="1" s="1" sqref="D135" start="0" length="0">
    <dxf>
      <font>
        <sz val="13"/>
        <color rgb="FFC00000"/>
        <name val="Times New Roman"/>
        <scheme val="none"/>
      </font>
      <fill>
        <patternFill patternType="solid">
          <bgColor theme="0"/>
        </patternFill>
      </fill>
      <alignment horizontal="general" readingOrder="0"/>
    </dxf>
  </rfmt>
  <rfmt sheetId="1" s="1" sqref="E135" start="0" length="0">
    <dxf>
      <font>
        <sz val="13"/>
        <color rgb="FFC00000"/>
        <name val="Times New Roman"/>
        <scheme val="none"/>
      </font>
      <fill>
        <patternFill patternType="solid">
          <bgColor theme="0"/>
        </patternFill>
      </fill>
    </dxf>
  </rfmt>
  <rcc rId="858" sId="1" odxf="1" s="1" dxf="1">
    <oc r="F135">
      <v>615</v>
    </oc>
    <nc r="F135">
      <v>613</v>
    </nc>
    <ndxf>
      <font>
        <sz val="13"/>
        <color rgb="FFC00000"/>
        <name val="Times New Roman"/>
        <scheme val="none"/>
      </font>
      <fill>
        <patternFill patternType="solid">
          <bgColor theme="0"/>
        </patternFill>
      </fill>
    </ndxf>
  </rcc>
  <rcc rId="859" sId="1" odxf="1" s="1" dxf="1">
    <oc r="G135">
      <v>610</v>
    </oc>
    <nc r="G135">
      <v>655</v>
    </nc>
    <ndxf>
      <font>
        <sz val="13"/>
        <color rgb="FFC00000"/>
        <name val="Times New Roman"/>
        <scheme val="none"/>
      </font>
      <fill>
        <patternFill>
          <fgColor indexed="64"/>
          <bgColor theme="0"/>
        </patternFill>
      </fill>
    </ndxf>
  </rcc>
  <rfmt sheetId="1" s="1" sqref="D136" start="0" length="0">
    <dxf>
      <font>
        <sz val="13"/>
        <color rgb="FFC00000"/>
        <name val="Times New Roman"/>
        <scheme val="none"/>
      </font>
      <fill>
        <patternFill patternType="solid">
          <bgColor theme="0"/>
        </patternFill>
      </fill>
      <alignment horizontal="general" readingOrder="0"/>
    </dxf>
  </rfmt>
  <rfmt sheetId="1" s="1" sqref="E136" start="0" length="0">
    <dxf>
      <font>
        <sz val="13"/>
        <color rgb="FFC00000"/>
        <name val="Times New Roman"/>
        <scheme val="none"/>
      </font>
      <fill>
        <patternFill patternType="solid">
          <bgColor theme="0"/>
        </patternFill>
      </fill>
    </dxf>
  </rfmt>
  <rfmt sheetId="1" s="1" sqref="F136" start="0" length="0">
    <dxf>
      <font>
        <sz val="13"/>
        <color rgb="FFC00000"/>
        <name val="Times New Roman"/>
        <scheme val="none"/>
      </font>
      <numFmt numFmtId="0" formatCode="General"/>
      <fill>
        <patternFill patternType="solid">
          <bgColor theme="0"/>
        </patternFill>
      </fill>
    </dxf>
  </rfmt>
  <rcc rId="860" sId="1" odxf="1" s="1" dxf="1">
    <oc r="G136">
      <v>138</v>
    </oc>
    <nc r="G136">
      <v>140</v>
    </nc>
    <ndxf>
      <font>
        <sz val="13"/>
        <color rgb="FFC00000"/>
        <name val="Times New Roman"/>
        <scheme val="none"/>
      </font>
      <fill>
        <patternFill>
          <fgColor indexed="64"/>
          <bgColor theme="0"/>
        </patternFill>
      </fill>
    </ndxf>
  </rcc>
  <rcc rId="861" sId="1" odxf="1" s="1" dxf="1">
    <oc r="D137" t="inlineStr">
      <is>
        <t>Оценка эффективности исполнения отдельных государственных полномочий в сфере трудовых отношений и государственного управления охраной труда в городе Когалыме</t>
      </is>
    </oc>
    <nc r="D137" t="inlineStr">
      <is>
        <t>Содействие трудоустройству незанятых инвалидов трудоспособного возраста, в том числе инвалидов молодого возраста, на оборудованные (оснащённые) рабочие места</t>
      </is>
    </nc>
    <ndxf>
      <font>
        <sz val="13"/>
        <color rgb="FFC00000"/>
        <name val="Times New Roman"/>
        <scheme val="none"/>
      </font>
      <fill>
        <patternFill patternType="solid">
          <bgColor theme="0"/>
        </patternFill>
      </fill>
      <alignment horizontal="general" readingOrder="0"/>
    </ndxf>
  </rcc>
  <rcc rId="862" sId="1" odxf="1" s="1" dxf="1">
    <oc r="E137" t="inlineStr">
      <is>
        <t>баллы</t>
      </is>
    </oc>
    <nc r="E137" t="inlineStr">
      <is>
        <t>человек</t>
      </is>
    </nc>
    <ndxf>
      <font>
        <sz val="13"/>
        <color rgb="FFC00000"/>
        <name val="Times New Roman"/>
        <scheme val="none"/>
      </font>
      <fill>
        <patternFill patternType="solid">
          <bgColor theme="0"/>
        </patternFill>
      </fill>
    </ndxf>
  </rcc>
  <rcc rId="863" sId="1" odxf="1" s="1" dxf="1">
    <oc r="F137">
      <v>10</v>
    </oc>
    <nc r="F137">
      <v>1</v>
    </nc>
    <ndxf>
      <font>
        <sz val="13"/>
        <color rgb="FFC00000"/>
        <name val="Times New Roman"/>
        <scheme val="none"/>
      </font>
      <fill>
        <patternFill patternType="solid">
          <bgColor theme="0"/>
        </patternFill>
      </fill>
    </ndxf>
  </rcc>
  <rcc rId="864" sId="1" odxf="1" s="1" dxf="1">
    <oc r="G137">
      <v>10</v>
    </oc>
    <nc r="G137">
      <v>1</v>
    </nc>
    <ndxf>
      <font>
        <sz val="13"/>
        <color rgb="FFC00000"/>
        <name val="Times New Roman"/>
        <scheme val="none"/>
      </font>
      <numFmt numFmtId="0" formatCode="General"/>
      <fill>
        <patternFill>
          <fgColor indexed="64"/>
          <bgColor theme="0"/>
        </patternFill>
      </fill>
    </ndxf>
  </rcc>
  <rfmt sheetId="1" s="1" sqref="D138" start="0" length="0">
    <dxf>
      <font>
        <sz val="13"/>
        <color rgb="FFC00000"/>
        <name val="Times New Roman"/>
        <scheme val="none"/>
      </font>
      <fill>
        <patternFill patternType="solid">
          <bgColor theme="0"/>
        </patternFill>
      </fill>
      <alignment horizontal="general" readingOrder="0"/>
    </dxf>
  </rfmt>
  <rcc rId="865" sId="1" odxf="1" s="1" dxf="1">
    <nc r="E138" t="inlineStr">
      <is>
        <t>баллы</t>
      </is>
    </nc>
    <ndxf>
      <font>
        <sz val="13"/>
        <color rgb="FFC00000"/>
        <name val="Times New Roman"/>
        <scheme val="none"/>
      </font>
      <fill>
        <patternFill patternType="solid">
          <bgColor theme="0"/>
        </patternFill>
      </fill>
    </ndxf>
  </rcc>
  <rcc rId="866" sId="1" odxf="1" s="1" dxf="1">
    <nc r="F138">
      <v>10</v>
    </nc>
    <ndxf>
      <font>
        <sz val="13"/>
        <color rgb="FFC00000"/>
        <name val="Times New Roman"/>
        <scheme val="none"/>
      </font>
      <fill>
        <patternFill patternType="solid">
          <bgColor theme="0"/>
        </patternFill>
      </fill>
    </ndxf>
  </rcc>
  <rcc rId="867" sId="1" odxf="1" s="1" dxf="1">
    <nc r="G138">
      <v>14</v>
    </nc>
    <ndxf>
      <font>
        <sz val="13"/>
        <color rgb="FFC00000"/>
        <name val="Times New Roman"/>
        <scheme val="none"/>
      </font>
      <numFmt numFmtId="0" formatCode="General"/>
      <fill>
        <patternFill>
          <fgColor indexed="64"/>
          <bgColor theme="0"/>
        </patternFill>
      </fill>
    </ndxf>
  </rcc>
  <rfmt sheetId="1" sqref="D135:G138" start="0" length="2147483647">
    <dxf>
      <font>
        <color auto="1"/>
      </font>
    </dxf>
  </rfmt>
  <rfmt sheetId="1" s="1" sqref="D134" start="0" length="0">
    <dxf>
      <font>
        <sz val="13"/>
        <color auto="1"/>
        <name val="Times New Roman"/>
        <scheme val="none"/>
      </font>
      <fill>
        <patternFill patternType="solid">
          <bgColor theme="0"/>
        </patternFill>
      </fill>
      <alignment horizontal="general" readingOrder="0"/>
    </dxf>
  </rfmt>
  <rfmt sheetId="1" s="1" sqref="E134" start="0" length="0">
    <dxf>
      <font>
        <sz val="13"/>
        <color auto="1"/>
        <name val="Times New Roman"/>
        <scheme val="none"/>
      </font>
      <fill>
        <patternFill patternType="solid">
          <bgColor theme="0"/>
        </patternFill>
      </fill>
    </dxf>
  </rfmt>
  <rcc rId="868" sId="1" odxf="1" s="1" dxf="1">
    <oc r="F134">
      <v>39</v>
    </oc>
    <nc r="F134">
      <v>27</v>
    </nc>
    <ndxf>
      <font>
        <sz val="13"/>
        <color auto="1"/>
        <name val="Times New Roman"/>
        <scheme val="none"/>
      </font>
      <fill>
        <patternFill patternType="solid">
          <bgColor theme="0"/>
        </patternFill>
      </fill>
    </ndxf>
  </rcc>
  <rcc rId="869" sId="1" odxf="1" s="1" dxf="1">
    <oc r="G134">
      <v>13</v>
    </oc>
    <nc r="G134">
      <v>15</v>
    </nc>
    <ndxf>
      <font>
        <sz val="13"/>
        <color auto="1"/>
        <name val="Times New Roman"/>
        <scheme val="none"/>
      </font>
      <fill>
        <patternFill>
          <fgColor indexed="64"/>
          <bgColor theme="0"/>
        </patternFill>
      </fill>
    </ndxf>
  </rcc>
  <rcc rId="870" sId="1">
    <oc r="H134">
      <v>13</v>
    </oc>
    <nc r="H134">
      <v>15</v>
    </nc>
  </rcc>
  <rcc rId="871" sId="1">
    <oc r="H135">
      <v>616</v>
    </oc>
    <nc r="H135">
      <v>657</v>
    </nc>
  </rcc>
  <rcc rId="872" sId="1">
    <oc r="H136">
      <v>138</v>
    </oc>
    <nc r="H136">
      <v>140</v>
    </nc>
  </rcc>
  <rcc rId="873" sId="1">
    <oc r="H137">
      <v>14.5</v>
    </oc>
    <nc r="H137">
      <v>1</v>
    </nc>
  </rcc>
  <rcc rId="874" sId="1">
    <nc r="H138">
      <v>14.5</v>
    </nc>
  </rcc>
  <rfmt sheetId="1" sqref="H134:H138" start="0" length="2147483647">
    <dxf>
      <font>
        <color auto="1"/>
      </font>
    </dxf>
  </rfmt>
  <rfmt sheetId="1" sqref="I135">
    <dxf>
      <numFmt numFmtId="1" formatCode="0"/>
    </dxf>
  </rfmt>
  <rfmt sheetId="1" sqref="I135">
    <dxf>
      <numFmt numFmtId="165" formatCode="0.0"/>
    </dxf>
  </rfmt>
  <rfmt sheetId="1" s="1" sqref="J134" start="0" length="0">
    <dxf>
      <font>
        <sz val="12"/>
        <color auto="1"/>
        <name val="Times New Roman"/>
        <scheme val="none"/>
      </font>
      <numFmt numFmtId="0" formatCode="General"/>
      <alignment horizontal="left" vertical="top" readingOrder="0"/>
    </dxf>
  </rfmt>
  <rfmt sheetId="1" s="1" sqref="J135" start="0" length="0">
    <dxf>
      <font>
        <sz val="12"/>
        <color auto="1"/>
        <name val="Times New Roman"/>
        <scheme val="none"/>
      </font>
      <border outline="0">
        <left style="thin">
          <color indexed="64"/>
        </left>
        <right style="thin">
          <color indexed="64"/>
        </right>
        <top style="thin">
          <color indexed="64"/>
        </top>
        <bottom style="thin">
          <color indexed="64"/>
        </bottom>
      </border>
    </dxf>
  </rfmt>
  <rfmt sheetId="1" s="1" sqref="J136" start="0" length="0">
    <dxf>
      <font>
        <sz val="12"/>
        <color auto="1"/>
        <name val="Times New Roman"/>
        <scheme val="none"/>
      </font>
    </dxf>
  </rfmt>
  <rfmt sheetId="1" s="1" sqref="J137" start="0" length="0">
    <dxf>
      <font>
        <sz val="12"/>
        <color auto="1"/>
        <name val="Times New Roman"/>
        <scheme val="none"/>
      </font>
    </dxf>
  </rfmt>
  <rfmt sheetId="1" s="1" sqref="J138" start="0" length="0">
    <dxf>
      <font>
        <sz val="12"/>
        <color auto="1"/>
        <name val="Times New Roman"/>
        <scheme val="none"/>
      </font>
      <border outline="0">
        <left style="thin">
          <color indexed="64"/>
        </left>
      </border>
    </dxf>
  </rfmt>
  <rcc rId="875" sId="1" odxf="1" dxf="1">
    <nc r="I138">
      <f>H138/G138*100</f>
    </nc>
    <odxf>
      <border outline="0">
        <left/>
        <right/>
      </border>
    </odxf>
    <ndxf>
      <border outline="0">
        <left style="thin">
          <color indexed="64"/>
        </left>
        <right style="thin">
          <color indexed="64"/>
        </right>
      </border>
    </ndxf>
  </rcc>
  <rcc rId="876" sId="1" odxf="1" s="1" dxf="1">
    <oc r="J134" t="inlineStr">
      <is>
        <t xml:space="preserve">В МКУ "УОДОМС": с 13  безработными гражданами заключены срочные трудовые договоры для работы в должности машинистка (план/год. 13 чел.). Период участия в данном мероприятии 2 месяца. 
</t>
      </is>
    </oc>
    <nc r="J134" t="inlineStr">
      <is>
        <t xml:space="preserve">МКУ "УОДОМС": с 15 чел. из числа безработных граждан заключены срочные трудовые договоры для работы в должности машинистка. Средства в размере 1 421,75 тыс.рублей выплачены на заработную плату, налоги и мед.осмотр. Период участия в данном мероприятии 2 месяца. </t>
      </is>
    </nc>
    <ndxf>
      <font>
        <sz val="13"/>
        <color rgb="FFC00000"/>
        <name val="Times New Roman"/>
        <scheme val="none"/>
      </font>
      <numFmt numFmtId="30" formatCode="@"/>
      <fill>
        <patternFill patternType="solid">
          <bgColor theme="0"/>
        </patternFill>
      </fill>
      <alignment horizontal="general" vertical="center" readingOrder="0"/>
    </ndxf>
  </rcc>
  <rcc rId="877" sId="1" odxf="1" s="1" dxf="1">
    <oc r="J135" t="inlineStr">
      <is>
        <t>В МАУ "МКЦ "Феникс" принято 832 заявления от  несовершеннолетних граждан и их законных представителей для трудоустройства в летние трудовые бригады. С  несовершеннолетними гражданами (по должности рабочий по благоустройству населенных пунктов) заключено 616 срочных трудовых договоров (6 ч.трустроены на замену досрочно расторгнувшим договорам).  Период участия в данном мероприятии 1 месяц.</t>
      </is>
    </oc>
    <nc r="J135" t="inlineStr">
      <is>
        <t>Специалистами МАУ "МКЦ "Феникс" принято 788 заявлений от несовершеннолетних граждани их законных представителей для  формирования общей очереди для трудоустройства в летние трудовые бригады. С несовершеннолетними гражданами заключено 657 срочных трудовых договоров (642 чел. в должности рабочий по благоустройству населенных пунктов; 15 чел. в должности помощник библиотекаря). Средства в размере 19 141,49 тыс.рублей выплачены на оплату труда, налоги, расходы на охрану труда и приобретение канцелярских товаров. Период участия в данном мероприятии 1 месяц.</t>
      </is>
    </nc>
    <ndxf>
      <font>
        <sz val="13"/>
        <color rgb="FFC00000"/>
        <name val="Times New Roman"/>
        <scheme val="none"/>
      </font>
      <numFmt numFmtId="30" formatCode="@"/>
      <fill>
        <patternFill patternType="solid">
          <bgColor theme="0"/>
        </patternFill>
      </fill>
      <alignment horizontal="general" vertical="center" readingOrder="0"/>
    </ndxf>
  </rcc>
  <rcc rId="878" sId="1" odxf="1" s="1" dxf="1">
    <oc r="J136" t="inlineStr">
      <is>
        <t xml:space="preserve">В МАУ "МКЦ "Феникс" поступило 8 заявок от учреждений города Когалыма о необходимом количестве работников для участия в данном мероприятии, заключено 8 договоров о совместной деятельности. С несовершеннолетними гражданами (по должности помощник делопроизводителя) заключено 138 срочных трудовых договоров. Период участия в данном мероприятии 1 месяц. </t>
      </is>
    </oc>
    <nc r="J136" t="inlineStr">
      <is>
        <t>В МАУ "МКЦ "Феникс"поступило 8 заявок от учреждений города Когалыма о необходимом количестве работников для участия в данном мероприятии, заключено 8 договоров о совместной деятельности. С несовершеннолетними гражданами (по должности помощник делопроизводителя ) заключено 140 срочных трудовых договоров. Средства в размере 4 109,42 тыс.рублей выплачены на заработную плату и налоги. Период участия в данном мероприятии 1 месяц.</t>
      </is>
    </nc>
    <ndxf>
      <font>
        <sz val="13"/>
        <color rgb="FFC00000"/>
        <name val="Times New Roman"/>
        <scheme val="none"/>
      </font>
      <numFmt numFmtId="30" formatCode="@"/>
      <fill>
        <patternFill patternType="solid">
          <bgColor theme="0"/>
        </patternFill>
      </fill>
      <alignment horizontal="general" vertical="center" readingOrder="0"/>
    </ndxf>
  </rcc>
  <rcc rId="879" sId="1" odxf="1" s="1" dxf="1">
    <oc r="J137" t="inlineStr">
      <is>
        <t xml:space="preserve">Показатель рассчитывается по итогам работы за год  в мае месяце специалистами отдела на основании критериев и сроков утверждённых распоряжением Департамента труда и занятости населения Ханты - Мансийского автономного округа – Югры от 27.04.2012 №117-р «Об утверждении порядка оценки эффективности деятельности органов местного самоуправления муниципальных районов и городских округов Ханты-Мансийского автономного округа - Югры в области реализации ими переданных для исполнения государственных полномочий по государственному управлению охраной труда». </t>
      </is>
    </oc>
    <nc r="J137" t="inlineStr">
      <is>
        <t xml:space="preserve">В МАОУ "СОШ №7" трудоустроен на постоянное рабочее место 1 гражданин с инвалидностью (в должности делопроизводитель), для которого оснащено рабочее место. Приобретено компьютерное оборудование на сумму 100, тыс. рублей.  </t>
      </is>
    </nc>
    <ndxf>
      <font>
        <sz val="13"/>
        <color rgb="FFC00000"/>
        <name val="Times New Roman"/>
        <scheme val="none"/>
      </font>
      <numFmt numFmtId="30" formatCode="@"/>
      <fill>
        <patternFill patternType="solid">
          <bgColor theme="0"/>
        </patternFill>
      </fill>
      <alignment horizontal="general" vertical="center" readingOrder="0"/>
    </ndxf>
  </rcc>
  <rcc rId="880" sId="1" odxf="1" s="1" dxf="1">
    <nc r="J138" t="inlineStr">
      <is>
        <t xml:space="preserve">Показатель рассчитывается по итогам работы за год  в мае месяце специалистами отдела на основании критериев и сроков утверждённых распоряжением Департамента труда и занятости населения автономного округа – Югры от 27.04.2012 №117-р «Об утверждении порядка оценки эффективности деятельности органов местного самоуправления муниципальных районов и городских округов Ханты-Мансийского автономного округа - Югры в области реализации ими переданных для исполнения государственных полномочий по государственному управлению охраной труда». </t>
      </is>
    </nc>
    <ndxf>
      <font>
        <sz val="13"/>
        <color rgb="FFC00000"/>
        <name val="Times New Roman"/>
        <scheme val="none"/>
      </font>
      <numFmt numFmtId="30" formatCode="@"/>
      <fill>
        <patternFill patternType="solid">
          <bgColor theme="0"/>
        </patternFill>
      </fill>
      <alignment horizontal="general" vertical="center" readingOrder="0"/>
    </ndxf>
  </rcc>
  <rfmt sheetId="1" sqref="J134:J138" start="0" length="2147483647">
    <dxf>
      <font>
        <color auto="1"/>
      </font>
    </dxf>
  </rfmt>
  <rfmt sheetId="1" sqref="I134:I138" start="0" length="2147483647">
    <dxf>
      <font>
        <color auto="1"/>
      </font>
    </dxf>
  </rfmt>
  <rcc rId="881" sId="1">
    <nc r="D138" t="inlineStr">
      <is>
        <t>Оценка эффективности исполнения отдельных государственных полномочий в сфере трудовых отношений и государственного управления охраной труда в городе Когалыме</t>
      </is>
    </nc>
  </rcc>
  <rcc rId="882" sId="1" odxf="1" dxf="1">
    <oc r="I137">
      <f>H137/G137*100</f>
    </oc>
    <nc r="I137">
      <f>H137/G137*100</f>
    </nc>
    <odxf>
      <fill>
        <patternFill>
          <bgColor theme="5" tint="0.59999389629810485"/>
        </patternFill>
      </fill>
    </odxf>
    <ndxf>
      <fill>
        <patternFill>
          <bgColor theme="6" tint="0.59999389629810485"/>
        </patternFill>
      </fill>
    </ndxf>
  </rcc>
  <rcv guid="{DE2D4942-7408-4E97-8066-36FDC42C9E89}" action="delete"/>
  <rdn rId="0" localSheetId="1" customView="1" name="Z_DE2D4942_7408_4E97_8066_36FDC42C9E89_.wvu.PrintArea" hidden="1" oldHidden="1">
    <formula>'Приложение 2'!$C$1:$J$189</formula>
    <oldFormula>'Приложение 2'!$C$1:$J$189</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2'!$C$1:$L$197</formula>
    <oldFormula>'Приложение 2'!$C$1:$L$197</oldFormula>
  </rdn>
  <rcv guid="{DE2D4942-7408-4E97-8066-36FDC42C9E89}" action="add"/>
</revisions>
</file>

<file path=xl/revisions/revisionLog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I138">
    <dxf>
      <fill>
        <patternFill>
          <bgColor theme="6" tint="0.59999389629810485"/>
        </patternFill>
      </fill>
    </dxf>
  </rfmt>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2" sId="1" odxf="1" dxf="1">
    <oc r="I136">
      <f>H136/G136*100</f>
    </oc>
    <nc r="I136">
      <f>H136/G136*100</f>
    </nc>
    <odxf>
      <numFmt numFmtId="1" formatCode="0"/>
    </odxf>
    <ndxf>
      <numFmt numFmtId="165" formatCode="0.0"/>
    </ndxf>
  </rcc>
  <rcc rId="23" sId="1" odxf="1" dxf="1">
    <oc r="I137">
      <f>H137/G137*100</f>
    </oc>
    <nc r="I137">
      <f>H137/G137*100</f>
    </nc>
    <odxf>
      <numFmt numFmtId="1" formatCode="0"/>
    </odxf>
    <ndxf>
      <numFmt numFmtId="165" formatCode="0.0"/>
    </ndxf>
  </rcc>
  <rcc rId="24" sId="1" odxf="1" dxf="1">
    <oc r="I138">
      <f>H138/G138*100</f>
    </oc>
    <nc r="I138">
      <f>H138/G138*100</f>
    </nc>
    <odxf>
      <numFmt numFmtId="1" formatCode="0"/>
    </odxf>
    <ndxf>
      <numFmt numFmtId="165" formatCode="0.0"/>
    </ndxf>
  </rcc>
  <rcc rId="25" sId="1" odxf="1" dxf="1">
    <oc r="I139">
      <f>H139/G139*100</f>
    </oc>
    <nc r="I139">
      <f>H139/G139*100</f>
    </nc>
    <odxf>
      <numFmt numFmtId="1" formatCode="0"/>
    </odxf>
    <ndxf>
      <numFmt numFmtId="165" formatCode="0.0"/>
    </ndxf>
  </rcc>
  <rcc rId="26" sId="1" odxf="1" dxf="1">
    <oc r="I140">
      <f>H140/G140*100</f>
    </oc>
    <nc r="I140">
      <f>H140/G140*100</f>
    </nc>
    <odxf>
      <numFmt numFmtId="1" formatCode="0"/>
    </odxf>
    <ndxf>
      <numFmt numFmtId="165" formatCode="0.0"/>
    </ndxf>
  </rcc>
  <rcc rId="27" sId="1" odxf="1" dxf="1">
    <oc r="I141">
      <f>H141/G141*100</f>
    </oc>
    <nc r="I141">
      <f>H141/G141*100</f>
    </nc>
    <odxf>
      <numFmt numFmtId="1" formatCode="0"/>
    </odxf>
    <ndxf>
      <numFmt numFmtId="165" formatCode="0.0"/>
    </ndxf>
  </rcc>
  <rcc rId="28" sId="1" odxf="1" dxf="1">
    <oc r="I142">
      <f>H142/G142*100</f>
    </oc>
    <nc r="I142">
      <f>H142/G142*100</f>
    </nc>
    <odxf>
      <numFmt numFmtId="1" formatCode="0"/>
      <fill>
        <patternFill>
          <bgColor theme="9" tint="0.59999389629810485"/>
        </patternFill>
      </fill>
      <border outline="0">
        <top/>
      </border>
    </odxf>
    <ndxf>
      <numFmt numFmtId="165" formatCode="0.0"/>
      <fill>
        <patternFill>
          <bgColor theme="6" tint="0.59999389629810485"/>
        </patternFill>
      </fill>
      <border outline="0">
        <top style="thin">
          <color indexed="64"/>
        </top>
      </border>
    </ndxf>
  </rcc>
  <rcc rId="29" sId="1" odxf="1" dxf="1">
    <oc r="I143">
      <f>H143/G143*100</f>
    </oc>
    <nc r="I143">
      <f>H143/G143*100</f>
    </nc>
    <odxf>
      <numFmt numFmtId="1" formatCode="0"/>
      <border outline="0">
        <top/>
      </border>
    </odxf>
    <ndxf>
      <numFmt numFmtId="165" formatCode="0.0"/>
      <border outline="0">
        <top style="thin">
          <color indexed="64"/>
        </top>
      </border>
    </ndxf>
  </rcc>
  <rcc rId="30" sId="1" odxf="1" dxf="1">
    <oc r="I144">
      <f>H144/G144*100</f>
    </oc>
    <nc r="I144">
      <f>H144/G144*100</f>
    </nc>
    <odxf>
      <numFmt numFmtId="1" formatCode="0"/>
      <border outline="0">
        <top/>
      </border>
    </odxf>
    <ndxf>
      <numFmt numFmtId="165" formatCode="0.0"/>
      <border outline="0">
        <top style="thin">
          <color indexed="64"/>
        </top>
      </border>
    </ndxf>
  </rcc>
  <rfmt sheetId="1" sqref="I142">
    <dxf>
      <fill>
        <patternFill>
          <bgColor theme="9" tint="0.59999389629810485"/>
        </patternFill>
      </fill>
    </dxf>
  </rfmt>
</revisions>
</file>

<file path=xl/revisions/revisionLog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67:J167" start="0" length="2147483647">
    <dxf>
      <font>
        <color auto="1"/>
      </font>
    </dxf>
  </rfmt>
</revisions>
</file>

<file path=xl/revisions/revisionLog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86" sId="1">
    <oc r="C168" t="inlineStr">
      <is>
        <t>1.</t>
      </is>
    </oc>
    <nc r="C168" t="inlineStr">
      <is>
        <t>I</t>
      </is>
    </nc>
  </rcc>
  <rcc rId="887" sId="1">
    <oc r="G168">
      <v>10</v>
    </oc>
    <nc r="G168">
      <v>13</v>
    </nc>
  </rcc>
  <rcc rId="888" sId="1" numFmtId="30">
    <oc r="C169" t="inlineStr">
      <is>
        <t>2.</t>
      </is>
    </oc>
    <nc r="C169">
      <v>1</v>
    </nc>
  </rcc>
  <rcc rId="889" sId="1">
    <oc r="F169">
      <v>155</v>
    </oc>
    <nc r="F169">
      <v>81.7</v>
    </nc>
  </rcc>
  <rcc rId="890" sId="1" numFmtId="30">
    <oc r="C170" t="inlineStr">
      <is>
        <t>3.</t>
      </is>
    </oc>
    <nc r="C170">
      <v>2</v>
    </nc>
  </rcc>
  <rcc rId="891" sId="1">
    <oc r="F170">
      <v>16.399999999999999</v>
    </oc>
    <nc r="F170">
      <v>34.200000000000003</v>
    </nc>
  </rcc>
  <rcc rId="892" sId="1" numFmtId="30">
    <oc r="C171" t="inlineStr">
      <is>
        <t>4.</t>
      </is>
    </oc>
    <nc r="C171">
      <v>3</v>
    </nc>
  </rcc>
  <rcc rId="893" sId="1">
    <oc r="F171">
      <v>184.3</v>
    </oc>
    <nc r="F171">
      <v>49.7</v>
    </nc>
  </rcc>
  <rcc rId="894" sId="1" numFmtId="30">
    <oc r="C172" t="inlineStr">
      <is>
        <t>6.</t>
      </is>
    </oc>
    <nc r="C172">
      <v>4</v>
    </nc>
  </rcc>
  <rcc rId="895" sId="1">
    <oc r="D172" t="inlineStr">
      <is>
        <t>Организация сбора и переработки дикоросов (грибов)</t>
      </is>
    </oc>
    <nc r="D172" t="inlineStr">
      <is>
        <t>Производство овощей</t>
      </is>
    </nc>
  </rcc>
  <rcc rId="896" sId="1">
    <oc r="F172">
      <v>1.0049999999999999</v>
    </oc>
    <nc r="F172" t="inlineStr">
      <is>
        <t>-</t>
      </is>
    </nc>
  </rcc>
  <rcc rId="897" sId="1" numFmtId="4">
    <oc r="G172">
      <v>5</v>
    </oc>
    <nc r="G172" t="inlineStr">
      <is>
        <t>-</t>
      </is>
    </nc>
  </rcc>
  <rcc rId="898" sId="1" numFmtId="30">
    <oc r="C173" t="inlineStr">
      <is>
        <t>8.</t>
      </is>
    </oc>
    <nc r="C173">
      <v>5</v>
    </nc>
  </rcc>
  <rcc rId="899" sId="1">
    <oc r="D173" t="inlineStr">
      <is>
        <t>Количество животных без владельцев на территории города Когалыма, подлежащих отлову</t>
      </is>
    </oc>
    <nc r="D173" t="inlineStr">
      <is>
        <t>Организация сбора и переработки дикоросов (грибов)</t>
      </is>
    </nc>
  </rcc>
  <rcc rId="900" sId="1">
    <oc r="E173" t="inlineStr">
      <is>
        <t>голов</t>
      </is>
    </oc>
    <nc r="E173" t="inlineStr">
      <is>
        <t>тонн</t>
      </is>
    </nc>
  </rcc>
  <rcc rId="901" sId="1">
    <oc r="F173">
      <v>211</v>
    </oc>
    <nc r="F173">
      <v>3.8</v>
    </nc>
  </rcc>
  <rcc rId="902" sId="1">
    <oc r="G173">
      <v>220</v>
    </oc>
    <nc r="G173">
      <v>5</v>
    </nc>
  </rcc>
  <rfmt sheetId="1" sqref="C168:G173" start="0" length="2147483647">
    <dxf>
      <font>
        <color auto="1"/>
      </font>
    </dxf>
  </rfmt>
  <rrc rId="903" sId="1" ref="A174:XFD174" action="deleteRow">
    <undo index="11" exp="ref" v="1" dr="I174" r="K168" sId="1"/>
    <undo index="0" exp="area" ref3D="1" dr="$A$1:$A$1048576" dn="Z_47B689C4_ABBE_41BA_9B3C_3E610DB9C5AC_.wvu.Cols" sId="1"/>
    <undo index="0" exp="area" ref3D="1" dr="$A$1:$A$1048576" dn="Z_FEA8BA84_09E7_4AC9_B99A_D42DE5EF1549_.wvu.Cols" sId="1"/>
    <undo index="0" exp="area" ref3D="1" dr="$A$1:$A$1048576" dn="Z_29EBB03D_D157_4DB4_B2FB_3BC1828B8F46_.wvu.Cols" sId="1"/>
    <rfmt sheetId="1" xfDxf="1" sqref="A174:XFD174" start="0" length="0">
      <dxf>
        <font>
          <color rgb="FFC00000"/>
          <name val="Times New Roman"/>
          <scheme val="none"/>
        </font>
      </dxf>
    </rfmt>
    <rcc rId="0" sId="1" dxf="1">
      <nc r="A174">
        <v>8</v>
      </nc>
      <ndxf>
        <font>
          <b/>
          <sz val="15"/>
          <color rgb="FFC00000"/>
          <name val="Times New Roman"/>
          <scheme val="none"/>
        </font>
        <alignment horizontal="center" vertical="top" readingOrder="0"/>
      </ndxf>
    </rcc>
    <rcc rId="0" sId="1" dxf="1">
      <nc r="B174">
        <v>143</v>
      </nc>
      <ndxf>
        <font>
          <b/>
          <sz val="15"/>
          <color rgb="FFC00000"/>
          <name val="Times New Roman"/>
          <scheme val="none"/>
        </font>
        <alignment horizontal="center" vertical="center" readingOrder="0"/>
      </ndxf>
    </rcc>
    <rcc rId="0" sId="1" dxf="1">
      <nc r="C174" t="inlineStr">
        <is>
          <t>9.</t>
        </is>
      </nc>
      <ndxf>
        <font>
          <sz val="13"/>
          <color rgb="FFC00000"/>
          <name val="Times New Roman"/>
          <scheme val="none"/>
        </font>
        <numFmt numFmtId="30" formatCode="@"/>
        <alignment horizontal="center" vertical="center" wrapText="1" readingOrder="0"/>
        <border outline="0">
          <left style="thin">
            <color indexed="64"/>
          </left>
          <right style="thin">
            <color indexed="64"/>
          </right>
          <top style="thin">
            <color indexed="64"/>
          </top>
          <bottom style="thin">
            <color indexed="64"/>
          </bottom>
        </border>
      </ndxf>
    </rcc>
    <rcc rId="0" sId="1" s="1" dxf="1">
      <nc r="D174" t="inlineStr">
        <is>
          <t>Количество приютов для животных, соответствующих требованиям законодательства в области обращения с животными</t>
        </is>
      </nc>
      <ndxf>
        <font>
          <sz val="13"/>
          <color rgb="FFC00000"/>
          <name val="Times New Roman"/>
          <scheme val="none"/>
        </font>
        <alignment horizontal="left" vertical="center" wrapText="1" readingOrder="0"/>
        <border outline="0">
          <left style="thin">
            <color indexed="64"/>
          </left>
          <right style="thin">
            <color indexed="64"/>
          </right>
          <top style="thin">
            <color indexed="64"/>
          </top>
          <bottom style="thin">
            <color indexed="64"/>
          </bottom>
        </border>
      </ndxf>
    </rcc>
    <rcc rId="0" sId="1" dxf="1">
      <nc r="E174" t="inlineStr">
        <is>
          <t>единиц</t>
        </is>
      </nc>
      <ndxf>
        <font>
          <sz val="13"/>
          <color rgb="FFC00000"/>
          <name val="Times New Roman"/>
          <scheme val="none"/>
        </font>
        <alignment horizontal="center" vertical="center" wrapText="1" readingOrder="0"/>
        <border outline="0">
          <left style="thin">
            <color indexed="64"/>
          </left>
          <right style="thin">
            <color indexed="64"/>
          </right>
          <top style="thin">
            <color indexed="64"/>
          </top>
          <bottom style="thin">
            <color indexed="64"/>
          </bottom>
        </border>
      </ndxf>
    </rcc>
    <rcc rId="0" sId="1" dxf="1">
      <nc r="F174">
        <v>0</v>
      </nc>
      <ndxf>
        <font>
          <sz val="13"/>
          <color rgb="FFC00000"/>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1" dxf="1">
      <nc r="G174">
        <v>1</v>
      </nc>
      <ndxf>
        <font>
          <sz val="13"/>
          <color rgb="FFC00000"/>
          <name val="Times New Roman"/>
          <scheme val="none"/>
        </font>
        <alignment horizontal="center" vertical="center" readingOrder="0"/>
        <border outline="0">
          <left style="thin">
            <color indexed="64"/>
          </left>
          <right style="thin">
            <color indexed="64"/>
          </right>
          <top style="thin">
            <color indexed="64"/>
          </top>
          <bottom style="thin">
            <color indexed="64"/>
          </bottom>
        </border>
      </ndxf>
    </rcc>
    <rcc rId="0" sId="1" s="1" dxf="1" numFmtId="4">
      <nc r="H174">
        <v>1</v>
      </nc>
      <ndxf>
        <font>
          <sz val="13"/>
          <color rgb="FFC00000"/>
          <name val="Times New Roman"/>
          <scheme val="none"/>
        </font>
        <numFmt numFmtId="1" formatCode="0"/>
        <alignment horizontal="center" vertical="center" wrapText="1" readingOrder="0"/>
        <border outline="0">
          <left style="thin">
            <color indexed="64"/>
          </left>
          <right style="thin">
            <color indexed="64"/>
          </right>
          <top style="thin">
            <color indexed="64"/>
          </top>
          <bottom style="thin">
            <color indexed="64"/>
          </bottom>
        </border>
      </ndxf>
    </rcc>
    <rcc rId="0" sId="1" dxf="1">
      <nc r="I174">
        <f>H174/G174*100</f>
      </nc>
      <ndxf>
        <font>
          <sz val="13"/>
          <color rgb="FFC00000"/>
          <name val="Times New Roman"/>
          <scheme val="none"/>
        </font>
        <numFmt numFmtId="1" formatCode="0"/>
        <fill>
          <patternFill patternType="solid">
            <bgColor theme="6" tint="0.59999389629810485"/>
          </patternFill>
        </fill>
        <alignment horizontal="center" vertical="center" readingOrder="0"/>
        <border outline="0">
          <left style="thin">
            <color indexed="64"/>
          </left>
          <right style="thin">
            <color indexed="64"/>
          </right>
          <top style="thin">
            <color indexed="64"/>
          </top>
          <bottom style="thin">
            <color indexed="64"/>
          </bottom>
        </border>
      </ndxf>
    </rcc>
    <rcc rId="0" sId="1" dxf="1">
      <nc r="J174" t="inlineStr">
        <is>
          <t xml:space="preserve">С ИП Скляр Л.П. заключены контракты на оказание услуг по обращению с животными без владельцев на территории города Когалыма.
Обязательства по муниципальным контрактам и договорам на выполнение работ заключенным в рамках реализации данного мероприятия в 2023 году выполнены не в полном объеме. Здание приюта построено. </t>
        </is>
      </nc>
      <ndxf>
        <numFmt numFmtId="172" formatCode="#,##0_ ;[Red]\-#,##0\ "/>
        <alignment horizontal="left" vertical="top" wrapText="1" readingOrder="0"/>
        <border outline="0">
          <left style="thin">
            <color indexed="64"/>
          </left>
          <right style="thin">
            <color indexed="64"/>
          </right>
          <top style="thin">
            <color indexed="64"/>
          </top>
          <bottom style="thin">
            <color indexed="64"/>
          </bottom>
        </border>
      </ndxf>
    </rcc>
    <rfmt sheetId="1" sqref="K174" start="0" length="0">
      <dxf>
        <font>
          <sz val="13"/>
          <color rgb="FFC00000"/>
          <name val="Times New Roman"/>
          <scheme val="none"/>
        </font>
        <alignment horizontal="center" vertical="top" readingOrder="0"/>
      </dxf>
    </rfmt>
    <rfmt sheetId="1" sqref="L174" start="0" length="0">
      <dxf>
        <font>
          <sz val="13"/>
          <color rgb="FFC00000"/>
          <name val="Times New Roman"/>
          <scheme val="none"/>
        </font>
      </dxf>
    </rfmt>
    <rfmt sheetId="1" sqref="N174" start="0" length="0">
      <dxf>
        <font>
          <b/>
          <sz val="26"/>
          <color rgb="FFC00000"/>
          <name val="Times New Roman"/>
          <scheme val="none"/>
        </font>
        <alignment horizontal="center" vertical="center" wrapText="1" readingOrder="0"/>
      </dxf>
    </rfmt>
  </rrc>
  <rcc rId="904" sId="1" numFmtId="4">
    <oc r="H169">
      <v>58.88000000000001</v>
    </oc>
    <nc r="H169">
      <v>50</v>
    </nc>
  </rcc>
  <rcc rId="905" sId="1" numFmtId="4">
    <oc r="H170">
      <v>9.347999999999999</v>
    </oc>
    <nc r="H170">
      <v>14.993</v>
    </nc>
  </rcc>
  <rcc rId="906" sId="1" numFmtId="4">
    <oc r="H171">
      <v>2.7</v>
    </oc>
    <nc r="H171">
      <v>0</v>
    </nc>
  </rcc>
  <rcc rId="907" sId="1" numFmtId="4">
    <oc r="H172">
      <v>5</v>
    </oc>
    <nc r="H172" t="inlineStr">
      <is>
        <t>-</t>
      </is>
    </nc>
  </rcc>
  <rcc rId="908" sId="1" numFmtId="4">
    <oc r="H173">
      <v>189</v>
    </oc>
    <nc r="H173">
      <v>5</v>
    </nc>
  </rcc>
  <rcc rId="909" sId="1">
    <oc r="I172">
      <f>H172/G172*100</f>
    </oc>
    <nc r="I172" t="inlineStr">
      <is>
        <t>-</t>
      </is>
    </nc>
  </rcc>
  <rcc rId="910" sId="1">
    <oc r="J170" t="inlineStr">
      <is>
        <t>Производство мяса скота составило 9,35 тонны, что превысило плановое значение на 2,35 тонны</t>
      </is>
    </oc>
    <nc r="J170" t="inlineStr">
      <is>
        <t>Увеличение показателя достигнуто в связи с сокращением КФХ поголовья КРС.</t>
      </is>
    </nc>
  </rcc>
  <rcc rId="911" sId="1">
    <nc r="J171" t="inlineStr">
      <is>
        <t>В связи с убытием КФХ Титлина В.Г. в зону СВО, производство яиц временно приостановлено.</t>
      </is>
    </nc>
  </rcc>
  <rfmt sheetId="1" sqref="J170:J173" start="0" length="2147483647">
    <dxf>
      <font>
        <color auto="1"/>
      </font>
    </dxf>
  </rfmt>
  <rcc rId="912" sId="1">
    <oc r="J168" t="inlineStr">
      <is>
        <t>На конец 2023 в реестре МСП количество субъектов агропромышленного комплекса составляет 13 ед. 
За 2023 год В реестр МСП включены:
1. Пустовалова Лилия Борисовна 
2.ИП Крысин А.Е. исключен из реестра МСП. 
3. ИП Хохлова О.Б. в настоящее время не осуществляют сельскохозяйственную деятельность.</t>
      </is>
    </oc>
    <nc r="J168"/>
  </rcc>
  <rcc rId="913" sId="1">
    <oc r="J169" t="inlineStr">
      <is>
        <t>Производство молока – 58,9 тонн, что превысило плановое значение на 8,9 тонны</t>
      </is>
    </oc>
    <nc r="J169"/>
  </rcc>
  <rfmt sheetId="1" sqref="H168:I173" start="0" length="2147483647">
    <dxf>
      <font>
        <color auto="1"/>
      </font>
    </dxf>
  </rfmt>
  <rcc rId="914" sId="1" odxf="1" dxf="1">
    <oc r="I168">
      <f>H168/G168*100</f>
    </oc>
    <nc r="I168">
      <f>H168/G168*100</f>
    </nc>
    <odxf>
      <numFmt numFmtId="0" formatCode="General"/>
      <fill>
        <patternFill>
          <bgColor theme="5" tint="0.39997558519241921"/>
        </patternFill>
      </fill>
    </odxf>
    <ndxf>
      <numFmt numFmtId="1" formatCode="0"/>
      <fill>
        <patternFill>
          <bgColor theme="6" tint="0.59999389629810485"/>
        </patternFill>
      </fill>
    </ndxf>
  </rcc>
  <rcc rId="915" sId="1" odxf="1" dxf="1">
    <oc r="I169">
      <f>H169/G169*100</f>
    </oc>
    <nc r="I169">
      <f>H169/G169*100</f>
    </nc>
    <odxf>
      <fill>
        <patternFill>
          <bgColor theme="5" tint="0.39997558519241921"/>
        </patternFill>
      </fill>
    </odxf>
    <ndxf>
      <fill>
        <patternFill>
          <bgColor theme="6" tint="0.59999389629810485"/>
        </patternFill>
      </fill>
    </ndxf>
  </rcc>
  <rcc rId="916" sId="1" odxf="1" dxf="1">
    <oc r="I170">
      <f>H170/G170*100</f>
    </oc>
    <nc r="I170">
      <f>H170/G170*100</f>
    </nc>
    <odxf>
      <fill>
        <patternFill>
          <bgColor theme="5" tint="0.39997558519241921"/>
        </patternFill>
      </fill>
    </odxf>
    <ndxf>
      <fill>
        <patternFill>
          <bgColor theme="6" tint="0.59999389629810485"/>
        </patternFill>
      </fill>
    </ndxf>
  </rcc>
  <rfmt sheetId="1" sqref="I168:I173">
    <dxf>
      <fill>
        <patternFill patternType="none">
          <bgColor auto="1"/>
        </patternFill>
      </fill>
    </dxf>
  </rfmt>
  <rcc rId="917" sId="1">
    <oc r="J173" t="inlineStr">
      <is>
        <t xml:space="preserve">В 2023 году отловлено 189 животных; внесена информация в АИС по 189 животным, содержание животных составило 29 308 суток.
</t>
      </is>
    </oc>
    <nc r="J173" t="inlineStr">
      <is>
        <t>ООО "ЧУМИКО" собрано и переработано 5 тонн грибов.</t>
      </is>
    </nc>
  </rcc>
</revisions>
</file>

<file path=xl/revisions/revisionLog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 sId="1">
    <oc r="J170" t="inlineStr">
      <is>
        <t>Увеличение показателя достигнуто в связи с сокращением КФХ поголовья КРС.</t>
      </is>
    </oc>
    <nc r="J170" t="inlineStr">
      <is>
        <t>Увеличение показателя достигнуто в связи с сокращением КФХ поголовья крупно-рогатого скота</t>
      </is>
    </nc>
  </rcc>
  <rfmt sheetId="1" sqref="G169">
    <dxf>
      <numFmt numFmtId="165" formatCode="0.0"/>
    </dxf>
  </rfmt>
  <rfmt sheetId="1" sqref="G173:H173">
    <dxf>
      <numFmt numFmtId="165" formatCode="0.0"/>
    </dxf>
  </rfmt>
  <rcc rId="919" sId="1">
    <nc r="J169" t="inlineStr">
      <is>
        <t>Производство молока – 50,0 тонн, что соответствует запланированным значениям показателя на 2024 год.</t>
      </is>
    </nc>
  </rcc>
  <rfmt sheetId="1" sqref="J169" start="0" length="2147483647">
    <dxf>
      <font>
        <color auto="1"/>
      </font>
    </dxf>
  </rfmt>
  <rcc rId="920" sId="1" odxf="1" dxf="1">
    <nc r="J168" t="inlineStr">
      <is>
        <t xml:space="preserve">Показатель выполнен в полном объеме. </t>
      </is>
    </nc>
    <odxf>
      <font>
        <sz val="13"/>
        <color rgb="FFC00000"/>
        <name val="Times New Roman"/>
        <scheme val="none"/>
      </font>
    </odxf>
    <ndxf>
      <font>
        <sz val="13"/>
        <color auto="1"/>
        <name val="Times New Roman"/>
        <scheme val="none"/>
      </font>
    </ndxf>
  </rcc>
</revisions>
</file>

<file path=xl/revisions/revisionLog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83:J183" start="0" length="2147483647">
    <dxf>
      <font>
        <color auto="1"/>
      </font>
    </dxf>
  </rfmt>
  <rfmt sheetId="1" sqref="C184:I184" start="0" length="2147483647">
    <dxf>
      <font>
        <color auto="1"/>
      </font>
    </dxf>
  </rfmt>
  <rcc rId="921" sId="1">
    <oc r="F185">
      <v>53</v>
    </oc>
    <nc r="F185">
      <v>54</v>
    </nc>
  </rcc>
  <rfmt sheetId="1" sqref="C185:F185" start="0" length="2147483647">
    <dxf>
      <font>
        <color auto="1"/>
      </font>
    </dxf>
  </rfmt>
  <rcc rId="922" sId="1">
    <oc r="G185">
      <v>55</v>
    </oc>
    <nc r="G185">
      <v>103</v>
    </nc>
  </rcc>
  <rcc rId="923" sId="1">
    <oc r="H185">
      <v>55</v>
    </oc>
    <nc r="H185">
      <v>103</v>
    </nc>
  </rcc>
  <rfmt sheetId="1" sqref="G185:H185" start="0" length="2147483647">
    <dxf>
      <font>
        <color auto="1"/>
      </font>
    </dxf>
  </rfmt>
  <rfmt sheetId="1" sqref="I185" start="0" length="2147483647">
    <dxf>
      <font>
        <color auto="1"/>
      </font>
    </dxf>
  </rfmt>
  <rfmt sheetId="1" sqref="F186:I186" start="0" length="2147483647">
    <dxf>
      <font>
        <color auto="1"/>
      </font>
    </dxf>
  </rfmt>
  <rfmt sheetId="1" sqref="D186:E186" start="0" length="2147483647">
    <dxf>
      <font>
        <color auto="1"/>
      </font>
    </dxf>
  </rfmt>
  <rfmt sheetId="1" sqref="C186" start="0" length="2147483647">
    <dxf>
      <font>
        <color auto="1"/>
      </font>
    </dxf>
  </rfmt>
  <rcc rId="924" sId="1">
    <oc r="F187">
      <v>104</v>
    </oc>
    <nc r="F187">
      <v>101</v>
    </nc>
  </rcc>
  <rcc rId="925" sId="1">
    <oc r="F188">
      <v>118.81</v>
    </oc>
    <nc r="F188">
      <v>123.57</v>
    </nc>
  </rcc>
  <rfmt sheetId="1" sqref="D187:G188" start="0" length="2147483647">
    <dxf>
      <font>
        <color auto="1"/>
      </font>
    </dxf>
  </rfmt>
  <rcc rId="926" sId="1" numFmtId="4">
    <oc r="H187">
      <v>103</v>
    </oc>
    <nc r="H187">
      <v>65</v>
    </nc>
  </rcc>
  <rcc rId="927" sId="1" numFmtId="4">
    <oc r="H188">
      <v>123.57</v>
    </oc>
    <nc r="H188">
      <v>123.6</v>
    </nc>
  </rcc>
  <rfmt sheetId="1" sqref="H187:H188" start="0" length="2147483647">
    <dxf>
      <font>
        <color auto="1"/>
      </font>
    </dxf>
  </rfmt>
  <rcc rId="928" sId="1">
    <oc r="I187">
      <f>H187/G187*100</f>
    </oc>
    <nc r="I187">
      <f>H187/G187*100</f>
    </nc>
  </rcc>
  <rfmt sheetId="1" sqref="I187:I188" start="0" length="2147483647">
    <dxf>
      <font>
        <color auto="1"/>
      </font>
    </dxf>
  </rfmt>
  <rcc rId="929" sId="1" numFmtId="4">
    <oc r="F189">
      <v>1600</v>
    </oc>
    <nc r="F189">
      <v>1700</v>
    </nc>
  </rcc>
  <rcc rId="930" sId="1" numFmtId="4">
    <oc r="G189">
      <v>1800</v>
    </oc>
    <nc r="G189">
      <v>1900</v>
    </nc>
  </rcc>
  <rcc rId="931" sId="1">
    <oc r="H189">
      <v>1800</v>
    </oc>
    <nc r="H189">
      <v>1900</v>
    </nc>
  </rcc>
  <rfmt sheetId="1" sqref="D189:I189" start="0" length="2147483647">
    <dxf>
      <font>
        <color auto="1"/>
      </font>
    </dxf>
  </rfmt>
  <rcc rId="932" sId="1">
    <oc r="D190" t="inlineStr">
      <is>
        <t xml:space="preserve">Обеспечение условий для выполнения полномочий и функций, возложенных на органы местного самоуправления города Когалыма </t>
      </is>
    </oc>
    <nc r="D190" t="inlineStr">
      <is>
        <t>Обеспечение условий для выполнения полномочий и функций, возложенных на органы местного самоуправления города Когалыма</t>
      </is>
    </nc>
  </rcc>
  <rcc rId="933" sId="1">
    <oc r="E190" t="inlineStr">
      <is>
        <t>%</t>
      </is>
    </oc>
    <nc r="E190" t="inlineStr">
      <is>
        <t>процент</t>
      </is>
    </nc>
  </rcc>
  <rcc rId="934" sId="1">
    <oc r="D191" t="inlineStr">
      <is>
        <t xml:space="preserve">Сохранение доли почетных граждан города Когалыма мерами социальной поддержки, имеющих право на их получение и обратившихся за их получением </t>
      </is>
    </oc>
    <nc r="D191" t="inlineStr">
      <is>
        <t>Сохранение доли почетных граждан города Когалыма мерами социальной поддержки, имеющих право на их получение и обратившихся за их получением</t>
      </is>
    </nc>
  </rcc>
  <rcc rId="935" sId="1">
    <oc r="E191" t="inlineStr">
      <is>
        <t>%</t>
      </is>
    </oc>
    <nc r="E191" t="inlineStr">
      <is>
        <t>процент</t>
      </is>
    </nc>
  </rcc>
  <rfmt sheetId="1" sqref="D190:G191" start="0" length="2147483647">
    <dxf>
      <font>
        <color auto="1"/>
      </font>
    </dxf>
  </rfmt>
  <rfmt sheetId="1" sqref="H190:I191" start="0" length="2147483647">
    <dxf>
      <font>
        <color auto="1"/>
      </font>
    </dxf>
  </rfmt>
  <rfmt sheetId="1" sqref="H190:I191" start="0" length="2147483647">
    <dxf>
      <font/>
    </dxf>
  </rfmt>
  <rcc rId="936" sId="1">
    <oc r="J184" t="inlineStr">
      <is>
        <t xml:space="preserve">По итогам проведения городского конкурса социально значимых проектов, направленного на развитие гражданских инициатив в городе Когалыме  определены 5 организаций - победителей:
Местная общественная национально-культурная организация азербайджанского народа «Достлуг» (в переводе на русский язык означает «Дружба») г.Когалыма - проект «Праздник весны и весеннего равноденствия «Новруз - Байрам»; Местная общественная организация Совет ветеранов войны и труда, инвалидов и пенсионеров города Когалыма - проект «Во имя мира на Земле»; Автономной некоммерческой организации «Ресурсный центр поддержки НКО города Когалыма» - проект «Правовой аудит в НКО Когалыма», Региональной общественной организации центр развития гражданских инициатив и социально-экономической стратегии Ханты-Мансийского автономного округа - Югры «ВЕЧЕ» - проект «Будьте здоровы!»; Общественной организации «Когалымская городская Федерация инвалидного спорта» на реализацию социально значимого проекта «Большой теннис для особенных звёзд!».  </t>
      </is>
    </oc>
    <nc r="J184" t="inlineStr">
      <is>
        <t>В период с 05.09.2024 по 04.10.2024 года осуществляется прием заявок на Конкурс социально значимых проектов среди социально ориентированных некоммерческих организаций города Когалыма на официальном сайте конкурса - информационном ресурсе "Единый Личеый Кабинет Активисита "ЕЛКА"  elkanko.ru. Проведение осуществляется  в соответствии с Порядком предоставления гранта в форме субсидий на реализацию проекта победителям конкурса социально значимых проектов среди социально ориентированных некоммерческих организаций города Когалыма, утв. постановлением Администрауции города Когалыма  от  09.07.2021  №1388.                                                                                                                                                                                                                  Всего принято 7 заявок.По результатам публичной защиты (Конкурса),  который состоялся 25.10.2024 года определены 5 победителей, с которыми будут заключены соглашения о предоставлении гранта (в форме субсидии) на реализацию проектов:                                                                                                                                                                                                                                                                                                                                          1. Местная общественная организация Совет ветеранов войны и труда, инвалидов и пенсионеров города Когалыма  «Во имя мира на Земле» - 200 000,00 рублей;
2. Региональная общественная организация Центр развития гражданских инициатив и социально-экономической стратегии Ханты-Мансийского автономного округа Югры «ВЕЧЕ»  «Ступени здоровья!Оздоровительный центр Жемчужина» - 173  000,00 рублей;
3. Общественная организация «Когалымская городская федерация инвалидного спорта»  «Новые горизонты, новые возможности» - 200 000,00 рублей;                                                                                                                                             4. Автономная некоммерческая организации развития культуры, спорта и просвещения «Когалымский клуб интеллектуальных видов спорта «Дебют 82»  «Гроссмейстеры завтрашнего дня» 124 300,00 рублей;
5. Автономная некоммерческая организация Центр развития добровольчества (волонтерства) в городе Когалыме «Навигатор добра»  «#вТемеДобра» 154 500,00 рублей.</t>
      </is>
    </nc>
  </rcc>
  <rcc rId="937" sId="1">
    <oc r="J185" t="inlineStr">
      <is>
        <t>В 2023 году на территории города реализованы проекты, получившие грунтовую поддержку из бюджета города Когалыма в 2022 году:
 - реализован проект АНО РЦ «Поддержки НКО» «Интеллектуальная игра ко Дню НКО», приуроченная ко Дню общественника. Охват участников мероприятия составил 35 человек; - в МЦ «Метро» для жителей города состоялся праздник Весны и весеннего равноденствия «Новруз - Байрам» (МОНКО «Достлуг»). В рамках мероприятия состоялась концертная программа, фотовыставка, традиционно были представлены восточные угощения и национальные костюмы. 
- реализован проект «Время шахмат» (АНО «Дебют 82») состоялось три турнира по шахматам с общим охватом участников 65 человек разных возрастов и другие. - обеспечена возможность участия общественных организаций города Когалыма в ежегодных региональных и всероссийских мероприятиях для НКО в онлайн формате (Международный гуманитарный форум «Гражданские инициативы регионов 60-й параллели» и др.);
Кроме того, проведены мероприятия (семинары, круглые столы и иные мероприятия) для социально ориентированных некоммерческих организаций.</t>
      </is>
    </oc>
    <nc r="J185" t="inlineStr">
      <is>
        <t xml:space="preserve">        В целях финансового обеспечения затрат на выполнение функций ресурсного центра поддержки НКО в 2024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График работы и вся информация размещена на информационном стенде в здании РЦ и на сайте учреждения. 
            В ходе деятельности  ресурсного центра осуществляются: консультации для НКО по вопросам реализации проектов и участия в мероприятиях (всего по различным направлениям консультаций) запланировано -50 консультаций . Фактически показатели выполнены.                                                                                                                                                                                                                                                                              Методическое сопровождение участия социально ориентированных некоммерческих организаций, их руководителей, организаторов в конкурсах.Поданы заявки на конкурс президентских грантов КГОО ТБНКО «НУР» и АНО «Ермак». и КГОО ТБНКО «НУР». АНО «Ресурсный центр поддержки НКО» одержал победу в конкурсе для ресурсный центров Югры .          Общая сумма проекта более 7 млн рублей. Ведется активное консультирование на конкурс Гранта Губернатора Югры.
             АНО Ресурсный центр поддержки НКО осуществляется медиа-продвижение социально ориентированных некоммерческих организаций, деятельности их руководителей и/или членов (участников), гражданских инициатив, социальных практик; создание инфоповодов; информирование социально ориентированных некоммерческих организаций (публикаций, сюжетов, интервью и др. Все ссылки на посты в социальных сетях ресурсного центра (https://vk.link/rcnkokgl /https://vk.com/public203821726) и на официальном сайте: https://рцнкокогалыма.рф/  
            Всего в отчетном периоде была размещено публикаций на различных площадках: январь-25, февраль -37 , март-30, апрель- 40, май - 49, июнь -22 , июль -28 , август - 31, сентябрь - 28, октябрь-  28., ноябрь - 36, декабрь - 13 . ВСЕГО - 367 публикаций. 
            За отчетный период  проведены консультации для НКО по вопросам реализации проектов и участия в мероприятиях (март:  15 по телефону, 14 – электронная почта  и мессенджеры). 
            Проведены мероприятия в рамках проекта "Школа актива НКО " (7 семинаров) :                                                                                                                                                                                                                                                                           - 30.01.2024 с привлечением специалистов  Фонда «Центр гражданских и социальных инициатив», 
-07.03.2024 в формате офлайн по ФПГ, с привлечением эксперта А.А.Спасибина и -04.04.2024  по заявочной кампании конкурса Гранта Губернатора Югры,                                                                                                                     -13.05.2024 специалисты РЦ провели Школу актива НКО по заявочным кампаниям на конкурсы Гранта Губернатора Югры и ПАО «Лукойл»;                                                                                                                                                 -05.07.2024 специалисты РЦ провели вебинар в рамках Школы актива НКО на тему «Работа с самозанятыми в НКО в 2024 году: требования законодательства, типовые нарушения и риски» с приглашенным спикером Мироновой М.Н. (юрист, директор ресурсного центра "Ориентир");                                                                                                                                                                                                                             - 30.08.2024  по специальному конкурсу Гранта Губернатора Югры и ПФКИ;                                                                                                                                                                                                                                                           -Школа актива НКО состоялась 29.09.2024 с привлечением спикера Кузнецов С.А. ( заместитель директора Университета ТОС) .                                                                                                                                                                                                                  
        Меропритятия в сфере НКО:                                                                                                                                                                                                                                                                                                                                                                                                       - 18.01.2024 специалисты РЦ приняли участие в вебинаре «Правовой команды» на тему «Изменение состава учредителей НКО: новое в процедуре регистрации в 2024 году» 
- 27.01.2024 специалисты РЦ, совместно с ТГКОО «НУР» организовали и приняли участие в лектории «Информация в век информации: национальный аспект», который провел Ответственный секретарь комиссии по вопросам информационного сопровождения государственной национальной политики Совета при Президенте Российской Федерации по межнациональным отношениям А,Н. Худолеев
-22.02.2024 Специалисты РЦ организовали и провели открытие Этно-мастерской для молодежи «ЮХ» в Доме Дружбы
-27.02.2024 на базе ресурсного центра прошел День открытых дверей в рамках всемирного дня НКО.                                                                                                                                                                                                                                         - 02.03.2024 на базе ресурсного центра прошел мастер-класс в рамках проекта Гранта Губернатора Югры «Этно-мастерская для молодежи «Юх».                                                                                             - - ---- 06.03.2024 Специалисты РЦ ознакомились с памяткой Правовой команды на тему « Что нужно знать о последствиях признания контрагентов НКО иноагентами» .
- 15.03.2024 Специалисты РЦ приняли участие в консультации Правовой команды на тему: «Ввод и вывод учредителей НКО» : Ссылка на публикацию: https://vk.com/wall-203821726_1338                                                                                    -в  рамках реализации социально значимого проекта «Правовой аудит в НКО Когалыма» 28.03.2024 Специалисты РЦ провели итоговое мероприятие «Единый день самопроверки НКО».Мероприятие прошло при участии  привлеченных спикеров А.А. Спасибина и AF23М.Н.Миронова.                                                                                                                     
          Поведен обучающий семинар на стартовавшие грантовые конкурсы 2024 президентский фонд культурных инициатив и Фонд Президентских грантов. Поданы заявки на ПФКИ КГОО ТБНКО «НУР» и АНО «Ермак». Результаты ожидаются. НА ФПГ были поданы заявки от АНО «РЦ НКО Когалыма», МОО «Совет Ветеранов» и КГОО ТБНКО «НУР». АНО «Ресурсный центр поддержки НКО» одержала победу в конкурсе для ресурсный центров Югры . Общая сумма проекта более 7 млн рублей;
-06.04.2024 Специалисты РЦ провели занятие в Этно-мастерской «ЮХ» . 
-08.04.2024 Специалисты РЦ организовали встречу НКО города с Генеральным директором Фонда гражданских и социальных инициатив Югры Д.М. Сафиолиным; 
-09.04.2024 Специалисты РЦ прослушали вебинар Центра гражданских и социальных инициатив Югры «Отчетность  НКО в контролирующие органы»; 
- 23-25.04.2024 состоялось участие  во «Всероссийском форуме национального единства» в составе делегации г.Когалыма;                                                                                                                                                                                                               04.05.2024 специалисты РЦ провели занятие в этно-мастерской «ЮХ», были изготовлены  памятные сувениры к Дню Победы. Ребята приняли участие не только в мастер-классе, но и поучаствовали в патриотической беседе; 
05-08.05.2024 менеджер РЦ приняла участие во Всероссийском форуме «Пик Возможностей» в Нижнем Новгороде в составе делегации ХМАО-Югры;
 -16.05.2024 специалисты РЦ ознакомились с материалом от Правовой команды «Чек-лист: 66 контрольных вопросов соблюдения НКО требований законодательства в сфере персональных данных»  
-02.06.2024 специалисты РЦ приняли участие в Международном дне соседний, организованным ТОС Мечта. Провели выездной мастер-класс этно-мастерской «ЮХ»;                                                                      -22-28.06.2024 специалист РЦ Беседин С.Н. приял участие в Форуме уральской молодежи «Утро»;
- 07.07.2024 специалисты РЦ приняли участие в мероприятии «Иван Купала» с мастер-классом по изготовлению славянских оберегов, в рамках проекта «Этно-мастерская «ЮХ»;
- 13.07.2024 специалисты РЦ прошли стажировку в Университете ТОС в г. Балашиха;   
- 17.07.2024 специалист РЦ приняли участие в вебинаре «Центра гражданских и социальных инициатив Югры» на тему заполнения и подачи заявки на грантовый конкурс в сфере культуры;  
- 18.07.2024 специалисты РЦ прошли обучение  по инициативному бюджетированию и получили сертификаты от АУ «ЭКЦ «Открытый регион»; 
- 24.07.2024 специалисты РЦ приняли участие в вебинаре "Успешный менеджер местного сообщества: встречаемся и обмениваемся опытом"от Курс ДПО ПК "Менеджер местного сообщества".                          - 14.08.2024 Специалисты РЦ приняли участие в вебинаре «Правовой команды» на тему «Грант ты мне или не грант? Все о грантах юридическим лицам»;                                                                                                     - 22.08.2024 специалисты РЦ приняли участие в вебинаре «Фонда гражданских и социальных инициатив Югры» для авторов проектов по направлениям «Охрана здоровья, пропаганда здорового образа жизни, физической культуры и спорта» и «Поддержка молодежных проектов»  Спикером выступил главный эксперт Президентского фонда культурных инициатив Антон Вдовиченко;
- 23.08.2024 специалисты РЦ приняли участие в круглом столе , организованного АНО «АК-НИЕТ» в рамках проекта Гранта Губернатора Югры «Летний этнофестиваль «Игра Кочевников»;                                - 27.08.2024 специалисты РЦ приняли участие в вебинаре «Фонда гражданских и социальных инициатив Югры» по направлениям: «Социальное обслуживание, социальная поддержка и защита отдельных категорий граждан» и «Семья, материнство, отцовство и детство»;
- 30.08.2024 специалисты приняли участие в вебинаре «Фонда гражданских и социальных инициатив Югры»  по направлению "Поддержка институтов гражданского общества" .
- 31.08.2024 специалисты РЦ приняли участие в Летнем этнофестивале «Игры Кочевников», организованным АНО «АК-Никет» в рамках проекта-победителя конкурса Гранта Губернатора Югры. 0
- 19.09.2024 специалисты РЦ приняли участие в информационной встрече с юристами «Правовой команды». 
- 16.09.2024 специалист РЦ принял участие в открытии этно-центра «Мирас» на базе Дома Дружбы. 
- 14-15.09.2024 специалисты прияли участие в ежегодной встрече РЦ Югры в г. Ханты-Мансийске. 
- 19.09.2024 специалисты РЦ приняли участие в вебинаре Фонда на тему «Смена руководителя в НКО»; 
- 28.09.2024 руководители РЦ и Когалымский вестник приняли участие в городском форуме «ТОС – место притяжения» в г. Сургуте.                                                                                                                                                         
Проведение факультативных занятий по русскому языку для детей из семей мигрантов (детей-билингвов). Всего за отчетный период проведено 16 обучающих занятий по РКИ (русский как иностранный) для групп детей-школьников. Индивидуальные занятия проходят по скользящему графику.                                                                                                                                                                                                                                                    В октябре проведено 7 индивидуальных и 4 групповых занятия по РКИ (русский как иностранный) для взрослых. Занятия проходят на базе АНО «РЦ НКО Когалыма».
- 10.10.2024 специалисты РЦ ознакомились с материалами Правовой команда на тему «Налоговые льготы по НДС»;
-25.10.2024 специалисты РЦ ознакомились с материалами Правового ресурсного центра "Третий сектор" на тему «Выйти из состава учредителей НКО»;
-23-26.10.2024 специалисты РЦ приняли участие в  Первой Всероссийской конференции по молодежному инициативному бюджетированию в Новом Уренгое по обмену опытом
За отчетный период проведено 9 индивидуальных и 4 групповых занятия по РКИ (русский как иностранный) для взрослых. Занятия проходят на базе АНО «РЦ НКО Когалыма». Индивидуальные занятия проходят по скользящему графику. Дом Дружбы по адресу пр. Нефтяников 2а открыт и полностью функционирует. Национально-культурным обществам предоставлены кабинеты, которые оснащены мебелью. Оборудована коворгинг-зона, для проведения мероприятий.
-04.11.2024 Специалисты РЦ провели мастер-класс этно-мастерской ЮХ посвященный дню народного единства в библиотеке-филиале №2                                                                                                                       - 10.11.2024 На базе РЦ национально-культурные организации г. Когалыма провели праздник ко дню народного единства                                                                                                                                                            В ноябре проведены 8 индивидуальных и 4 групповых занятия по РКИ (русский как иностранный) для взрослых. Занятия проходят на базе АНО «РЦ НКО Когалыма». Индивидуальные занятия проходят по скользящему графику.                                                                                                                                                                                                                                                                                                                                        11-12.12.2024 Специалисты РЦ в составе делегации г. Когалыма приняли участие в Международный форуме гражданских инициатив регионов 60 параллели. 
12-13.12.2024 Специалисты РЦ в составе делегации приняли участие в IX Северной школе инициативного бюджетирования. 
21.12.2024 На базе РЦ прошел Гражданский форум для активных граждан и СО НКО г. Когалыма при участии депутата Лосевой И. В. Так же прошло закрытие проекта «Этно-мастерская для молодежи «ЮХ» .
За отчетный период проведено 4 индивидуальных и 2 групповых занятия по РКИ (русский как иностранный) для взрослых. </t>
      </is>
    </nc>
  </rcc>
  <rcc rId="938" sId="1">
    <oc r="J186" t="inlineStr">
      <is>
        <t>По итогам организации и проведения городского  Конкурса "Общественное признание - 2023" определено 7 победителей (среди юридических  лиц - 3, физлиц - 4).</t>
      </is>
    </oc>
    <nc r="J186" t="inlineStr">
      <is>
        <t>Обьявление о проведении конкурса размещено на сайте органов местного самоуправления города Когалыма .Прием заявок и докуметов на городской конкурс «Общественное признание - 2024» осуществляется организационным комитет по организации и проведению конкурса в период с 14.10.2024 по  01.11.2024. Соискателями Премии могут стать представители организаций всех форм собственности, НКО, индивидуальные предприниматели, социально активные граждане, проживающие и (или) осуществляющие свою деятельность в городе Когалыме по номинациям для физических и юридических лиц.                                                                                                                                                                                                                                                                                                                             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is>
    </nc>
  </rcc>
  <rcc rId="939" sId="1">
    <oc r="J187" t="inlineStr">
      <is>
        <t>Количество выпусков газеты в истекшем периоде - 103.
Не набралось достаточное количество НПА для 1 выпуска, в связи счем он был включены в пятничный выпуск. Таким образом, количество выпущенных газет, содержащих муниципальные правовые акты уменьшилось.</t>
      </is>
    </oc>
    <nc r="J187" t="inlineStr">
      <is>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соответсвии с решением Думы города Когалыма  от 16.08. 2023№286-ГДО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 Таким образом, фактические показатели отражают количество печатных  информационные выпусков газеты "Когалымский вестник" на текущий период 2024 года.                                                                                                                                                                                                                                                                       
</t>
      </is>
    </nc>
  </rcc>
  <rcc rId="940" sId="1">
    <oc r="J188" t="inlineStr">
      <is>
        <t>Количество эфирного времени размещения новостных сюжетов о деятельности Администрации города Когалыма, в том числе с участием главы города Когалыма - 123,57 мин.</t>
      </is>
    </oc>
    <nc r="J188" t="inlineStr">
      <is>
        <t>Количество минут в сюжетах ТРК «Инфосервис» сформировано исходя из коммерческих предложений, представленных участниками рынка.</t>
      </is>
    </nc>
  </rcc>
  <rcc rId="941" sId="1">
    <oc r="J189" t="inlineStr">
      <is>
        <t>Специалистами сектора пресс-службы Администрации города Когалыма осуществляется подготовка информационных материалов для размещения на сайте Администрации города Когалыма, координация работы официальной группы Администрации города Когалыма «ВКонтакте», где размещается актуальная информация для населения города.</t>
      </is>
    </oc>
    <nc r="J189" t="inlineStr">
      <is>
        <t>Отражает количество опубликованных материалов о деятельности органов местного самоуправления на официальном сайте Администрации города Когалыма, подготовленных специалистами сектора пресс-службы за истекший период</t>
      </is>
    </nc>
  </rcc>
  <rcc rId="942" sId="1">
    <nc r="J190" t="inlineStr">
      <is>
        <t xml:space="preserve">Показатель отражает деятельность отдела анализа общественно-политической ситуации и развития местного самоуправления Управления внутренней политики Администрации города Когалыма в части обеспечения условий для реализации прав граждан на участие в осуществлении местного самоуправления на территории города Когалыма. </t>
      </is>
    </nc>
  </rcc>
  <rcc rId="943" sId="1">
    <nc r="J191" t="inlineStr">
      <is>
        <t>В соответствии с решением Думы города Когалыма от 23.09.2014 №456-ГД «Об утверждении Положения о наградах и почетных званиях города Когалыма», постановлением
Администрации города Когалыма от 29.08.2011 №2136 «Об утверждении порядка оказания поддержки лицам, удостоенным звания «Почетный гражданин города Когалыма» 
установлены требования по предоставлению меры поддержки почетным гражданам города Когалыма.  В  2024 году  единовременной выплате подлежат 7 почетных граждан (Мартынова О.В., Ветштейн В.В., Короткова Р.М.,Гурин А.А.,Лосева И.В., Гаврилова Т.Г.,Ерпылева Е.В.) . В соответствии с распоряжением Администрации города Когалыма от 17.07.2024 №113-р "О предоставлении мер поддержки гражданин города Когалыма" в 2024 году осуществлены выплаты  на ежегодное материальное вознаграждение ко Дню города Когалыма  гражданам, удостоенным звания "Почётный гражданин города Когалыма" и зарегистрированным по месту жительства в городе Когалыме в размере -115 500,00 рублей каждому.</t>
      </is>
    </nc>
  </rcc>
</revisions>
</file>

<file path=xl/revisions/revisionLog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187:C191" start="0" length="2147483647">
    <dxf>
      <font>
        <color auto="1"/>
      </font>
    </dxf>
  </rfmt>
</revisions>
</file>

<file path=xl/revisions/revisionLog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1:J1048576">
    <dxf>
      <alignment vertical="top" readingOrder="0"/>
    </dxf>
  </rfmt>
  <rfmt sheetId="1" sqref="J3:J4">
    <dxf>
      <alignment vertical="center" readingOrder="0"/>
    </dxf>
  </rfmt>
  <rcc rId="944" sId="1">
    <oc r="J184" t="inlineStr">
      <is>
        <t>В период с 05.09.2024 по 04.10.2024 года осуществляется прием заявок на Конкурс социально значимых проектов среди социально ориентированных некоммерческих организаций города Когалыма на официальном сайте конкурса - информационном ресурсе "Единый Личеый Кабинет Активисита "ЕЛКА"  elkanko.ru. Проведение осуществляется  в соответствии с Порядком предоставления гранта в форме субсидий на реализацию проекта победителям конкурса социально значимых проектов среди социально ориентированных некоммерческих организаций города Когалыма, утв. постановлением Администрауции города Когалыма  от  09.07.2021  №1388.                                                                                                                                                                                                                  Всего принято 7 заявок.По результатам публичной защиты (Конкурса),  который состоялся 25.10.2024 года определены 5 победителей, с которыми будут заключены соглашения о предоставлении гранта (в форме субсидии) на реализацию проектов:                                                                                                                                                                                                                                                                                                                                          1. Местная общественная организация Совет ветеранов войны и труда, инвалидов и пенсионеров города Когалыма  «Во имя мира на Земле» - 200 000,00 рублей;
2. Региональная общественная организация Центр развития гражданских инициатив и социально-экономической стратегии Ханты-Мансийского автономного округа Югры «ВЕЧЕ»  «Ступени здоровья!Оздоровительный центр Жемчужина» - 173  000,00 рублей;
3. Общественная организация «Когалымская городская федерация инвалидного спорта»  «Новые горизонты, новые возможности» - 200 000,00 рублей;                                                                                                                                             4. Автономная некоммерческая организации развития культуры, спорта и просвещения «Когалымский клуб интеллектуальных видов спорта «Дебют 82»  «Гроссмейстеры завтрашнего дня» 124 300,00 рублей;
5. Автономная некоммерческая организация Центр развития добровольчества (волонтерства) в городе Когалыме «Навигатор добра»  «#вТемеДобра» 154 500,00 рублей.</t>
      </is>
    </oc>
    <nc r="J184" t="inlineStr">
      <is>
        <t>В период с 05.09.2024 по 04.10.2024 года осуществляется прием заявок на Конкурс социально значимых проектов среди социально ориентированных некоммерческих организаций города Когалыма на официальном сайте конкурса - информационном ресурсе "Единый Личеый Кабинет Активисита "ЕЛКА"  elkanko.ru.  Определены 5 победителей:                                                                                                                                                                                                                                                                                                                                          1. Местная общественная организация Совет ветеранов войны и труда, инвалидов и пенсионеров города Когалыма  «Во имя мира на Земле» - 200 000,00 рублей;
2. Региональная общественная организация Центр развития гражданских инициатив и социально-экономической стратегии Ханты-Мансийского автономного округа Югры «ВЕЧЕ»  «Ступени здоровья!Оздоровительный центр Жемчужина» - 173  000,00 рублей;
3. Общественная организация «Когалымская городская федерация инвалидного спорта»  «Новые горизонты, новые возможности» - 200 000,00 рублей;                                                                                                                                             
4. Автономная некоммерческая организации развития культуры, спорта и просвещения «Когалымский клуб интеллектуальных видов спорта «Дебют 82»  «Гроссмейстеры завтрашнего дня» 124 300,00 рублей;
5. Автономная некоммерческая организация Центр развития добровольчества (волонтерства) в городе Когалыме «Навигатор добра»  «#вТемеДобра» 154 500,00 рублей.</t>
      </is>
    </nc>
  </rcc>
  <rfmt sheetId="1" sqref="J184" start="0" length="2147483647">
    <dxf>
      <font>
        <color auto="1"/>
      </font>
    </dxf>
  </rfmt>
  <rcc rId="945" sId="1">
    <oc r="J185" t="inlineStr">
      <is>
        <t xml:space="preserve">        В целях финансового обеспечения затрат на выполнение функций ресурсного центра поддержки НКО в 2024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График работы и вся информация размещена на информационном стенде в здании РЦ и на сайте учреждения. 
            В ходе деятельности  ресурсного центра осуществляются: консультации для НКО по вопросам реализации проектов и участия в мероприятиях (всего по различным направлениям консультаций) запланировано -50 консультаций . Фактически показатели выполнены.                                                                                                                                                                                                                                                                              Методическое сопровождение участия социально ориентированных некоммерческих организаций, их руководителей, организаторов в конкурсах.Поданы заявки на конкурс президентских грантов КГОО ТБНКО «НУР» и АНО «Ермак». и КГОО ТБНКО «НУР». АНО «Ресурсный центр поддержки НКО» одержал победу в конкурсе для ресурсный центров Югры .          Общая сумма проекта более 7 млн рублей. Ведется активное консультирование на конкурс Гранта Губернатора Югры.
             АНО Ресурсный центр поддержки НКО осуществляется медиа-продвижение социально ориентированных некоммерческих организаций, деятельности их руководителей и/или членов (участников), гражданских инициатив, социальных практик; создание инфоповодов; информирование социально ориентированных некоммерческих организаций (публикаций, сюжетов, интервью и др. Все ссылки на посты в социальных сетях ресурсного центра (https://vk.link/rcnkokgl /https://vk.com/public203821726) и на официальном сайте: https://рцнкокогалыма.рф/  
            Всего в отчетном периоде была размещено публикаций на различных площадках: январь-25, февраль -37 , март-30, апрель- 40, май - 49, июнь -22 , июль -28 , август - 31, сентябрь - 28, октябрь-  28., ноябрь - 36, декабрь - 13 . ВСЕГО - 367 публикаций. 
            За отчетный период  проведены консультации для НКО по вопросам реализации проектов и участия в мероприятиях (март:  15 по телефону, 14 – электронная почта  и мессенджеры). 
            Проведены мероприятия в рамках проекта "Школа актива НКО " (7 семинаров) :                                                                                                                                                                                                                                                                           - 30.01.2024 с привлечением специалистов  Фонда «Центр гражданских и социальных инициатив», 
-07.03.2024 в формате офлайн по ФПГ, с привлечением эксперта А.А.Спасибина и -04.04.2024  по заявочной кампании конкурса Гранта Губернатора Югры,                                                                                                                     -13.05.2024 специалисты РЦ провели Школу актива НКО по заявочным кампаниям на конкурсы Гранта Губернатора Югры и ПАО «Лукойл»;                                                                                                                                                 -05.07.2024 специалисты РЦ провели вебинар в рамках Школы актива НКО на тему «Работа с самозанятыми в НКО в 2024 году: требования законодательства, типовые нарушения и риски» с приглашенным спикером Мироновой М.Н. (юрист, директор ресурсного центра "Ориентир");                                                                                                                                                                                                                             - 30.08.2024  по специальному конкурсу Гранта Губернатора Югры и ПФКИ;                                                                                                                                                                                                                                                           -Школа актива НКО состоялась 29.09.2024 с привлечением спикера Кузнецов С.А. ( заместитель директора Университета ТОС) .                                                                                                                                                                                                                  
        Меропритятия в сфере НКО:                                                                                                                                                                                                                                                                                                                                                                                                       - 18.01.2024 специалисты РЦ приняли участие в вебинаре «Правовой команды» на тему «Изменение состава учредителей НКО: новое в процедуре регистрации в 2024 году» 
- 27.01.2024 специалисты РЦ, совместно с ТГКОО «НУР» организовали и приняли участие в лектории «Информация в век информации: национальный аспект», который провел Ответственный секретарь комиссии по вопросам информационного сопровождения государственной национальной политики Совета при Президенте Российской Федерации по межнациональным отношениям А,Н. Худолеев
-22.02.2024 Специалисты РЦ организовали и провели открытие Этно-мастерской для молодежи «ЮХ» в Доме Дружбы
-27.02.2024 на базе ресурсного центра прошел День открытых дверей в рамках всемирного дня НКО.                                                                                                                                                                                                                                         - 02.03.2024 на базе ресурсного центра прошел мастер-класс в рамках проекта Гранта Губернатора Югры «Этно-мастерская для молодежи «Юх».                                                                                             - - ---- 06.03.2024 Специалисты РЦ ознакомились с памяткой Правовой команды на тему « Что нужно знать о последствиях признания контрагентов НКО иноагентами» .
- 15.03.2024 Специалисты РЦ приняли участие в консультации Правовой команды на тему: «Ввод и вывод учредителей НКО» : Ссылка на публикацию: https://vk.com/wall-203821726_1338                                                                                    -в  рамках реализации социально значимого проекта «Правовой аудит в НКО Когалыма» 28.03.2024 Специалисты РЦ провели итоговое мероприятие «Единый день самопроверки НКО».Мероприятие прошло при участии  привлеченных спикеров А.А. Спасибина и AF23М.Н.Миронова.                                                                                                                     
          Поведен обучающий семинар на стартовавшие грантовые конкурсы 2024 президентский фонд культурных инициатив и Фонд Президентских грантов. Поданы заявки на ПФКИ КГОО ТБНКО «НУР» и АНО «Ермак». Результаты ожидаются. НА ФПГ были поданы заявки от АНО «РЦ НКО Когалыма», МОО «Совет Ветеранов» и КГОО ТБНКО «НУР». АНО «Ресурсный центр поддержки НКО» одержала победу в конкурсе для ресурсный центров Югры . Общая сумма проекта более 7 млн рублей;
-06.04.2024 Специалисты РЦ провели занятие в Этно-мастерской «ЮХ» . 
-08.04.2024 Специалисты РЦ организовали встречу НКО города с Генеральным директором Фонда гражданских и социальных инициатив Югры Д.М. Сафиолиным; 
-09.04.2024 Специалисты РЦ прослушали вебинар Центра гражданских и социальных инициатив Югры «Отчетность  НКО в контролирующие органы»; 
- 23-25.04.2024 состоялось участие  во «Всероссийском форуме национального единства» в составе делегации г.Когалыма;                                                                                                                                                                                                               04.05.2024 специалисты РЦ провели занятие в этно-мастерской «ЮХ», были изготовлены  памятные сувениры к Дню Победы. Ребята приняли участие не только в мастер-классе, но и поучаствовали в патриотической беседе; 
05-08.05.2024 менеджер РЦ приняла участие во Всероссийском форуме «Пик Возможностей» в Нижнем Новгороде в составе делегации ХМАО-Югры;
 -16.05.2024 специалисты РЦ ознакомились с материалом от Правовой команды «Чек-лист: 66 контрольных вопросов соблюдения НКО требований законодательства в сфере персональных данных»  
-02.06.2024 специалисты РЦ приняли участие в Международном дне соседний, организованным ТОС Мечта. Провели выездной мастер-класс этно-мастерской «ЮХ»;                                                                      -22-28.06.2024 специалист РЦ Беседин С.Н. приял участие в Форуме уральской молодежи «Утро»;
- 07.07.2024 специалисты РЦ приняли участие в мероприятии «Иван Купала» с мастер-классом по изготовлению славянских оберегов, в рамках проекта «Этно-мастерская «ЮХ»;
- 13.07.2024 специалисты РЦ прошли стажировку в Университете ТОС в г. Балашиха;   
- 17.07.2024 специалист РЦ приняли участие в вебинаре «Центра гражданских и социальных инициатив Югры» на тему заполнения и подачи заявки на грантовый конкурс в сфере культуры;  
- 18.07.2024 специалисты РЦ прошли обучение  по инициативному бюджетированию и получили сертификаты от АУ «ЭКЦ «Открытый регион»; 
- 24.07.2024 специалисты РЦ приняли участие в вебинаре "Успешный менеджер местного сообщества: встречаемся и обмениваемся опытом"от Курс ДПО ПК "Менеджер местного сообщества".                          - 14.08.2024 Специалисты РЦ приняли участие в вебинаре «Правовой команды» на тему «Грант ты мне или не грант? Все о грантах юридическим лицам»;                                                                                                     - 22.08.2024 специалисты РЦ приняли участие в вебинаре «Фонда гражданских и социальных инициатив Югры» для авторов проектов по направлениям «Охрана здоровья, пропаганда здорового образа жизни, физической культуры и спорта» и «Поддержка молодежных проектов»  Спикером выступил главный эксперт Президентского фонда культурных инициатив Антон Вдовиченко;
- 23.08.2024 специалисты РЦ приняли участие в круглом столе , организованного АНО «АК-НИЕТ» в рамках проекта Гранта Губернатора Югры «Летний этнофестиваль «Игра Кочевников»;                                - 27.08.2024 специалисты РЦ приняли участие в вебинаре «Фонда гражданских и социальных инициатив Югры» по направлениям: «Социальное обслуживание, социальная поддержка и защита отдельных категорий граждан» и «Семья, материнство, отцовство и детство»;
- 30.08.2024 специалисты приняли участие в вебинаре «Фонда гражданских и социальных инициатив Югры»  по направлению "Поддержка институтов гражданского общества" .
- 31.08.2024 специалисты РЦ приняли участие в Летнем этнофестивале «Игры Кочевников», организованным АНО «АК-Никет» в рамках проекта-победителя конкурса Гранта Губернатора Югры. 0
- 19.09.2024 специалисты РЦ приняли участие в информационной встрече с юристами «Правовой команды». 
- 16.09.2024 специалист РЦ принял участие в открытии этно-центра «Мирас» на базе Дома Дружбы. 
- 14-15.09.2024 специалисты прияли участие в ежегодной встрече РЦ Югры в г. Ханты-Мансийске. 
- 19.09.2024 специалисты РЦ приняли участие в вебинаре Фонда на тему «Смена руководителя в НКО»; 
- 28.09.2024 руководители РЦ и Когалымский вестник приняли участие в городском форуме «ТОС – место притяжения» в г. Сургуте.                                                                                                                                                         
Проведение факультативных занятий по русскому языку для детей из семей мигрантов (детей-билингвов). Всего за отчетный период проведено 16 обучающих занятий по РКИ (русский как иностранный) для групп детей-школьников. Индивидуальные занятия проходят по скользящему графику.                                                                                                                                                                                                                                                    В октябре проведено 7 индивидуальных и 4 групповых занятия по РКИ (русский как иностранный) для взрослых. Занятия проходят на базе АНО «РЦ НКО Когалыма».
- 10.10.2024 специалисты РЦ ознакомились с материалами Правовой команда на тему «Налоговые льготы по НДС»;
-25.10.2024 специалисты РЦ ознакомились с материалами Правового ресурсного центра "Третий сектор" на тему «Выйти из состава учредителей НКО»;
-23-26.10.2024 специалисты РЦ приняли участие в  Первой Всероссийской конференции по молодежному инициативному бюджетированию в Новом Уренгое по обмену опытом
За отчетный период проведено 9 индивидуальных и 4 групповых занятия по РКИ (русский как иностранный) для взрослых. Занятия проходят на базе АНО «РЦ НКО Когалыма». Индивидуальные занятия проходят по скользящему графику. Дом Дружбы по адресу пр. Нефтяников 2а открыт и полностью функционирует. Национально-культурным обществам предоставлены кабинеты, которые оснащены мебелью. Оборудована коворгинг-зона, для проведения мероприятий.
-04.11.2024 Специалисты РЦ провели мастер-класс этно-мастерской ЮХ посвященный дню народного единства в библиотеке-филиале №2                                                                                                                       - 10.11.2024 На базе РЦ национально-культурные организации г. Когалыма провели праздник ко дню народного единства                                                                                                                                                            В ноябре проведены 8 индивидуальных и 4 групповых занятия по РКИ (русский как иностранный) для взрослых. Занятия проходят на базе АНО «РЦ НКО Когалыма». Индивидуальные занятия проходят по скользящему графику.                                                                                                                                                                                                                                                                                                                                        11-12.12.2024 Специалисты РЦ в составе делегации г. Когалыма приняли участие в Международный форуме гражданских инициатив регионов 60 параллели. 
12-13.12.2024 Специалисты РЦ в составе делегации приняли участие в IX Северной школе инициативного бюджетирования. 
21.12.2024 На базе РЦ прошел Гражданский форум для активных граждан и СО НКО г. Когалыма при участии депутата Лосевой И. В. Так же прошло закрытие проекта «Этно-мастерская для молодежи «ЮХ» .
За отчетный период проведено 4 индивидуальных и 2 групповых занятия по РКИ (русский как иностранный) для взрослых. </t>
      </is>
    </oc>
    <nc r="J185" t="inlineStr">
      <is>
        <t xml:space="preserve">В целях финансового обеспечения затрат на выполнение функций ресурсного центра поддержки НКО в 2024 году из бюджета города Когалыма направлена субсидия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ходе деятельности  ресурсного центра осуществляются: консультации для НКО по вопросам реализации проектов и участия в мероприятиях (всего по различным направлениям консультаций) запланировано -50 консультаций . Фактически показатели выполнены. Организовано и  проведено 103 мероприятия.                                                                                                                                                                                                                                                                           </t>
      </is>
    </nc>
  </rcc>
  <rfmt sheetId="1" sqref="J185" start="0" length="2147483647">
    <dxf>
      <font>
        <color auto="1"/>
      </font>
    </dxf>
  </rfmt>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49" sId="1">
    <oc r="J186" t="inlineStr">
      <is>
        <t>Обьявление о проведении конкурса размещено на сайте органов местного самоуправления города Когалыма .Прием заявок и докуметов на городской конкурс «Общественное признание - 2024» осуществляется организационным комитет по организации и проведению конкурса в период с 14.10.2024 по  01.11.2024. Соискателями Премии могут стать представители организаций всех форм собственности, НКО, индивидуальные предприниматели, социально активные граждане, проживающие и (или) осуществляющие свою деятельность в городе Когалыме по номинациям для физических и юридических лиц.                                                                                                                                                                                                                                                                                                                             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is>
    </oc>
    <nc r="J186" t="inlineStr">
      <is>
        <t xml:space="preserve">                                                                                                                                                                                                                                                                                                                        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is>
    </nc>
  </rcc>
  <rfmt sheetId="1" sqref="J186" start="0" length="2147483647">
    <dxf>
      <font>
        <color auto="1"/>
      </font>
    </dxf>
  </rfmt>
  <rcc rId="950" sId="1">
    <oc r="J187" t="inlineStr">
      <is>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соответсвии с решением Думы города Когалыма  от 16.08. 2023№286-ГДО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 Таким образом, фактические показатели отражают количество печатных  информационные выпусков газеты "Когалымский вестник" на текущий период 2024 года.                                                                                                                                                                                                                                                                       
</t>
      </is>
    </oc>
    <nc r="J187" t="inlineStr">
      <is>
        <t xml:space="preserve">Газета «Когалымский вестник» является еженедельным общественно-политическим изданием.                                                                                                                                                                                                                              Публикация информационных выпусков осуществляется в печатном формате еженедельно (по пятницам), исходя из количества недель в году.                                                                                                                                                                      Планирование показателей (104 выпуска) осуществлялось так же с учетом выпуска муниципальных нормативных правовых актов (МНПА) в печатном формате, но фактическое значение количества выпусков газеты изменяется в строну уменьшения по причине того, что МНПА  опубликовываются в сетевом издании «Когалымский вестник»: KOGVESTI.RU   главная /нормативно правовые акты (в соответсвии с решением Думы города Когалыма  от 16.08. 2023№286-ГДО "О внесении изменения в Устав города Когалыма"  абзац второй части 3 статьи 36 Устава города Когалыма изложен в следующей редакции: «Официальным опубликованием (обнародованием) муниципального правового акта или соглашения, заключенного между органами местного самоуправления, также является размещение в сетевом издании «Когалымский вестник», доменное имя в информационно-телекоммуникационной сети «Интернет»: www.kogvesti.ru. В случае опубликования (размещения) полного текста муниципального правового акта в сетевом издании «Когалымский вестник» объемные графические и табличные приложения к нему в газете «Когалымский вестник» могут не приводиться.». 
Таким образом, фактические показатели отражают количество печатных  информационные выпусков газеты "Когалымский вестник" на текущий период 2024 года.                                                                                                                                                                                                                                                                       
</t>
      </is>
    </nc>
  </rcc>
  <rfmt sheetId="1" sqref="J187" start="0" length="2147483647">
    <dxf>
      <font>
        <color auto="1"/>
      </font>
    </dxf>
  </rfmt>
  <rfmt sheetId="1" sqref="J188" start="0" length="2147483647">
    <dxf>
      <font>
        <color auto="1"/>
      </font>
    </dxf>
  </rfmt>
  <rcc rId="951" sId="1">
    <oc r="J189" t="inlineStr">
      <is>
        <t>Отражает количество опубликованных материалов о деятельности органов местного самоуправления на официальном сайте Администрации города Когалыма, подготовленных специалистами сектора пресс-службы за истекший период</t>
      </is>
    </oc>
    <nc r="J189" t="inlineStr">
      <is>
        <t>Отражает количество опубликованных материалов о деятельности органов местного самоуправления на официальном сайте органов местного самоуправления города Когалыма, подготовленных специалистами сектора пресс-службы за истекший период</t>
      </is>
    </nc>
  </rcc>
  <rfmt sheetId="1" sqref="J189" start="0" length="2147483647">
    <dxf>
      <font>
        <color auto="1"/>
      </font>
    </dxf>
  </rfmt>
  <rfmt sheetId="1" sqref="J190" start="0" length="2147483647">
    <dxf>
      <font>
        <color auto="1"/>
      </font>
    </dxf>
  </rfmt>
  <rcc rId="952" sId="1">
    <oc r="J191" t="inlineStr">
      <is>
        <t>В соответствии с решением Думы города Когалыма от 23.09.2014 №456-ГД «Об утверждении Положения о наградах и почетных званиях города Когалыма», постановлением
Администрации города Когалыма от 29.08.2011 №2136 «Об утверждении порядка оказания поддержки лицам, удостоенным звания «Почетный гражданин города Когалыма» 
установлены требования по предоставлению меры поддержки почетным гражданам города Когалыма.  В  2024 году  единовременной выплате подлежат 7 почетных граждан (Мартынова О.В., Ветштейн В.В., Короткова Р.М.,Гурин А.А.,Лосева И.В., Гаврилова Т.Г.,Ерпылева Е.В.) . В соответствии с распоряжением Администрации города Когалыма от 17.07.2024 №113-р "О предоставлении мер поддержки гражданин города Когалыма" в 2024 году осуществлены выплаты  на ежегодное материальное вознаграждение ко Дню города Когалыма  гражданам, удостоенным звания "Почётный гражданин города Когалыма" и зарегистрированным по месту жительства в городе Когалыме в размере -115 500,00 рублей каждому.</t>
      </is>
    </oc>
    <nc r="J191" t="inlineStr">
      <is>
        <t>В соответствии с решением Думы города Когалыма от 23.09.2014 №456-ГД «Об утверждении Положения о наградах и почетных званиях города Когалыма», постановлением
Администрации города Когалыма от 29.08.2011 №2136 «Об утверждении порядка оказания поддержки лицам, удостоенным звания «Почетный гражданин города Когалыма» 
установлены требования по предоставлению меры поддержки почетным гражданам города Когалыма.  
В  2024 году  единовременной выплате подлежат 7 почетных граждан (Мартынова О.В., Ветштейн В.В., Короткова Р.М.,Гурин А.А.,Лосева И.В., Гаврилова Т.Г.,Ерпылева Е.В.) . В соответствии с распоряжением Администрации города Когалыма от 17.07.2024 №113-р "О предоставлении мер поддержки гражданин города Когалыма" в 2024 году осуществлены выплаты  на ежегодное материальное вознаграждение ко Дню города Когалыма  гражданам, удостоенным звания "Почётный гражданин города Когалыма" и зарегистрированным по месту жительства в городе Когалыме в размере -115 500,00 рублей каждому.</t>
      </is>
    </nc>
  </rcc>
  <rfmt sheetId="1" sqref="J191" start="0" length="2147483647">
    <dxf>
      <font>
        <color auto="1"/>
      </font>
    </dxf>
  </rfmt>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H54" guid="{00000000-0000-0000-0000-000000000000}" action="delete" author="Цёвка Елена Александровна"/>
  <rfmt sheetId="1" sqref="C53:J53" start="0" length="2147483647">
    <dxf>
      <font>
        <color auto="1"/>
      </font>
    </dxf>
  </rfmt>
  <rfmt sheetId="1" sqref="F54:F67" start="0" length="2147483647">
    <dxf>
      <font>
        <color auto="1"/>
      </font>
    </dxf>
  </rfmt>
  <rcc rId="956" sId="1">
    <oc r="F54">
      <v>50.2</v>
    </oc>
    <nc r="F54">
      <v>50.6</v>
    </nc>
  </rcc>
  <rcc rId="957" sId="1" numFmtId="4">
    <oc r="G54">
      <v>50.4</v>
    </oc>
    <nc r="G54">
      <v>50.6</v>
    </nc>
  </rcc>
  <rcc rId="958" sId="1" numFmtId="4">
    <oc r="F55">
      <v>48.4</v>
    </oc>
    <nc r="F55">
      <v>52</v>
    </nc>
  </rcc>
  <rcc rId="959" sId="1" numFmtId="4">
    <oc r="G55">
      <v>55</v>
    </oc>
    <nc r="G55">
      <v>58</v>
    </nc>
  </rcc>
  <rcc rId="960" sId="1">
    <oc r="F56">
      <v>35.1</v>
    </oc>
    <nc r="F56">
      <v>40.700000000000003</v>
    </nc>
  </rcc>
  <rcc rId="961" sId="1" numFmtId="4">
    <oc r="G56">
      <v>46</v>
    </oc>
    <nc r="G56">
      <v>52</v>
    </nc>
  </rcc>
  <rcc rId="962" sId="1">
    <oc r="F57">
      <v>7.5</v>
    </oc>
    <nc r="F57">
      <v>10</v>
    </nc>
  </rcc>
  <rcc rId="963" sId="1" numFmtId="4">
    <oc r="G57">
      <v>14.5</v>
    </oc>
    <nc r="G57" t="inlineStr">
      <is>
        <t>15,1</t>
      </is>
    </nc>
  </rcc>
  <rcc rId="964" sId="1">
    <oc r="F58">
      <v>84.5</v>
    </oc>
    <nc r="F58">
      <v>87.2</v>
    </nc>
  </rcc>
  <rcc rId="965" sId="1">
    <oc r="G58">
      <v>87.4</v>
    </oc>
    <nc r="G58" t="inlineStr">
      <is>
        <t>87,7</t>
      </is>
    </nc>
  </rcc>
  <rcc rId="966" sId="1">
    <oc r="F59">
      <v>27.4</v>
    </oc>
    <nc r="F59">
      <v>29.9</v>
    </nc>
  </rcc>
  <rcc rId="967" sId="1" numFmtId="4">
    <oc r="G59">
      <v>29.9</v>
    </oc>
    <nc r="G59" t="inlineStr">
      <is>
        <t>29,9</t>
      </is>
    </nc>
  </rcc>
  <rcc rId="968" sId="1" numFmtId="4">
    <oc r="F60">
      <v>47.7</v>
    </oc>
    <nc r="F60">
      <v>54</v>
    </nc>
  </rcc>
  <rcc rId="969" sId="1" numFmtId="4">
    <oc r="G60">
      <v>51</v>
    </oc>
    <nc r="G60">
      <v>54</v>
    </nc>
  </rcc>
  <rcc rId="970" sId="1" numFmtId="4">
    <oc r="F61">
      <v>73.400000000000006</v>
    </oc>
    <nc r="F61">
      <v>76</v>
    </nc>
  </rcc>
  <rcc rId="971" sId="1" numFmtId="4">
    <oc r="G61">
      <v>63</v>
    </oc>
    <nc r="G61" t="inlineStr">
      <is>
        <t>76,0</t>
      </is>
    </nc>
  </rcc>
  <rcc rId="972" sId="1">
    <oc r="F62">
      <v>63.1</v>
    </oc>
    <nc r="F62">
      <v>0</v>
    </nc>
  </rcc>
  <rcc rId="973" sId="1">
    <oc r="G62">
      <v>65.099999999999994</v>
    </oc>
    <nc r="G62" t="inlineStr">
      <is>
        <t>1620</t>
      </is>
    </nc>
  </rcc>
  <rcc rId="974" sId="1">
    <oc r="G63">
      <v>0.2</v>
    </oc>
    <nc r="G63" t="inlineStr">
      <is>
        <t>1,3</t>
      </is>
    </nc>
  </rcc>
  <rcc rId="975" sId="1">
    <oc r="F64">
      <v>710</v>
    </oc>
    <nc r="F64">
      <v>1496</v>
    </nc>
  </rcc>
  <rcc rId="976" sId="1">
    <oc r="G64">
      <v>1610</v>
    </oc>
    <nc r="G64" t="inlineStr">
      <is>
        <t>1725</t>
      </is>
    </nc>
  </rcc>
  <rcc rId="977" sId="1">
    <oc r="G65">
      <v>2.2999999999999998</v>
    </oc>
    <nc r="G65" t="inlineStr">
      <is>
        <t>2,4</t>
      </is>
    </nc>
  </rcc>
  <rcc rId="978" sId="1">
    <oc r="F66">
      <v>16</v>
    </oc>
    <nc r="F66">
      <v>17</v>
    </nc>
  </rcc>
  <rcc rId="979" sId="1">
    <oc r="G66">
      <v>17</v>
    </oc>
    <nc r="G66" t="inlineStr">
      <is>
        <t>18</t>
      </is>
    </nc>
  </rcc>
  <rcc rId="980" sId="1" numFmtId="4">
    <oc r="G67">
      <v>100</v>
    </oc>
    <nc r="G67" t="inlineStr">
      <is>
        <t>100,0</t>
      </is>
    </nc>
  </rcc>
  <rfmt sheetId="1" sqref="F54:G67" start="0" length="2147483647">
    <dxf>
      <font>
        <color auto="1"/>
      </font>
    </dxf>
  </rfmt>
  <rcc rId="981" sId="1" numFmtId="4">
    <oc r="H55">
      <v>57.4</v>
    </oc>
    <nc r="H55">
      <v>58</v>
    </nc>
  </rcc>
  <rcc rId="982" sId="1">
    <oc r="H56">
      <v>48.7</v>
    </oc>
    <nc r="H56">
      <v>52</v>
    </nc>
  </rcc>
  <rcc rId="983" sId="1" numFmtId="4">
    <oc r="H57">
      <v>14.5</v>
    </oc>
    <nc r="H57" t="inlineStr">
      <is>
        <t>15,1</t>
      </is>
    </nc>
  </rcc>
  <rcc rId="984" sId="1">
    <oc r="H58">
      <v>87.4</v>
    </oc>
    <nc r="H58" t="inlineStr">
      <is>
        <t>87,7</t>
      </is>
    </nc>
  </rcc>
  <rcc rId="985" sId="1" numFmtId="4">
    <oc r="H59">
      <v>29.9</v>
    </oc>
    <nc r="H59" t="inlineStr">
      <is>
        <t>29,9</t>
      </is>
    </nc>
  </rcc>
  <rcc rId="986" sId="1" numFmtId="4">
    <oc r="H60">
      <v>64.099999999999994</v>
    </oc>
    <nc r="H60">
      <v>54</v>
    </nc>
  </rcc>
  <rcc rId="987" sId="1" numFmtId="4">
    <oc r="H61">
      <v>63.1</v>
    </oc>
    <nc r="H61">
      <v>76</v>
    </nc>
  </rcc>
  <rcc rId="988" sId="1">
    <oc r="H62">
      <v>65.099999999999994</v>
    </oc>
    <nc r="H62" t="inlineStr">
      <is>
        <t>1620</t>
      </is>
    </nc>
  </rcc>
  <rcc rId="989" sId="1">
    <oc r="H63">
      <v>0.3</v>
    </oc>
    <nc r="H63" t="inlineStr">
      <is>
        <t>1,3</t>
      </is>
    </nc>
  </rcc>
  <rcc rId="990" sId="1">
    <oc r="H64">
      <v>1772</v>
    </oc>
    <nc r="H64">
      <v>1733</v>
    </nc>
  </rcc>
  <rcc rId="991" sId="1" numFmtId="4">
    <oc r="H65">
      <v>2.5</v>
    </oc>
    <nc r="H65">
      <v>2.4</v>
    </nc>
  </rcc>
  <rcc rId="992" sId="1" numFmtId="4">
    <oc r="H66">
      <v>17</v>
    </oc>
    <nc r="H66">
      <v>23</v>
    </nc>
  </rcc>
  <rcc rId="993" sId="1" numFmtId="4">
    <oc r="H67">
      <v>100</v>
    </oc>
    <nc r="H67" t="inlineStr">
      <is>
        <t>100,0</t>
      </is>
    </nc>
  </rcc>
  <rfmt sheetId="1" sqref="H54:H67" start="0" length="2147483647">
    <dxf>
      <font>
        <color auto="1"/>
      </font>
    </dxf>
  </rfmt>
  <rfmt sheetId="1" sqref="H54:I67" start="0" length="2147483647">
    <dxf>
      <font>
        <color auto="1"/>
      </font>
    </dxf>
  </rfmt>
  <rfmt sheetId="1" sqref="C54:E67" start="0" length="2147483647">
    <dxf>
      <font>
        <color auto="1"/>
      </font>
    </dxf>
  </rfmt>
  <rcc rId="994" sId="1" odxf="1" dxf="1">
    <oc r="I60">
      <f>H60/G60*100</f>
    </oc>
    <nc r="I60">
      <f>H60/G60*100</f>
    </nc>
    <odxf>
      <fill>
        <patternFill>
          <bgColor theme="5" tint="0.59999389629810485"/>
        </patternFill>
      </fill>
    </odxf>
    <ndxf>
      <fill>
        <patternFill>
          <bgColor theme="6" tint="0.59999389629810485"/>
        </patternFill>
      </fill>
    </ndxf>
  </rcc>
  <rcc rId="995" sId="1" odxf="1" dxf="1">
    <oc r="I63">
      <f>H63/G63*100</f>
    </oc>
    <nc r="I63">
      <f>H63/G63*100</f>
    </nc>
    <odxf>
      <fill>
        <patternFill>
          <bgColor theme="5" tint="0.59999389629810485"/>
        </patternFill>
      </fill>
    </odxf>
    <ndxf>
      <fill>
        <patternFill>
          <bgColor theme="6" tint="0.59999389629810485"/>
        </patternFill>
      </fill>
    </ndxf>
  </rcc>
  <rcc rId="996" sId="1">
    <oc r="J54" t="inlineStr">
      <is>
        <t xml:space="preserve">Показатель перевыполнен в связи с вводом в эксплуатацию новых спортивных объектов: 
- в муниципальном автономном общеобразовательном учреждении «Средняя общеобразовательная школа №1» города Когалыма установлен новый хоккейный корт и 4 баскетбольные стойки;
- в корпусе 2 муниципального автономного общеобразовательного учреждения «Средняя общеобразовательная школа №8 с углубленным изучением отдельных предметов» города Когалыма выполнен монтаж и установка спортивного оборудования круглогодичного использования (спортивный комплекс уличный «шведская стенка», велосипедная парковка, брусья гимнастические, «площадка для панна - футбола», «спортивный тренажер эллиптический», «соревновательная зона с велотренажером»). 
</t>
      </is>
    </oc>
    <nc r="J54" t="inlineStr">
      <is>
        <r>
          <t xml:space="preserve">Показатель перевыполнен в связи с вводом в эксплуатацию новых спортивных объектов: 
Установлены антивандальные теннисные столы (4шт)
</t>
        </r>
        <r>
          <rPr>
            <b/>
            <sz val="13"/>
            <color rgb="FFC00000"/>
            <rFont val="Times New Roman"/>
            <family val="1"/>
            <charset val="204"/>
          </rPr>
          <t xml:space="preserve"> КАК ЭТО ПОВЛИЯЛО НА УВЕЛИЧЕНИЕ ПОКЗАТЕЛЯ?</t>
        </r>
        <r>
          <rPr>
            <sz val="13"/>
            <color rgb="FFC00000"/>
            <rFont val="Times New Roman"/>
            <family val="1"/>
            <charset val="204"/>
          </rPr>
          <t xml:space="preserve">
</t>
        </r>
      </is>
    </nc>
  </rcc>
  <rfmt sheetId="1" sqref="J59" start="0" length="0">
    <dxf>
      <font>
        <sz val="13"/>
        <color rgb="FFC00000"/>
        <name val="Times New Roman"/>
        <scheme val="none"/>
      </font>
      <alignment horizontal="justify" readingOrder="0"/>
    </dxf>
  </rfmt>
  <rcc rId="997" sId="1">
    <oc r="J55" t="inlineStr">
      <is>
        <t>Показатель перевыполнен за счет большего количества привлеченных жителей данной возрастной категории к систематическим занятиям физической культуры и спорта.</t>
      </is>
    </oc>
    <nc r="J55" t="inlineStr">
      <is>
        <t>Жителеи города привлечены  к систематическим занятиям физической культуры и спорта.</t>
      </is>
    </nc>
  </rcc>
  <rfmt sheetId="1" sqref="J55" start="0" length="2147483647">
    <dxf>
      <font>
        <color auto="1"/>
      </font>
    </dxf>
  </rfmt>
  <rcc rId="998" sId="1">
    <oc r="J56" t="inlineStr">
      <is>
        <t>Показатель перевыполнен за счет большего количества привлеченных жителей данной возрастной категории к систематическим занятиям физической культуры и спорта.</t>
      </is>
    </oc>
    <nc r="J56" t="inlineStr">
      <is>
        <t>Жители города в данной возрастной категории привлечены к систематическим занятиям физической культуры и спорта.</t>
      </is>
    </nc>
  </rcc>
  <rfmt sheetId="1" sqref="J56" start="0" length="2147483647">
    <dxf>
      <font>
        <color auto="1"/>
      </font>
    </dxf>
  </rfmt>
  <rfmt sheetId="1" sqref="J57" start="0" length="2147483647">
    <dxf>
      <font>
        <color auto="1"/>
      </font>
    </dxf>
  </rfmt>
  <rfmt sheetId="1" sqref="J58" start="0" length="2147483647">
    <dxf>
      <font>
        <color auto="1"/>
      </font>
    </dxf>
  </rfmt>
  <rfmt sheetId="1" sqref="J59" start="0" length="2147483647">
    <dxf>
      <font>
        <color auto="1"/>
      </font>
    </dxf>
  </rfmt>
  <rcc rId="999" sId="1">
    <oc r="J60" t="inlineStr">
      <is>
        <t>Знаки отличия присваиваются по кварталам. Основной вид "лёгкая атлетика" проводится в мае месяце, знаки будут присвоены в конце второго квартала.</t>
      </is>
    </oc>
    <nc r="J60" t="inlineStr">
      <is>
        <t>Знаки отличия присвоены в соответсвии с плановым значением.</t>
      </is>
    </nc>
  </rcc>
  <rfmt sheetId="1" sqref="J60" start="0" length="2147483647">
    <dxf>
      <font>
        <color auto="1"/>
      </font>
    </dxf>
  </rfmt>
  <rcc rId="1000" sId="1" odxf="1" dxf="1">
    <nc r="J61" t="inlineStr">
      <is>
        <t>Знаки отличия присвоены в соответсвии с плановым значением.</t>
      </is>
    </nc>
    <odxf>
      <font>
        <sz val="13"/>
        <color rgb="FFC00000"/>
        <name val="Times New Roman"/>
        <scheme val="none"/>
      </font>
      <numFmt numFmtId="166" formatCode="0.0%"/>
      <alignment wrapText="0" readingOrder="0"/>
    </odxf>
    <ndxf>
      <font>
        <sz val="13"/>
        <color auto="1"/>
        <name val="Times New Roman"/>
        <scheme val="none"/>
      </font>
      <numFmt numFmtId="0" formatCode="General"/>
      <alignment wrapText="1" readingOrder="0"/>
    </ndxf>
  </rcc>
  <rfmt sheetId="1" sqref="J62" start="0" length="0">
    <dxf>
      <font>
        <sz val="13"/>
        <color auto="1"/>
        <name val="Times New Roman"/>
        <scheme val="none"/>
      </font>
    </dxf>
  </rfmt>
  <rcc rId="1001" sId="1">
    <oc r="E62" t="inlineStr">
      <is>
        <t>%</t>
      </is>
    </oc>
    <nc r="E62" t="inlineStr">
      <is>
        <t>человек</t>
      </is>
    </nc>
  </rcc>
  <rcc rId="1002" sId="1">
    <oc r="D62" t="inlineStr">
      <is>
        <t>Доля занимающихся по программам спортивной подготовки в организациях ведомственной принадлежности физической культуры и спорта, в общем количестве занимающихся в организациях ведомственной принадлежности физической культуры и спорта</t>
      </is>
    </oc>
    <nc r="D62" t="inlineStr">
      <is>
        <t xml:space="preserve">Численность детей занимающихся в 
возрасте от 5 до 18 лет охваченных 
дополнительным образованием по программам спортивной подготовки в 
спортивных организациях, </t>
      </is>
    </nc>
  </rcc>
  <rcc rId="1003" sId="1">
    <nc r="J62" t="inlineStr">
      <is>
        <t>Дети в данной возрастной категории охваченны
дополнительным образованием по программам спортивной подготовки в 
спортивных организациях в соответсвии с плановыми значениями.</t>
      </is>
    </nc>
  </rcc>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8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07" sId="1" odxf="1" dxf="1">
    <oc r="J63" t="inlineStr">
      <is>
        <t>В апреле месяце 2023 объявлен приём  заявок на предоставление
субсидий из бюджета города Когалыма некоммерческим организациям, не являющимся
государственными (муниципальными) учреждениями Передана субсидия на проведение 3-х мероприятий. В сентябре месяце будут объявлены: конкурс на проведение 4-х мероприятий и грантовую поддержку . Субсидия передана в полном объеме.</t>
      </is>
    </oc>
    <nc r="J63" t="inlineStr">
      <is>
        <t>Субсидия передана в полном объеме.</t>
      </is>
    </nc>
    <odxf>
      <font>
        <sz val="13"/>
        <color rgb="FFC00000"/>
        <name val="Times New Roman"/>
        <scheme val="none"/>
      </font>
    </odxf>
    <ndxf>
      <font>
        <sz val="13"/>
        <color auto="1"/>
        <name val="Times New Roman"/>
        <scheme val="none"/>
      </font>
    </ndxf>
  </rcc>
</revisions>
</file>

<file path=xl/revisions/revisionLog8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08" sId="1">
    <oc r="J63" t="inlineStr">
      <is>
        <t>Субсидия передана в полном объеме.</t>
      </is>
    </oc>
    <nc r="J63" t="inlineStr">
      <is>
        <t>Субсидия передана в полном объеме.
Городская общественная организация "Когалымский боксерский клуб "Патриот" - 199,40 тыс. рублей.
АНО "Дзюдока" - 122,80 тыс. руб.
АНО детско-юношеский футбольный клуб "КойлДС" - 1 207,8 тыс. рублей.
АНО "Волейболлный клуб "Пантера" - 
61,40 тыс. рубелй. 
Грант в размере 150,0 тыс. рублей - АНО развития волейбола "Волейбольный клуб "Пантера"</t>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1" sId="1" numFmtId="4">
    <oc r="H99">
      <v>185.89</v>
    </oc>
    <nc r="H99">
      <v>201.69</v>
    </nc>
  </rcc>
  <rfmt sheetId="1" sqref="H99">
    <dxf>
      <numFmt numFmtId="164" formatCode="0.0"/>
    </dxf>
  </rfmt>
  <rfmt sheetId="1" sqref="H99">
    <dxf>
      <numFmt numFmtId="1" formatCode="0"/>
    </dxf>
  </rfmt>
  <rcc rId="32" sId="1">
    <oc r="I99">
      <f>H99/G99*100</f>
    </oc>
    <nc r="I99">
      <f>H99/G99*100</f>
    </nc>
  </rcc>
  <rcc rId="33" sId="1">
    <oc r="J99" t="inlineStr">
      <is>
        <t>По данным ОМВД по г.Когалыму (январь -7 , февраль-9 , март -10 , апрель -6 , май -14 июнь -10 , июль -15 август -10 , сентябрь -11 , октябрь -21 , ноябрь -8 , декабрь -8) .     Уменьшение  количества преступлений  обуславливает большую эффективность показателя.</t>
      </is>
    </oc>
    <nc r="J99" t="inlineStr">
      <is>
        <t>По данным ОМВД по г.Когалыму за 2023 год количество преступлений составило - 129 (129/63 964*100 000= 201,7)
Увеличение количества преступлений  обуславливает меньшую эффективность показателя.</t>
      </is>
    </nc>
  </rcc>
  <rcv guid="{DE2D4942-7408-4E97-8066-36FDC42C9E89}" action="delete"/>
  <rdn rId="0" localSheetId="1" customView="1" name="Z_DE2D4942_7408_4E97_8066_36FDC42C9E89_.wvu.PrintArea" hidden="1" oldHidden="1">
    <formula>'Приложение 2'!$C$1:$J$197</formula>
    <oldFormula>'Приложение 2'!$C$1:$J$197</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2'!$C$1:$L$200</formula>
    <oldFormula>'Приложение 2'!$C$1:$L$200</oldFormula>
  </rdn>
  <rcv guid="{DE2D4942-7408-4E97-8066-36FDC42C9E89}" action="add"/>
</revisions>
</file>

<file path=xl/revisions/revisionLog9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66" start="0" length="2147483647">
    <dxf>
      <font>
        <color auto="1"/>
      </font>
    </dxf>
  </rfmt>
  <rcc rId="1009" sId="1">
    <nc r="J66" t="inlineStr">
      <is>
        <t xml:space="preserve">Реализация профилактических мероприятий, направленных на формирование у населения современного уровня знаний о рациональном и полноценном питании, здоровом образе жизни, изготовление буклетов.  </t>
      </is>
    </nc>
  </rcc>
  <rcc rId="1010" sId="1">
    <oc r="J61" t="inlineStr">
      <is>
        <t>Знаки отличия присвоены в соответсвии с плановым значением.</t>
      </is>
    </oc>
    <nc r="J61" t="inlineStr">
      <is>
        <t>Знаки отличия присвоены в соответсвии с плановым значением показателя.</t>
      </is>
    </nc>
  </rcc>
  <rcc rId="1011" sId="1">
    <oc r="J60" t="inlineStr">
      <is>
        <t>Знаки отличия присвоены в соответсвии с плановым значением.</t>
      </is>
    </oc>
    <nc r="J60" t="inlineStr">
      <is>
        <t>Знаки отличия присвоены в соответсвии с плановым значением показателя.</t>
      </is>
    </nc>
  </rcc>
  <rcc rId="1012" sId="1">
    <oc r="J62" t="inlineStr">
      <is>
        <t>Дети в данной возрастной категории охваченны
дополнительным образованием по программам спортивной подготовки в 
спортивных организациях в соответсвии с плановыми значениями.</t>
      </is>
    </oc>
    <nc r="J62" t="inlineStr">
      <is>
        <t>Дети в данной возрастной категории охваченны
дополнительным образованием по программам спортивной подготовки в 
спортивных организациях в соответсвии с плановыми значениями показателя.</t>
      </is>
    </nc>
  </rcc>
  <rfmt sheetId="1" sqref="J64" start="0" length="0">
    <dxf>
      <font>
        <sz val="13"/>
        <color auto="1"/>
        <name val="Times New Roman"/>
        <scheme val="none"/>
      </font>
      <alignment horizontal="justify" wrapText="1" readingOrder="0"/>
      <border outline="0">
        <left style="thin">
          <color indexed="64"/>
        </left>
        <right style="thin">
          <color indexed="64"/>
        </right>
        <top style="thin">
          <color indexed="64"/>
        </top>
        <bottom style="thin">
          <color indexed="64"/>
        </bottom>
      </border>
    </dxf>
  </rfmt>
  <rcc rId="1013" sId="1">
    <nc r="J64" t="inlineStr">
      <is>
        <t>Жителеи города привлечены к участию в физкультурно-оздоровительных мероприятиях.</t>
      </is>
    </nc>
  </rcc>
  <rcc rId="1014" sId="1">
    <oc r="J63" t="inlineStr">
      <is>
        <t>Субсидия передана в полном объеме.
Городская общественная организация "Когалымский боксерский клуб "Патриот" - 199,40 тыс. рублей.
АНО "Дзюдока" - 122,80 тыс. руб.
АНО детско-юношеский футбольный клуб "КойлДС" - 1 207,8 тыс. рублей.
АНО "Волейболлный клуб "Пантера" - 
61,40 тыс. рубелй. 
Грант в размере 150,0 тыс. рублей - АНО развития волейбола "Волейбольный клуб "Пантера"</t>
      </is>
    </oc>
    <nc r="J63" t="inlineStr">
      <is>
        <t>Субсидия передана в полном объеме.
Городская общественная организация "Когалымский боксерский клуб "Патриот" - 199,40 тыс. рублей.
АНО "Дзюдока" - 122,80 тыс. руб.
АНО детско-юношеский футбольный клуб "КойлДС" - 1 207,8 тыс. рублей.
АНО "Волейболлный клуб "Пантера" - 
61,40 тыс. рубелй. 
Грант в размере 150,0 тыс. рублей - АНО развития волейбола "Волейбольный клуб "Пантера".</t>
      </is>
    </nc>
  </rcc>
  <rfmt sheetId="1" sqref="J65" start="0" length="0">
    <dxf>
      <font>
        <sz val="13"/>
        <color auto="1"/>
        <name val="Times New Roman"/>
        <scheme val="none"/>
      </font>
    </dxf>
  </rfmt>
  <rcc rId="1015" sId="1">
    <nc r="J65" t="inlineStr">
      <is>
        <t>Жителеи города привлечены к участию в мероприятиях, мотивирующих ведение здорового образа жизни.</t>
      </is>
    </nc>
  </rcc>
  <rcc rId="1016" sId="1">
    <nc r="J67" t="inlineStr">
      <is>
        <t>Мероприятия плана реализуются в полном объеме в установленные сроки.</t>
      </is>
    </nc>
  </rcc>
  <rfmt sheetId="1" sqref="J67" start="0" length="2147483647">
    <dxf>
      <font>
        <color auto="1"/>
      </font>
    </dxf>
  </rfmt>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9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20" sId="1">
    <oc r="J54" t="inlineStr">
      <is>
        <r>
          <t xml:space="preserve">Показатель перевыполнен в связи с вводом в эксплуатацию новых спортивных объектов: 
Установлены антивандальные теннисные столы (4шт)
</t>
        </r>
        <r>
          <rPr>
            <b/>
            <sz val="13"/>
            <color rgb="FFC00000"/>
            <rFont val="Times New Roman"/>
            <family val="1"/>
            <charset val="204"/>
          </rPr>
          <t xml:space="preserve"> КАК ЭТО ПОВЛИЯЛО НА УВЕЛИЧЕНИЕ ПОКЗАТЕЛЯ?</t>
        </r>
        <r>
          <rPr>
            <sz val="13"/>
            <color rgb="FFC00000"/>
            <rFont val="Times New Roman"/>
            <family val="1"/>
            <charset val="204"/>
          </rPr>
          <t xml:space="preserve">
</t>
        </r>
      </is>
    </oc>
    <nc r="J54" t="inlineStr">
      <is>
        <r>
          <t xml:space="preserve">Показатель перевыполнен в связи с вводом в эксплуатацию новых спортивных объектов: 
Установлены антивандальные теннисные столы (4шт)
</t>
        </r>
        <r>
          <rPr>
            <sz val="13"/>
            <color rgb="FFC00000"/>
            <rFont val="Times New Roman"/>
            <family val="1"/>
            <charset val="204"/>
          </rPr>
          <t xml:space="preserve">
</t>
        </r>
      </is>
    </nc>
  </rcc>
  <rcv guid="{DE2D4942-7408-4E97-8066-36FDC42C9E89}" action="delete"/>
  <rdn rId="0" localSheetId="1" customView="1" name="Z_DE2D4942_7408_4E97_8066_36FDC42C9E89_.wvu.PrintArea" hidden="1" oldHidden="1">
    <formula>'Приложение 2'!$C$1:$J$188</formula>
    <oldFormula>'Приложение 2'!$C$1:$J$188</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2'!$C$1:$L$196</formula>
    <oldFormula>'Приложение 2'!$C$1:$L$196</oldFormula>
  </rdn>
  <rcv guid="{DE2D4942-7408-4E97-8066-36FDC42C9E89}" action="add"/>
</revisions>
</file>

<file path=xl/revisions/revisionLog9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C94:J94" start="0" length="2147483647">
    <dxf>
      <font>
        <color auto="1"/>
      </font>
    </dxf>
  </rfmt>
  <rcc rId="1024" sId="1">
    <oc r="J102" t="inlineStr">
      <is>
        <t>Передано - 7 652,03 тыс. рублей на частичное выполнение муниципальных работ «Организация деятельности клубных формирований и формирований самодеятельного народного творчества», «Организация и проведение культурно-массовых мероприятий», «Создание спектаклей», «Грант в форме субсидии из бюджета города Когалыма некоммерческим организациям, в том числе добровольческим (волонтерским), на реализацию проектов в сфере культуры города Когалыма».
Бюджетные средства в сумме 253,37 тыс. рублей  не освоены по причине отсутствия заявок.</t>
      </is>
    </oc>
    <nc r="J102" t="inlineStr">
      <is>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t>
      </is>
    </nc>
  </rcc>
  <rfmt sheetId="1" sqref="J102" start="0" length="2147483647">
    <dxf>
      <font>
        <color auto="1"/>
      </font>
    </dxf>
  </rfmt>
  <rfmt sheetId="1" sqref="D102" start="0" length="2147483647">
    <dxf>
      <font>
        <color auto="1"/>
      </font>
    </dxf>
  </rfmt>
  <rcmt sheetId="1" cell="D95" guid="{00000000-0000-0000-0000-000000000000}" action="delete" author="Цёвка Елена Александровна"/>
  <rfmt sheetId="1" sqref="D95:E95" start="0" length="2147483647">
    <dxf>
      <font>
        <color auto="1"/>
      </font>
    </dxf>
  </rfmt>
  <rfmt sheetId="1" sqref="D96:E96" start="0" length="2147483647">
    <dxf>
      <font>
        <color auto="1"/>
      </font>
    </dxf>
  </rfmt>
  <rfmt sheetId="1" sqref="D97:E97" start="0" length="2147483647">
    <dxf>
      <font>
        <color auto="1"/>
      </font>
    </dxf>
  </rfmt>
  <rfmt sheetId="1" sqref="D98:E98" start="0" length="2147483647">
    <dxf>
      <font>
        <color auto="1"/>
      </font>
    </dxf>
  </rfmt>
  <rfmt sheetId="1" sqref="D99:E99" start="0" length="2147483647">
    <dxf>
      <font>
        <color auto="1"/>
      </font>
    </dxf>
  </rfmt>
  <rfmt sheetId="1" sqref="D100:E100" start="0" length="2147483647">
    <dxf>
      <font>
        <color auto="1"/>
      </font>
    </dxf>
  </rfmt>
  <rfmt sheetId="1" sqref="D101:E101" start="0" length="2147483647">
    <dxf>
      <font>
        <color auto="1"/>
      </font>
    </dxf>
  </rfmt>
  <rfmt sheetId="1" sqref="D103" start="0" length="2147483647">
    <dxf>
      <font>
        <color auto="1"/>
      </font>
    </dxf>
  </rfmt>
  <rrc rId="1025" sId="1" ref="A104:XFD104"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rc rId="1026" sId="1" ref="A104:XFD104" action="insertRow">
    <undo index="0" exp="area" ref3D="1" dr="$A$1:$A$1048576" dn="Z_FEA8BA84_09E7_4AC9_B99A_D42DE5EF1549_.wvu.Cols" sId="1"/>
    <undo index="0" exp="area" ref3D="1" dr="$A$1:$A$1048576" dn="Z_47B689C4_ABBE_41BA_9B3C_3E610DB9C5AC_.wvu.Cols" sId="1"/>
    <undo index="0" exp="area" ref3D="1" dr="$A$1:$A$1048576" dn="Z_29EBB03D_D157_4DB4_B2FB_3BC1828B8F46_.wvu.Cols" sId="1"/>
  </rrc>
  <rfmt sheetId="1" sqref="C104" start="0" length="0">
    <dxf>
      <border outline="0">
        <right style="thin">
          <color indexed="64"/>
        </right>
      </border>
    </dxf>
  </rfmt>
  <rfmt sheetId="1" sqref="D104" start="0" length="0">
    <dxf>
      <border outline="0">
        <left style="thin">
          <color indexed="64"/>
        </left>
        <right style="thin">
          <color indexed="64"/>
        </right>
      </border>
    </dxf>
  </rfmt>
  <rfmt sheetId="1" sqref="E104" start="0" length="0">
    <dxf>
      <border outline="0">
        <left style="thin">
          <color indexed="64"/>
        </left>
        <right style="thin">
          <color indexed="64"/>
        </right>
      </border>
    </dxf>
  </rfmt>
  <rfmt sheetId="1" sqref="F104" start="0" length="0">
    <dxf>
      <border outline="0">
        <left style="thin">
          <color indexed="64"/>
        </left>
        <right style="thin">
          <color indexed="64"/>
        </right>
      </border>
    </dxf>
  </rfmt>
  <rfmt sheetId="1" sqref="G104" start="0" length="0">
    <dxf>
      <border outline="0">
        <left style="thin">
          <color indexed="64"/>
        </left>
        <right style="thin">
          <color indexed="64"/>
        </right>
      </border>
    </dxf>
  </rfmt>
  <rfmt sheetId="1" sqref="H104" start="0" length="0">
    <dxf>
      <border outline="0">
        <left style="thin">
          <color indexed="64"/>
        </left>
        <right style="thin">
          <color indexed="64"/>
        </right>
      </border>
    </dxf>
  </rfmt>
  <rfmt sheetId="1" sqref="I104" start="0" length="0">
    <dxf>
      <border outline="0">
        <left style="thin">
          <color indexed="64"/>
        </left>
        <right style="thin">
          <color indexed="64"/>
        </right>
      </border>
    </dxf>
  </rfmt>
  <rfmt sheetId="1" sqref="J104" start="0" length="0">
    <dxf>
      <border outline="0">
        <left style="thin">
          <color indexed="64"/>
        </left>
      </border>
    </dxf>
  </rfmt>
  <rfmt sheetId="1" sqref="C105" start="0" length="0">
    <dxf>
      <border outline="0">
        <right style="thin">
          <color indexed="64"/>
        </right>
      </border>
    </dxf>
  </rfmt>
  <rfmt sheetId="1" sqref="D105" start="0" length="0">
    <dxf>
      <border outline="0">
        <left style="thin">
          <color indexed="64"/>
        </left>
        <right style="thin">
          <color indexed="64"/>
        </right>
      </border>
    </dxf>
  </rfmt>
  <rfmt sheetId="1" sqref="E105" start="0" length="0">
    <dxf>
      <border outline="0">
        <left style="thin">
          <color indexed="64"/>
        </left>
        <right style="thin">
          <color indexed="64"/>
        </right>
      </border>
    </dxf>
  </rfmt>
  <rfmt sheetId="1" sqref="F105" start="0" length="0">
    <dxf>
      <border outline="0">
        <left style="thin">
          <color indexed="64"/>
        </left>
        <right style="thin">
          <color indexed="64"/>
        </right>
      </border>
    </dxf>
  </rfmt>
  <rfmt sheetId="1" sqref="G105" start="0" length="0">
    <dxf>
      <border outline="0">
        <left style="thin">
          <color indexed="64"/>
        </left>
        <right style="thin">
          <color indexed="64"/>
        </right>
      </border>
    </dxf>
  </rfmt>
  <rfmt sheetId="1" sqref="H105" start="0" length="0">
    <dxf>
      <border outline="0">
        <left style="thin">
          <color indexed="64"/>
        </left>
        <right style="thin">
          <color indexed="64"/>
        </right>
      </border>
    </dxf>
  </rfmt>
  <rfmt sheetId="1" sqref="I105" start="0" length="0">
    <dxf>
      <border outline="0">
        <left style="thin">
          <color indexed="64"/>
        </left>
        <right style="thin">
          <color indexed="64"/>
        </right>
      </border>
    </dxf>
  </rfmt>
  <rfmt sheetId="1" sqref="J105" start="0" length="0">
    <dxf>
      <border outline="0">
        <left style="thin">
          <color indexed="64"/>
        </left>
      </border>
    </dxf>
  </rfmt>
  <rcc rId="1027" sId="1">
    <nc r="D104" t="inlineStr">
      <is>
        <t>Доля родителей (законных представителей), удовлетворенных условиями и качеством предоставляемой образовательной услуги</t>
      </is>
    </nc>
  </rcc>
  <rcc rId="1028" sId="1">
    <nc r="E104" t="inlineStr">
      <is>
        <t>%</t>
      </is>
    </nc>
  </rcc>
  <rcc rId="1029" sId="1">
    <nc r="D105" t="inlineStr">
      <is>
        <t>Количество детей в возрасте от 5 до 18 лет, охваченных дополнительным образованием</t>
      </is>
    </nc>
  </rcc>
  <rcc rId="1030" sId="1">
    <nc r="E105" t="inlineStr">
      <is>
        <t xml:space="preserve"> человек ежегодно </t>
      </is>
    </nc>
  </rcc>
  <rfmt sheetId="1" sqref="D104:E105" start="0" length="2147483647">
    <dxf>
      <font>
        <color auto="1"/>
      </font>
    </dxf>
  </rfmt>
  <rfmt sheetId="1" sqref="E103" start="0" length="2147483647">
    <dxf>
      <font>
        <color auto="1"/>
      </font>
    </dxf>
  </rfmt>
  <rfmt sheetId="1" sqref="E102" start="0" length="2147483647">
    <dxf>
      <font>
        <color auto="1"/>
      </font>
    </dxf>
  </rfmt>
  <rcc rId="1031" sId="1" numFmtId="4">
    <nc r="G104">
      <v>90</v>
    </nc>
  </rcc>
  <rcc rId="1032" sId="1" numFmtId="4">
    <nc r="G105">
      <v>707</v>
    </nc>
  </rcc>
  <rfmt sheetId="1" sqref="G104:G105">
    <dxf>
      <numFmt numFmtId="4" formatCode="#,##0.00"/>
    </dxf>
  </rfmt>
  <rfmt sheetId="1" sqref="G104:G105">
    <dxf>
      <numFmt numFmtId="167" formatCode="#,##0.0"/>
    </dxf>
  </rfmt>
  <rfmt sheetId="1" sqref="G104:G105">
    <dxf>
      <numFmt numFmtId="3" formatCode="#,##0"/>
    </dxf>
  </rfmt>
  <rfmt sheetId="1" sqref="G104">
    <dxf>
      <numFmt numFmtId="167" formatCode="#,##0.0"/>
    </dxf>
  </rfmt>
  <rcc rId="1033" sId="1">
    <nc r="F104" t="inlineStr">
      <is>
        <t>-</t>
      </is>
    </nc>
  </rcc>
  <rcc rId="1034" sId="1">
    <nc r="F105" t="inlineStr">
      <is>
        <t>-</t>
      </is>
    </nc>
  </rcc>
  <rfmt sheetId="1" sqref="F104:F105" start="0" length="2147483647">
    <dxf>
      <font>
        <color auto="1"/>
      </font>
    </dxf>
  </rfmt>
  <rcc rId="1035" sId="1" numFmtId="4">
    <oc r="F95">
      <v>17</v>
    </oc>
    <nc r="F95">
      <v>26</v>
    </nc>
  </rcc>
  <rcc rId="1036" sId="1" numFmtId="4">
    <oc r="G95">
      <v>35</v>
    </oc>
    <nc r="G95">
      <v>44</v>
    </nc>
  </rcc>
  <rcc rId="1037" sId="1" numFmtId="4">
    <oc r="F96">
      <v>454.38</v>
    </oc>
    <nc r="F96">
      <v>481.12</v>
    </nc>
  </rcc>
  <rcc rId="1038" sId="1" numFmtId="4">
    <oc r="G96">
      <v>513</v>
    </oc>
    <nc r="G96">
      <v>594</v>
    </nc>
  </rcc>
  <rcc rId="1039" sId="1" numFmtId="4">
    <oc r="F97">
      <v>86.3</v>
    </oc>
    <nc r="F97">
      <v>93.3</v>
    </nc>
  </rcc>
  <rcc rId="1040" sId="1" numFmtId="4">
    <oc r="G97">
      <v>86.8</v>
    </oc>
    <nc r="G97">
      <v>93.3</v>
    </nc>
  </rcc>
  <rcc rId="1041" sId="1" numFmtId="4">
    <oc r="F98">
      <v>150</v>
    </oc>
    <nc r="F98">
      <v>160</v>
    </nc>
  </rcc>
  <rcc rId="1042" sId="1" numFmtId="4">
    <oc r="G98">
      <v>161</v>
    </oc>
    <nc r="G98">
      <v>162</v>
    </nc>
  </rcc>
  <rcc rId="1043" sId="1" numFmtId="4">
    <oc r="F99">
      <v>1.6</v>
    </oc>
    <nc r="F99">
      <v>1.5</v>
    </nc>
  </rcc>
  <rcc rId="1044" sId="1" numFmtId="4">
    <oc r="F100" t="inlineStr">
      <is>
        <t xml:space="preserve"> -</t>
      </is>
    </oc>
    <nc r="F100">
      <v>70</v>
    </nc>
  </rcc>
  <rcc rId="1045" sId="1" numFmtId="4">
    <oc r="G100">
      <v>62.5</v>
    </oc>
    <nc r="G100">
      <v>70</v>
    </nc>
  </rcc>
  <rcc rId="1046" sId="1" numFmtId="4">
    <oc r="F101">
      <v>2.4</v>
    </oc>
    <nc r="F101">
      <v>1.2</v>
    </nc>
  </rcc>
  <rcc rId="1047" sId="1" numFmtId="4">
    <oc r="F102">
      <v>0.55000000000000004</v>
    </oc>
    <nc r="F102">
      <v>2.9</v>
    </nc>
  </rcc>
  <rcc rId="1048" sId="1" numFmtId="4">
    <oc r="G102">
      <v>3.3</v>
    </oc>
    <nc r="G102">
      <v>2.1</v>
    </nc>
  </rcc>
  <rcc rId="1049" sId="1" numFmtId="4">
    <oc r="F103">
      <v>11.487</v>
    </oc>
    <nc r="F103">
      <v>18.38</v>
    </nc>
  </rcc>
  <rcc rId="1050" sId="1" numFmtId="4">
    <oc r="G103">
      <v>11.15</v>
    </oc>
    <nc r="G103">
      <v>18.38</v>
    </nc>
  </rcc>
  <rfmt sheetId="1" sqref="F95:G103" start="0" length="2147483647">
    <dxf>
      <font>
        <color auto="1"/>
      </font>
    </dxf>
  </rfmt>
  <rfmt sheetId="1" sqref="G104:G105" start="0" length="2147483647">
    <dxf>
      <font>
        <color auto="1"/>
      </font>
    </dxf>
  </rfmt>
  <rcc rId="1051" sId="1" numFmtId="4">
    <oc r="H95">
      <v>35</v>
    </oc>
    <nc r="H95">
      <v>47</v>
    </nc>
  </rcc>
  <rcc rId="1052" sId="1" numFmtId="4">
    <oc r="H96">
      <v>533.33000000000004</v>
    </oc>
    <nc r="H96">
      <v>594.4</v>
    </nc>
  </rcc>
  <rcc rId="1053" sId="1" numFmtId="4">
    <oc r="H97">
      <v>94</v>
    </oc>
    <nc r="H97">
      <v>93.3</v>
    </nc>
  </rcc>
  <rcc rId="1054" sId="1" numFmtId="4">
    <oc r="H98">
      <v>161</v>
    </oc>
    <nc r="H98">
      <v>162</v>
    </nc>
  </rcc>
  <rcc rId="1055" sId="1" numFmtId="4">
    <oc r="H99">
      <v>1.6</v>
    </oc>
    <nc r="H99">
      <v>1.5</v>
    </nc>
  </rcc>
  <rcc rId="1056" sId="1" numFmtId="4">
    <oc r="H101">
      <v>1.1000000000000001</v>
    </oc>
    <nc r="H101">
      <v>0.7</v>
    </nc>
  </rcc>
  <rcc rId="1057" sId="1" numFmtId="4">
    <oc r="H102">
      <v>2.04</v>
    </oc>
    <nc r="H102">
      <v>2.7</v>
    </nc>
  </rcc>
  <rcc rId="1058" sId="1" numFmtId="4">
    <oc r="H103">
      <v>27.594000000000001</v>
    </oc>
    <nc r="H103">
      <v>24</v>
    </nc>
  </rcc>
  <rcc rId="1059" sId="1" numFmtId="4">
    <nc r="H104">
      <v>90</v>
    </nc>
  </rcc>
  <rcc rId="1060" sId="1" numFmtId="4">
    <nc r="H105">
      <v>700</v>
    </nc>
  </rcc>
  <rfmt sheetId="1" sqref="H95:H105" start="0" length="2147483647">
    <dxf>
      <font>
        <color auto="1"/>
      </font>
    </dxf>
  </rfmt>
  <rfmt sheetId="1" sqref="H104">
    <dxf>
      <numFmt numFmtId="4" formatCode="#,##0.00"/>
    </dxf>
  </rfmt>
  <rfmt sheetId="1" sqref="H104">
    <dxf>
      <numFmt numFmtId="167" formatCode="#,##0.0"/>
    </dxf>
  </rfmt>
  <rfmt sheetId="1" sqref="H105">
    <dxf>
      <numFmt numFmtId="4" formatCode="#,##0.00"/>
    </dxf>
  </rfmt>
  <rfmt sheetId="1" sqref="H105">
    <dxf>
      <numFmt numFmtId="167" formatCode="#,##0.0"/>
    </dxf>
  </rfmt>
  <rfmt sheetId="1" sqref="H105">
    <dxf>
      <numFmt numFmtId="3" formatCode="#,##0"/>
    </dxf>
  </rfmt>
  <rfmt sheetId="1" sqref="H96">
    <dxf>
      <numFmt numFmtId="167" formatCode="#,##0.0"/>
    </dxf>
  </rfmt>
  <rfmt sheetId="1" sqref="C95:C105" start="0" length="2147483647">
    <dxf>
      <font>
        <color auto="1"/>
      </font>
    </dxf>
  </rfmt>
  <rcc rId="1061" sId="1">
    <nc r="C104" t="inlineStr">
      <is>
        <t>8.</t>
      </is>
    </nc>
  </rcc>
  <rcc rId="1062" sId="1">
    <nc r="C105" t="inlineStr">
      <is>
        <t>9.</t>
      </is>
    </nc>
  </rcc>
  <rcc rId="1063" sId="1">
    <oc r="J95" t="inlineStr">
      <is>
        <t>С 01.01.2023 по 31.12.2023 года курсы повышения квалификации прошли 5 сотрудников МАУ «Музейно-выставочный центр» и 4 сотрудника МБУ «Централизованная библиотечная система». По состоянию на 31.12.2023 (накопительным итогом с 2019 года) данный показатель составляет 35 человек.</t>
      </is>
    </oc>
    <nc r="J95" t="inlineStr">
      <is>
        <t>С 01.01.2024 по 31.12.2024 года курсы повышения квалификации прошли 3 сотрудника МАУ «Школа искусств», 3 сотрудника МБУ "Централизованная библиотечная система", 4 сотрудника МАУ "КДК "АРТ-Праздник" и 2 сотрудника МАУ "Музейно-выставочный центр".</t>
      </is>
    </nc>
  </rcc>
  <rfmt sheetId="1" sqref="J95" start="0" length="2147483647">
    <dxf>
      <font>
        <color auto="1"/>
      </font>
    </dxf>
  </rfmt>
  <rfmt sheetId="1" sqref="I95" start="0" length="2147483647">
    <dxf>
      <font>
        <color auto="1"/>
      </font>
    </dxf>
  </rfmt>
  <rfmt sheetId="1" sqref="H96">
    <dxf>
      <numFmt numFmtId="4" formatCode="#,##0.00"/>
    </dxf>
  </rfmt>
  <rfmt sheetId="1" sqref="H96">
    <dxf>
      <numFmt numFmtId="171" formatCode="#,##0.000"/>
    </dxf>
  </rfmt>
  <rfmt sheetId="1" sqref="H96">
    <dxf>
      <numFmt numFmtId="4" formatCode="#,##0.00"/>
    </dxf>
  </rfmt>
  <rfmt sheetId="1" sqref="H96">
    <dxf>
      <numFmt numFmtId="167" formatCode="#,##0.0"/>
    </dxf>
  </rfmt>
  <rfmt sheetId="1" sqref="H96">
    <dxf>
      <numFmt numFmtId="3" formatCode="#,##0"/>
    </dxf>
  </rfmt>
  <rfmt sheetId="1" sqref="H96">
    <dxf>
      <numFmt numFmtId="167" formatCode="#,##0.0"/>
    </dxf>
  </rfmt>
  <rfmt sheetId="1" sqref="J101">
    <dxf>
      <alignment horizontal="left" readingOrder="0"/>
    </dxf>
  </rfmt>
  <rcc rId="1064" sId="1">
    <oc r="J101" t="inlineStr">
      <is>
        <t xml:space="preserve">
В 2023 году численность граждан, получивших услуги составила 1 389 человек.</t>
      </is>
    </oc>
    <nc r="J101" t="inlineStr">
      <is>
        <t xml:space="preserve">Фактический показатель ниже планового по причине увеличения числа граждан, получивших услуги в сфере культуры в муниципальных учреждениях культуры.                                                                                                                                                                                                                                     2023 год:                                                                                                                                                                                                                                            Число граждан получивших услуги в немуниципальных, в том числе некоммерческих организациях - 1389 человек                                                     В муниципальных учреждениях - 128 430 человек.                                                                                                                                                                     2024 год:                                                                                                                                                                                                                                Число граждан получивших услуги в немуниципальных, в том числе некоммерческих организациях - 1226 человек                                                     В муниципальных учреждениях - 180 440 человек.     
</t>
      </is>
    </nc>
  </rcc>
  <rfmt sheetId="1" sqref="J101" start="0" length="2147483647">
    <dxf>
      <font>
        <color auto="1"/>
      </font>
    </dxf>
  </rfmt>
  <rfmt sheetId="1" sqref="I101" start="0" length="2147483647">
    <dxf>
      <font>
        <color auto="1"/>
      </font>
    </dxf>
  </rfmt>
</revisions>
</file>

<file path=xl/revisions/revisionLog9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H102">
    <dxf>
      <numFmt numFmtId="167" formatCode="#,##0.0"/>
    </dxf>
  </rfmt>
  <rcc rId="1065" sId="1">
    <nc r="J103" t="inlineStr">
      <is>
        <t>24,0 тыс. туристов  размещены в коллективных средствах размещения в 2024 году.</t>
      </is>
    </nc>
  </rcc>
  <rfmt sheetId="1" sqref="J103" start="0" length="2147483647">
    <dxf>
      <font>
        <color auto="1"/>
      </font>
    </dxf>
  </rfmt>
  <rcc rId="1066" sId="1">
    <nc r="I104">
      <f>H104/G104*100</f>
    </nc>
  </rcc>
  <rcc rId="1067" sId="1">
    <nc r="I105">
      <f>H105/G105*100</f>
    </nc>
  </rcc>
  <rfmt sheetId="1" sqref="I95:I105" start="0" length="2147483647">
    <dxf>
      <font>
        <color auto="1"/>
      </font>
    </dxf>
  </rfmt>
</revisions>
</file>

<file path=xl/revisions/revisionLog9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54" start="0" length="2147483647">
    <dxf>
      <font>
        <color auto="1"/>
      </font>
    </dxf>
  </rfmt>
  <rcc rId="1068" sId="1">
    <oc r="J54" t="inlineStr">
      <is>
        <r>
          <t xml:space="preserve">Показатель перевыполнен в связи с вводом в эксплуатацию новых спортивных объектов: 
Установлены антивандальные теннисные столы (4шт)
</t>
        </r>
        <r>
          <rPr>
            <sz val="13"/>
            <color rgb="FFC00000"/>
            <rFont val="Times New Roman"/>
            <family val="1"/>
            <charset val="204"/>
          </rPr>
          <t xml:space="preserve">
</t>
        </r>
      </is>
    </oc>
    <nc r="J54" t="inlineStr">
      <is>
        <t xml:space="preserve">Показатель перевыполнен.
В 2024 году в числе объектов, вновь дополнивших спортивные сооружения города, учтены спортивные залы и площадки Образовательного центра города Когалыма - филиал Пермского национального исследовательского политехнического университета в города Когалыма (3 спортивных зала и 5 спортивных площадок). Также на уже имеющихся спортивных площадках спортивных комплексов СЦ «Юбилейный» и лыжной базы «Снежинка» были дополнительно установлены по два антивандальных стола для настольного тенниса.
</t>
      </is>
    </nc>
  </rcc>
  <rcv guid="{DE2D4942-7408-4E97-8066-36FDC42C9E89}" action="delete"/>
  <rdn rId="0" localSheetId="1" customView="1" name="Z_DE2D4942_7408_4E97_8066_36FDC42C9E89_.wvu.PrintArea" hidden="1" oldHidden="1">
    <formula>'Приложение 2'!$C$1:$J$190</formula>
    <oldFormula>'Приложение 2'!$C$1:$J$190</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2'!$C$1:$L$198</formula>
    <oldFormula>'Приложение 2'!$C$1:$L$198</oldFormula>
  </rdn>
  <rcv guid="{DE2D4942-7408-4E97-8066-36FDC42C9E89}" action="add"/>
</revisions>
</file>

<file path=xl/revisions/revisionLog9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72" sId="1" numFmtId="4">
    <oc r="H96">
      <v>594.4</v>
    </oc>
    <nc r="H96">
      <v>599.98900000000003</v>
    </nc>
  </rcc>
  <rfmt sheetId="1" sqref="J96">
    <dxf>
      <alignment horizontal="left" readingOrder="0"/>
    </dxf>
  </rfmt>
  <rfmt sheetId="1" sqref="K96">
    <dxf>
      <numFmt numFmtId="2" formatCode="0.00"/>
    </dxf>
  </rfmt>
  <rcc rId="1073" sId="1">
    <oc r="J96" t="inlineStr">
      <is>
        <t>533 334 посещений:
- МАУ "КДК "АРТ-Праздник" - 314 043 (очное + посещение сайта);
- МБУ "ЦБС" - 178 010 чел. (очное + удаленный доступ);
- МБУ "МВЦ" - 41 281 (очное + посещений сайта).</t>
      </is>
    </oc>
    <nc r="J96" t="inlineStr">
      <is>
        <t xml:space="preserve">Число посещений в учреждениях культуры 600,0 тыс. единиц:                                                                                                                                                                                                                                                                           МАУ "КДК "АРТ-Праздник" - 357,01 тыс. единиц;                                                                                                                                                                                  МБУ "ЦБС" - 208,02 тыс. единиц;                                                                                                                                                                                                МАУ "МВЦ" - 29,57 тыс. единиц;                                                                                                                                                                                                    МАУ "Детская школа искусств" - 5,40 тыс. единиц. </t>
      </is>
    </nc>
  </rcc>
  <rfmt sheetId="1" sqref="J96" start="0" length="2147483647">
    <dxf>
      <font>
        <color auto="1"/>
      </font>
    </dxf>
  </rfmt>
  <rcc rId="1074" sId="1" numFmtId="4">
    <oc r="H97">
      <v>93.3</v>
    </oc>
    <nc r="H97">
      <v>95.3</v>
    </nc>
  </rcc>
  <rcc rId="1075" sId="1">
    <oc r="J97" t="inlineStr">
      <is>
        <t xml:space="preserve">
По итогам изучения мнения населения о качестве оказания муниципальных услуг в сфере культуры в 2023 году. На официальном сайте администрации города Когалыма проведено анкетирование жителей города о качестве оказания услуг учреждениями культуры (МАУ "КДК "АРТ-Праздник", МБУ "ЦБС", МБУ "МВЦ").</t>
      </is>
    </oc>
    <nc r="J97" t="inlineStr">
      <is>
        <t>Отчет формируется по итогам анкетирования 1 раз в конце года. 
 В городе Когалыме в 2024 году осуществляют свою деятельность 3 учреждения культуры:
- Муниципальное автономное учреждение "Культурно-досуговый комплекс "АРТ-Праздник";
- Муниципальное бюджетное учреждение "Централизованная библиотечная система";
- Муниципальное автономное учреждение "Музейно-выставочный центр".                                                                                                                    
Ежегодно управлением культуры и спорта Администрации города Когалыма проводится изучение мнения населения города Когалыма о качестве оказания муниципальных услуг в сфере культуры. 
По итогам анкетирования  выявлено следующее: в целом жители города Когалыма  из числа опрошенных удовлетворены уровнем деятельности учреждений (93,0%), графиком работы учреждений (95,9%), условиями комфортности (94,4%), уровнем культуры обслуживания (94,8%), уровнем доброжелательного отношения сотрудников (95,4%), уровнем информационного сопровождения мероприятий, проводимых учреждениями культуры (98,0%).                                                                                                                                                        Таким образом, уровень удовлетворенности качеством предоставления муниципальных услуг населению города Когалыма в среднем в 2024 году составляет 95,3%.</t>
      </is>
    </nc>
  </rcc>
  <rfmt sheetId="1" sqref="H97">
    <dxf>
      <numFmt numFmtId="166" formatCode="#,##0.0"/>
    </dxf>
  </rfmt>
  <rfmt sheetId="1" sqref="J97" start="0" length="2147483647">
    <dxf>
      <font>
        <color auto="1"/>
      </font>
    </dxf>
  </rfmt>
  <rcv guid="{DE2D4942-7408-4E97-8066-36FDC42C9E89}" action="delete"/>
  <rdn rId="0" localSheetId="1" customView="1" name="Z_DE2D4942_7408_4E97_8066_36FDC42C9E89_.wvu.PrintArea" hidden="1" oldHidden="1">
    <formula>'Приложение 2'!$C$1:$J$190</formula>
    <oldFormula>'Приложение 2'!$C$1:$J$190</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2'!$C$1:$L$198</formula>
    <oldFormula>'Приложение 2'!$C$1:$L$198</oldFormula>
  </rdn>
  <rcv guid="{DE2D4942-7408-4E97-8066-36FDC42C9E89}" action="add"/>
</revisions>
</file>

<file path=xl/revisions/revisionLog9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J98" start="0" length="2147483647">
    <dxf>
      <font>
        <color auto="1"/>
      </font>
    </dxf>
  </rfmt>
  <rcc rId="1079" sId="1">
    <nc r="J98" t="inlineStr">
      <is>
        <t>Средняя численность пользователей архивной информацией на 10 тыс. человек населения составляет 162 человека.</t>
      </is>
    </nc>
  </rcc>
  <rcc rId="1080" sId="1">
    <oc r="J99" t="inlineStr">
      <is>
        <t xml:space="preserve">
Через портал государственных услуг Российской Федерации зарегистрировано 171 обращение.</t>
      </is>
    </oc>
    <nc r="J99" t="inlineStr">
      <is>
        <t>Увеличение числа обращений к цифровым ресурсам архивов за 2024 год составляет на 1,5 %</t>
      </is>
    </nc>
  </rcc>
  <rfmt sheetId="1" sqref="J99" start="0" length="2147483647">
    <dxf>
      <font>
        <color auto="1"/>
      </font>
    </dxf>
  </rfmt>
  <rfmt sheetId="1" sqref="I100" start="0" length="0">
    <dxf>
      <fill>
        <patternFill>
          <bgColor theme="6" tint="0.59999389629810485"/>
        </patternFill>
      </fill>
    </dxf>
  </rfmt>
  <rcc rId="1081" sId="1" numFmtId="4">
    <oc r="H100">
      <v>70</v>
    </oc>
    <nc r="H100">
      <v>55.5</v>
    </nc>
  </rcc>
  <rfmt sheetId="1" sqref="I100" start="0" length="0">
    <dxf>
      <fill>
        <patternFill>
          <bgColor theme="9" tint="0.59999389629810485"/>
        </patternFill>
      </fill>
    </dxf>
  </rfmt>
  <rcc rId="1082" sId="1" odxf="1" dxf="1">
    <oc r="I100">
      <f>H100/G100*100</f>
    </oc>
    <nc r="I100">
      <f>H100/G100*100</f>
    </nc>
    <ndxf>
      <fill>
        <patternFill>
          <bgColor theme="8" tint="0.79998168889431442"/>
        </patternFill>
      </fill>
    </ndxf>
  </rcc>
  <rcc rId="1083" sId="1">
    <oc r="J100" t="inlineStr">
      <is>
        <t xml:space="preserve">
В 2023 году услуги в сфере культуры осуществляли 7 некоммерческих организаций  (ИП Фаритов Р.Ф., ИП Семенишина Ю.А., ИП Максименко Е.В., АНО «Алые паруса», АНО «Да.БРО», АНО «Когалымский Дед Мороз», АНО "ТКЦ "Мираж").</t>
      </is>
    </oc>
    <nc r="J100" t="inlineStr">
      <is>
        <t xml:space="preserve">В 2024 году количество негосударственных (немуниципальных) организаций, в том числе некоммерческих организаций, предоставляющих услуги в сфере культуры - 5 организаций (АНО "Алые паруса", АНО "Мираж", АНО "Да.БРО", ИП Фаритов Р.Ф., Максименко К.Р.).    Количество муниципальных учреждений, предоставляющих услуги в сфере культуры - 4 организации (МАУ "КДК "АРТ-Праздник", МБУ "ЦБС", МАУ "МВЦ", МАУ "Дктская школа искусств")                                                                                                                                               Снижение показателя произошло по причине того, что одной и той же АНО были переданы несколько услуг (АНО "Алые паруса" - грант, 2 мероприятия, клуб; АНО "Да.БРО"  - 2 мероприятия)         </t>
      </is>
    </nc>
  </rcc>
  <rfmt sheetId="1" sqref="J100" start="0" length="2147483647">
    <dxf>
      <font>
        <color auto="1"/>
      </font>
    </dxf>
  </rfmt>
</revisions>
</file>

<file path=xl/revisions/revisionLog9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84" sId="1">
    <oc r="J102" t="inlineStr">
      <is>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t>
      </is>
    </oc>
    <nc r="J102" t="inlineStr">
      <is>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
Увеличение знчанения показателя произошло по причине увеличения объема средств муниципальной программы, переданных негосударственным (немуниципальным) организациям.</t>
      </is>
    </nc>
  </rcc>
  <rfmt sheetId="1" sqref="J105" start="0" length="0">
    <dxf>
      <alignment wrapText="1" readingOrder="0"/>
    </dxf>
  </rfmt>
  <rfmt sheetId="1" sqref="J105" start="0" length="2147483647">
    <dxf>
      <font>
        <color auto="1"/>
      </font>
    </dxf>
  </rfmt>
  <rcc rId="1085" sId="1">
    <nc r="J105" t="inlineStr">
      <is>
        <t xml:space="preserve">
Информацию о количестве детей обучающихся в школе предоставляет МАУ "Детская школа искусств".
700 человек в возрасте от 5 до 18 лет, охваченны дополнительным образованием </t>
      </is>
    </nc>
  </rcc>
  <rfmt sheetId="1" sqref="J105" start="0" length="2147483647">
    <dxf>
      <font>
        <sz val="14"/>
      </font>
    </dxf>
  </rfmt>
  <rfmt sheetId="1" sqref="J105" start="0" length="2147483647">
    <dxf>
      <font>
        <sz val="13"/>
      </font>
    </dxf>
  </rfmt>
  <rfmt sheetId="1" sqref="J103" start="0" length="2147483647">
    <dxf>
      <font>
        <sz val="13"/>
      </font>
    </dxf>
  </rfmt>
  <rfmt sheetId="1" sqref="J104">
    <dxf>
      <fill>
        <patternFill patternType="solid">
          <bgColor rgb="FFFFFF00"/>
        </patternFill>
      </fill>
    </dxf>
  </rfmt>
</revisions>
</file>

<file path=xl/revisions/revisionLog9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86" sId="1">
    <oc r="J102" t="inlineStr">
      <is>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
Увеличение знчанения показателя произошло по причине увеличения объема средств муниципальной программы, переданных негосударственным (немуниципальным) организациям.</t>
      </is>
    </oc>
    <nc r="J102" t="inlineStr">
      <is>
        <t>Субсидия передана в полном объеме.  
1. "Организация и проведение культурно-массовых мероприятий" - МП Фаритов Р.Ф. - 126,68 тыс. рублей;
АНО "ЦД "Алые паруса Югра" - 253,37 тыс. рублей;
АНО "Да.БРО" - 126,68 тыс. рублей;
МП Максименко К.Р. - 126,68 тыс. рублей. 
2. "Организация деятельности клубных формирований и формирований самодеятельного народного творчества" -
 АНО "ЦД "Алые паруса Югра" - 723,5 тыс. рублей 
3. "Создание спектаклей" - АНО "ТКЦ "Мираж" - 6 308,80 тыс. рублей.
4. Грант в размере 122,5 тыс. рублей - АНО "ЦД "Алые паруса Югра".
Увеличение знчанения показателя произошло по причине увеличения объема средств муниципальной программы, переданных негосударственным (немуниципальным) организациям.</t>
      </is>
    </nc>
  </rcc>
  <rfmt sheetId="1" sqref="J105">
    <dxf>
      <alignment vertical="bottom" readingOrder="0"/>
    </dxf>
  </rfmt>
  <rcc rId="1087" sId="1">
    <oc r="J105" t="inlineStr">
      <is>
        <t xml:space="preserve">
Информацию о количестве детей обучающихся в школе предоставляет МАУ "Детская школа искусств".
700 человек в возрасте от 5 до 18 лет, охваченны дополнительным образованием </t>
      </is>
    </oc>
    <nc r="J105" t="inlineStr">
      <is>
        <t xml:space="preserve">Информацию о количестве детей обучающихся в школе предоставляет МАУ "Детская школа искусств".
700 человек в возрасте от 5 до 18 лет, охваченны дополнительным образованием </t>
      </is>
    </nc>
  </rcc>
  <rfmt sheetId="1" sqref="J105">
    <dxf>
      <alignment vertical="top" readingOrder="0"/>
    </dxf>
  </rfmt>
  <rcv guid="{DE2D4942-7408-4E97-8066-36FDC42C9E89}" action="delete"/>
  <rdn rId="0" localSheetId="1" customView="1" name="Z_DE2D4942_7408_4E97_8066_36FDC42C9E89_.wvu.PrintArea" hidden="1" oldHidden="1">
    <formula>'Приложение 2'!$C$1:$J$190</formula>
    <oldFormula>'Приложение 2'!$C$1:$J$190</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2'!$C$1:$L$198</formula>
    <oldFormula>'Приложение 2'!$C$1:$L$198</oldFormula>
  </rdn>
  <rcv guid="{DE2D4942-7408-4E97-8066-36FDC42C9E89}" action="add"/>
</revisions>
</file>

<file path=xl/revisions/revisionLog9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91" sId="1" odxf="1" dxf="1">
    <oc r="I104">
      <f>H104/G104*100</f>
    </oc>
    <nc r="I104">
      <f>H104/G104*100</f>
    </nc>
    <odxf>
      <fill>
        <patternFill>
          <bgColor theme="5" tint="0.59999389629810485"/>
        </patternFill>
      </fill>
    </odxf>
    <ndxf>
      <fill>
        <patternFill>
          <bgColor theme="6" tint="0.59999389629810485"/>
        </patternFill>
      </fill>
    </ndxf>
  </rcc>
  <rcc rId="1092" sId="1">
    <oc r="L102" t="inlineStr">
      <is>
        <t>поправила</t>
      </is>
    </oc>
    <nc r="L102"/>
  </rcc>
  <rfmt sheetId="1" sqref="L102">
    <dxf>
      <fill>
        <patternFill patternType="none">
          <bgColor auto="1"/>
        </patternFill>
      </fill>
    </dxf>
  </rfmt>
  <rfmt sheetId="1" sqref="J1:J1048576">
    <dxf>
      <alignment vertical="bottom" readingOrder="0"/>
    </dxf>
  </rfmt>
  <rfmt sheetId="1" sqref="J1:J1048576">
    <dxf>
      <alignment vertical="top" readingOrder="0"/>
    </dxf>
  </rfmt>
  <rcc rId="1093" sId="1">
    <oc r="J188" t="inlineStr">
      <is>
        <t xml:space="preserve">                                                                                                                                                                                                                                                                                                                        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is>
    </oc>
    <nc r="J188" t="inlineStr">
      <is>
        <t>Согласно итогов Конкурса лауреатами премии «Общественное признание-2024» среди физических лиц признать:
1. Остапенко Наталья Вячеславовна – в номинации «Лучший местный житель»;
2. Бражникова Вита Викторовна – в номинации «Сердце отдаю людям»;
3. Балуева Ирина Ивановна – в номинации «Поступок года»;
4. Беседин Сергей Николаевич – в номинации «Молодежный взгляд, новое поколение».
Согласно итогов Конкурса лауреатами премии «Общественное признание-2024» среди юридических лиц признаны:
1. ИП «Остапенко Наталья Вячеславовна» - в номинации «Будущее города мы создаем сами»;
2. Когалымская городская общественная организация татаро-башкирское национально-культурное общество «НУР» - в номинации «Хранитель традиции, умное поколение»;
3. Общественная организация «Когалымская городская Федерация инвалидного спорта» - в номинации «Спорт – путь к здоровью»;
4. АНО «Ресурсный Центр поддержки НКО города Когалыма» - в номинации «Открытое сердце».</t>
      </is>
    </nc>
  </rcc>
  <rcv guid="{DE2D4942-7408-4E97-8066-36FDC42C9E89}" action="delete"/>
  <rdn rId="0" localSheetId="1" customView="1" name="Z_DE2D4942_7408_4E97_8066_36FDC42C9E89_.wvu.PrintArea" hidden="1" oldHidden="1">
    <formula>'Приложение 2'!$C$1:$J$190</formula>
    <oldFormula>'Приложение 2'!$C$1:$J$190</oldFormula>
  </rdn>
  <rdn rId="0" localSheetId="1" customView="1" name="Z_DE2D4942_7408_4E97_8066_36FDC42C9E89_.wvu.PrintTitles" hidden="1" oldHidden="1">
    <formula>'Приложение 2'!$3:$5</formula>
    <oldFormula>'Приложение 2'!$3:$5</oldFormula>
  </rdn>
  <rdn rId="0" localSheetId="1" customView="1" name="Z_DE2D4942_7408_4E97_8066_36FDC42C9E89_.wvu.FilterData" hidden="1" oldHidden="1">
    <formula>'Приложение 2'!$C$1:$L$198</formula>
    <oldFormula>'Приложение 2'!$C$1:$L$198</oldFormula>
  </rdn>
  <rcv guid="{DE2D4942-7408-4E97-8066-36FDC42C9E89}"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3">
  <userInfo guid="{F14EE687-3B2F-4674-B889-2D5B9CFAB668}" name="Ахметов Эрнест Хатемович" id="-1989363528" dateTime="2024-04-18T11:16:08"/>
  <userInfo guid="{9934A236-E5E5-42F2-A953-9F483DB42D8B}" name="Митина Екатерина Сергеевна" id="-373745282" dateTime="2024-05-06T14:17:53"/>
  <userInfo guid="{9CA0A2AB-C243-423D-9836-5617F06B4513}" name="Митина Екатерина Сергеевна" id="-373745495" dateTime="2025-05-19T09:01:56"/>
</user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S202"/>
  <sheetViews>
    <sheetView tabSelected="1" topLeftCell="B1" zoomScale="70" zoomScaleNormal="70" workbookViewId="0">
      <pane ySplit="5" topLeftCell="A6" activePane="bottomLeft" state="frozen"/>
      <selection activeCell="B1" sqref="B1"/>
      <selection pane="bottomLeft" activeCell="J200" sqref="J200"/>
    </sheetView>
  </sheetViews>
  <sheetFormatPr defaultRowHeight="30" x14ac:dyDescent="0.4"/>
  <cols>
    <col min="1" max="1" width="5.85546875" style="221" hidden="1" customWidth="1"/>
    <col min="2" max="2" width="6" style="178" customWidth="1"/>
    <col min="3" max="3" width="6.42578125" style="239" customWidth="1"/>
    <col min="4" max="4" width="41.42578125" style="4" customWidth="1"/>
    <col min="5" max="5" width="16.28515625" style="50" customWidth="1"/>
    <col min="6" max="6" width="15" style="50" customWidth="1"/>
    <col min="7" max="7" width="16.85546875" style="50" customWidth="1"/>
    <col min="8" max="8" width="13.7109375" style="51" customWidth="1"/>
    <col min="9" max="9" width="13.85546875" style="51" customWidth="1"/>
    <col min="10" max="10" width="129.85546875" style="102" customWidth="1"/>
    <col min="11" max="11" width="28.140625" style="29" customWidth="1"/>
    <col min="12" max="12" width="24.5703125" style="8" customWidth="1"/>
    <col min="13" max="13" width="19.5703125" style="6" customWidth="1"/>
    <col min="14" max="14" width="9.140625" style="7" customWidth="1"/>
    <col min="15" max="15" width="9.140625" style="8" customWidth="1"/>
    <col min="16" max="16384" width="9.140625" style="8"/>
  </cols>
  <sheetData>
    <row r="1" spans="1:14" ht="25.5" customHeight="1" x14ac:dyDescent="0.4">
      <c r="C1" s="238"/>
      <c r="D1" s="54"/>
      <c r="E1" s="54"/>
      <c r="F1" s="54"/>
      <c r="G1" s="54"/>
      <c r="H1" s="55"/>
      <c r="I1" s="55"/>
      <c r="J1" s="88" t="s">
        <v>33</v>
      </c>
      <c r="K1" s="5"/>
      <c r="L1" s="3"/>
    </row>
    <row r="2" spans="1:14" ht="27.75" customHeight="1" x14ac:dyDescent="0.3">
      <c r="C2" s="238"/>
      <c r="D2" s="248" t="s">
        <v>209</v>
      </c>
      <c r="E2" s="248"/>
      <c r="F2" s="248"/>
      <c r="G2" s="248"/>
      <c r="H2" s="248"/>
      <c r="I2" s="248"/>
      <c r="J2" s="248"/>
      <c r="K2" s="5"/>
      <c r="L2" s="3"/>
      <c r="M2" s="8"/>
      <c r="N2" s="8"/>
    </row>
    <row r="3" spans="1:14" ht="32.25" customHeight="1" x14ac:dyDescent="0.3">
      <c r="C3" s="250" t="s">
        <v>0</v>
      </c>
      <c r="D3" s="250" t="s">
        <v>1</v>
      </c>
      <c r="E3" s="250" t="s">
        <v>2</v>
      </c>
      <c r="F3" s="250" t="s">
        <v>3</v>
      </c>
      <c r="G3" s="250" t="s">
        <v>208</v>
      </c>
      <c r="H3" s="250"/>
      <c r="I3" s="250"/>
      <c r="J3" s="251" t="s">
        <v>4</v>
      </c>
      <c r="K3" s="5"/>
      <c r="L3" s="3"/>
      <c r="M3" s="8"/>
      <c r="N3" s="8"/>
    </row>
    <row r="4" spans="1:14" ht="74.25" customHeight="1" x14ac:dyDescent="0.3">
      <c r="C4" s="250"/>
      <c r="D4" s="250"/>
      <c r="E4" s="250"/>
      <c r="F4" s="250"/>
      <c r="G4" s="2" t="s">
        <v>5</v>
      </c>
      <c r="H4" s="1" t="s">
        <v>6</v>
      </c>
      <c r="I4" s="1" t="s">
        <v>7</v>
      </c>
      <c r="J4" s="251"/>
      <c r="K4" s="9"/>
      <c r="L4" s="3"/>
      <c r="M4" s="8"/>
      <c r="N4" s="8"/>
    </row>
    <row r="5" spans="1:14" s="11" customFormat="1" ht="19.5" customHeight="1" x14ac:dyDescent="0.3">
      <c r="A5" s="221"/>
      <c r="B5" s="178"/>
      <c r="C5" s="218">
        <v>1</v>
      </c>
      <c r="D5" s="2">
        <v>2</v>
      </c>
      <c r="E5" s="2">
        <v>3</v>
      </c>
      <c r="F5" s="2">
        <v>4</v>
      </c>
      <c r="G5" s="2">
        <v>5</v>
      </c>
      <c r="H5" s="1">
        <v>6</v>
      </c>
      <c r="I5" s="1">
        <v>7</v>
      </c>
      <c r="J5" s="89">
        <v>8</v>
      </c>
      <c r="K5" s="10"/>
      <c r="L5" s="5"/>
    </row>
    <row r="6" spans="1:14" s="11" customFormat="1" ht="19.5" customHeight="1" x14ac:dyDescent="0.3">
      <c r="A6" s="221"/>
      <c r="B6" s="178"/>
      <c r="C6" s="252" t="s">
        <v>76</v>
      </c>
      <c r="D6" s="252"/>
      <c r="E6" s="252"/>
      <c r="F6" s="252"/>
      <c r="G6" s="252"/>
      <c r="H6" s="252"/>
      <c r="I6" s="252"/>
      <c r="J6" s="252"/>
      <c r="K6" s="10"/>
      <c r="L6" s="5"/>
    </row>
    <row r="7" spans="1:14" s="12" customFormat="1" ht="24" customHeight="1" x14ac:dyDescent="0.3">
      <c r="A7" s="221"/>
      <c r="B7" s="178"/>
      <c r="C7" s="249" t="s">
        <v>398</v>
      </c>
      <c r="D7" s="249"/>
      <c r="E7" s="249"/>
      <c r="F7" s="249"/>
      <c r="G7" s="249"/>
      <c r="H7" s="249"/>
      <c r="I7" s="249"/>
      <c r="J7" s="249"/>
      <c r="K7" s="5"/>
      <c r="L7" s="3"/>
      <c r="N7" s="23"/>
    </row>
    <row r="8" spans="1:14" s="18" customFormat="1" ht="49.5" x14ac:dyDescent="0.25">
      <c r="A8" s="179">
        <v>1</v>
      </c>
      <c r="B8" s="179">
        <v>1</v>
      </c>
      <c r="C8" s="74" t="s">
        <v>135</v>
      </c>
      <c r="D8" s="124" t="s">
        <v>75</v>
      </c>
      <c r="E8" s="56" t="s">
        <v>7</v>
      </c>
      <c r="F8" s="56">
        <v>100</v>
      </c>
      <c r="G8" s="56">
        <v>100</v>
      </c>
      <c r="H8" s="56">
        <v>100</v>
      </c>
      <c r="I8" s="62">
        <f t="shared" ref="I8:I31" si="0">H8/G8*100</f>
        <v>100</v>
      </c>
      <c r="J8" s="136" t="s">
        <v>207</v>
      </c>
      <c r="K8" s="16"/>
      <c r="N8" s="23"/>
    </row>
    <row r="9" spans="1:14" s="18" customFormat="1" ht="49.5" x14ac:dyDescent="0.25">
      <c r="A9" s="179">
        <v>2</v>
      </c>
      <c r="B9" s="179">
        <v>2</v>
      </c>
      <c r="C9" s="56" t="s">
        <v>136</v>
      </c>
      <c r="D9" s="124" t="s">
        <v>159</v>
      </c>
      <c r="E9" s="116" t="s">
        <v>98</v>
      </c>
      <c r="F9" s="56">
        <v>0</v>
      </c>
      <c r="G9" s="107">
        <v>0</v>
      </c>
      <c r="H9" s="107">
        <v>0</v>
      </c>
      <c r="I9" s="62">
        <v>100</v>
      </c>
      <c r="J9" s="136" t="s">
        <v>285</v>
      </c>
      <c r="K9" s="16"/>
      <c r="L9" s="16"/>
      <c r="N9" s="23"/>
    </row>
    <row r="10" spans="1:14" s="14" customFormat="1" ht="49.5" x14ac:dyDescent="0.25">
      <c r="A10" s="180">
        <v>3</v>
      </c>
      <c r="B10" s="179">
        <v>3</v>
      </c>
      <c r="C10" s="56" t="s">
        <v>137</v>
      </c>
      <c r="D10" s="124" t="s">
        <v>96</v>
      </c>
      <c r="E10" s="56" t="s">
        <v>7</v>
      </c>
      <c r="F10" s="56">
        <v>86.6</v>
      </c>
      <c r="G10" s="107">
        <v>87.5</v>
      </c>
      <c r="H10" s="69">
        <v>89.16</v>
      </c>
      <c r="I10" s="62">
        <f t="shared" ref="I10" si="1">H10/G10*100</f>
        <v>101.89714285714287</v>
      </c>
      <c r="J10" s="136" t="s">
        <v>286</v>
      </c>
      <c r="K10" s="21"/>
      <c r="L10" s="21"/>
      <c r="N10" s="23"/>
    </row>
    <row r="11" spans="1:14" s="14" customFormat="1" ht="99" x14ac:dyDescent="0.25">
      <c r="A11" s="226">
        <v>4</v>
      </c>
      <c r="B11" s="179">
        <v>4</v>
      </c>
      <c r="C11" s="219" t="s">
        <v>141</v>
      </c>
      <c r="D11" s="124" t="s">
        <v>160</v>
      </c>
      <c r="E11" s="56" t="s">
        <v>7</v>
      </c>
      <c r="F11" s="56">
        <v>12.2</v>
      </c>
      <c r="G11" s="130">
        <v>23</v>
      </c>
      <c r="H11" s="66">
        <v>25.83</v>
      </c>
      <c r="I11" s="140">
        <f>H11/G11*100</f>
        <v>112.30434782608695</v>
      </c>
      <c r="J11" s="136" t="s">
        <v>287</v>
      </c>
      <c r="K11" s="21"/>
      <c r="L11" s="21"/>
      <c r="M11" s="22"/>
      <c r="N11" s="23"/>
    </row>
    <row r="12" spans="1:14" s="14" customFormat="1" ht="148.5" x14ac:dyDescent="0.25">
      <c r="A12" s="226">
        <v>5</v>
      </c>
      <c r="B12" s="179">
        <v>5</v>
      </c>
      <c r="C12" s="87" t="s">
        <v>140</v>
      </c>
      <c r="D12" s="124" t="s">
        <v>129</v>
      </c>
      <c r="E12" s="56" t="s">
        <v>7</v>
      </c>
      <c r="F12" s="56">
        <v>39.9</v>
      </c>
      <c r="G12" s="130">
        <v>40</v>
      </c>
      <c r="H12" s="130">
        <v>86.48</v>
      </c>
      <c r="I12" s="140">
        <f t="shared" si="0"/>
        <v>216.2</v>
      </c>
      <c r="J12" s="136" t="s">
        <v>288</v>
      </c>
      <c r="K12" s="21"/>
      <c r="L12" s="21"/>
      <c r="N12" s="23"/>
    </row>
    <row r="13" spans="1:14" s="14" customFormat="1" ht="148.5" x14ac:dyDescent="0.25">
      <c r="A13" s="180">
        <v>6</v>
      </c>
      <c r="B13" s="179">
        <v>6</v>
      </c>
      <c r="C13" s="87" t="s">
        <v>181</v>
      </c>
      <c r="D13" s="124" t="s">
        <v>282</v>
      </c>
      <c r="E13" s="60" t="s">
        <v>7</v>
      </c>
      <c r="F13" s="56">
        <v>15.6</v>
      </c>
      <c r="G13" s="107">
        <v>15.7</v>
      </c>
      <c r="H13" s="107">
        <v>17.2</v>
      </c>
      <c r="I13" s="62">
        <f>H13/G13*100</f>
        <v>109.55414012738854</v>
      </c>
      <c r="J13" s="109" t="s">
        <v>289</v>
      </c>
      <c r="K13" s="13"/>
      <c r="L13" s="21"/>
      <c r="N13" s="23"/>
    </row>
    <row r="14" spans="1:14" s="14" customFormat="1" ht="67.5" customHeight="1" x14ac:dyDescent="0.25">
      <c r="A14" s="180">
        <v>7</v>
      </c>
      <c r="B14" s="179">
        <v>7</v>
      </c>
      <c r="C14" s="87" t="s">
        <v>182</v>
      </c>
      <c r="D14" s="124" t="s">
        <v>283</v>
      </c>
      <c r="E14" s="56" t="s">
        <v>7</v>
      </c>
      <c r="F14" s="131">
        <v>100</v>
      </c>
      <c r="G14" s="131">
        <v>100</v>
      </c>
      <c r="H14" s="131">
        <v>100</v>
      </c>
      <c r="I14" s="62">
        <f t="shared" si="0"/>
        <v>100</v>
      </c>
      <c r="J14" s="109" t="s">
        <v>290</v>
      </c>
      <c r="K14" s="13"/>
      <c r="L14" s="21"/>
      <c r="N14" s="23"/>
    </row>
    <row r="15" spans="1:14" s="14" customFormat="1" ht="148.5" x14ac:dyDescent="0.25">
      <c r="A15" s="180">
        <v>8</v>
      </c>
      <c r="B15" s="179">
        <v>8</v>
      </c>
      <c r="C15" s="87" t="s">
        <v>183</v>
      </c>
      <c r="D15" s="132" t="s">
        <v>284</v>
      </c>
      <c r="E15" s="56" t="s">
        <v>7</v>
      </c>
      <c r="F15" s="130">
        <v>10</v>
      </c>
      <c r="G15" s="130">
        <v>60</v>
      </c>
      <c r="H15" s="56">
        <v>65.900000000000006</v>
      </c>
      <c r="I15" s="62">
        <f>H15/G15*100</f>
        <v>109.83333333333334</v>
      </c>
      <c r="J15" s="109" t="s">
        <v>291</v>
      </c>
      <c r="K15" s="13"/>
      <c r="L15" s="21"/>
      <c r="M15" s="22"/>
      <c r="N15" s="23"/>
    </row>
    <row r="16" spans="1:14" s="14" customFormat="1" ht="82.5" x14ac:dyDescent="0.25">
      <c r="A16" s="179">
        <v>9</v>
      </c>
      <c r="B16" s="179">
        <v>9</v>
      </c>
      <c r="C16" s="63" t="s">
        <v>184</v>
      </c>
      <c r="D16" s="133" t="s">
        <v>122</v>
      </c>
      <c r="E16" s="56" t="s">
        <v>7</v>
      </c>
      <c r="F16" s="134">
        <v>10</v>
      </c>
      <c r="G16" s="135">
        <v>81</v>
      </c>
      <c r="H16" s="135">
        <v>100</v>
      </c>
      <c r="I16" s="140">
        <f t="shared" si="0"/>
        <v>123.45679012345678</v>
      </c>
      <c r="J16" s="137" t="s">
        <v>292</v>
      </c>
      <c r="K16" s="21"/>
      <c r="L16" s="21"/>
      <c r="N16" s="23"/>
    </row>
    <row r="17" spans="1:14" s="18" customFormat="1" ht="144.75" customHeight="1" x14ac:dyDescent="0.25">
      <c r="A17" s="179">
        <v>10</v>
      </c>
      <c r="B17" s="179">
        <v>10</v>
      </c>
      <c r="C17" s="63" t="s">
        <v>185</v>
      </c>
      <c r="D17" s="124" t="s">
        <v>198</v>
      </c>
      <c r="E17" s="56" t="s">
        <v>7</v>
      </c>
      <c r="F17" s="107">
        <v>10</v>
      </c>
      <c r="G17" s="131">
        <v>100</v>
      </c>
      <c r="H17" s="131">
        <v>100</v>
      </c>
      <c r="I17" s="62">
        <f t="shared" si="0"/>
        <v>100</v>
      </c>
      <c r="J17" s="109" t="s">
        <v>192</v>
      </c>
      <c r="K17" s="17"/>
      <c r="L17" s="17"/>
      <c r="N17" s="23"/>
    </row>
    <row r="18" spans="1:14" s="38" customFormat="1" ht="99" x14ac:dyDescent="0.25">
      <c r="A18" s="180">
        <v>11</v>
      </c>
      <c r="B18" s="179">
        <v>11</v>
      </c>
      <c r="C18" s="63" t="s">
        <v>186</v>
      </c>
      <c r="D18" s="124" t="s">
        <v>161</v>
      </c>
      <c r="E18" s="56" t="s">
        <v>7</v>
      </c>
      <c r="F18" s="107">
        <v>20</v>
      </c>
      <c r="G18" s="131">
        <v>53.8</v>
      </c>
      <c r="H18" s="131">
        <v>100</v>
      </c>
      <c r="I18" s="140">
        <f t="shared" si="0"/>
        <v>185.87360594795538</v>
      </c>
      <c r="J18" s="105" t="s">
        <v>293</v>
      </c>
      <c r="K18" s="37"/>
      <c r="L18" s="37"/>
      <c r="N18" s="23"/>
    </row>
    <row r="19" spans="1:14" s="14" customFormat="1" ht="99" x14ac:dyDescent="0.25">
      <c r="A19" s="226">
        <v>12</v>
      </c>
      <c r="B19" s="179">
        <v>12</v>
      </c>
      <c r="C19" s="63" t="s">
        <v>187</v>
      </c>
      <c r="D19" s="124" t="s">
        <v>123</v>
      </c>
      <c r="E19" s="56" t="s">
        <v>7</v>
      </c>
      <c r="F19" s="70">
        <v>0</v>
      </c>
      <c r="G19" s="126">
        <v>0</v>
      </c>
      <c r="H19" s="56">
        <v>0</v>
      </c>
      <c r="I19" s="62">
        <v>100</v>
      </c>
      <c r="J19" s="138" t="s">
        <v>200</v>
      </c>
      <c r="K19" s="39"/>
      <c r="L19" s="21"/>
      <c r="N19" s="23"/>
    </row>
    <row r="20" spans="1:14" s="14" customFormat="1" ht="99" x14ac:dyDescent="0.25">
      <c r="A20" s="226">
        <v>13</v>
      </c>
      <c r="B20" s="179">
        <v>13</v>
      </c>
      <c r="C20" s="63" t="s">
        <v>188</v>
      </c>
      <c r="D20" s="124" t="s">
        <v>162</v>
      </c>
      <c r="E20" s="60" t="s">
        <v>7</v>
      </c>
      <c r="F20" s="56">
        <v>28.9</v>
      </c>
      <c r="G20" s="107">
        <v>28.8</v>
      </c>
      <c r="H20" s="56">
        <v>28.8</v>
      </c>
      <c r="I20" s="62">
        <f t="shared" si="0"/>
        <v>100</v>
      </c>
      <c r="J20" s="109" t="s">
        <v>199</v>
      </c>
      <c r="K20" s="13"/>
      <c r="L20" s="21"/>
      <c r="N20" s="23"/>
    </row>
    <row r="21" spans="1:14" s="14" customFormat="1" ht="99" x14ac:dyDescent="0.25">
      <c r="A21" s="180">
        <v>14</v>
      </c>
      <c r="B21" s="179">
        <v>14</v>
      </c>
      <c r="C21" s="87" t="s">
        <v>191</v>
      </c>
      <c r="D21" s="132" t="s">
        <v>163</v>
      </c>
      <c r="E21" s="125" t="s">
        <v>7</v>
      </c>
      <c r="F21" s="71">
        <v>99.1</v>
      </c>
      <c r="G21" s="71">
        <v>99.1</v>
      </c>
      <c r="H21" s="107">
        <v>99.1</v>
      </c>
      <c r="I21" s="62">
        <f t="shared" si="0"/>
        <v>100</v>
      </c>
      <c r="J21" s="104" t="s">
        <v>205</v>
      </c>
      <c r="K21" s="13"/>
      <c r="L21" s="21"/>
      <c r="M21" s="22"/>
      <c r="N21" s="23"/>
    </row>
    <row r="22" spans="1:14" s="14" customFormat="1" ht="210" customHeight="1" x14ac:dyDescent="0.25">
      <c r="A22" s="180"/>
      <c r="B22" s="179">
        <v>15</v>
      </c>
      <c r="C22" s="87" t="s">
        <v>297</v>
      </c>
      <c r="D22" s="132" t="s">
        <v>314</v>
      </c>
      <c r="E22" s="125" t="s">
        <v>7</v>
      </c>
      <c r="F22" s="71">
        <v>25</v>
      </c>
      <c r="G22" s="71">
        <v>25</v>
      </c>
      <c r="H22" s="107">
        <v>31</v>
      </c>
      <c r="I22" s="140">
        <f>H22/G22*100</f>
        <v>124</v>
      </c>
      <c r="J22" s="104" t="s">
        <v>294</v>
      </c>
      <c r="K22" s="13"/>
      <c r="L22" s="21"/>
      <c r="M22" s="22"/>
      <c r="N22" s="23"/>
    </row>
    <row r="23" spans="1:14" s="14" customFormat="1" ht="82.5" x14ac:dyDescent="0.25">
      <c r="A23" s="180">
        <v>15</v>
      </c>
      <c r="B23" s="179">
        <v>16</v>
      </c>
      <c r="C23" s="63" t="s">
        <v>8</v>
      </c>
      <c r="D23" s="124" t="s">
        <v>269</v>
      </c>
      <c r="E23" s="125" t="s">
        <v>7</v>
      </c>
      <c r="F23" s="71">
        <v>70</v>
      </c>
      <c r="G23" s="71">
        <v>70</v>
      </c>
      <c r="H23" s="107">
        <v>70.3</v>
      </c>
      <c r="I23" s="62">
        <f>H23/G23*100</f>
        <v>100.42857142857142</v>
      </c>
      <c r="J23" s="103" t="s">
        <v>295</v>
      </c>
      <c r="K23" s="21"/>
      <c r="L23" s="21"/>
      <c r="N23" s="23"/>
    </row>
    <row r="24" spans="1:14" s="14" customFormat="1" ht="394.5" customHeight="1" x14ac:dyDescent="0.25">
      <c r="A24" s="180">
        <v>16</v>
      </c>
      <c r="B24" s="179">
        <v>17</v>
      </c>
      <c r="C24" s="87" t="s">
        <v>10</v>
      </c>
      <c r="D24" s="124" t="s">
        <v>270</v>
      </c>
      <c r="E24" s="125" t="s">
        <v>7</v>
      </c>
      <c r="F24" s="70">
        <v>0</v>
      </c>
      <c r="G24" s="70">
        <v>10</v>
      </c>
      <c r="H24" s="56">
        <v>10</v>
      </c>
      <c r="I24" s="62">
        <f t="shared" si="0"/>
        <v>100</v>
      </c>
      <c r="J24" s="103" t="s">
        <v>296</v>
      </c>
      <c r="K24" s="21"/>
      <c r="L24" s="21"/>
      <c r="N24" s="23"/>
    </row>
    <row r="25" spans="1:14" s="14" customFormat="1" ht="49.5" x14ac:dyDescent="0.25">
      <c r="A25" s="179">
        <v>17</v>
      </c>
      <c r="B25" s="179">
        <v>18</v>
      </c>
      <c r="C25" s="87" t="s">
        <v>11</v>
      </c>
      <c r="D25" s="124" t="s">
        <v>271</v>
      </c>
      <c r="E25" s="125" t="s">
        <v>7</v>
      </c>
      <c r="F25" s="70">
        <v>36.200000000000003</v>
      </c>
      <c r="G25" s="71">
        <v>36.200000000000003</v>
      </c>
      <c r="H25" s="107">
        <v>36.200000000000003</v>
      </c>
      <c r="I25" s="62">
        <f t="shared" si="0"/>
        <v>100</v>
      </c>
      <c r="J25" s="103" t="s">
        <v>201</v>
      </c>
      <c r="K25" s="21"/>
      <c r="L25" s="21"/>
      <c r="N25" s="23"/>
    </row>
    <row r="26" spans="1:14" s="14" customFormat="1" ht="99" x14ac:dyDescent="0.25">
      <c r="A26" s="179">
        <v>18</v>
      </c>
      <c r="B26" s="179">
        <v>19</v>
      </c>
      <c r="C26" s="87" t="s">
        <v>12</v>
      </c>
      <c r="D26" s="124" t="s">
        <v>272</v>
      </c>
      <c r="E26" s="125" t="s">
        <v>7</v>
      </c>
      <c r="F26" s="70">
        <v>100</v>
      </c>
      <c r="G26" s="70">
        <v>100</v>
      </c>
      <c r="H26" s="56">
        <v>100</v>
      </c>
      <c r="I26" s="62">
        <f>H26/G26*100</f>
        <v>100</v>
      </c>
      <c r="J26" s="103" t="s">
        <v>202</v>
      </c>
      <c r="K26" s="21"/>
      <c r="L26" s="21"/>
      <c r="N26" s="23"/>
    </row>
    <row r="27" spans="1:14" s="38" customFormat="1" ht="99" x14ac:dyDescent="0.25">
      <c r="A27" s="180">
        <v>19</v>
      </c>
      <c r="B27" s="179">
        <v>20</v>
      </c>
      <c r="C27" s="87" t="s">
        <v>15</v>
      </c>
      <c r="D27" s="124" t="s">
        <v>273</v>
      </c>
      <c r="E27" s="56" t="s">
        <v>16</v>
      </c>
      <c r="F27" s="127">
        <v>5</v>
      </c>
      <c r="G27" s="127">
        <v>5</v>
      </c>
      <c r="H27" s="127">
        <v>5</v>
      </c>
      <c r="I27" s="62">
        <f t="shared" si="0"/>
        <v>100</v>
      </c>
      <c r="J27" s="118" t="s">
        <v>203</v>
      </c>
      <c r="K27" s="37"/>
      <c r="L27" s="37"/>
      <c r="N27" s="23"/>
    </row>
    <row r="28" spans="1:14" s="38" customFormat="1" ht="66" x14ac:dyDescent="0.25">
      <c r="A28" s="226">
        <v>20</v>
      </c>
      <c r="B28" s="179">
        <v>21</v>
      </c>
      <c r="C28" s="87" t="s">
        <v>19</v>
      </c>
      <c r="D28" s="124" t="s">
        <v>274</v>
      </c>
      <c r="E28" s="125" t="s">
        <v>7</v>
      </c>
      <c r="F28" s="128">
        <v>16.5</v>
      </c>
      <c r="G28" s="60">
        <v>17.2</v>
      </c>
      <c r="H28" s="56">
        <v>25</v>
      </c>
      <c r="I28" s="140">
        <f t="shared" si="0"/>
        <v>145.34883720930233</v>
      </c>
      <c r="J28" s="118" t="s">
        <v>204</v>
      </c>
      <c r="K28" s="37"/>
      <c r="L28" s="37"/>
      <c r="N28" s="23"/>
    </row>
    <row r="29" spans="1:14" s="38" customFormat="1" ht="142.5" customHeight="1" x14ac:dyDescent="0.25">
      <c r="A29" s="226">
        <v>21</v>
      </c>
      <c r="B29" s="179">
        <v>22</v>
      </c>
      <c r="C29" s="87" t="s">
        <v>20</v>
      </c>
      <c r="D29" s="124" t="s">
        <v>275</v>
      </c>
      <c r="E29" s="125" t="s">
        <v>7</v>
      </c>
      <c r="F29" s="128">
        <v>100</v>
      </c>
      <c r="G29" s="128">
        <v>100</v>
      </c>
      <c r="H29" s="128">
        <v>100</v>
      </c>
      <c r="I29" s="62">
        <f t="shared" si="0"/>
        <v>100</v>
      </c>
      <c r="J29" s="105" t="s">
        <v>319</v>
      </c>
      <c r="K29" s="37"/>
      <c r="L29" s="37"/>
      <c r="N29" s="23"/>
    </row>
    <row r="30" spans="1:14" s="18" customFormat="1" ht="33" x14ac:dyDescent="0.25">
      <c r="A30" s="180">
        <v>23</v>
      </c>
      <c r="B30" s="179">
        <v>23</v>
      </c>
      <c r="C30" s="87" t="s">
        <v>21</v>
      </c>
      <c r="D30" s="124" t="s">
        <v>276</v>
      </c>
      <c r="E30" s="125" t="s">
        <v>9</v>
      </c>
      <c r="F30" s="107">
        <v>0</v>
      </c>
      <c r="G30" s="107">
        <v>0</v>
      </c>
      <c r="H30" s="128">
        <v>0</v>
      </c>
      <c r="I30" s="62">
        <v>100</v>
      </c>
      <c r="J30" s="109" t="s">
        <v>318</v>
      </c>
      <c r="K30" s="17"/>
      <c r="L30" s="17"/>
      <c r="N30" s="23"/>
    </row>
    <row r="31" spans="1:14" s="14" customFormat="1" ht="264" x14ac:dyDescent="0.25">
      <c r="A31" s="180">
        <v>24</v>
      </c>
      <c r="B31" s="179">
        <v>24</v>
      </c>
      <c r="C31" s="121" t="s">
        <v>22</v>
      </c>
      <c r="D31" s="124" t="s">
        <v>277</v>
      </c>
      <c r="E31" s="125" t="s">
        <v>7</v>
      </c>
      <c r="F31" s="127">
        <v>98</v>
      </c>
      <c r="G31" s="127">
        <v>100</v>
      </c>
      <c r="H31" s="127">
        <v>100</v>
      </c>
      <c r="I31" s="62">
        <f t="shared" si="0"/>
        <v>100</v>
      </c>
      <c r="J31" s="105" t="s">
        <v>317</v>
      </c>
      <c r="K31" s="21"/>
      <c r="L31" s="21"/>
      <c r="N31" s="23"/>
    </row>
    <row r="32" spans="1:14" s="14" customFormat="1" ht="148.5" x14ac:dyDescent="0.25">
      <c r="A32" s="179">
        <v>25</v>
      </c>
      <c r="B32" s="179">
        <v>25</v>
      </c>
      <c r="C32" s="121" t="s">
        <v>23</v>
      </c>
      <c r="D32" s="124" t="s">
        <v>278</v>
      </c>
      <c r="E32" s="125" t="s">
        <v>7</v>
      </c>
      <c r="F32" s="107">
        <v>100</v>
      </c>
      <c r="G32" s="107">
        <v>100</v>
      </c>
      <c r="H32" s="107">
        <v>100</v>
      </c>
      <c r="I32" s="62">
        <f t="shared" ref="I32:I33" si="2">H32/G32*100</f>
        <v>100</v>
      </c>
      <c r="J32" s="105" t="s">
        <v>320</v>
      </c>
      <c r="K32" s="21"/>
      <c r="L32" s="21"/>
      <c r="N32" s="23"/>
    </row>
    <row r="33" spans="1:97" s="14" customFormat="1" ht="280.5" x14ac:dyDescent="0.25">
      <c r="A33" s="179">
        <v>26</v>
      </c>
      <c r="B33" s="179">
        <v>26</v>
      </c>
      <c r="C33" s="121" t="s">
        <v>26</v>
      </c>
      <c r="D33" s="124" t="s">
        <v>279</v>
      </c>
      <c r="E33" s="60" t="s">
        <v>7</v>
      </c>
      <c r="F33" s="128">
        <v>2.6</v>
      </c>
      <c r="G33" s="128">
        <v>4</v>
      </c>
      <c r="H33" s="128">
        <v>3.8</v>
      </c>
      <c r="I33" s="62">
        <f t="shared" si="2"/>
        <v>95</v>
      </c>
      <c r="J33" s="105" t="s">
        <v>421</v>
      </c>
      <c r="K33" s="21"/>
      <c r="L33" s="21"/>
      <c r="N33" s="23"/>
    </row>
    <row r="34" spans="1:97" s="14" customFormat="1" ht="88.5" customHeight="1" x14ac:dyDescent="0.25">
      <c r="A34" s="179"/>
      <c r="B34" s="179">
        <v>27</v>
      </c>
      <c r="C34" s="121" t="s">
        <v>27</v>
      </c>
      <c r="D34" s="124" t="s">
        <v>97</v>
      </c>
      <c r="E34" s="129" t="s">
        <v>9</v>
      </c>
      <c r="F34" s="127">
        <v>1</v>
      </c>
      <c r="G34" s="127">
        <v>1</v>
      </c>
      <c r="H34" s="127">
        <v>1</v>
      </c>
      <c r="I34" s="62">
        <f>H34/G34*100</f>
        <v>100</v>
      </c>
      <c r="J34" s="105" t="s">
        <v>316</v>
      </c>
      <c r="K34" s="21"/>
      <c r="L34" s="21"/>
      <c r="N34" s="23"/>
    </row>
    <row r="35" spans="1:97" s="14" customFormat="1" ht="66" x14ac:dyDescent="0.25">
      <c r="A35" s="179"/>
      <c r="B35" s="179">
        <v>28</v>
      </c>
      <c r="C35" s="121" t="s">
        <v>281</v>
      </c>
      <c r="D35" s="124" t="s">
        <v>280</v>
      </c>
      <c r="E35" s="60" t="s">
        <v>7</v>
      </c>
      <c r="F35" s="128">
        <v>83.4</v>
      </c>
      <c r="G35" s="128">
        <v>80.7</v>
      </c>
      <c r="H35" s="107">
        <v>79.5</v>
      </c>
      <c r="I35" s="62">
        <f>H35/G35*100</f>
        <v>98.513011152416354</v>
      </c>
      <c r="J35" s="105" t="s">
        <v>315</v>
      </c>
      <c r="K35" s="21"/>
      <c r="L35" s="21"/>
      <c r="N35" s="23"/>
    </row>
    <row r="36" spans="1:97" s="12" customFormat="1" ht="19.5" x14ac:dyDescent="0.3">
      <c r="A36" s="221"/>
      <c r="B36" s="178"/>
      <c r="C36" s="249" t="s">
        <v>399</v>
      </c>
      <c r="D36" s="249"/>
      <c r="E36" s="249"/>
      <c r="F36" s="249"/>
      <c r="G36" s="249"/>
      <c r="H36" s="249"/>
      <c r="I36" s="249"/>
      <c r="J36" s="249"/>
      <c r="K36" s="5"/>
      <c r="L36" s="3"/>
    </row>
    <row r="37" spans="1:97" s="14" customFormat="1" ht="118.5" customHeight="1" x14ac:dyDescent="0.25">
      <c r="A37" s="179">
        <v>1</v>
      </c>
      <c r="B37" s="180">
        <v>29</v>
      </c>
      <c r="C37" s="56" t="s">
        <v>135</v>
      </c>
      <c r="D37" s="124" t="s">
        <v>43</v>
      </c>
      <c r="E37" s="56" t="s">
        <v>79</v>
      </c>
      <c r="F37" s="169">
        <v>262.3</v>
      </c>
      <c r="G37" s="170">
        <v>276.8</v>
      </c>
      <c r="H37" s="107">
        <v>387.36</v>
      </c>
      <c r="I37" s="140">
        <f>H37/G37*100</f>
        <v>139.94219653179189</v>
      </c>
      <c r="J37" s="109" t="s">
        <v>322</v>
      </c>
      <c r="K37" s="13"/>
      <c r="L37" s="13"/>
      <c r="N37" s="15"/>
    </row>
    <row r="38" spans="1:97" s="20" customFormat="1" ht="90" customHeight="1" x14ac:dyDescent="0.25">
      <c r="A38" s="179">
        <v>2</v>
      </c>
      <c r="B38" s="179">
        <v>30</v>
      </c>
      <c r="C38" s="56" t="s">
        <v>136</v>
      </c>
      <c r="D38" s="124" t="s">
        <v>46</v>
      </c>
      <c r="E38" s="66" t="s">
        <v>9</v>
      </c>
      <c r="F38" s="169">
        <v>277.7</v>
      </c>
      <c r="G38" s="170">
        <v>283.10000000000002</v>
      </c>
      <c r="H38" s="174">
        <v>290.2</v>
      </c>
      <c r="I38" s="62">
        <f>H38/G38*100</f>
        <v>102.5079477216531</v>
      </c>
      <c r="J38" s="109" t="s">
        <v>323</v>
      </c>
      <c r="K38" s="16"/>
      <c r="L38" s="17"/>
      <c r="M38" s="18"/>
      <c r="N38" s="19"/>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row>
    <row r="39" spans="1:97" s="14" customFormat="1" ht="141.75" customHeight="1" x14ac:dyDescent="0.25">
      <c r="A39" s="179">
        <v>3</v>
      </c>
      <c r="B39" s="180">
        <v>31</v>
      </c>
      <c r="C39" s="56" t="s">
        <v>137</v>
      </c>
      <c r="D39" s="124" t="s">
        <v>47</v>
      </c>
      <c r="E39" s="66" t="s">
        <v>7</v>
      </c>
      <c r="F39" s="171">
        <v>12.46</v>
      </c>
      <c r="G39" s="170">
        <v>12.49</v>
      </c>
      <c r="H39" s="175">
        <v>11.93</v>
      </c>
      <c r="I39" s="62">
        <f>H39/G39*100</f>
        <v>95.51641313050439</v>
      </c>
      <c r="J39" s="105" t="s">
        <v>324</v>
      </c>
      <c r="K39" s="17"/>
      <c r="L39" s="21"/>
      <c r="M39" s="22"/>
    </row>
    <row r="40" spans="1:97" s="18" customFormat="1" ht="114" customHeight="1" x14ac:dyDescent="0.25">
      <c r="A40" s="179">
        <v>4</v>
      </c>
      <c r="B40" s="180">
        <v>32</v>
      </c>
      <c r="C40" s="56" t="s">
        <v>8</v>
      </c>
      <c r="D40" s="124" t="s">
        <v>42</v>
      </c>
      <c r="E40" s="56" t="s">
        <v>7</v>
      </c>
      <c r="F40" s="169">
        <v>100</v>
      </c>
      <c r="G40" s="170">
        <v>100</v>
      </c>
      <c r="H40" s="56">
        <v>98.2</v>
      </c>
      <c r="I40" s="62">
        <f>H40/G40*100</f>
        <v>98.2</v>
      </c>
      <c r="J40" s="103" t="s">
        <v>325</v>
      </c>
      <c r="K40" s="17"/>
      <c r="L40" s="17"/>
      <c r="N40" s="23"/>
    </row>
    <row r="41" spans="1:97" s="14" customFormat="1" ht="156" customHeight="1" x14ac:dyDescent="0.25">
      <c r="A41" s="179">
        <v>5</v>
      </c>
      <c r="B41" s="179">
        <v>33</v>
      </c>
      <c r="C41" s="56" t="s">
        <v>10</v>
      </c>
      <c r="D41" s="124" t="s">
        <v>44</v>
      </c>
      <c r="E41" s="56" t="s">
        <v>45</v>
      </c>
      <c r="F41" s="169">
        <v>3</v>
      </c>
      <c r="G41" s="170">
        <v>3</v>
      </c>
      <c r="H41" s="115">
        <v>3.5</v>
      </c>
      <c r="I41" s="140">
        <f>H41/G41*100</f>
        <v>116.66666666666667</v>
      </c>
      <c r="J41" s="90"/>
      <c r="K41" s="13"/>
      <c r="L41" s="21"/>
      <c r="M41" s="22"/>
    </row>
    <row r="42" spans="1:97" s="14" customFormat="1" ht="67.5" customHeight="1" x14ac:dyDescent="0.25">
      <c r="A42" s="179">
        <v>6</v>
      </c>
      <c r="B42" s="180">
        <v>34</v>
      </c>
      <c r="C42" s="56" t="s">
        <v>11</v>
      </c>
      <c r="D42" s="168" t="s">
        <v>82</v>
      </c>
      <c r="E42" s="66" t="s">
        <v>7</v>
      </c>
      <c r="F42" s="169">
        <v>90.3</v>
      </c>
      <c r="G42" s="170">
        <v>93</v>
      </c>
      <c r="H42" s="176">
        <v>97.2</v>
      </c>
      <c r="I42" s="62">
        <f t="shared" ref="I42:I43" si="3">H42/G42*100</f>
        <v>104.51612903225806</v>
      </c>
      <c r="J42" s="109" t="s">
        <v>326</v>
      </c>
      <c r="K42" s="13"/>
      <c r="L42" s="21"/>
      <c r="M42" s="22"/>
    </row>
    <row r="43" spans="1:97" s="14" customFormat="1" ht="131.25" customHeight="1" x14ac:dyDescent="0.25">
      <c r="A43" s="179">
        <v>7</v>
      </c>
      <c r="B43" s="180">
        <v>35</v>
      </c>
      <c r="C43" s="56" t="s">
        <v>12</v>
      </c>
      <c r="D43" s="124" t="s">
        <v>83</v>
      </c>
      <c r="E43" s="56" t="s">
        <v>9</v>
      </c>
      <c r="F43" s="172">
        <v>3841</v>
      </c>
      <c r="G43" s="173">
        <v>5015</v>
      </c>
      <c r="H43" s="172">
        <v>5876</v>
      </c>
      <c r="I43" s="140">
        <f t="shared" si="3"/>
        <v>117.16849451645064</v>
      </c>
      <c r="J43" s="109" t="s">
        <v>328</v>
      </c>
      <c r="K43" s="21"/>
      <c r="L43" s="21"/>
      <c r="N43" s="15"/>
    </row>
    <row r="44" spans="1:97" s="18" customFormat="1" ht="110.25" customHeight="1" x14ac:dyDescent="0.25">
      <c r="A44" s="179">
        <v>8</v>
      </c>
      <c r="B44" s="179">
        <v>36</v>
      </c>
      <c r="C44" s="56" t="s">
        <v>15</v>
      </c>
      <c r="D44" s="124" t="s">
        <v>84</v>
      </c>
      <c r="E44" s="66" t="s">
        <v>9</v>
      </c>
      <c r="F44" s="172">
        <v>7002</v>
      </c>
      <c r="G44" s="173">
        <v>8234</v>
      </c>
      <c r="H44" s="172">
        <v>8776</v>
      </c>
      <c r="I44" s="62">
        <f>IFERROR(H44/G44*100,I43)</f>
        <v>106.5824629584649</v>
      </c>
      <c r="J44" s="109" t="s">
        <v>145</v>
      </c>
      <c r="K44" s="17"/>
      <c r="L44" s="17"/>
      <c r="N44" s="23"/>
    </row>
    <row r="45" spans="1:97" s="18" customFormat="1" ht="101.25" customHeight="1" x14ac:dyDescent="0.25">
      <c r="A45" s="179">
        <v>9</v>
      </c>
      <c r="B45" s="180">
        <v>37</v>
      </c>
      <c r="C45" s="56" t="s">
        <v>19</v>
      </c>
      <c r="D45" s="124" t="s">
        <v>114</v>
      </c>
      <c r="E45" s="56" t="s">
        <v>9</v>
      </c>
      <c r="F45" s="169">
        <v>852</v>
      </c>
      <c r="G45" s="170">
        <v>860</v>
      </c>
      <c r="H45" s="115">
        <v>863</v>
      </c>
      <c r="I45" s="62">
        <f>IFERROR(H45/G45*100,)</f>
        <v>100.34883720930232</v>
      </c>
      <c r="J45" s="109" t="s">
        <v>327</v>
      </c>
      <c r="K45" s="17"/>
      <c r="L45" s="17"/>
      <c r="N45" s="23"/>
    </row>
    <row r="46" spans="1:97" s="12" customFormat="1" x14ac:dyDescent="0.3">
      <c r="A46" s="221"/>
      <c r="B46" s="178"/>
      <c r="C46" s="249" t="s">
        <v>400</v>
      </c>
      <c r="D46" s="249"/>
      <c r="E46" s="249"/>
      <c r="F46" s="249"/>
      <c r="G46" s="249"/>
      <c r="H46" s="249"/>
      <c r="I46" s="249"/>
      <c r="J46" s="249"/>
      <c r="K46" s="5"/>
      <c r="L46" s="3"/>
      <c r="N46" s="23"/>
    </row>
    <row r="47" spans="1:97" s="12" customFormat="1" ht="115.5" x14ac:dyDescent="0.3">
      <c r="A47" s="221">
        <v>1</v>
      </c>
      <c r="B47" s="178">
        <v>38</v>
      </c>
      <c r="C47" s="56" t="s">
        <v>135</v>
      </c>
      <c r="D47" s="112" t="s">
        <v>100</v>
      </c>
      <c r="E47" s="113" t="s">
        <v>16</v>
      </c>
      <c r="F47" s="115">
        <v>26</v>
      </c>
      <c r="G47" s="115">
        <v>44</v>
      </c>
      <c r="H47" s="115">
        <v>47</v>
      </c>
      <c r="I47" s="62">
        <f>H47/G47*100</f>
        <v>106.81818181818181</v>
      </c>
      <c r="J47" s="110" t="s">
        <v>255</v>
      </c>
      <c r="K47" s="33"/>
      <c r="L47" s="3"/>
      <c r="N47" s="23"/>
    </row>
    <row r="48" spans="1:97" s="12" customFormat="1" ht="82.5" x14ac:dyDescent="0.3">
      <c r="A48" s="221">
        <v>2</v>
      </c>
      <c r="B48" s="178">
        <v>39</v>
      </c>
      <c r="C48" s="82" t="s">
        <v>136</v>
      </c>
      <c r="D48" s="111" t="s">
        <v>130</v>
      </c>
      <c r="E48" s="113" t="s">
        <v>101</v>
      </c>
      <c r="F48" s="116">
        <v>481.12</v>
      </c>
      <c r="G48" s="115">
        <v>594</v>
      </c>
      <c r="H48" s="108">
        <v>599.98900000000003</v>
      </c>
      <c r="I48" s="62">
        <f t="shared" ref="I48:I53" si="4">H48/G48*100</f>
        <v>101.00824915824917</v>
      </c>
      <c r="J48" s="118" t="s">
        <v>258</v>
      </c>
      <c r="K48" s="33"/>
      <c r="L48" s="3"/>
      <c r="N48" s="23"/>
      <c r="T48" s="40"/>
    </row>
    <row r="49" spans="1:20" s="12" customFormat="1" ht="214.5" x14ac:dyDescent="0.3">
      <c r="A49" s="221">
        <v>3</v>
      </c>
      <c r="B49" s="178">
        <v>40</v>
      </c>
      <c r="C49" s="87" t="s">
        <v>8</v>
      </c>
      <c r="D49" s="111" t="s">
        <v>132</v>
      </c>
      <c r="E49" s="113" t="s">
        <v>16</v>
      </c>
      <c r="F49" s="108">
        <v>93.3</v>
      </c>
      <c r="G49" s="108">
        <v>93.3</v>
      </c>
      <c r="H49" s="108">
        <v>95.3</v>
      </c>
      <c r="I49" s="62">
        <f t="shared" si="4"/>
        <v>102.14362272240085</v>
      </c>
      <c r="J49" s="109" t="s">
        <v>259</v>
      </c>
      <c r="K49" s="5"/>
      <c r="L49" s="3"/>
      <c r="N49" s="23"/>
      <c r="T49" s="40"/>
    </row>
    <row r="50" spans="1:20" s="12" customFormat="1" ht="49.5" x14ac:dyDescent="0.3">
      <c r="A50" s="221">
        <v>4</v>
      </c>
      <c r="B50" s="178">
        <v>41</v>
      </c>
      <c r="C50" s="87" t="s">
        <v>10</v>
      </c>
      <c r="D50" s="111" t="s">
        <v>131</v>
      </c>
      <c r="E50" s="113" t="s">
        <v>16</v>
      </c>
      <c r="F50" s="115">
        <v>160</v>
      </c>
      <c r="G50" s="115">
        <v>162</v>
      </c>
      <c r="H50" s="115">
        <v>162</v>
      </c>
      <c r="I50" s="62">
        <f t="shared" si="4"/>
        <v>100</v>
      </c>
      <c r="J50" s="110" t="s">
        <v>260</v>
      </c>
      <c r="K50" s="5"/>
      <c r="L50" s="3"/>
      <c r="N50" s="23"/>
    </row>
    <row r="51" spans="1:20" s="12" customFormat="1" ht="33" x14ac:dyDescent="0.3">
      <c r="A51" s="221">
        <v>5</v>
      </c>
      <c r="B51" s="178">
        <v>42</v>
      </c>
      <c r="C51" s="87" t="s">
        <v>11</v>
      </c>
      <c r="D51" s="111" t="s">
        <v>58</v>
      </c>
      <c r="E51" s="113" t="s">
        <v>7</v>
      </c>
      <c r="F51" s="108">
        <v>1.5</v>
      </c>
      <c r="G51" s="108">
        <v>1.5</v>
      </c>
      <c r="H51" s="108">
        <v>1.5</v>
      </c>
      <c r="I51" s="62">
        <f t="shared" si="4"/>
        <v>100</v>
      </c>
      <c r="J51" s="109" t="s">
        <v>261</v>
      </c>
      <c r="K51" s="5"/>
      <c r="L51" s="3"/>
      <c r="N51" s="23"/>
    </row>
    <row r="52" spans="1:20" s="12" customFormat="1" ht="99" x14ac:dyDescent="0.35">
      <c r="A52" s="221">
        <v>6</v>
      </c>
      <c r="B52" s="178">
        <v>43</v>
      </c>
      <c r="C52" s="87" t="s">
        <v>12</v>
      </c>
      <c r="D52" s="111" t="s">
        <v>133</v>
      </c>
      <c r="E52" s="113" t="s">
        <v>7</v>
      </c>
      <c r="F52" s="108">
        <v>70</v>
      </c>
      <c r="G52" s="108">
        <v>70</v>
      </c>
      <c r="H52" s="108">
        <v>55.5</v>
      </c>
      <c r="I52" s="234">
        <f t="shared" si="4"/>
        <v>79.285714285714278</v>
      </c>
      <c r="J52" s="109" t="s">
        <v>395</v>
      </c>
      <c r="K52" s="5"/>
      <c r="L52" s="3"/>
      <c r="M52" s="6"/>
      <c r="N52" s="23"/>
    </row>
    <row r="53" spans="1:20" s="12" customFormat="1" ht="130.5" customHeight="1" x14ac:dyDescent="0.3">
      <c r="A53" s="221">
        <v>7</v>
      </c>
      <c r="B53" s="178">
        <v>44</v>
      </c>
      <c r="C53" s="87" t="s">
        <v>15</v>
      </c>
      <c r="D53" s="111" t="s">
        <v>134</v>
      </c>
      <c r="E53" s="113" t="s">
        <v>7</v>
      </c>
      <c r="F53" s="116">
        <v>1.2</v>
      </c>
      <c r="G53" s="116">
        <v>1.2</v>
      </c>
      <c r="H53" s="108">
        <v>0.7</v>
      </c>
      <c r="I53" s="234">
        <f t="shared" si="4"/>
        <v>58.333333333333336</v>
      </c>
      <c r="J53" s="105" t="s">
        <v>396</v>
      </c>
      <c r="K53" s="5"/>
      <c r="L53" s="3"/>
      <c r="N53" s="23"/>
    </row>
    <row r="54" spans="1:20" s="12" customFormat="1" ht="181.5" x14ac:dyDescent="0.3">
      <c r="A54" s="221">
        <v>8</v>
      </c>
      <c r="B54" s="178">
        <v>45</v>
      </c>
      <c r="C54" s="87" t="s">
        <v>19</v>
      </c>
      <c r="D54" s="111" t="s">
        <v>99</v>
      </c>
      <c r="E54" s="113" t="s">
        <v>7</v>
      </c>
      <c r="F54" s="116">
        <v>2.9</v>
      </c>
      <c r="G54" s="108">
        <v>2.1</v>
      </c>
      <c r="H54" s="108">
        <v>2.7</v>
      </c>
      <c r="I54" s="140">
        <f>H54/G54*100</f>
        <v>128.57142857142858</v>
      </c>
      <c r="J54" s="110" t="s">
        <v>262</v>
      </c>
      <c r="K54" s="5"/>
      <c r="L54" s="25"/>
      <c r="N54" s="23"/>
    </row>
    <row r="55" spans="1:20" s="12" customFormat="1" ht="50.25" customHeight="1" x14ac:dyDescent="0.3">
      <c r="A55" s="221">
        <v>9</v>
      </c>
      <c r="B55" s="178">
        <v>46</v>
      </c>
      <c r="C55" s="87" t="s">
        <v>20</v>
      </c>
      <c r="D55" s="111" t="s">
        <v>59</v>
      </c>
      <c r="E55" s="113" t="s">
        <v>60</v>
      </c>
      <c r="F55" s="114">
        <v>18.38</v>
      </c>
      <c r="G55" s="114">
        <v>18.38</v>
      </c>
      <c r="H55" s="114">
        <v>24</v>
      </c>
      <c r="I55" s="140">
        <f>H55/G55*100</f>
        <v>130.57671381936888</v>
      </c>
      <c r="J55" s="120" t="s">
        <v>256</v>
      </c>
      <c r="K55" s="5"/>
      <c r="L55" s="3"/>
      <c r="N55" s="23"/>
    </row>
    <row r="56" spans="1:20" s="12" customFormat="1" ht="115.5" x14ac:dyDescent="0.3">
      <c r="A56" s="221"/>
      <c r="B56" s="178">
        <v>47</v>
      </c>
      <c r="C56" s="87" t="s">
        <v>21</v>
      </c>
      <c r="D56" s="111" t="s">
        <v>252</v>
      </c>
      <c r="E56" s="113" t="s">
        <v>7</v>
      </c>
      <c r="F56" s="114" t="s">
        <v>25</v>
      </c>
      <c r="G56" s="108">
        <v>90</v>
      </c>
      <c r="H56" s="108">
        <v>90</v>
      </c>
      <c r="I56" s="62">
        <f t="shared" ref="I56:I57" si="5">H56/G56*100</f>
        <v>100</v>
      </c>
      <c r="J56" s="188" t="s">
        <v>388</v>
      </c>
      <c r="K56" s="5"/>
      <c r="L56" s="3"/>
      <c r="N56" s="23"/>
    </row>
    <row r="57" spans="1:20" s="12" customFormat="1" ht="49.5" x14ac:dyDescent="0.3">
      <c r="A57" s="221"/>
      <c r="B57" s="178"/>
      <c r="C57" s="87" t="s">
        <v>22</v>
      </c>
      <c r="D57" s="111" t="s">
        <v>253</v>
      </c>
      <c r="E57" s="113" t="s">
        <v>254</v>
      </c>
      <c r="F57" s="114" t="s">
        <v>25</v>
      </c>
      <c r="G57" s="115">
        <v>707</v>
      </c>
      <c r="H57" s="115">
        <v>700</v>
      </c>
      <c r="I57" s="62">
        <f t="shared" si="5"/>
        <v>99.009900990099013</v>
      </c>
      <c r="J57" s="119" t="s">
        <v>263</v>
      </c>
      <c r="K57" s="5"/>
      <c r="L57" s="3"/>
      <c r="N57" s="23"/>
    </row>
    <row r="58" spans="1:20" s="12" customFormat="1" ht="22.5" customHeight="1" x14ac:dyDescent="0.3">
      <c r="A58" s="221"/>
      <c r="B58" s="178"/>
      <c r="C58" s="249" t="s">
        <v>401</v>
      </c>
      <c r="D58" s="249"/>
      <c r="E58" s="249"/>
      <c r="F58" s="249"/>
      <c r="G58" s="249"/>
      <c r="H58" s="249"/>
      <c r="I58" s="249"/>
      <c r="J58" s="249"/>
      <c r="K58" s="5"/>
      <c r="L58" s="3"/>
      <c r="N58" s="23"/>
    </row>
    <row r="59" spans="1:20" s="12" customFormat="1" ht="102" customHeight="1" x14ac:dyDescent="0.3">
      <c r="A59" s="221">
        <v>1</v>
      </c>
      <c r="B59" s="178">
        <v>48</v>
      </c>
      <c r="C59" s="56" t="s">
        <v>135</v>
      </c>
      <c r="D59" s="81" t="s">
        <v>49</v>
      </c>
      <c r="E59" s="56" t="s">
        <v>7</v>
      </c>
      <c r="F59" s="60">
        <v>50.6</v>
      </c>
      <c r="G59" s="107">
        <v>50.6</v>
      </c>
      <c r="H59" s="107">
        <v>56.3</v>
      </c>
      <c r="I59" s="62">
        <f>H59/G59*100</f>
        <v>111.26482213438736</v>
      </c>
      <c r="J59" s="105" t="s">
        <v>257</v>
      </c>
      <c r="K59" s="10"/>
      <c r="L59" s="3"/>
      <c r="N59" s="23"/>
    </row>
    <row r="60" spans="1:20" s="12" customFormat="1" ht="49.5" x14ac:dyDescent="0.35">
      <c r="A60" s="221">
        <v>2</v>
      </c>
      <c r="B60" s="178">
        <v>49</v>
      </c>
      <c r="C60" s="60" t="s">
        <v>136</v>
      </c>
      <c r="D60" s="81" t="s">
        <v>197</v>
      </c>
      <c r="E60" s="56" t="s">
        <v>7</v>
      </c>
      <c r="F60" s="107">
        <v>52</v>
      </c>
      <c r="G60" s="107">
        <v>58</v>
      </c>
      <c r="H60" s="107">
        <v>58</v>
      </c>
      <c r="I60" s="62">
        <f>H60/G60*100</f>
        <v>100</v>
      </c>
      <c r="J60" s="104" t="s">
        <v>339</v>
      </c>
      <c r="K60" s="10"/>
      <c r="L60" s="3"/>
      <c r="M60" s="6"/>
      <c r="N60" s="23"/>
    </row>
    <row r="61" spans="1:20" s="12" customFormat="1" ht="82.5" x14ac:dyDescent="0.35">
      <c r="A61" s="221">
        <v>3</v>
      </c>
      <c r="B61" s="178">
        <v>50</v>
      </c>
      <c r="C61" s="87" t="s">
        <v>8</v>
      </c>
      <c r="D61" s="67" t="s">
        <v>54</v>
      </c>
      <c r="E61" s="56" t="s">
        <v>7</v>
      </c>
      <c r="F61" s="56">
        <v>40.700000000000003</v>
      </c>
      <c r="G61" s="107">
        <v>52</v>
      </c>
      <c r="H61" s="56">
        <v>52</v>
      </c>
      <c r="I61" s="62">
        <f t="shared" ref="I61:I66" si="6">H61/G61*100</f>
        <v>100</v>
      </c>
      <c r="J61" s="104" t="s">
        <v>190</v>
      </c>
      <c r="K61" s="5"/>
      <c r="L61" s="3"/>
      <c r="M61" s="6"/>
      <c r="N61" s="23"/>
    </row>
    <row r="62" spans="1:20" s="12" customFormat="1" ht="82.5" x14ac:dyDescent="0.35">
      <c r="A62" s="221">
        <v>4</v>
      </c>
      <c r="B62" s="178">
        <v>51</v>
      </c>
      <c r="C62" s="70" t="s">
        <v>10</v>
      </c>
      <c r="D62" s="67" t="s">
        <v>55</v>
      </c>
      <c r="E62" s="56" t="s">
        <v>7</v>
      </c>
      <c r="F62" s="56">
        <v>10</v>
      </c>
      <c r="G62" s="107" t="s">
        <v>236</v>
      </c>
      <c r="H62" s="107" t="s">
        <v>236</v>
      </c>
      <c r="I62" s="62">
        <f t="shared" si="6"/>
        <v>100</v>
      </c>
      <c r="J62" s="104" t="s">
        <v>190</v>
      </c>
      <c r="K62" s="5"/>
      <c r="L62" s="3"/>
      <c r="M62" s="6"/>
      <c r="N62" s="23"/>
    </row>
    <row r="63" spans="1:20" s="12" customFormat="1" ht="84.75" customHeight="1" x14ac:dyDescent="0.3">
      <c r="A63" s="221">
        <v>5</v>
      </c>
      <c r="B63" s="178">
        <v>52</v>
      </c>
      <c r="C63" s="87" t="s">
        <v>11</v>
      </c>
      <c r="D63" s="67" t="s">
        <v>170</v>
      </c>
      <c r="E63" s="56" t="s">
        <v>7</v>
      </c>
      <c r="F63" s="56">
        <v>87.2</v>
      </c>
      <c r="G63" s="56" t="s">
        <v>237</v>
      </c>
      <c r="H63" s="56" t="s">
        <v>237</v>
      </c>
      <c r="I63" s="62">
        <f t="shared" si="6"/>
        <v>100</v>
      </c>
      <c r="J63" s="104" t="s">
        <v>190</v>
      </c>
      <c r="K63" s="5"/>
      <c r="L63" s="3"/>
      <c r="N63" s="23"/>
    </row>
    <row r="64" spans="1:20" s="12" customFormat="1" ht="99" x14ac:dyDescent="0.3">
      <c r="A64" s="221">
        <v>6</v>
      </c>
      <c r="B64" s="178">
        <v>53</v>
      </c>
      <c r="C64" s="63" t="s">
        <v>12</v>
      </c>
      <c r="D64" s="81" t="s">
        <v>56</v>
      </c>
      <c r="E64" s="56" t="s">
        <v>7</v>
      </c>
      <c r="F64" s="56">
        <v>29.9</v>
      </c>
      <c r="G64" s="107" t="s">
        <v>238</v>
      </c>
      <c r="H64" s="107" t="s">
        <v>238</v>
      </c>
      <c r="I64" s="62">
        <f t="shared" si="6"/>
        <v>100</v>
      </c>
      <c r="J64" s="104" t="s">
        <v>189</v>
      </c>
      <c r="K64" s="5"/>
      <c r="L64" s="3"/>
      <c r="N64" s="23"/>
    </row>
    <row r="65" spans="1:14" s="12" customFormat="1" ht="165" x14ac:dyDescent="0.35">
      <c r="A65" s="221">
        <v>7</v>
      </c>
      <c r="B65" s="178">
        <v>54</v>
      </c>
      <c r="C65" s="259" t="s">
        <v>15</v>
      </c>
      <c r="D65" s="67" t="s">
        <v>50</v>
      </c>
      <c r="E65" s="56" t="s">
        <v>7</v>
      </c>
      <c r="F65" s="107">
        <v>54</v>
      </c>
      <c r="G65" s="107">
        <v>54</v>
      </c>
      <c r="H65" s="107">
        <v>54</v>
      </c>
      <c r="I65" s="62">
        <f>H65/G65*100</f>
        <v>100</v>
      </c>
      <c r="J65" s="104" t="s">
        <v>340</v>
      </c>
      <c r="K65" s="5"/>
      <c r="L65" s="3"/>
      <c r="M65" s="6"/>
      <c r="N65" s="23"/>
    </row>
    <row r="66" spans="1:14" s="12" customFormat="1" x14ac:dyDescent="0.3">
      <c r="A66" s="221"/>
      <c r="B66" s="178">
        <v>55</v>
      </c>
      <c r="C66" s="260"/>
      <c r="D66" s="67" t="s">
        <v>51</v>
      </c>
      <c r="E66" s="56" t="s">
        <v>7</v>
      </c>
      <c r="F66" s="107">
        <v>76</v>
      </c>
      <c r="G66" s="108" t="s">
        <v>239</v>
      </c>
      <c r="H66" s="107">
        <v>76</v>
      </c>
      <c r="I66" s="62">
        <f t="shared" si="6"/>
        <v>100</v>
      </c>
      <c r="J66" s="104" t="s">
        <v>340</v>
      </c>
      <c r="K66" s="5"/>
      <c r="L66" s="3"/>
      <c r="N66" s="23"/>
    </row>
    <row r="67" spans="1:14" s="12" customFormat="1" ht="82.5" x14ac:dyDescent="0.3">
      <c r="A67" s="221">
        <v>8</v>
      </c>
      <c r="B67" s="178">
        <v>56</v>
      </c>
      <c r="C67" s="87" t="s">
        <v>19</v>
      </c>
      <c r="D67" s="67" t="s">
        <v>246</v>
      </c>
      <c r="E67" s="56" t="s">
        <v>16</v>
      </c>
      <c r="F67" s="56">
        <v>0</v>
      </c>
      <c r="G67" s="60" t="s">
        <v>240</v>
      </c>
      <c r="H67" s="60" t="s">
        <v>240</v>
      </c>
      <c r="I67" s="62">
        <f t="shared" ref="I67:I72" si="7">H67/G67*100</f>
        <v>100</v>
      </c>
      <c r="J67" s="104" t="s">
        <v>341</v>
      </c>
      <c r="K67" s="5"/>
      <c r="L67" s="3"/>
      <c r="N67" s="23"/>
    </row>
    <row r="68" spans="1:14" s="12" customFormat="1" ht="181.5" x14ac:dyDescent="0.3">
      <c r="A68" s="221">
        <v>9</v>
      </c>
      <c r="B68" s="178">
        <v>57</v>
      </c>
      <c r="C68" s="70" t="s">
        <v>20</v>
      </c>
      <c r="D68" s="81" t="s">
        <v>93</v>
      </c>
      <c r="E68" s="56" t="s">
        <v>7</v>
      </c>
      <c r="F68" s="56">
        <v>0.1</v>
      </c>
      <c r="G68" s="56" t="s">
        <v>241</v>
      </c>
      <c r="H68" s="60" t="s">
        <v>241</v>
      </c>
      <c r="I68" s="62">
        <f t="shared" si="7"/>
        <v>100</v>
      </c>
      <c r="J68" s="109" t="s">
        <v>249</v>
      </c>
      <c r="K68" s="5"/>
      <c r="L68" s="3"/>
      <c r="N68" s="23"/>
    </row>
    <row r="69" spans="1:14" s="12" customFormat="1" ht="49.5" x14ac:dyDescent="0.3">
      <c r="A69" s="221">
        <v>10</v>
      </c>
      <c r="B69" s="178">
        <v>58</v>
      </c>
      <c r="C69" s="70" t="s">
        <v>21</v>
      </c>
      <c r="D69" s="81" t="s">
        <v>106</v>
      </c>
      <c r="E69" s="56" t="s">
        <v>16</v>
      </c>
      <c r="F69" s="60">
        <v>1496</v>
      </c>
      <c r="G69" s="60" t="s">
        <v>242</v>
      </c>
      <c r="H69" s="60">
        <v>1733</v>
      </c>
      <c r="I69" s="62">
        <f t="shared" si="7"/>
        <v>100.46376811594202</v>
      </c>
      <c r="J69" s="104" t="s">
        <v>248</v>
      </c>
      <c r="K69" s="5"/>
      <c r="L69" s="3"/>
      <c r="N69" s="19"/>
    </row>
    <row r="70" spans="1:14" s="12" customFormat="1" ht="79.5" customHeight="1" x14ac:dyDescent="0.3">
      <c r="A70" s="221">
        <v>11</v>
      </c>
      <c r="B70" s="178">
        <v>59</v>
      </c>
      <c r="C70" s="70" t="s">
        <v>22</v>
      </c>
      <c r="D70" s="81" t="s">
        <v>94</v>
      </c>
      <c r="E70" s="56" t="s">
        <v>7</v>
      </c>
      <c r="F70" s="56">
        <v>2.1</v>
      </c>
      <c r="G70" s="56" t="s">
        <v>243</v>
      </c>
      <c r="H70" s="69">
        <v>2.4</v>
      </c>
      <c r="I70" s="62">
        <f t="shared" si="7"/>
        <v>100</v>
      </c>
      <c r="J70" s="104" t="s">
        <v>250</v>
      </c>
      <c r="K70" s="5"/>
      <c r="L70" s="3"/>
      <c r="N70" s="19"/>
    </row>
    <row r="71" spans="1:14" s="12" customFormat="1" ht="142.5" customHeight="1" x14ac:dyDescent="0.3">
      <c r="A71" s="221">
        <v>12</v>
      </c>
      <c r="B71" s="178">
        <v>60</v>
      </c>
      <c r="C71" s="70" t="s">
        <v>23</v>
      </c>
      <c r="D71" s="81" t="s">
        <v>95</v>
      </c>
      <c r="E71" s="56" t="s">
        <v>9</v>
      </c>
      <c r="F71" s="56">
        <v>17</v>
      </c>
      <c r="G71" s="56" t="s">
        <v>244</v>
      </c>
      <c r="H71" s="73">
        <v>23</v>
      </c>
      <c r="I71" s="140">
        <f t="shared" si="7"/>
        <v>127.77777777777777</v>
      </c>
      <c r="J71" s="104" t="s">
        <v>247</v>
      </c>
      <c r="K71" s="5"/>
      <c r="L71" s="3"/>
      <c r="N71" s="23"/>
    </row>
    <row r="72" spans="1:14" s="12" customFormat="1" ht="66" x14ac:dyDescent="0.3">
      <c r="A72" s="221">
        <v>13</v>
      </c>
      <c r="B72" s="178">
        <v>61</v>
      </c>
      <c r="C72" s="70" t="s">
        <v>26</v>
      </c>
      <c r="D72" s="81" t="s">
        <v>171</v>
      </c>
      <c r="E72" s="56" t="s">
        <v>7</v>
      </c>
      <c r="F72" s="56">
        <v>100</v>
      </c>
      <c r="G72" s="107" t="s">
        <v>245</v>
      </c>
      <c r="H72" s="69" t="s">
        <v>245</v>
      </c>
      <c r="I72" s="62">
        <f t="shared" si="7"/>
        <v>100</v>
      </c>
      <c r="J72" s="104" t="s">
        <v>251</v>
      </c>
      <c r="K72" s="28"/>
      <c r="L72" s="3"/>
      <c r="N72" s="23"/>
    </row>
    <row r="73" spans="1:14" ht="23.25" customHeight="1" x14ac:dyDescent="0.3">
      <c r="C73" s="249" t="s">
        <v>402</v>
      </c>
      <c r="D73" s="249"/>
      <c r="E73" s="249"/>
      <c r="F73" s="261"/>
      <c r="G73" s="249"/>
      <c r="H73" s="249"/>
      <c r="I73" s="249"/>
      <c r="J73" s="249"/>
      <c r="K73" s="5"/>
      <c r="L73" s="3"/>
      <c r="M73" s="8"/>
      <c r="N73" s="23"/>
    </row>
    <row r="74" spans="1:14" ht="120" customHeight="1" x14ac:dyDescent="0.25">
      <c r="A74" s="178">
        <v>1</v>
      </c>
      <c r="B74" s="178">
        <v>62</v>
      </c>
      <c r="C74" s="56" t="s">
        <v>135</v>
      </c>
      <c r="D74" s="193" t="s">
        <v>148</v>
      </c>
      <c r="E74" s="56" t="s">
        <v>7</v>
      </c>
      <c r="F74" s="134">
        <v>22.65</v>
      </c>
      <c r="G74" s="56">
        <v>30</v>
      </c>
      <c r="H74" s="56">
        <v>33</v>
      </c>
      <c r="I74" s="62">
        <f t="shared" ref="I74:I78" si="8">H74/G74*100</f>
        <v>110.00000000000001</v>
      </c>
      <c r="J74" s="188" t="s">
        <v>353</v>
      </c>
      <c r="K74" s="35"/>
      <c r="L74" s="3"/>
      <c r="M74" s="8"/>
      <c r="N74" s="23"/>
    </row>
    <row r="75" spans="1:14" ht="46.5" customHeight="1" x14ac:dyDescent="0.25">
      <c r="A75" s="178">
        <v>2</v>
      </c>
      <c r="B75" s="178">
        <v>63</v>
      </c>
      <c r="C75" s="56" t="s">
        <v>136</v>
      </c>
      <c r="D75" s="193" t="s">
        <v>149</v>
      </c>
      <c r="E75" s="56" t="s">
        <v>24</v>
      </c>
      <c r="F75" s="134">
        <v>1</v>
      </c>
      <c r="G75" s="56">
        <v>1</v>
      </c>
      <c r="H75" s="56">
        <v>1</v>
      </c>
      <c r="I75" s="62">
        <f t="shared" si="8"/>
        <v>100</v>
      </c>
      <c r="J75" s="188" t="s">
        <v>348</v>
      </c>
      <c r="K75" s="5"/>
      <c r="L75" s="3"/>
      <c r="M75" s="8"/>
      <c r="N75" s="23"/>
    </row>
    <row r="76" spans="1:14" ht="63" customHeight="1" x14ac:dyDescent="0.25">
      <c r="A76" s="178">
        <v>3</v>
      </c>
      <c r="B76" s="178">
        <v>64</v>
      </c>
      <c r="C76" s="56" t="s">
        <v>8</v>
      </c>
      <c r="D76" s="67" t="s">
        <v>34</v>
      </c>
      <c r="E76" s="70" t="s">
        <v>7</v>
      </c>
      <c r="F76" s="70">
        <v>87.57</v>
      </c>
      <c r="G76" s="189">
        <v>87.82</v>
      </c>
      <c r="H76" s="116">
        <v>87.82</v>
      </c>
      <c r="I76" s="62">
        <f>H76/G76*100</f>
        <v>100</v>
      </c>
      <c r="J76" s="188" t="s">
        <v>349</v>
      </c>
      <c r="K76" s="5"/>
      <c r="L76" s="3"/>
      <c r="M76" s="8"/>
      <c r="N76" s="23"/>
    </row>
    <row r="77" spans="1:14" ht="75.75" customHeight="1" x14ac:dyDescent="0.25">
      <c r="A77" s="178">
        <v>4</v>
      </c>
      <c r="B77" s="178">
        <v>65</v>
      </c>
      <c r="C77" s="65" t="s">
        <v>10</v>
      </c>
      <c r="D77" s="81" t="s">
        <v>35</v>
      </c>
      <c r="E77" s="56" t="s">
        <v>67</v>
      </c>
      <c r="F77" s="56">
        <v>26.48</v>
      </c>
      <c r="G77" s="60">
        <v>27.47</v>
      </c>
      <c r="H77" s="60">
        <v>27.47</v>
      </c>
      <c r="I77" s="62">
        <f>H77/G77*100</f>
        <v>100</v>
      </c>
      <c r="J77" s="194" t="s">
        <v>350</v>
      </c>
      <c r="L77" s="3"/>
      <c r="M77" s="8"/>
      <c r="N77" s="23"/>
    </row>
    <row r="78" spans="1:14" ht="44.25" customHeight="1" x14ac:dyDescent="0.25">
      <c r="A78" s="178">
        <v>5</v>
      </c>
      <c r="B78" s="178">
        <v>66</v>
      </c>
      <c r="C78" s="65" t="s">
        <v>11</v>
      </c>
      <c r="D78" s="190" t="s">
        <v>119</v>
      </c>
      <c r="E78" s="70" t="s">
        <v>24</v>
      </c>
      <c r="F78" s="191">
        <v>5</v>
      </c>
      <c r="G78" s="192">
        <v>1</v>
      </c>
      <c r="H78" s="195">
        <v>1</v>
      </c>
      <c r="I78" s="62">
        <f t="shared" si="8"/>
        <v>100</v>
      </c>
      <c r="J78" s="120" t="s">
        <v>351</v>
      </c>
      <c r="K78" s="10"/>
      <c r="L78" s="3"/>
      <c r="M78" s="8"/>
      <c r="N78" s="23"/>
    </row>
    <row r="79" spans="1:14" ht="95.25" customHeight="1" x14ac:dyDescent="0.25">
      <c r="A79" s="178">
        <v>6</v>
      </c>
      <c r="B79" s="178">
        <v>67</v>
      </c>
      <c r="C79" s="65" t="s">
        <v>12</v>
      </c>
      <c r="D79" s="193" t="s">
        <v>150</v>
      </c>
      <c r="E79" s="70" t="s">
        <v>24</v>
      </c>
      <c r="F79" s="70" t="s">
        <v>28</v>
      </c>
      <c r="G79" s="59">
        <v>4</v>
      </c>
      <c r="H79" s="198">
        <v>4</v>
      </c>
      <c r="I79" s="62">
        <f>H79/G79*100</f>
        <v>100</v>
      </c>
      <c r="J79" s="109" t="s">
        <v>362</v>
      </c>
      <c r="K79" s="36"/>
      <c r="L79" s="3"/>
      <c r="M79" s="8"/>
      <c r="N79" s="23"/>
    </row>
    <row r="80" spans="1:14" ht="70.5" customHeight="1" x14ac:dyDescent="0.25">
      <c r="A80" s="178">
        <v>7</v>
      </c>
      <c r="B80" s="178">
        <v>68</v>
      </c>
      <c r="C80" s="65" t="s">
        <v>15</v>
      </c>
      <c r="D80" s="132" t="s">
        <v>347</v>
      </c>
      <c r="E80" s="70" t="s">
        <v>24</v>
      </c>
      <c r="F80" s="70" t="s">
        <v>28</v>
      </c>
      <c r="G80" s="85">
        <v>2</v>
      </c>
      <c r="H80" s="115">
        <v>2</v>
      </c>
      <c r="I80" s="62">
        <f>H80/G80*100</f>
        <v>100</v>
      </c>
      <c r="J80" s="188" t="s">
        <v>352</v>
      </c>
      <c r="K80" s="36"/>
      <c r="L80" s="3"/>
      <c r="M80" s="8"/>
      <c r="N80" s="23"/>
    </row>
    <row r="81" spans="1:14" s="224" customFormat="1" ht="19.5" customHeight="1" x14ac:dyDescent="0.3">
      <c r="A81" s="221"/>
      <c r="B81" s="222"/>
      <c r="C81" s="252" t="s">
        <v>77</v>
      </c>
      <c r="D81" s="252"/>
      <c r="E81" s="252"/>
      <c r="F81" s="252"/>
      <c r="G81" s="252"/>
      <c r="H81" s="252"/>
      <c r="I81" s="252"/>
      <c r="J81" s="252"/>
      <c r="K81" s="216"/>
      <c r="L81" s="223"/>
      <c r="N81" s="225"/>
    </row>
    <row r="82" spans="1:14" ht="19.5" customHeight="1" x14ac:dyDescent="0.3">
      <c r="C82" s="249" t="s">
        <v>423</v>
      </c>
      <c r="D82" s="249"/>
      <c r="E82" s="249"/>
      <c r="F82" s="249"/>
      <c r="G82" s="249"/>
      <c r="H82" s="249"/>
      <c r="I82" s="249"/>
      <c r="J82" s="249"/>
      <c r="K82" s="5"/>
      <c r="L82" s="3"/>
      <c r="M82" s="8"/>
      <c r="N82" s="23"/>
    </row>
    <row r="83" spans="1:14" ht="33" x14ac:dyDescent="0.3">
      <c r="A83" s="221">
        <v>1</v>
      </c>
      <c r="B83" s="178">
        <v>69</v>
      </c>
      <c r="C83" s="63" t="s">
        <v>210</v>
      </c>
      <c r="D83" s="64" t="s">
        <v>168</v>
      </c>
      <c r="E83" s="65" t="s">
        <v>9</v>
      </c>
      <c r="F83" s="56">
        <v>10</v>
      </c>
      <c r="G83" s="66">
        <v>13</v>
      </c>
      <c r="H83" s="70">
        <v>13</v>
      </c>
      <c r="I83" s="229">
        <f t="shared" ref="I83:I88" si="9">H83/G83*100</f>
        <v>100</v>
      </c>
      <c r="J83" s="100" t="s">
        <v>226</v>
      </c>
      <c r="K83" s="10"/>
      <c r="L83" s="46"/>
      <c r="M83" s="8"/>
      <c r="N83" s="23"/>
    </row>
    <row r="84" spans="1:14" ht="66" x14ac:dyDescent="0.3">
      <c r="A84" s="221">
        <v>2</v>
      </c>
      <c r="B84" s="178">
        <v>70</v>
      </c>
      <c r="C84" s="63">
        <v>1</v>
      </c>
      <c r="D84" s="67" t="s">
        <v>85</v>
      </c>
      <c r="E84" s="65" t="s">
        <v>13</v>
      </c>
      <c r="F84" s="66">
        <v>81.7</v>
      </c>
      <c r="G84" s="69">
        <v>50</v>
      </c>
      <c r="H84" s="71">
        <v>50</v>
      </c>
      <c r="I84" s="229">
        <f t="shared" si="9"/>
        <v>100</v>
      </c>
      <c r="J84" s="100" t="s">
        <v>225</v>
      </c>
      <c r="K84" s="10"/>
      <c r="L84" s="3"/>
      <c r="M84" s="8"/>
      <c r="N84" s="23"/>
    </row>
    <row r="85" spans="1:14" ht="99" x14ac:dyDescent="0.3">
      <c r="A85" s="221">
        <v>4</v>
      </c>
      <c r="B85" s="178">
        <v>71</v>
      </c>
      <c r="C85" s="63">
        <v>2</v>
      </c>
      <c r="D85" s="64" t="s">
        <v>169</v>
      </c>
      <c r="E85" s="65" t="s">
        <v>13</v>
      </c>
      <c r="F85" s="66">
        <v>34.200000000000003</v>
      </c>
      <c r="G85" s="68">
        <v>7</v>
      </c>
      <c r="H85" s="72">
        <v>14.993</v>
      </c>
      <c r="I85" s="233">
        <f t="shared" si="9"/>
        <v>214.18571428571428</v>
      </c>
      <c r="J85" s="100" t="s">
        <v>224</v>
      </c>
      <c r="K85" s="10"/>
      <c r="L85" s="3"/>
      <c r="M85" s="8"/>
      <c r="N85" s="23"/>
    </row>
    <row r="86" spans="1:14" ht="49.5" x14ac:dyDescent="0.3">
      <c r="A86" s="221">
        <v>5</v>
      </c>
      <c r="B86" s="178">
        <v>72</v>
      </c>
      <c r="C86" s="63">
        <v>3</v>
      </c>
      <c r="D86" s="67" t="s">
        <v>86</v>
      </c>
      <c r="E86" s="65" t="s">
        <v>87</v>
      </c>
      <c r="F86" s="66">
        <v>49.7</v>
      </c>
      <c r="G86" s="66">
        <v>2.7</v>
      </c>
      <c r="H86" s="71">
        <v>0</v>
      </c>
      <c r="I86" s="235">
        <f t="shared" si="9"/>
        <v>0</v>
      </c>
      <c r="J86" s="100" t="s">
        <v>222</v>
      </c>
      <c r="K86" s="42"/>
      <c r="L86" s="3"/>
      <c r="M86" s="8"/>
      <c r="N86" s="23"/>
    </row>
    <row r="87" spans="1:14" ht="33" x14ac:dyDescent="0.3">
      <c r="A87" s="221">
        <v>8</v>
      </c>
      <c r="B87" s="178">
        <v>73</v>
      </c>
      <c r="C87" s="63">
        <v>4</v>
      </c>
      <c r="D87" s="67" t="s">
        <v>221</v>
      </c>
      <c r="E87" s="65" t="s">
        <v>13</v>
      </c>
      <c r="F87" s="66" t="s">
        <v>25</v>
      </c>
      <c r="G87" s="69" t="s">
        <v>25</v>
      </c>
      <c r="H87" s="71" t="s">
        <v>25</v>
      </c>
      <c r="I87" s="73" t="s">
        <v>25</v>
      </c>
      <c r="J87" s="100"/>
      <c r="K87" s="5"/>
      <c r="L87" s="3"/>
      <c r="M87" s="8"/>
      <c r="N87" s="19"/>
    </row>
    <row r="88" spans="1:14" ht="33" x14ac:dyDescent="0.3">
      <c r="A88" s="221">
        <v>7</v>
      </c>
      <c r="B88" s="178">
        <v>74</v>
      </c>
      <c r="C88" s="63">
        <v>5</v>
      </c>
      <c r="D88" s="67" t="s">
        <v>113</v>
      </c>
      <c r="E88" s="65" t="s">
        <v>13</v>
      </c>
      <c r="F88" s="66">
        <v>3.8</v>
      </c>
      <c r="G88" s="69">
        <v>5</v>
      </c>
      <c r="H88" s="71">
        <v>5</v>
      </c>
      <c r="I88" s="230">
        <f t="shared" si="9"/>
        <v>100</v>
      </c>
      <c r="J88" s="100" t="s">
        <v>223</v>
      </c>
      <c r="K88" s="5"/>
      <c r="L88" s="3"/>
      <c r="M88" s="8"/>
      <c r="N88" s="19"/>
    </row>
    <row r="89" spans="1:14" ht="22.5" customHeight="1" x14ac:dyDescent="0.3">
      <c r="B89" s="222"/>
      <c r="C89" s="253" t="s">
        <v>403</v>
      </c>
      <c r="D89" s="254"/>
      <c r="E89" s="254"/>
      <c r="F89" s="254"/>
      <c r="G89" s="254"/>
      <c r="H89" s="254"/>
      <c r="I89" s="254"/>
      <c r="J89" s="255"/>
      <c r="K89" s="5"/>
      <c r="L89" s="3"/>
      <c r="M89" s="8"/>
      <c r="N89" s="23"/>
    </row>
    <row r="90" spans="1:14" s="3" customFormat="1" ht="82.5" x14ac:dyDescent="0.25">
      <c r="A90" s="227"/>
      <c r="B90" s="228">
        <v>75</v>
      </c>
      <c r="C90" s="56" t="s">
        <v>210</v>
      </c>
      <c r="D90" s="58" t="s">
        <v>18</v>
      </c>
      <c r="E90" s="59" t="s">
        <v>16</v>
      </c>
      <c r="F90" s="59">
        <v>27</v>
      </c>
      <c r="G90" s="59">
        <v>15</v>
      </c>
      <c r="H90" s="56">
        <v>15</v>
      </c>
      <c r="I90" s="62">
        <f>H90/G90*100</f>
        <v>100</v>
      </c>
      <c r="J90" s="97" t="s">
        <v>216</v>
      </c>
      <c r="K90" s="10"/>
      <c r="N90" s="44"/>
    </row>
    <row r="91" spans="1:14" s="3" customFormat="1" ht="99" x14ac:dyDescent="0.25">
      <c r="A91" s="227">
        <v>31</v>
      </c>
      <c r="B91" s="228">
        <v>76</v>
      </c>
      <c r="C91" s="56" t="s">
        <v>211</v>
      </c>
      <c r="D91" s="58" t="s">
        <v>153</v>
      </c>
      <c r="E91" s="59" t="s">
        <v>16</v>
      </c>
      <c r="F91" s="59">
        <v>613</v>
      </c>
      <c r="G91" s="59">
        <v>655</v>
      </c>
      <c r="H91" s="56">
        <v>657</v>
      </c>
      <c r="I91" s="62">
        <f>H91/G91*100</f>
        <v>100.30534351145037</v>
      </c>
      <c r="J91" s="97" t="s">
        <v>217</v>
      </c>
      <c r="K91" s="5"/>
      <c r="N91" s="44"/>
    </row>
    <row r="92" spans="1:14" s="3" customFormat="1" ht="82.5" x14ac:dyDescent="0.25">
      <c r="A92" s="227">
        <v>32</v>
      </c>
      <c r="B92" s="228">
        <v>77</v>
      </c>
      <c r="C92" s="56" t="s">
        <v>212</v>
      </c>
      <c r="D92" s="58" t="s">
        <v>17</v>
      </c>
      <c r="E92" s="59" t="s">
        <v>16</v>
      </c>
      <c r="F92" s="59">
        <v>135</v>
      </c>
      <c r="G92" s="59">
        <v>140</v>
      </c>
      <c r="H92" s="60">
        <v>140</v>
      </c>
      <c r="I92" s="62">
        <f>H92/G92*100</f>
        <v>100</v>
      </c>
      <c r="J92" s="97" t="s">
        <v>218</v>
      </c>
      <c r="K92" s="5"/>
      <c r="N92" s="44"/>
    </row>
    <row r="93" spans="1:14" s="3" customFormat="1" ht="99" x14ac:dyDescent="0.25">
      <c r="A93" s="227">
        <v>33</v>
      </c>
      <c r="B93" s="228">
        <v>78</v>
      </c>
      <c r="C93" s="57" t="s">
        <v>213</v>
      </c>
      <c r="D93" s="58" t="s">
        <v>214</v>
      </c>
      <c r="E93" s="59" t="s">
        <v>16</v>
      </c>
      <c r="F93" s="59">
        <v>1</v>
      </c>
      <c r="G93" s="59">
        <v>1</v>
      </c>
      <c r="H93" s="56">
        <v>1</v>
      </c>
      <c r="I93" s="62">
        <f>H93/G93*100</f>
        <v>100</v>
      </c>
      <c r="J93" s="97" t="s">
        <v>219</v>
      </c>
      <c r="K93" s="5"/>
      <c r="N93" s="44"/>
    </row>
    <row r="94" spans="1:14" s="3" customFormat="1" ht="99" x14ac:dyDescent="0.25">
      <c r="A94" s="227"/>
      <c r="B94" s="228">
        <v>79</v>
      </c>
      <c r="C94" s="57" t="s">
        <v>215</v>
      </c>
      <c r="D94" s="58" t="s">
        <v>154</v>
      </c>
      <c r="E94" s="59" t="s">
        <v>52</v>
      </c>
      <c r="F94" s="59">
        <v>10</v>
      </c>
      <c r="G94" s="59">
        <v>14</v>
      </c>
      <c r="H94" s="61">
        <v>14.5</v>
      </c>
      <c r="I94" s="62">
        <f>H94/G94*100</f>
        <v>103.57142857142858</v>
      </c>
      <c r="J94" s="97" t="s">
        <v>220</v>
      </c>
      <c r="K94" s="5"/>
      <c r="N94" s="44"/>
    </row>
    <row r="95" spans="1:14" ht="20.25" customHeight="1" x14ac:dyDescent="0.3">
      <c r="C95" s="249" t="s">
        <v>404</v>
      </c>
      <c r="D95" s="249"/>
      <c r="E95" s="249"/>
      <c r="F95" s="249"/>
      <c r="G95" s="249"/>
      <c r="H95" s="249"/>
      <c r="I95" s="249"/>
      <c r="J95" s="249"/>
      <c r="K95" s="5"/>
      <c r="L95" s="3"/>
      <c r="M95" s="8"/>
      <c r="N95" s="8"/>
    </row>
    <row r="96" spans="1:14" s="26" customFormat="1" ht="68.25" customHeight="1" x14ac:dyDescent="0.4">
      <c r="A96" s="177">
        <v>1</v>
      </c>
      <c r="B96" s="177">
        <v>80</v>
      </c>
      <c r="C96" s="56" t="s">
        <v>135</v>
      </c>
      <c r="D96" s="124" t="s">
        <v>138</v>
      </c>
      <c r="E96" s="56" t="s">
        <v>38</v>
      </c>
      <c r="F96" s="56">
        <v>0.56999999999999995</v>
      </c>
      <c r="G96" s="181">
        <v>36.28</v>
      </c>
      <c r="H96" s="56">
        <v>36.28</v>
      </c>
      <c r="I96" s="62">
        <f t="shared" ref="I96:I101" si="10">H96/G96*100</f>
        <v>100</v>
      </c>
      <c r="J96" s="136" t="s">
        <v>355</v>
      </c>
      <c r="K96" s="24"/>
      <c r="L96" s="25"/>
      <c r="N96" s="27"/>
    </row>
    <row r="97" spans="1:21" s="26" customFormat="1" ht="115.5" customHeight="1" x14ac:dyDescent="0.4">
      <c r="A97" s="177">
        <v>2</v>
      </c>
      <c r="B97" s="177">
        <v>81</v>
      </c>
      <c r="C97" s="56" t="s">
        <v>136</v>
      </c>
      <c r="D97" s="124" t="s">
        <v>139</v>
      </c>
      <c r="E97" s="56" t="s">
        <v>16</v>
      </c>
      <c r="F97" s="56">
        <v>240</v>
      </c>
      <c r="G97" s="173">
        <v>3997</v>
      </c>
      <c r="H97" s="56">
        <v>4357</v>
      </c>
      <c r="I97" s="62">
        <f t="shared" si="10"/>
        <v>109.00675506629973</v>
      </c>
      <c r="J97" s="119" t="s">
        <v>354</v>
      </c>
      <c r="K97" s="28"/>
      <c r="L97" s="25"/>
      <c r="N97" s="27"/>
    </row>
    <row r="98" spans="1:21" ht="176.25" customHeight="1" x14ac:dyDescent="0.4">
      <c r="A98" s="177">
        <v>3</v>
      </c>
      <c r="B98" s="177">
        <v>82</v>
      </c>
      <c r="C98" s="65" t="s">
        <v>137</v>
      </c>
      <c r="D98" s="132" t="s">
        <v>40</v>
      </c>
      <c r="E98" s="70" t="s">
        <v>61</v>
      </c>
      <c r="F98" s="70">
        <v>56</v>
      </c>
      <c r="G98" s="173">
        <v>56</v>
      </c>
      <c r="H98" s="56">
        <v>56</v>
      </c>
      <c r="I98" s="62">
        <f t="shared" si="10"/>
        <v>100</v>
      </c>
      <c r="J98" s="119" t="s">
        <v>393</v>
      </c>
    </row>
    <row r="99" spans="1:21" ht="97.5" customHeight="1" x14ac:dyDescent="0.4">
      <c r="A99" s="178">
        <v>4</v>
      </c>
      <c r="B99" s="177">
        <v>83</v>
      </c>
      <c r="C99" s="65" t="s">
        <v>141</v>
      </c>
      <c r="D99" s="132" t="s">
        <v>117</v>
      </c>
      <c r="E99" s="70" t="s">
        <v>61</v>
      </c>
      <c r="F99" s="70">
        <v>1</v>
      </c>
      <c r="G99" s="173">
        <v>3</v>
      </c>
      <c r="H99" s="56">
        <v>3</v>
      </c>
      <c r="I99" s="62">
        <f t="shared" si="10"/>
        <v>100</v>
      </c>
      <c r="J99" s="119" t="s">
        <v>418</v>
      </c>
      <c r="K99" s="5"/>
      <c r="L99" s="25"/>
      <c r="M99" s="8"/>
    </row>
    <row r="100" spans="1:21" s="26" customFormat="1" ht="121.5" customHeight="1" x14ac:dyDescent="0.25">
      <c r="A100" s="177">
        <v>5</v>
      </c>
      <c r="B100" s="177">
        <v>84</v>
      </c>
      <c r="C100" s="66" t="s">
        <v>140</v>
      </c>
      <c r="D100" s="81" t="s">
        <v>329</v>
      </c>
      <c r="E100" s="143" t="s">
        <v>7</v>
      </c>
      <c r="F100" s="143">
        <v>100</v>
      </c>
      <c r="G100" s="173">
        <v>100</v>
      </c>
      <c r="H100" s="143">
        <v>100</v>
      </c>
      <c r="I100" s="62">
        <f t="shared" si="10"/>
        <v>100</v>
      </c>
      <c r="J100" s="105" t="s">
        <v>118</v>
      </c>
      <c r="K100" s="30"/>
      <c r="L100" s="30"/>
      <c r="M100" s="30"/>
      <c r="N100" s="30"/>
      <c r="O100" s="30"/>
      <c r="P100" s="30"/>
      <c r="Q100" s="30"/>
      <c r="R100" s="30"/>
      <c r="S100" s="30"/>
      <c r="T100" s="31"/>
      <c r="U100" s="31"/>
    </row>
    <row r="101" spans="1:21" s="26" customFormat="1" ht="83.25" customHeight="1" x14ac:dyDescent="0.25">
      <c r="A101" s="177">
        <v>6</v>
      </c>
      <c r="B101" s="177">
        <v>85</v>
      </c>
      <c r="C101" s="66" t="s">
        <v>8</v>
      </c>
      <c r="D101" s="81" t="s">
        <v>330</v>
      </c>
      <c r="E101" s="143" t="s">
        <v>24</v>
      </c>
      <c r="F101" s="143" t="s">
        <v>28</v>
      </c>
      <c r="G101" s="173">
        <v>3</v>
      </c>
      <c r="H101" s="143">
        <v>3</v>
      </c>
      <c r="I101" s="62">
        <f t="shared" si="10"/>
        <v>100</v>
      </c>
      <c r="J101" s="105" t="s">
        <v>346</v>
      </c>
      <c r="K101" s="30"/>
      <c r="L101" s="30"/>
      <c r="M101" s="30"/>
      <c r="N101" s="30"/>
      <c r="O101" s="30"/>
      <c r="P101" s="30"/>
      <c r="Q101" s="30"/>
      <c r="R101" s="30"/>
      <c r="S101" s="30"/>
      <c r="T101" s="31"/>
      <c r="U101" s="31"/>
    </row>
    <row r="102" spans="1:21" s="12" customFormat="1" ht="23.25" customHeight="1" x14ac:dyDescent="0.3">
      <c r="A102" s="221"/>
      <c r="B102" s="178"/>
      <c r="C102" s="253" t="s">
        <v>405</v>
      </c>
      <c r="D102" s="254"/>
      <c r="E102" s="254"/>
      <c r="F102" s="254"/>
      <c r="G102" s="254"/>
      <c r="H102" s="254"/>
      <c r="I102" s="254"/>
      <c r="J102" s="255"/>
      <c r="K102" s="5"/>
      <c r="L102" s="3"/>
      <c r="N102" s="23"/>
    </row>
    <row r="103" spans="1:21" s="12" customFormat="1" ht="126" customHeight="1" x14ac:dyDescent="0.3">
      <c r="A103" s="221">
        <v>1</v>
      </c>
      <c r="B103" s="178">
        <v>86</v>
      </c>
      <c r="C103" s="87" t="s">
        <v>135</v>
      </c>
      <c r="D103" s="58" t="s">
        <v>109</v>
      </c>
      <c r="E103" s="56" t="s">
        <v>112</v>
      </c>
      <c r="F103" s="56">
        <v>692.75400000000002</v>
      </c>
      <c r="G103" s="56">
        <v>648.93100000000004</v>
      </c>
      <c r="H103" s="59">
        <v>648.93100000000004</v>
      </c>
      <c r="I103" s="62">
        <f>H103/G103*100</f>
        <v>100</v>
      </c>
      <c r="J103" s="94"/>
      <c r="K103" s="10"/>
      <c r="L103" s="3"/>
      <c r="N103" s="23"/>
    </row>
    <row r="104" spans="1:21" s="12" customFormat="1" ht="75" customHeight="1" x14ac:dyDescent="0.3">
      <c r="A104" s="221">
        <v>2</v>
      </c>
      <c r="B104" s="178">
        <v>87</v>
      </c>
      <c r="C104" s="87" t="s">
        <v>136</v>
      </c>
      <c r="D104" s="81" t="s">
        <v>36</v>
      </c>
      <c r="E104" s="143" t="s">
        <v>112</v>
      </c>
      <c r="F104" s="56">
        <v>95.188999999999993</v>
      </c>
      <c r="G104" s="56">
        <v>95.188999999999993</v>
      </c>
      <c r="H104" s="59">
        <v>95.188999999999993</v>
      </c>
      <c r="I104" s="62">
        <f t="shared" ref="I104" si="11">H104/G104*100</f>
        <v>100</v>
      </c>
      <c r="J104" s="93"/>
      <c r="K104" s="5"/>
      <c r="L104" s="3"/>
      <c r="N104" s="23"/>
    </row>
    <row r="105" spans="1:21" s="12" customFormat="1" ht="49.5" x14ac:dyDescent="0.3">
      <c r="A105" s="221">
        <v>3</v>
      </c>
      <c r="B105" s="178">
        <v>88</v>
      </c>
      <c r="C105" s="121" t="s">
        <v>8</v>
      </c>
      <c r="D105" s="144" t="s">
        <v>57</v>
      </c>
      <c r="E105" s="56" t="s">
        <v>111</v>
      </c>
      <c r="F105" s="56">
        <v>2263521</v>
      </c>
      <c r="G105" s="56">
        <v>3289000</v>
      </c>
      <c r="H105" s="56">
        <v>2598526</v>
      </c>
      <c r="I105" s="140">
        <f>G105/H105*100</f>
        <v>126.57175644961798</v>
      </c>
      <c r="J105" s="110" t="s">
        <v>121</v>
      </c>
      <c r="K105" s="5"/>
      <c r="L105" s="3"/>
      <c r="N105" s="19"/>
    </row>
    <row r="106" spans="1:21" s="12" customFormat="1" ht="60" customHeight="1" x14ac:dyDescent="0.3">
      <c r="A106" s="221">
        <v>4</v>
      </c>
      <c r="B106" s="178">
        <v>89</v>
      </c>
      <c r="C106" s="87" t="s">
        <v>10</v>
      </c>
      <c r="D106" s="144" t="s">
        <v>378</v>
      </c>
      <c r="E106" s="56" t="s">
        <v>7</v>
      </c>
      <c r="F106" s="56">
        <v>100</v>
      </c>
      <c r="G106" s="56">
        <v>100</v>
      </c>
      <c r="H106" s="56">
        <v>100</v>
      </c>
      <c r="I106" s="62">
        <f t="shared" ref="I106:I116" si="12">H106/G106*100</f>
        <v>100</v>
      </c>
      <c r="J106" s="96"/>
      <c r="K106" s="5"/>
      <c r="L106" s="3"/>
      <c r="N106" s="23"/>
    </row>
    <row r="107" spans="1:21" s="12" customFormat="1" ht="58.5" customHeight="1" x14ac:dyDescent="0.3">
      <c r="A107" s="221">
        <v>5</v>
      </c>
      <c r="B107" s="178">
        <v>90</v>
      </c>
      <c r="C107" s="87" t="s">
        <v>11</v>
      </c>
      <c r="D107" s="144" t="s">
        <v>379</v>
      </c>
      <c r="E107" s="59" t="s">
        <v>7</v>
      </c>
      <c r="F107" s="59">
        <v>100</v>
      </c>
      <c r="G107" s="59">
        <v>100</v>
      </c>
      <c r="H107" s="56">
        <v>100</v>
      </c>
      <c r="I107" s="62">
        <f t="shared" si="12"/>
        <v>100</v>
      </c>
      <c r="J107" s="96"/>
      <c r="K107" s="10"/>
      <c r="L107" s="3"/>
      <c r="N107" s="23"/>
    </row>
    <row r="108" spans="1:21" s="12" customFormat="1" ht="63.75" customHeight="1" x14ac:dyDescent="0.3">
      <c r="A108" s="221">
        <v>6</v>
      </c>
      <c r="B108" s="178">
        <v>91</v>
      </c>
      <c r="C108" s="87" t="s">
        <v>12</v>
      </c>
      <c r="D108" s="144" t="s">
        <v>120</v>
      </c>
      <c r="E108" s="56" t="s">
        <v>7</v>
      </c>
      <c r="F108" s="130" t="s">
        <v>28</v>
      </c>
      <c r="G108" s="130">
        <v>100</v>
      </c>
      <c r="H108" s="211">
        <v>100</v>
      </c>
      <c r="I108" s="62">
        <f t="shared" si="12"/>
        <v>100</v>
      </c>
      <c r="J108" s="96"/>
      <c r="K108" s="10"/>
      <c r="L108" s="3"/>
      <c r="N108" s="23"/>
    </row>
    <row r="109" spans="1:21" s="12" customFormat="1" ht="97.5" customHeight="1" x14ac:dyDescent="0.3">
      <c r="A109" s="221">
        <v>7</v>
      </c>
      <c r="B109" s="178">
        <v>92</v>
      </c>
      <c r="C109" s="87" t="s">
        <v>15</v>
      </c>
      <c r="D109" s="144" t="s">
        <v>380</v>
      </c>
      <c r="E109" s="59" t="s">
        <v>7</v>
      </c>
      <c r="F109" s="127">
        <v>100</v>
      </c>
      <c r="G109" s="127">
        <v>100</v>
      </c>
      <c r="H109" s="130">
        <v>100</v>
      </c>
      <c r="I109" s="62">
        <f t="shared" si="12"/>
        <v>100</v>
      </c>
      <c r="J109" s="96"/>
      <c r="K109" s="5"/>
      <c r="L109" s="3"/>
      <c r="N109" s="23"/>
    </row>
    <row r="110" spans="1:21" s="12" customFormat="1" ht="291" customHeight="1" x14ac:dyDescent="0.3">
      <c r="A110" s="221">
        <v>8</v>
      </c>
      <c r="B110" s="178">
        <v>93</v>
      </c>
      <c r="C110" s="87" t="s">
        <v>19</v>
      </c>
      <c r="D110" s="144" t="s">
        <v>110</v>
      </c>
      <c r="E110" s="59" t="s">
        <v>381</v>
      </c>
      <c r="F110" s="127">
        <v>2124</v>
      </c>
      <c r="G110" s="129">
        <v>4065.46</v>
      </c>
      <c r="H110" s="129">
        <v>4065.46</v>
      </c>
      <c r="I110" s="62">
        <f t="shared" si="12"/>
        <v>100</v>
      </c>
      <c r="J110" s="109" t="s">
        <v>389</v>
      </c>
      <c r="K110" s="28"/>
      <c r="L110" s="3"/>
      <c r="N110" s="19"/>
      <c r="S110" s="40"/>
    </row>
    <row r="111" spans="1:21" s="12" customFormat="1" ht="95.25" customHeight="1" x14ac:dyDescent="0.3">
      <c r="A111" s="221">
        <v>9</v>
      </c>
      <c r="B111" s="178">
        <v>94</v>
      </c>
      <c r="C111" s="87" t="s">
        <v>20</v>
      </c>
      <c r="D111" s="144" t="s">
        <v>382</v>
      </c>
      <c r="E111" s="56" t="s">
        <v>383</v>
      </c>
      <c r="F111" s="130">
        <v>183</v>
      </c>
      <c r="G111" s="130">
        <v>220</v>
      </c>
      <c r="H111" s="130">
        <v>203</v>
      </c>
      <c r="I111" s="117">
        <f t="shared" si="12"/>
        <v>92.272727272727266</v>
      </c>
      <c r="J111" s="95"/>
      <c r="K111" s="5"/>
      <c r="L111" s="3"/>
      <c r="N111" s="23"/>
    </row>
    <row r="112" spans="1:21" s="12" customFormat="1" ht="123" customHeight="1" x14ac:dyDescent="0.3">
      <c r="A112" s="221">
        <v>10</v>
      </c>
      <c r="B112" s="178">
        <v>95</v>
      </c>
      <c r="C112" s="205" t="s">
        <v>21</v>
      </c>
      <c r="D112" s="144" t="s">
        <v>384</v>
      </c>
      <c r="E112" s="56" t="s">
        <v>142</v>
      </c>
      <c r="F112" s="130">
        <v>5</v>
      </c>
      <c r="G112" s="130">
        <v>4</v>
      </c>
      <c r="H112" s="130">
        <v>4</v>
      </c>
      <c r="I112" s="62">
        <f t="shared" si="12"/>
        <v>100</v>
      </c>
      <c r="J112" s="105" t="s">
        <v>390</v>
      </c>
      <c r="K112" s="5"/>
      <c r="L112" s="3"/>
      <c r="N112" s="23"/>
    </row>
    <row r="113" spans="1:19" s="12" customFormat="1" ht="87.75" customHeight="1" x14ac:dyDescent="0.3">
      <c r="A113" s="221">
        <v>11</v>
      </c>
      <c r="B113" s="178">
        <v>96</v>
      </c>
      <c r="C113" s="205" t="s">
        <v>22</v>
      </c>
      <c r="D113" s="206" t="s">
        <v>385</v>
      </c>
      <c r="E113" s="134" t="s">
        <v>142</v>
      </c>
      <c r="F113" s="135">
        <v>1</v>
      </c>
      <c r="G113" s="135">
        <v>2</v>
      </c>
      <c r="H113" s="135">
        <v>1</v>
      </c>
      <c r="I113" s="247">
        <f t="shared" si="12"/>
        <v>50</v>
      </c>
      <c r="J113" s="212" t="s">
        <v>416</v>
      </c>
      <c r="K113" s="5"/>
      <c r="L113" s="3"/>
      <c r="N113" s="23"/>
    </row>
    <row r="114" spans="1:19" s="12" customFormat="1" ht="123" customHeight="1" x14ac:dyDescent="0.3">
      <c r="A114" s="221">
        <v>12</v>
      </c>
      <c r="B114" s="178">
        <v>97</v>
      </c>
      <c r="C114" s="207" t="s">
        <v>143</v>
      </c>
      <c r="D114" s="206" t="s">
        <v>386</v>
      </c>
      <c r="E114" s="134" t="s">
        <v>7</v>
      </c>
      <c r="F114" s="135" t="s">
        <v>28</v>
      </c>
      <c r="G114" s="135">
        <v>100</v>
      </c>
      <c r="H114" s="135">
        <v>100</v>
      </c>
      <c r="I114" s="62">
        <f t="shared" si="12"/>
        <v>100</v>
      </c>
      <c r="J114" s="106"/>
      <c r="K114" s="5"/>
      <c r="L114" s="3"/>
      <c r="N114" s="23"/>
    </row>
    <row r="115" spans="1:19" s="12" customFormat="1" ht="105" customHeight="1" x14ac:dyDescent="0.3">
      <c r="A115" s="221">
        <v>13</v>
      </c>
      <c r="B115" s="178">
        <v>98</v>
      </c>
      <c r="C115" s="207" t="s">
        <v>26</v>
      </c>
      <c r="D115" s="208" t="s">
        <v>387</v>
      </c>
      <c r="E115" s="134" t="s">
        <v>142</v>
      </c>
      <c r="F115" s="135" t="s">
        <v>28</v>
      </c>
      <c r="G115" s="135">
        <v>1</v>
      </c>
      <c r="H115" s="213">
        <v>1</v>
      </c>
      <c r="I115" s="62">
        <f t="shared" si="12"/>
        <v>100</v>
      </c>
      <c r="J115" s="212" t="s">
        <v>391</v>
      </c>
      <c r="K115" s="5"/>
      <c r="L115" s="3"/>
      <c r="N115" s="23"/>
    </row>
    <row r="116" spans="1:19" s="12" customFormat="1" ht="72.75" customHeight="1" x14ac:dyDescent="0.3">
      <c r="A116" s="221">
        <v>14</v>
      </c>
      <c r="B116" s="178">
        <v>99</v>
      </c>
      <c r="C116" s="209" t="s">
        <v>27</v>
      </c>
      <c r="D116" s="206" t="s">
        <v>144</v>
      </c>
      <c r="E116" s="210" t="s">
        <v>142</v>
      </c>
      <c r="F116" s="135">
        <v>1</v>
      </c>
      <c r="G116" s="135">
        <v>3</v>
      </c>
      <c r="H116" s="213">
        <v>3</v>
      </c>
      <c r="I116" s="62">
        <f t="shared" si="12"/>
        <v>100</v>
      </c>
      <c r="J116" s="137" t="s">
        <v>392</v>
      </c>
      <c r="K116" s="28"/>
      <c r="L116" s="3"/>
      <c r="N116" s="23"/>
    </row>
    <row r="117" spans="1:19" ht="51.75" customHeight="1" x14ac:dyDescent="0.3">
      <c r="C117" s="253" t="s">
        <v>406</v>
      </c>
      <c r="D117" s="254"/>
      <c r="E117" s="254"/>
      <c r="F117" s="254"/>
      <c r="G117" s="254"/>
      <c r="H117" s="254"/>
      <c r="I117" s="254"/>
      <c r="J117" s="255"/>
      <c r="K117" s="5"/>
      <c r="L117" s="3"/>
      <c r="M117" s="8"/>
      <c r="N117" s="23"/>
    </row>
    <row r="118" spans="1:19" ht="78.75" customHeight="1" x14ac:dyDescent="0.3">
      <c r="A118" s="221">
        <v>59</v>
      </c>
      <c r="B118" s="178">
        <v>100</v>
      </c>
      <c r="C118" s="87" t="s">
        <v>135</v>
      </c>
      <c r="D118" s="67" t="s">
        <v>53</v>
      </c>
      <c r="E118" s="70" t="s">
        <v>7</v>
      </c>
      <c r="F118" s="125">
        <v>91</v>
      </c>
      <c r="G118" s="108">
        <v>91.3</v>
      </c>
      <c r="H118" s="150">
        <v>80.900000000000006</v>
      </c>
      <c r="I118" s="117">
        <f>H118/G118*100</f>
        <v>88.608981380065728</v>
      </c>
      <c r="J118" s="103" t="s">
        <v>157</v>
      </c>
      <c r="K118" s="216"/>
      <c r="L118" s="25"/>
      <c r="M118" s="26"/>
      <c r="N118" s="23"/>
      <c r="O118" s="26"/>
      <c r="P118" s="26"/>
      <c r="Q118" s="26"/>
      <c r="R118" s="26"/>
      <c r="S118" s="26"/>
    </row>
    <row r="119" spans="1:19" ht="87" customHeight="1" x14ac:dyDescent="0.35">
      <c r="A119" s="221">
        <v>60</v>
      </c>
      <c r="B119" s="178">
        <v>101</v>
      </c>
      <c r="C119" s="87" t="s">
        <v>8</v>
      </c>
      <c r="D119" s="67" t="s">
        <v>90</v>
      </c>
      <c r="E119" s="70" t="s">
        <v>155</v>
      </c>
      <c r="F119" s="70">
        <v>3608</v>
      </c>
      <c r="G119" s="115">
        <v>3628</v>
      </c>
      <c r="H119" s="149">
        <v>3630</v>
      </c>
      <c r="I119" s="62">
        <f>H119/G119*100</f>
        <v>100.05512679162072</v>
      </c>
      <c r="J119" s="92"/>
      <c r="K119" s="5"/>
      <c r="L119" s="3"/>
      <c r="M119" s="49"/>
      <c r="N119" s="23"/>
      <c r="O119" s="26"/>
      <c r="P119" s="26"/>
      <c r="Q119" s="26"/>
      <c r="R119" s="26"/>
      <c r="S119" s="26"/>
    </row>
    <row r="120" spans="1:19" ht="123" customHeight="1" x14ac:dyDescent="0.35">
      <c r="A120" s="221">
        <v>61</v>
      </c>
      <c r="B120" s="178">
        <v>102</v>
      </c>
      <c r="C120" s="87" t="s">
        <v>10</v>
      </c>
      <c r="D120" s="67" t="s">
        <v>156</v>
      </c>
      <c r="E120" s="70" t="s">
        <v>24</v>
      </c>
      <c r="F120" s="146">
        <v>126</v>
      </c>
      <c r="G120" s="68">
        <v>136</v>
      </c>
      <c r="H120" s="148">
        <v>148</v>
      </c>
      <c r="I120" s="62">
        <f>H120/G120*100</f>
        <v>108.8235294117647</v>
      </c>
      <c r="J120" s="103" t="s">
        <v>158</v>
      </c>
      <c r="K120" s="5"/>
      <c r="L120" s="3"/>
      <c r="M120" s="49"/>
      <c r="N120" s="23"/>
      <c r="O120" s="26"/>
      <c r="P120" s="26"/>
      <c r="Q120" s="26"/>
      <c r="R120" s="26"/>
      <c r="S120" s="26"/>
    </row>
    <row r="121" spans="1:19" ht="79.5" customHeight="1" x14ac:dyDescent="0.35">
      <c r="A121" s="221">
        <v>63</v>
      </c>
      <c r="B121" s="178">
        <v>103</v>
      </c>
      <c r="C121" s="87" t="s">
        <v>11</v>
      </c>
      <c r="D121" s="67" t="s">
        <v>91</v>
      </c>
      <c r="E121" s="70" t="s">
        <v>155</v>
      </c>
      <c r="F121" s="125">
        <v>2471</v>
      </c>
      <c r="G121" s="115">
        <v>2491</v>
      </c>
      <c r="H121" s="147">
        <v>2491</v>
      </c>
      <c r="I121" s="62">
        <f>H121/G121*100</f>
        <v>100</v>
      </c>
      <c r="J121" s="92"/>
      <c r="K121" s="9"/>
      <c r="L121" s="3"/>
      <c r="N121" s="23"/>
    </row>
    <row r="122" spans="1:19" s="12" customFormat="1" ht="24.75" customHeight="1" x14ac:dyDescent="0.3">
      <c r="A122" s="221"/>
      <c r="B122" s="178"/>
      <c r="C122" s="253" t="s">
        <v>407</v>
      </c>
      <c r="D122" s="254"/>
      <c r="E122" s="254"/>
      <c r="F122" s="254"/>
      <c r="G122" s="254"/>
      <c r="H122" s="254"/>
      <c r="I122" s="254"/>
      <c r="J122" s="255"/>
      <c r="K122" s="28"/>
      <c r="L122" s="3"/>
    </row>
    <row r="123" spans="1:19" s="40" customFormat="1" ht="78.75" customHeight="1" x14ac:dyDescent="0.4">
      <c r="A123" s="177">
        <v>1</v>
      </c>
      <c r="B123" s="177">
        <v>104</v>
      </c>
      <c r="C123" s="74" t="s">
        <v>135</v>
      </c>
      <c r="D123" s="81" t="s">
        <v>29</v>
      </c>
      <c r="E123" s="70" t="s">
        <v>30</v>
      </c>
      <c r="F123" s="74">
        <v>8</v>
      </c>
      <c r="G123" s="74">
        <v>7</v>
      </c>
      <c r="H123" s="74">
        <v>7</v>
      </c>
      <c r="I123" s="62">
        <f>H123/G123*100</f>
        <v>100</v>
      </c>
      <c r="J123" s="105" t="s">
        <v>363</v>
      </c>
      <c r="K123" s="35"/>
      <c r="L123" s="25"/>
      <c r="N123" s="27"/>
    </row>
    <row r="124" spans="1:19" s="40" customFormat="1" ht="150" customHeight="1" x14ac:dyDescent="0.4">
      <c r="A124" s="177">
        <v>2</v>
      </c>
      <c r="B124" s="177">
        <v>105</v>
      </c>
      <c r="C124" s="56" t="s">
        <v>136</v>
      </c>
      <c r="D124" s="81" t="s">
        <v>39</v>
      </c>
      <c r="E124" s="70" t="s">
        <v>38</v>
      </c>
      <c r="F124" s="56">
        <v>3.0270000000000001</v>
      </c>
      <c r="G124" s="56">
        <v>5.8</v>
      </c>
      <c r="H124" s="56">
        <v>5.8</v>
      </c>
      <c r="I124" s="62">
        <f>H124/G124*100</f>
        <v>100</v>
      </c>
      <c r="J124" s="105" t="s">
        <v>364</v>
      </c>
      <c r="L124" s="25"/>
      <c r="N124" s="27"/>
    </row>
    <row r="125" spans="1:19" s="12" customFormat="1" ht="138.75" customHeight="1" x14ac:dyDescent="0.4">
      <c r="A125" s="178">
        <v>3</v>
      </c>
      <c r="B125" s="177">
        <v>106</v>
      </c>
      <c r="C125" s="220" t="s">
        <v>8</v>
      </c>
      <c r="D125" s="182" t="s">
        <v>127</v>
      </c>
      <c r="E125" s="70" t="s">
        <v>38</v>
      </c>
      <c r="F125" s="59" t="s">
        <v>28</v>
      </c>
      <c r="G125" s="56">
        <v>0.86304999999999998</v>
      </c>
      <c r="H125" s="56">
        <v>0.86304999999999998</v>
      </c>
      <c r="I125" s="62">
        <f>IFERROR(H125/G125*100,0)</f>
        <v>100</v>
      </c>
      <c r="J125" s="199" t="s">
        <v>369</v>
      </c>
      <c r="K125" s="5"/>
      <c r="L125" s="3"/>
      <c r="N125" s="7"/>
    </row>
    <row r="126" spans="1:19" s="12" customFormat="1" ht="66" customHeight="1" x14ac:dyDescent="0.4">
      <c r="A126" s="178">
        <v>4</v>
      </c>
      <c r="B126" s="177">
        <v>107</v>
      </c>
      <c r="C126" s="220" t="s">
        <v>10</v>
      </c>
      <c r="D126" s="182" t="s">
        <v>62</v>
      </c>
      <c r="E126" s="70" t="s">
        <v>38</v>
      </c>
      <c r="F126" s="59">
        <v>96.323999999999998</v>
      </c>
      <c r="G126" s="56">
        <v>96.323999999999998</v>
      </c>
      <c r="H126" s="56">
        <v>96.323999999999998</v>
      </c>
      <c r="I126" s="62">
        <f>IFERROR(H126/G126*100,0)</f>
        <v>100</v>
      </c>
      <c r="J126" s="167"/>
      <c r="K126" s="5"/>
      <c r="L126" s="3"/>
      <c r="N126" s="7"/>
    </row>
    <row r="127" spans="1:19" s="12" customFormat="1" ht="69" customHeight="1" x14ac:dyDescent="0.4">
      <c r="A127" s="178">
        <v>5</v>
      </c>
      <c r="B127" s="177">
        <v>108</v>
      </c>
      <c r="C127" s="220" t="s">
        <v>11</v>
      </c>
      <c r="D127" s="182" t="s">
        <v>63</v>
      </c>
      <c r="E127" s="70" t="s">
        <v>24</v>
      </c>
      <c r="F127" s="59">
        <v>38</v>
      </c>
      <c r="G127" s="59">
        <v>42</v>
      </c>
      <c r="H127" s="56">
        <v>42</v>
      </c>
      <c r="I127" s="62">
        <f>H127/G127*100</f>
        <v>100</v>
      </c>
      <c r="J127" s="200" t="s">
        <v>370</v>
      </c>
      <c r="K127" s="5"/>
      <c r="L127" s="3"/>
      <c r="N127" s="7"/>
    </row>
    <row r="128" spans="1:19" s="12" customFormat="1" ht="68.25" customHeight="1" x14ac:dyDescent="0.4">
      <c r="A128" s="178">
        <v>6</v>
      </c>
      <c r="B128" s="177">
        <v>109</v>
      </c>
      <c r="C128" s="56" t="s">
        <v>12</v>
      </c>
      <c r="D128" s="182" t="s">
        <v>126</v>
      </c>
      <c r="E128" s="70" t="s">
        <v>24</v>
      </c>
      <c r="F128" s="56">
        <v>56</v>
      </c>
      <c r="G128" s="56">
        <v>56</v>
      </c>
      <c r="H128" s="56">
        <v>56</v>
      </c>
      <c r="I128" s="62">
        <f t="shared" ref="I128:I133" si="13">H128/G128*100</f>
        <v>100</v>
      </c>
      <c r="J128" s="96"/>
      <c r="K128" s="5"/>
      <c r="L128" s="3"/>
      <c r="N128" s="7"/>
    </row>
    <row r="129" spans="1:14" s="12" customFormat="1" ht="94.5" customHeight="1" x14ac:dyDescent="0.4">
      <c r="A129" s="178">
        <v>7</v>
      </c>
      <c r="B129" s="177">
        <v>110</v>
      </c>
      <c r="C129" s="56" t="s">
        <v>15</v>
      </c>
      <c r="D129" s="182" t="s">
        <v>356</v>
      </c>
      <c r="E129" s="70" t="s">
        <v>357</v>
      </c>
      <c r="F129" s="56" t="s">
        <v>28</v>
      </c>
      <c r="G129" s="56">
        <v>4</v>
      </c>
      <c r="H129" s="56">
        <v>4</v>
      </c>
      <c r="I129" s="62">
        <f t="shared" si="13"/>
        <v>100</v>
      </c>
      <c r="J129" s="105" t="s">
        <v>371</v>
      </c>
      <c r="K129" s="5"/>
      <c r="L129" s="3"/>
      <c r="N129" s="7"/>
    </row>
    <row r="130" spans="1:14" s="12" customFormat="1" ht="66" x14ac:dyDescent="0.4">
      <c r="A130" s="178">
        <v>8</v>
      </c>
      <c r="B130" s="177">
        <v>111</v>
      </c>
      <c r="C130" s="56" t="s">
        <v>19</v>
      </c>
      <c r="D130" s="196" t="s">
        <v>124</v>
      </c>
      <c r="E130" s="143" t="s">
        <v>125</v>
      </c>
      <c r="F130" s="56">
        <v>3.8079999999999998</v>
      </c>
      <c r="G130" s="56">
        <v>0.75800000000000001</v>
      </c>
      <c r="H130" s="56">
        <v>0.75800000000000001</v>
      </c>
      <c r="I130" s="62">
        <f t="shared" si="13"/>
        <v>100</v>
      </c>
      <c r="J130" s="109" t="s">
        <v>365</v>
      </c>
      <c r="K130" s="5"/>
      <c r="L130" s="3"/>
      <c r="N130" s="7"/>
    </row>
    <row r="131" spans="1:14" s="12" customFormat="1" ht="82.5" x14ac:dyDescent="0.4">
      <c r="A131" s="178">
        <v>9</v>
      </c>
      <c r="B131" s="177">
        <v>112</v>
      </c>
      <c r="C131" s="197" t="s">
        <v>20</v>
      </c>
      <c r="D131" s="124" t="s">
        <v>358</v>
      </c>
      <c r="E131" s="59" t="s">
        <v>24</v>
      </c>
      <c r="F131" s="70">
        <v>18</v>
      </c>
      <c r="G131" s="70">
        <v>18</v>
      </c>
      <c r="H131" s="56">
        <v>18</v>
      </c>
      <c r="I131" s="62">
        <f>H131/G131*100</f>
        <v>100</v>
      </c>
      <c r="J131" s="105" t="s">
        <v>366</v>
      </c>
      <c r="K131" s="5"/>
      <c r="L131" s="3"/>
      <c r="N131" s="7"/>
    </row>
    <row r="132" spans="1:14" s="12" customFormat="1" ht="101.25" customHeight="1" x14ac:dyDescent="0.4">
      <c r="A132" s="178">
        <v>10</v>
      </c>
      <c r="B132" s="177">
        <v>113</v>
      </c>
      <c r="C132" s="56" t="s">
        <v>21</v>
      </c>
      <c r="D132" s="124" t="s">
        <v>359</v>
      </c>
      <c r="E132" s="59" t="s">
        <v>14</v>
      </c>
      <c r="F132" s="56" t="s">
        <v>28</v>
      </c>
      <c r="G132" s="70">
        <v>1</v>
      </c>
      <c r="H132" s="56">
        <v>1</v>
      </c>
      <c r="I132" s="62">
        <f>H132/G132*100</f>
        <v>100</v>
      </c>
      <c r="J132" s="109" t="s">
        <v>367</v>
      </c>
      <c r="K132" s="5"/>
      <c r="L132" s="3"/>
      <c r="N132" s="7"/>
    </row>
    <row r="133" spans="1:14" s="12" customFormat="1" ht="98.25" customHeight="1" x14ac:dyDescent="0.4">
      <c r="A133" s="178">
        <v>11</v>
      </c>
      <c r="B133" s="177">
        <v>114</v>
      </c>
      <c r="C133" s="56" t="s">
        <v>22</v>
      </c>
      <c r="D133" s="124" t="s">
        <v>361</v>
      </c>
      <c r="E133" s="59" t="s">
        <v>360</v>
      </c>
      <c r="F133" s="70" t="s">
        <v>28</v>
      </c>
      <c r="G133" s="70">
        <v>1</v>
      </c>
      <c r="H133" s="56">
        <v>1</v>
      </c>
      <c r="I133" s="62">
        <f t="shared" si="13"/>
        <v>100</v>
      </c>
      <c r="J133" s="109" t="s">
        <v>368</v>
      </c>
      <c r="K133" s="41"/>
      <c r="L133" s="245"/>
      <c r="N133" s="7"/>
    </row>
    <row r="134" spans="1:14" s="12" customFormat="1" ht="19.5" x14ac:dyDescent="0.3">
      <c r="A134" s="221"/>
      <c r="B134" s="178"/>
      <c r="C134" s="253" t="s">
        <v>408</v>
      </c>
      <c r="D134" s="254"/>
      <c r="E134" s="254"/>
      <c r="F134" s="254"/>
      <c r="G134" s="254"/>
      <c r="H134" s="254"/>
      <c r="I134" s="254"/>
      <c r="J134" s="255"/>
      <c r="K134" s="28"/>
      <c r="L134" s="3"/>
    </row>
    <row r="135" spans="1:14" s="12" customFormat="1" ht="57.75" customHeight="1" x14ac:dyDescent="0.45">
      <c r="A135" s="265">
        <v>1</v>
      </c>
      <c r="B135" s="264">
        <v>115</v>
      </c>
      <c r="C135" s="268" t="s">
        <v>135</v>
      </c>
      <c r="D135" s="266" t="s">
        <v>146</v>
      </c>
      <c r="E135" s="70" t="s">
        <v>92</v>
      </c>
      <c r="F135" s="129">
        <v>5337.4</v>
      </c>
      <c r="G135" s="189">
        <v>1797.69</v>
      </c>
      <c r="H135" s="203">
        <v>1797.69</v>
      </c>
      <c r="I135" s="62">
        <f>H135/G135*100</f>
        <v>100</v>
      </c>
      <c r="J135" s="105" t="s">
        <v>417</v>
      </c>
      <c r="K135" s="43"/>
      <c r="L135" s="3"/>
      <c r="N135" s="34"/>
    </row>
    <row r="136" spans="1:14" s="12" customFormat="1" ht="82.5" x14ac:dyDescent="0.45">
      <c r="A136" s="265"/>
      <c r="B136" s="264"/>
      <c r="C136" s="269"/>
      <c r="D136" s="267"/>
      <c r="E136" s="70" t="s">
        <v>37</v>
      </c>
      <c r="F136" s="59">
        <v>2</v>
      </c>
      <c r="G136" s="70">
        <v>1</v>
      </c>
      <c r="H136" s="56">
        <v>1</v>
      </c>
      <c r="I136" s="62">
        <f t="shared" ref="I136:I137" si="14">H136/G136*100</f>
        <v>100</v>
      </c>
      <c r="J136" s="188" t="s">
        <v>377</v>
      </c>
      <c r="L136" s="3"/>
      <c r="N136" s="34"/>
    </row>
    <row r="137" spans="1:14" s="12" customFormat="1" ht="35.25" x14ac:dyDescent="0.4">
      <c r="A137" s="178"/>
      <c r="B137" s="222">
        <v>116</v>
      </c>
      <c r="C137" s="201" t="s">
        <v>8</v>
      </c>
      <c r="D137" s="202" t="s">
        <v>372</v>
      </c>
      <c r="E137" s="70" t="s">
        <v>7</v>
      </c>
      <c r="F137" s="183">
        <v>80</v>
      </c>
      <c r="G137" s="85">
        <v>80</v>
      </c>
      <c r="H137" s="204">
        <v>80</v>
      </c>
      <c r="I137" s="62">
        <f t="shared" si="14"/>
        <v>100</v>
      </c>
      <c r="J137" s="91"/>
      <c r="K137" s="5"/>
      <c r="L137" s="3"/>
      <c r="N137" s="7"/>
    </row>
    <row r="138" spans="1:14" s="12" customFormat="1" ht="82.5" x14ac:dyDescent="0.4">
      <c r="A138" s="178">
        <v>3</v>
      </c>
      <c r="B138" s="222">
        <v>117</v>
      </c>
      <c r="C138" s="201" t="s">
        <v>10</v>
      </c>
      <c r="D138" s="67" t="s">
        <v>147</v>
      </c>
      <c r="E138" s="70" t="s">
        <v>7</v>
      </c>
      <c r="F138" s="59">
        <v>100</v>
      </c>
      <c r="G138" s="70">
        <v>100</v>
      </c>
      <c r="H138" s="56">
        <v>100</v>
      </c>
      <c r="I138" s="62">
        <f>H138/G138*100</f>
        <v>100</v>
      </c>
      <c r="J138" s="105" t="s">
        <v>375</v>
      </c>
      <c r="K138" s="5"/>
      <c r="L138" s="3"/>
      <c r="N138" s="7"/>
    </row>
    <row r="139" spans="1:14" s="12" customFormat="1" ht="86.25" customHeight="1" x14ac:dyDescent="0.4">
      <c r="A139" s="178">
        <v>4</v>
      </c>
      <c r="B139" s="222">
        <v>118</v>
      </c>
      <c r="C139" s="201" t="s">
        <v>11</v>
      </c>
      <c r="D139" s="67" t="s">
        <v>373</v>
      </c>
      <c r="E139" s="70" t="s">
        <v>7</v>
      </c>
      <c r="F139" s="59">
        <v>100</v>
      </c>
      <c r="G139" s="70">
        <v>100</v>
      </c>
      <c r="H139" s="56">
        <v>100</v>
      </c>
      <c r="I139" s="62">
        <f>H139/G139*100</f>
        <v>100</v>
      </c>
      <c r="J139" s="105" t="s">
        <v>376</v>
      </c>
      <c r="K139" s="5"/>
      <c r="L139" s="3"/>
      <c r="N139" s="7"/>
    </row>
    <row r="140" spans="1:14" s="12" customFormat="1" ht="68.25" customHeight="1" x14ac:dyDescent="0.4">
      <c r="A140" s="178">
        <v>5</v>
      </c>
      <c r="B140" s="222">
        <v>119</v>
      </c>
      <c r="C140" s="201" t="s">
        <v>12</v>
      </c>
      <c r="D140" s="67" t="s">
        <v>374</v>
      </c>
      <c r="E140" s="70" t="s">
        <v>24</v>
      </c>
      <c r="F140" s="59" t="s">
        <v>28</v>
      </c>
      <c r="G140" s="70">
        <v>1</v>
      </c>
      <c r="H140" s="66">
        <v>1</v>
      </c>
      <c r="I140" s="62">
        <v>100</v>
      </c>
      <c r="J140" s="105" t="s">
        <v>419</v>
      </c>
      <c r="K140" s="5"/>
      <c r="L140" s="3"/>
      <c r="N140" s="7"/>
    </row>
    <row r="141" spans="1:14" ht="20.25" customHeight="1" x14ac:dyDescent="0.3">
      <c r="C141" s="253" t="s">
        <v>409</v>
      </c>
      <c r="D141" s="254"/>
      <c r="E141" s="254"/>
      <c r="F141" s="254"/>
      <c r="G141" s="254"/>
      <c r="H141" s="254"/>
      <c r="I141" s="254"/>
      <c r="J141" s="255"/>
      <c r="K141" s="5"/>
      <c r="L141" s="3"/>
      <c r="M141" s="8"/>
      <c r="N141" s="23"/>
    </row>
    <row r="142" spans="1:14" ht="33" x14ac:dyDescent="0.3">
      <c r="A142" s="221">
        <v>117</v>
      </c>
      <c r="B142" s="178">
        <v>120</v>
      </c>
      <c r="C142" s="70" t="s">
        <v>135</v>
      </c>
      <c r="D142" s="67" t="s">
        <v>164</v>
      </c>
      <c r="E142" s="65" t="s">
        <v>9</v>
      </c>
      <c r="F142" s="65">
        <v>1</v>
      </c>
      <c r="G142" s="66">
        <v>1</v>
      </c>
      <c r="H142" s="65">
        <v>1</v>
      </c>
      <c r="I142" s="139">
        <f>H142/G142*100</f>
        <v>100</v>
      </c>
      <c r="J142" s="96"/>
      <c r="K142" s="214"/>
      <c r="L142" s="3"/>
      <c r="M142" s="8"/>
      <c r="N142" s="23"/>
    </row>
    <row r="143" spans="1:14" ht="82.5" x14ac:dyDescent="0.3">
      <c r="B143" s="178">
        <v>121</v>
      </c>
      <c r="C143" s="70" t="s">
        <v>136</v>
      </c>
      <c r="D143" s="81" t="s">
        <v>165</v>
      </c>
      <c r="E143" s="65" t="s">
        <v>7</v>
      </c>
      <c r="F143" s="65">
        <v>100</v>
      </c>
      <c r="G143" s="66">
        <v>100</v>
      </c>
      <c r="H143" s="65">
        <v>100</v>
      </c>
      <c r="I143" s="139">
        <f>H143/G143*100</f>
        <v>100</v>
      </c>
      <c r="J143" s="101"/>
      <c r="K143" s="5"/>
      <c r="L143" s="3"/>
      <c r="M143" s="8"/>
      <c r="N143" s="23"/>
    </row>
    <row r="144" spans="1:14" ht="82.5" x14ac:dyDescent="0.3">
      <c r="A144" s="221">
        <v>118</v>
      </c>
      <c r="B144" s="178">
        <v>122</v>
      </c>
      <c r="C144" s="87" t="s">
        <v>137</v>
      </c>
      <c r="D144" s="67" t="s">
        <v>166</v>
      </c>
      <c r="E144" s="65" t="s">
        <v>7</v>
      </c>
      <c r="F144" s="65">
        <v>100</v>
      </c>
      <c r="G144" s="66">
        <v>100</v>
      </c>
      <c r="H144" s="56">
        <v>100</v>
      </c>
      <c r="I144" s="139">
        <f>H144/G144*100</f>
        <v>100</v>
      </c>
      <c r="J144" s="101"/>
      <c r="K144" s="5"/>
      <c r="L144" s="3"/>
      <c r="M144" s="8"/>
      <c r="N144" s="23"/>
    </row>
    <row r="145" spans="1:14" ht="49.5" x14ac:dyDescent="0.3">
      <c r="A145" s="221">
        <v>119</v>
      </c>
      <c r="B145" s="178">
        <v>123</v>
      </c>
      <c r="C145" s="87" t="s">
        <v>141</v>
      </c>
      <c r="D145" s="67" t="s">
        <v>167</v>
      </c>
      <c r="E145" s="65" t="s">
        <v>7</v>
      </c>
      <c r="F145" s="65">
        <v>100</v>
      </c>
      <c r="G145" s="66">
        <v>100</v>
      </c>
      <c r="H145" s="65">
        <v>100</v>
      </c>
      <c r="I145" s="139">
        <f>H145/G145*100</f>
        <v>100</v>
      </c>
      <c r="J145" s="101"/>
      <c r="K145" s="5"/>
      <c r="L145" s="3"/>
      <c r="M145" s="8"/>
      <c r="N145" s="23"/>
    </row>
    <row r="146" spans="1:14" ht="36.75" customHeight="1" x14ac:dyDescent="0.3">
      <c r="C146" s="253" t="s">
        <v>410</v>
      </c>
      <c r="D146" s="254"/>
      <c r="E146" s="254"/>
      <c r="F146" s="254"/>
      <c r="G146" s="254"/>
      <c r="H146" s="254"/>
      <c r="I146" s="254"/>
      <c r="J146" s="255"/>
      <c r="K146" s="5"/>
      <c r="L146" s="3"/>
      <c r="M146" s="8"/>
      <c r="N146" s="23"/>
    </row>
    <row r="147" spans="1:14" s="3" customFormat="1" ht="292.5" customHeight="1" x14ac:dyDescent="0.3">
      <c r="A147" s="221">
        <v>155</v>
      </c>
      <c r="B147" s="178">
        <v>124</v>
      </c>
      <c r="C147" s="59" t="s">
        <v>135</v>
      </c>
      <c r="D147" s="58" t="s">
        <v>265</v>
      </c>
      <c r="E147" s="59" t="s">
        <v>7</v>
      </c>
      <c r="F147" s="59">
        <v>100</v>
      </c>
      <c r="G147" s="59">
        <v>100</v>
      </c>
      <c r="H147" s="59">
        <v>100</v>
      </c>
      <c r="I147" s="62">
        <f>H147/G147*100</f>
        <v>100</v>
      </c>
      <c r="J147" s="98" t="s">
        <v>311</v>
      </c>
      <c r="K147" s="214"/>
      <c r="L147" s="215"/>
      <c r="N147" s="23"/>
    </row>
    <row r="148" spans="1:14" s="3" customFormat="1" ht="75" customHeight="1" x14ac:dyDescent="0.3">
      <c r="A148" s="221">
        <v>156</v>
      </c>
      <c r="B148" s="178">
        <v>125</v>
      </c>
      <c r="C148" s="121" t="s">
        <v>136</v>
      </c>
      <c r="D148" s="58" t="s">
        <v>266</v>
      </c>
      <c r="E148" s="59" t="s">
        <v>48</v>
      </c>
      <c r="F148" s="59">
        <v>100</v>
      </c>
      <c r="G148" s="59">
        <v>100</v>
      </c>
      <c r="H148" s="59">
        <v>100</v>
      </c>
      <c r="I148" s="62">
        <f>H148/G148*100</f>
        <v>100</v>
      </c>
      <c r="J148" s="97" t="s">
        <v>175</v>
      </c>
      <c r="K148" s="5"/>
      <c r="N148" s="23"/>
    </row>
    <row r="149" spans="1:14" s="3" customFormat="1" ht="148.5" x14ac:dyDescent="0.3">
      <c r="A149" s="221">
        <v>157</v>
      </c>
      <c r="B149" s="178">
        <v>126</v>
      </c>
      <c r="C149" s="121" t="s">
        <v>137</v>
      </c>
      <c r="D149" s="58" t="s">
        <v>267</v>
      </c>
      <c r="E149" s="59" t="s">
        <v>172</v>
      </c>
      <c r="F149" s="59">
        <v>46.2</v>
      </c>
      <c r="G149" s="59">
        <v>82.1</v>
      </c>
      <c r="H149" s="59">
        <v>82.1</v>
      </c>
      <c r="I149" s="62">
        <f>H149/G149*100</f>
        <v>100</v>
      </c>
      <c r="J149" s="166" t="s">
        <v>313</v>
      </c>
      <c r="K149" s="5"/>
      <c r="N149" s="23"/>
    </row>
    <row r="150" spans="1:14" s="3" customFormat="1" ht="87.75" customHeight="1" x14ac:dyDescent="0.3">
      <c r="A150" s="221">
        <v>158</v>
      </c>
      <c r="B150" s="178">
        <v>127</v>
      </c>
      <c r="C150" s="121" t="s">
        <v>141</v>
      </c>
      <c r="D150" s="58" t="s">
        <v>173</v>
      </c>
      <c r="E150" s="122" t="s">
        <v>174</v>
      </c>
      <c r="F150" s="122">
        <v>100</v>
      </c>
      <c r="G150" s="122">
        <v>100</v>
      </c>
      <c r="H150" s="59">
        <v>100</v>
      </c>
      <c r="I150" s="62">
        <f>H150/G150*100</f>
        <v>100</v>
      </c>
      <c r="J150" s="166" t="s">
        <v>176</v>
      </c>
      <c r="K150" s="5"/>
      <c r="N150" s="23"/>
    </row>
    <row r="151" spans="1:14" s="3" customFormat="1" ht="105" customHeight="1" x14ac:dyDescent="0.3">
      <c r="A151" s="221">
        <v>159</v>
      </c>
      <c r="B151" s="178">
        <v>128</v>
      </c>
      <c r="C151" s="121" t="s">
        <v>140</v>
      </c>
      <c r="D151" s="58" t="s">
        <v>268</v>
      </c>
      <c r="E151" s="59" t="s">
        <v>7</v>
      </c>
      <c r="F151" s="59">
        <v>92</v>
      </c>
      <c r="G151" s="59">
        <v>93</v>
      </c>
      <c r="H151" s="123">
        <v>93</v>
      </c>
      <c r="I151" s="62">
        <f>H151/G151*100</f>
        <v>100</v>
      </c>
      <c r="J151" s="166" t="s">
        <v>312</v>
      </c>
      <c r="K151" s="5"/>
      <c r="N151" s="23"/>
    </row>
    <row r="152" spans="1:14" ht="31.5" customHeight="1" x14ac:dyDescent="0.3">
      <c r="C152" s="253" t="s">
        <v>411</v>
      </c>
      <c r="D152" s="254"/>
      <c r="E152" s="254"/>
      <c r="F152" s="254"/>
      <c r="G152" s="254"/>
      <c r="H152" s="254"/>
      <c r="I152" s="254"/>
      <c r="J152" s="255"/>
      <c r="K152" s="244"/>
      <c r="L152" s="3"/>
      <c r="M152" s="8"/>
      <c r="N152" s="23"/>
    </row>
    <row r="153" spans="1:14" ht="218.25" customHeight="1" x14ac:dyDescent="0.3">
      <c r="A153" s="221">
        <v>1</v>
      </c>
      <c r="B153" s="178">
        <v>129</v>
      </c>
      <c r="C153" s="56" t="s">
        <v>135</v>
      </c>
      <c r="D153" s="142" t="s">
        <v>301</v>
      </c>
      <c r="E153" s="143" t="s">
        <v>7</v>
      </c>
      <c r="F153" s="107">
        <v>10.8</v>
      </c>
      <c r="G153" s="107">
        <v>10</v>
      </c>
      <c r="H153" s="107">
        <v>10.1</v>
      </c>
      <c r="I153" s="62">
        <f>H153/G153*100</f>
        <v>101</v>
      </c>
      <c r="J153" s="93" t="s">
        <v>308</v>
      </c>
      <c r="K153" s="185"/>
      <c r="L153" s="3"/>
      <c r="M153" s="8"/>
      <c r="N153" s="23"/>
    </row>
    <row r="154" spans="1:14" ht="219.75" customHeight="1" x14ac:dyDescent="0.3">
      <c r="A154" s="221">
        <v>2</v>
      </c>
      <c r="B154" s="178">
        <v>130</v>
      </c>
      <c r="C154" s="82" t="s">
        <v>136</v>
      </c>
      <c r="D154" s="144" t="s">
        <v>194</v>
      </c>
      <c r="E154" s="143" t="s">
        <v>7</v>
      </c>
      <c r="F154" s="107">
        <v>78.400000000000006</v>
      </c>
      <c r="G154" s="107">
        <v>60</v>
      </c>
      <c r="H154" s="107">
        <v>78</v>
      </c>
      <c r="I154" s="140">
        <f>H154/G154*100</f>
        <v>130</v>
      </c>
      <c r="J154" s="104" t="s">
        <v>394</v>
      </c>
      <c r="K154" s="5"/>
      <c r="L154" s="3"/>
      <c r="M154" s="8"/>
      <c r="N154" s="23"/>
    </row>
    <row r="155" spans="1:14" ht="94.5" customHeight="1" x14ac:dyDescent="0.3">
      <c r="A155" s="221">
        <v>3</v>
      </c>
      <c r="B155" s="178">
        <v>131</v>
      </c>
      <c r="C155" s="56" t="s">
        <v>137</v>
      </c>
      <c r="D155" s="144" t="s">
        <v>303</v>
      </c>
      <c r="E155" s="143" t="s">
        <v>7</v>
      </c>
      <c r="F155" s="107">
        <v>94.9</v>
      </c>
      <c r="G155" s="107">
        <v>96.1</v>
      </c>
      <c r="H155" s="107">
        <v>96.5</v>
      </c>
      <c r="I155" s="62">
        <f>H155/G155*100</f>
        <v>100.4162330905307</v>
      </c>
      <c r="J155" s="104" t="s">
        <v>307</v>
      </c>
      <c r="K155" s="5"/>
      <c r="L155" s="3"/>
      <c r="M155" s="8"/>
      <c r="N155" s="23"/>
    </row>
    <row r="156" spans="1:14" ht="111" customHeight="1" x14ac:dyDescent="0.3">
      <c r="A156" s="221">
        <v>4</v>
      </c>
      <c r="B156" s="178">
        <v>132</v>
      </c>
      <c r="C156" s="70" t="s">
        <v>8</v>
      </c>
      <c r="D156" s="144" t="s">
        <v>41</v>
      </c>
      <c r="E156" s="143" t="s">
        <v>7</v>
      </c>
      <c r="F156" s="107">
        <v>101.8</v>
      </c>
      <c r="G156" s="130">
        <v>100</v>
      </c>
      <c r="H156" s="107">
        <v>110</v>
      </c>
      <c r="I156" s="62">
        <f t="shared" ref="I156" si="15">H156/G156*100</f>
        <v>110.00000000000001</v>
      </c>
      <c r="J156" s="104" t="s">
        <v>195</v>
      </c>
      <c r="K156" s="33"/>
      <c r="L156" s="3"/>
      <c r="M156" s="8"/>
      <c r="N156" s="23"/>
    </row>
    <row r="157" spans="1:14" ht="409.5" customHeight="1" x14ac:dyDescent="0.45">
      <c r="A157" s="221">
        <v>5</v>
      </c>
      <c r="B157" s="178">
        <v>133</v>
      </c>
      <c r="C157" s="121" t="s">
        <v>10</v>
      </c>
      <c r="D157" s="144" t="s">
        <v>302</v>
      </c>
      <c r="E157" s="143" t="s">
        <v>14</v>
      </c>
      <c r="F157" s="130">
        <v>9</v>
      </c>
      <c r="G157" s="130">
        <v>14</v>
      </c>
      <c r="H157" s="130">
        <v>14</v>
      </c>
      <c r="I157" s="62">
        <f>H157/G157*100</f>
        <v>100</v>
      </c>
      <c r="J157" s="109" t="s">
        <v>321</v>
      </c>
      <c r="K157" s="5"/>
      <c r="L157" s="3"/>
      <c r="M157" s="8"/>
      <c r="N157" s="34"/>
    </row>
    <row r="158" spans="1:14" ht="82.5" x14ac:dyDescent="0.45">
      <c r="A158" s="221">
        <v>6</v>
      </c>
      <c r="B158" s="178">
        <v>134</v>
      </c>
      <c r="C158" s="145" t="s">
        <v>11</v>
      </c>
      <c r="D158" s="144" t="s">
        <v>115</v>
      </c>
      <c r="E158" s="56" t="s">
        <v>116</v>
      </c>
      <c r="F158" s="130">
        <v>0</v>
      </c>
      <c r="G158" s="130">
        <v>1</v>
      </c>
      <c r="H158" s="107">
        <v>0</v>
      </c>
      <c r="I158" s="234">
        <f>H158/G158*100</f>
        <v>0</v>
      </c>
      <c r="J158" s="104" t="s">
        <v>196</v>
      </c>
      <c r="K158" s="5"/>
      <c r="L158" s="3"/>
      <c r="M158" s="8"/>
      <c r="N158" s="34"/>
    </row>
    <row r="159" spans="1:14" s="3" customFormat="1" x14ac:dyDescent="0.3">
      <c r="A159" s="221"/>
      <c r="B159" s="178"/>
      <c r="C159" s="249" t="s">
        <v>412</v>
      </c>
      <c r="D159" s="249"/>
      <c r="E159" s="249"/>
      <c r="F159" s="249"/>
      <c r="G159" s="249"/>
      <c r="H159" s="249"/>
      <c r="I159" s="249"/>
      <c r="J159" s="249"/>
      <c r="K159" s="5"/>
      <c r="N159" s="23"/>
    </row>
    <row r="160" spans="1:14" s="3" customFormat="1" ht="64.5" customHeight="1" x14ac:dyDescent="0.35">
      <c r="A160" s="178">
        <v>1</v>
      </c>
      <c r="B160" s="178">
        <v>135</v>
      </c>
      <c r="C160" s="56" t="s">
        <v>135</v>
      </c>
      <c r="D160" s="81" t="s">
        <v>107</v>
      </c>
      <c r="E160" s="56" t="s">
        <v>108</v>
      </c>
      <c r="F160" s="107">
        <v>17.291</v>
      </c>
      <c r="G160" s="107">
        <v>33</v>
      </c>
      <c r="H160" s="69">
        <v>23.09</v>
      </c>
      <c r="I160" s="234">
        <f>H160/G160*100</f>
        <v>69.969696969696969</v>
      </c>
      <c r="J160" s="188" t="s">
        <v>344</v>
      </c>
      <c r="K160" s="10"/>
      <c r="M160" s="6"/>
      <c r="N160" s="23"/>
    </row>
    <row r="161" spans="1:22" s="3" customFormat="1" ht="77.25" customHeight="1" x14ac:dyDescent="0.25">
      <c r="A161" s="178">
        <v>2</v>
      </c>
      <c r="B161" s="178">
        <v>136</v>
      </c>
      <c r="C161" s="82" t="s">
        <v>136</v>
      </c>
      <c r="D161" s="124" t="s">
        <v>80</v>
      </c>
      <c r="E161" s="83" t="s">
        <v>73</v>
      </c>
      <c r="F161" s="56">
        <v>7.0000000000000001E-3</v>
      </c>
      <c r="G161" s="56">
        <v>1.6000000000000001E-3</v>
      </c>
      <c r="H161" s="66">
        <v>1.6000000000000001E-3</v>
      </c>
      <c r="I161" s="62">
        <f>H161/G161*100</f>
        <v>100</v>
      </c>
      <c r="J161" s="90"/>
      <c r="K161" s="10"/>
      <c r="N161" s="23"/>
    </row>
    <row r="162" spans="1:22" s="3" customFormat="1" ht="63.75" customHeight="1" x14ac:dyDescent="0.25">
      <c r="A162" s="178">
        <v>3</v>
      </c>
      <c r="B162" s="178">
        <v>137</v>
      </c>
      <c r="C162" s="59" t="s">
        <v>137</v>
      </c>
      <c r="D162" s="81" t="s">
        <v>66</v>
      </c>
      <c r="E162" s="59" t="s">
        <v>67</v>
      </c>
      <c r="F162" s="59">
        <v>17.600000000000001</v>
      </c>
      <c r="G162" s="59">
        <v>15.6</v>
      </c>
      <c r="H162" s="56">
        <v>17.5</v>
      </c>
      <c r="I162" s="140">
        <f>H162/G162*100</f>
        <v>112.17948717948718</v>
      </c>
      <c r="J162" s="109" t="s">
        <v>345</v>
      </c>
      <c r="K162" s="5"/>
      <c r="N162" s="23"/>
    </row>
    <row r="163" spans="1:22" s="3" customFormat="1" ht="58.5" customHeight="1" x14ac:dyDescent="0.25">
      <c r="A163" s="178">
        <v>4</v>
      </c>
      <c r="B163" s="178">
        <v>138</v>
      </c>
      <c r="C163" s="59" t="s">
        <v>141</v>
      </c>
      <c r="D163" s="182" t="s">
        <v>151</v>
      </c>
      <c r="E163" s="59" t="s">
        <v>152</v>
      </c>
      <c r="F163" s="59" t="s">
        <v>28</v>
      </c>
      <c r="G163" s="59">
        <v>394</v>
      </c>
      <c r="H163" s="56">
        <v>428</v>
      </c>
      <c r="I163" s="62">
        <f t="shared" ref="I163" si="16">H163/G163*100</f>
        <v>108.62944162436547</v>
      </c>
      <c r="J163" s="109" t="s">
        <v>342</v>
      </c>
      <c r="K163" s="5"/>
      <c r="N163" s="23"/>
    </row>
    <row r="164" spans="1:22" s="3" customFormat="1" ht="102.75" customHeight="1" x14ac:dyDescent="0.25">
      <c r="A164" s="178">
        <v>5</v>
      </c>
      <c r="B164" s="178">
        <v>139</v>
      </c>
      <c r="C164" s="59" t="s">
        <v>8</v>
      </c>
      <c r="D164" s="182" t="s">
        <v>71</v>
      </c>
      <c r="E164" s="59" t="s">
        <v>24</v>
      </c>
      <c r="F164" s="59">
        <v>31</v>
      </c>
      <c r="G164" s="59">
        <v>2</v>
      </c>
      <c r="H164" s="66">
        <v>2</v>
      </c>
      <c r="I164" s="62">
        <f t="shared" ref="I164:I170" si="17">H164/G164*100</f>
        <v>100</v>
      </c>
      <c r="J164" s="109" t="s">
        <v>422</v>
      </c>
      <c r="K164" s="5"/>
      <c r="N164" s="23"/>
    </row>
    <row r="165" spans="1:22" s="3" customFormat="1" ht="66.75" customHeight="1" x14ac:dyDescent="0.25">
      <c r="A165" s="178">
        <v>6</v>
      </c>
      <c r="B165" s="178">
        <v>140</v>
      </c>
      <c r="C165" s="59" t="s">
        <v>10</v>
      </c>
      <c r="D165" s="124" t="s">
        <v>74</v>
      </c>
      <c r="E165" s="123" t="s">
        <v>24</v>
      </c>
      <c r="F165" s="127">
        <v>0</v>
      </c>
      <c r="G165" s="59">
        <v>8</v>
      </c>
      <c r="H165" s="73">
        <v>8</v>
      </c>
      <c r="I165" s="62">
        <f t="shared" si="17"/>
        <v>100</v>
      </c>
      <c r="J165" s="109" t="s">
        <v>337</v>
      </c>
      <c r="K165" s="5"/>
      <c r="N165" s="23"/>
    </row>
    <row r="166" spans="1:22" s="3" customFormat="1" ht="82.5" x14ac:dyDescent="0.35">
      <c r="A166" s="178">
        <v>7</v>
      </c>
      <c r="B166" s="178">
        <v>141</v>
      </c>
      <c r="C166" s="59" t="s">
        <v>11</v>
      </c>
      <c r="D166" s="81" t="s">
        <v>31</v>
      </c>
      <c r="E166" s="59" t="s">
        <v>68</v>
      </c>
      <c r="F166" s="59">
        <v>14</v>
      </c>
      <c r="G166" s="59">
        <v>10</v>
      </c>
      <c r="H166" s="66">
        <v>17</v>
      </c>
      <c r="I166" s="140">
        <f t="shared" si="17"/>
        <v>170</v>
      </c>
      <c r="J166" s="109" t="s">
        <v>338</v>
      </c>
      <c r="K166" s="5"/>
      <c r="M166" s="6"/>
      <c r="N166" s="23"/>
    </row>
    <row r="167" spans="1:22" s="3" customFormat="1" ht="121.5" customHeight="1" x14ac:dyDescent="0.25">
      <c r="A167" s="178">
        <v>8</v>
      </c>
      <c r="B167" s="178">
        <v>142</v>
      </c>
      <c r="C167" s="184" t="s">
        <v>12</v>
      </c>
      <c r="D167" s="81" t="s">
        <v>69</v>
      </c>
      <c r="E167" s="59" t="s">
        <v>70</v>
      </c>
      <c r="F167" s="183">
        <v>1096</v>
      </c>
      <c r="G167" s="183">
        <v>986</v>
      </c>
      <c r="H167" s="183">
        <v>986</v>
      </c>
      <c r="I167" s="62">
        <f t="shared" si="17"/>
        <v>100</v>
      </c>
      <c r="J167" s="109" t="s">
        <v>336</v>
      </c>
      <c r="K167" s="32"/>
      <c r="N167" s="23"/>
    </row>
    <row r="168" spans="1:22" s="3" customFormat="1" ht="158.25" customHeight="1" x14ac:dyDescent="0.35">
      <c r="A168" s="178">
        <v>9</v>
      </c>
      <c r="B168" s="178">
        <v>143</v>
      </c>
      <c r="C168" s="59" t="s">
        <v>15</v>
      </c>
      <c r="D168" s="182" t="s">
        <v>32</v>
      </c>
      <c r="E168" s="59" t="s">
        <v>14</v>
      </c>
      <c r="F168" s="59">
        <v>165</v>
      </c>
      <c r="G168" s="56">
        <v>37</v>
      </c>
      <c r="H168" s="66">
        <v>39</v>
      </c>
      <c r="I168" s="62">
        <f>H168/G168*100</f>
        <v>105.40540540540539</v>
      </c>
      <c r="J168" s="104" t="s">
        <v>343</v>
      </c>
      <c r="K168" s="5"/>
      <c r="M168" s="6"/>
      <c r="N168" s="23"/>
    </row>
    <row r="169" spans="1:22" s="3" customFormat="1" ht="72" customHeight="1" x14ac:dyDescent="0.25">
      <c r="A169" s="178">
        <v>10</v>
      </c>
      <c r="B169" s="178">
        <v>144</v>
      </c>
      <c r="C169" s="59" t="s">
        <v>19</v>
      </c>
      <c r="D169" s="124" t="s">
        <v>81</v>
      </c>
      <c r="E169" s="123" t="s">
        <v>24</v>
      </c>
      <c r="F169" s="127">
        <v>33</v>
      </c>
      <c r="G169" s="56">
        <v>22</v>
      </c>
      <c r="H169" s="186">
        <v>24</v>
      </c>
      <c r="I169" s="62">
        <f t="shared" si="17"/>
        <v>109.09090909090908</v>
      </c>
      <c r="J169" s="188" t="s">
        <v>332</v>
      </c>
      <c r="K169" s="33"/>
      <c r="N169" s="23"/>
    </row>
    <row r="170" spans="1:22" s="3" customFormat="1" ht="116.25" customHeight="1" x14ac:dyDescent="0.25">
      <c r="A170" s="178" t="s">
        <v>26</v>
      </c>
      <c r="B170" s="178">
        <v>145</v>
      </c>
      <c r="C170" s="59" t="s">
        <v>20</v>
      </c>
      <c r="D170" s="124" t="s">
        <v>72</v>
      </c>
      <c r="E170" s="123" t="s">
        <v>7</v>
      </c>
      <c r="F170" s="127">
        <v>4.1100000000000003</v>
      </c>
      <c r="G170" s="56">
        <v>39.96</v>
      </c>
      <c r="H170" s="187">
        <v>43.4</v>
      </c>
      <c r="I170" s="62">
        <f t="shared" si="17"/>
        <v>108.60860860860859</v>
      </c>
      <c r="J170" s="188" t="s">
        <v>335</v>
      </c>
      <c r="K170" s="33"/>
      <c r="N170" s="23"/>
    </row>
    <row r="171" spans="1:22" s="3" customFormat="1" ht="99" x14ac:dyDescent="0.35">
      <c r="A171" s="178">
        <v>12</v>
      </c>
      <c r="B171" s="178">
        <v>146</v>
      </c>
      <c r="C171" s="59" t="s">
        <v>21</v>
      </c>
      <c r="D171" s="124" t="s">
        <v>128</v>
      </c>
      <c r="E171" s="123" t="s">
        <v>24</v>
      </c>
      <c r="F171" s="127">
        <v>2</v>
      </c>
      <c r="G171" s="56">
        <v>4</v>
      </c>
      <c r="H171" s="73">
        <v>4</v>
      </c>
      <c r="I171" s="62">
        <f>H171/G171*100</f>
        <v>100</v>
      </c>
      <c r="J171" s="188" t="s">
        <v>334</v>
      </c>
      <c r="K171" s="5"/>
      <c r="M171" s="6"/>
      <c r="N171" s="23"/>
    </row>
    <row r="172" spans="1:22" s="3" customFormat="1" ht="94.5" customHeight="1" x14ac:dyDescent="0.35">
      <c r="A172" s="178">
        <v>13</v>
      </c>
      <c r="B172" s="178">
        <v>147</v>
      </c>
      <c r="C172" s="184" t="s">
        <v>22</v>
      </c>
      <c r="D172" s="81" t="s">
        <v>331</v>
      </c>
      <c r="E172" s="59" t="s">
        <v>61</v>
      </c>
      <c r="F172" s="59">
        <v>0</v>
      </c>
      <c r="G172" s="56">
        <v>15</v>
      </c>
      <c r="H172" s="69">
        <v>0</v>
      </c>
      <c r="I172" s="234">
        <f>H172/G172*100</f>
        <v>0</v>
      </c>
      <c r="J172" s="188" t="s">
        <v>333</v>
      </c>
      <c r="K172" s="32"/>
      <c r="M172" s="6"/>
      <c r="N172" s="23"/>
      <c r="V172" s="25"/>
    </row>
    <row r="173" spans="1:22" ht="20.25" customHeight="1" x14ac:dyDescent="0.3">
      <c r="C173" s="253" t="s">
        <v>413</v>
      </c>
      <c r="D173" s="254"/>
      <c r="E173" s="254"/>
      <c r="F173" s="254"/>
      <c r="G173" s="254"/>
      <c r="H173" s="254"/>
      <c r="I173" s="254"/>
      <c r="J173" s="255"/>
      <c r="K173" s="5"/>
      <c r="L173" s="3"/>
      <c r="M173" s="8"/>
      <c r="N173" s="8"/>
    </row>
    <row r="174" spans="1:22" ht="69.75" customHeight="1" x14ac:dyDescent="0.4">
      <c r="A174" s="221">
        <v>10</v>
      </c>
      <c r="B174" s="178">
        <v>148</v>
      </c>
      <c r="C174" s="63" t="s">
        <v>135</v>
      </c>
      <c r="D174" s="81" t="s">
        <v>304</v>
      </c>
      <c r="E174" s="152" t="s">
        <v>177</v>
      </c>
      <c r="F174" s="153">
        <v>1040</v>
      </c>
      <c r="G174" s="153">
        <v>1030</v>
      </c>
      <c r="H174" s="163">
        <v>1376</v>
      </c>
      <c r="I174" s="140">
        <f>H174/G174*100</f>
        <v>133.59223300970874</v>
      </c>
      <c r="J174" s="164" t="s">
        <v>420</v>
      </c>
      <c r="K174" s="217"/>
      <c r="L174" s="3"/>
      <c r="M174" s="45"/>
    </row>
    <row r="175" spans="1:22" ht="148.5" customHeight="1" x14ac:dyDescent="0.4">
      <c r="A175" s="221">
        <v>11</v>
      </c>
      <c r="B175" s="178">
        <v>149</v>
      </c>
      <c r="C175" s="70" t="s">
        <v>136</v>
      </c>
      <c r="D175" s="81" t="s">
        <v>305</v>
      </c>
      <c r="E175" s="151" t="s">
        <v>7</v>
      </c>
      <c r="F175" s="154">
        <v>90.9</v>
      </c>
      <c r="G175" s="155">
        <v>91.5</v>
      </c>
      <c r="H175" s="56">
        <v>100</v>
      </c>
      <c r="I175" s="62">
        <f>H175/G175*100</f>
        <v>109.28961748633881</v>
      </c>
      <c r="J175" s="99"/>
      <c r="K175" s="10"/>
      <c r="L175" s="3"/>
      <c r="M175" s="8"/>
    </row>
    <row r="176" spans="1:22" ht="98.25" customHeight="1" x14ac:dyDescent="0.4">
      <c r="A176" s="221">
        <v>12</v>
      </c>
      <c r="B176" s="178">
        <v>150</v>
      </c>
      <c r="C176" s="87" t="s">
        <v>137</v>
      </c>
      <c r="D176" s="156" t="s">
        <v>306</v>
      </c>
      <c r="E176" s="152" t="s">
        <v>177</v>
      </c>
      <c r="F176" s="152" t="s">
        <v>25</v>
      </c>
      <c r="G176" s="157">
        <v>51</v>
      </c>
      <c r="H176" s="56">
        <v>81</v>
      </c>
      <c r="I176" s="140">
        <f>H176/G176*100</f>
        <v>158.8235294117647</v>
      </c>
      <c r="J176" s="165" t="s">
        <v>310</v>
      </c>
      <c r="K176" s="28"/>
      <c r="L176" s="3"/>
      <c r="M176" s="8"/>
    </row>
    <row r="177" spans="1:14" ht="148.5" customHeight="1" x14ac:dyDescent="0.4">
      <c r="A177" s="221">
        <v>13</v>
      </c>
      <c r="B177" s="178">
        <v>151</v>
      </c>
      <c r="C177" s="87" t="s">
        <v>141</v>
      </c>
      <c r="D177" s="81" t="s">
        <v>178</v>
      </c>
      <c r="E177" s="151" t="s">
        <v>16</v>
      </c>
      <c r="F177" s="158">
        <v>21.6</v>
      </c>
      <c r="G177" s="159">
        <v>21.5</v>
      </c>
      <c r="H177" s="72">
        <v>23.25</v>
      </c>
      <c r="I177" s="117">
        <f>G177/H177*100</f>
        <v>92.473118279569889</v>
      </c>
      <c r="J177" s="165" t="s">
        <v>424</v>
      </c>
      <c r="K177" s="5"/>
      <c r="L177" s="3"/>
      <c r="M177" s="8"/>
    </row>
    <row r="178" spans="1:14" ht="94.5" customHeight="1" x14ac:dyDescent="0.4">
      <c r="B178" s="178">
        <v>152</v>
      </c>
      <c r="C178" s="161" t="s">
        <v>140</v>
      </c>
      <c r="D178" s="81" t="s">
        <v>179</v>
      </c>
      <c r="E178" s="151" t="s">
        <v>177</v>
      </c>
      <c r="F178" s="151">
        <v>240.9</v>
      </c>
      <c r="G178" s="160">
        <v>191</v>
      </c>
      <c r="H178" s="126">
        <v>185.99</v>
      </c>
      <c r="I178" s="62">
        <f>G178/H178*100</f>
        <v>102.69369320931231</v>
      </c>
      <c r="J178" s="162" t="s">
        <v>309</v>
      </c>
      <c r="K178" s="5"/>
      <c r="L178" s="3"/>
      <c r="M178" s="8"/>
    </row>
    <row r="179" spans="1:14" ht="99.75" customHeight="1" x14ac:dyDescent="0.4">
      <c r="B179" s="178">
        <v>153</v>
      </c>
      <c r="C179" s="161" t="s">
        <v>181</v>
      </c>
      <c r="D179" s="81" t="s">
        <v>227</v>
      </c>
      <c r="E179" s="151" t="s">
        <v>7</v>
      </c>
      <c r="F179" s="151">
        <v>100</v>
      </c>
      <c r="G179" s="160">
        <v>100</v>
      </c>
      <c r="H179" s="56">
        <v>100</v>
      </c>
      <c r="I179" s="62">
        <f>H179/G179*100</f>
        <v>100</v>
      </c>
      <c r="J179" s="162" t="s">
        <v>206</v>
      </c>
      <c r="K179" s="5"/>
      <c r="L179" s="3"/>
      <c r="M179" s="8"/>
    </row>
    <row r="180" spans="1:14" s="11" customFormat="1" ht="19.5" customHeight="1" x14ac:dyDescent="0.3">
      <c r="A180" s="221"/>
      <c r="B180" s="178"/>
      <c r="C180" s="256" t="s">
        <v>78</v>
      </c>
      <c r="D180" s="257"/>
      <c r="E180" s="257"/>
      <c r="F180" s="257"/>
      <c r="G180" s="257"/>
      <c r="H180" s="257"/>
      <c r="I180" s="257"/>
      <c r="J180" s="258"/>
      <c r="K180" s="10"/>
      <c r="L180" s="5"/>
    </row>
    <row r="181" spans="1:14" s="12" customFormat="1" ht="21" customHeight="1" x14ac:dyDescent="0.3">
      <c r="A181" s="221"/>
      <c r="B181" s="178"/>
      <c r="C181" s="253" t="s">
        <v>414</v>
      </c>
      <c r="D181" s="254"/>
      <c r="E181" s="254"/>
      <c r="F181" s="254"/>
      <c r="G181" s="254"/>
      <c r="H181" s="254"/>
      <c r="I181" s="254"/>
      <c r="J181" s="255"/>
      <c r="K181" s="5"/>
      <c r="L181" s="3"/>
    </row>
    <row r="182" spans="1:14" s="12" customFormat="1" ht="81.75" customHeight="1" x14ac:dyDescent="0.4">
      <c r="A182" s="221">
        <v>28</v>
      </c>
      <c r="B182" s="177">
        <v>154</v>
      </c>
      <c r="C182" s="56" t="s">
        <v>135</v>
      </c>
      <c r="D182" s="124" t="s">
        <v>88</v>
      </c>
      <c r="E182" s="56" t="s">
        <v>7</v>
      </c>
      <c r="F182" s="70">
        <v>106.8</v>
      </c>
      <c r="G182" s="56" t="s">
        <v>193</v>
      </c>
      <c r="H182" s="70">
        <v>111.5</v>
      </c>
      <c r="I182" s="140">
        <f>H182/99.6*100</f>
        <v>111.94779116465865</v>
      </c>
      <c r="J182" s="141" t="s">
        <v>299</v>
      </c>
      <c r="K182" s="214"/>
      <c r="L182" s="3"/>
      <c r="N182" s="7"/>
    </row>
    <row r="183" spans="1:14" s="12" customFormat="1" ht="99" x14ac:dyDescent="0.4">
      <c r="A183" s="221">
        <v>29</v>
      </c>
      <c r="B183" s="177">
        <v>155</v>
      </c>
      <c r="C183" s="63" t="s">
        <v>136</v>
      </c>
      <c r="D183" s="124" t="s">
        <v>298</v>
      </c>
      <c r="E183" s="56" t="s">
        <v>7</v>
      </c>
      <c r="F183" s="65">
        <v>90.2</v>
      </c>
      <c r="G183" s="56" t="s">
        <v>89</v>
      </c>
      <c r="H183" s="70">
        <v>89.1</v>
      </c>
      <c r="I183" s="117">
        <f>H183/95*100</f>
        <v>93.78947368421052</v>
      </c>
      <c r="J183" s="141" t="s">
        <v>300</v>
      </c>
      <c r="K183" s="5"/>
      <c r="L183" s="3"/>
      <c r="N183" s="7"/>
    </row>
    <row r="184" spans="1:14" s="12" customFormat="1" ht="27" customHeight="1" x14ac:dyDescent="0.3">
      <c r="A184" s="221"/>
      <c r="B184" s="178"/>
      <c r="C184" s="253" t="s">
        <v>415</v>
      </c>
      <c r="D184" s="254"/>
      <c r="E184" s="254"/>
      <c r="F184" s="254"/>
      <c r="G184" s="254"/>
      <c r="H184" s="254"/>
      <c r="I184" s="254"/>
      <c r="J184" s="255"/>
      <c r="K184" s="5"/>
      <c r="L184" s="3"/>
      <c r="N184" s="23"/>
    </row>
    <row r="185" spans="1:14" s="14" customFormat="1" ht="231" x14ac:dyDescent="0.25">
      <c r="A185" s="180">
        <v>1</v>
      </c>
      <c r="B185" s="180">
        <v>156</v>
      </c>
      <c r="C185" s="74" t="s">
        <v>135</v>
      </c>
      <c r="D185" s="75" t="s">
        <v>180</v>
      </c>
      <c r="E185" s="76" t="s">
        <v>9</v>
      </c>
      <c r="F185" s="70">
        <v>1</v>
      </c>
      <c r="G185" s="77">
        <v>1</v>
      </c>
      <c r="H185" s="56">
        <v>1</v>
      </c>
      <c r="I185" s="62">
        <f>H185/G185*100</f>
        <v>100</v>
      </c>
      <c r="J185" s="103" t="s">
        <v>232</v>
      </c>
      <c r="K185" s="47"/>
      <c r="M185" s="48"/>
      <c r="N185" s="23"/>
    </row>
    <row r="186" spans="1:14" s="14" customFormat="1" ht="165" x14ac:dyDescent="0.25">
      <c r="A186" s="180">
        <v>2</v>
      </c>
      <c r="B186" s="180">
        <v>157</v>
      </c>
      <c r="C186" s="56" t="s">
        <v>136</v>
      </c>
      <c r="D186" s="78" t="s">
        <v>64</v>
      </c>
      <c r="E186" s="76" t="s">
        <v>9</v>
      </c>
      <c r="F186" s="70">
        <v>54</v>
      </c>
      <c r="G186" s="79">
        <v>103</v>
      </c>
      <c r="H186" s="56">
        <v>103</v>
      </c>
      <c r="I186" s="62">
        <f t="shared" ref="I186:I192" si="18">H186/G186*100</f>
        <v>100</v>
      </c>
      <c r="J186" s="104" t="s">
        <v>233</v>
      </c>
      <c r="K186" s="47"/>
      <c r="L186" s="21"/>
      <c r="N186" s="23"/>
    </row>
    <row r="187" spans="1:14" s="14" customFormat="1" ht="198" x14ac:dyDescent="0.25">
      <c r="A187" s="180">
        <v>3</v>
      </c>
      <c r="B187" s="180">
        <v>158</v>
      </c>
      <c r="C187" s="56" t="s">
        <v>137</v>
      </c>
      <c r="D187" s="67" t="s">
        <v>102</v>
      </c>
      <c r="E187" s="76" t="s">
        <v>9</v>
      </c>
      <c r="F187" s="70">
        <v>1</v>
      </c>
      <c r="G187" s="77">
        <v>1</v>
      </c>
      <c r="H187" s="66">
        <v>1</v>
      </c>
      <c r="I187" s="62">
        <f>H187/G187*100</f>
        <v>100</v>
      </c>
      <c r="J187" s="103" t="s">
        <v>264</v>
      </c>
      <c r="K187" s="21"/>
      <c r="L187" s="21"/>
      <c r="N187" s="23"/>
    </row>
    <row r="188" spans="1:14" s="14" customFormat="1" ht="248.25" customHeight="1" x14ac:dyDescent="0.25">
      <c r="A188" s="180">
        <v>4</v>
      </c>
      <c r="B188" s="180">
        <v>159</v>
      </c>
      <c r="C188" s="262" t="s">
        <v>141</v>
      </c>
      <c r="D188" s="67" t="s">
        <v>103</v>
      </c>
      <c r="E188" s="76" t="s">
        <v>9</v>
      </c>
      <c r="F188" s="70">
        <v>101</v>
      </c>
      <c r="G188" s="80">
        <v>104</v>
      </c>
      <c r="H188" s="73">
        <v>65</v>
      </c>
      <c r="I188" s="234">
        <f>H188/G188*100</f>
        <v>62.5</v>
      </c>
      <c r="J188" s="103" t="s">
        <v>397</v>
      </c>
      <c r="K188" s="21"/>
      <c r="L188" s="21"/>
      <c r="N188" s="23"/>
    </row>
    <row r="189" spans="1:14" s="14" customFormat="1" ht="33" x14ac:dyDescent="0.25">
      <c r="A189" s="180">
        <v>5</v>
      </c>
      <c r="B189" s="180">
        <v>160</v>
      </c>
      <c r="C189" s="263"/>
      <c r="D189" s="81" t="s">
        <v>65</v>
      </c>
      <c r="E189" s="82" t="s">
        <v>104</v>
      </c>
      <c r="F189" s="56">
        <v>123.57</v>
      </c>
      <c r="G189" s="83">
        <v>123.57</v>
      </c>
      <c r="H189" s="84">
        <v>123.6</v>
      </c>
      <c r="I189" s="62">
        <f t="shared" si="18"/>
        <v>100.02427773731488</v>
      </c>
      <c r="J189" s="105" t="s">
        <v>230</v>
      </c>
      <c r="K189" s="13"/>
      <c r="L189" s="21"/>
      <c r="N189" s="23"/>
    </row>
    <row r="190" spans="1:14" s="14" customFormat="1" ht="115.5" x14ac:dyDescent="0.25">
      <c r="A190" s="180">
        <v>6</v>
      </c>
      <c r="B190" s="180">
        <v>161</v>
      </c>
      <c r="C190" s="219" t="s">
        <v>140</v>
      </c>
      <c r="D190" s="67" t="s">
        <v>105</v>
      </c>
      <c r="E190" s="76" t="s">
        <v>9</v>
      </c>
      <c r="F190" s="85">
        <v>1700</v>
      </c>
      <c r="G190" s="86">
        <v>1900</v>
      </c>
      <c r="H190" s="66">
        <v>1900</v>
      </c>
      <c r="I190" s="62">
        <f t="shared" si="18"/>
        <v>100</v>
      </c>
      <c r="J190" s="103" t="s">
        <v>234</v>
      </c>
      <c r="K190" s="21"/>
      <c r="L190" s="21"/>
      <c r="N190" s="23"/>
    </row>
    <row r="191" spans="1:14" s="14" customFormat="1" ht="66" x14ac:dyDescent="0.25">
      <c r="A191" s="180">
        <v>7</v>
      </c>
      <c r="B191" s="180">
        <v>162</v>
      </c>
      <c r="C191" s="87" t="s">
        <v>181</v>
      </c>
      <c r="D191" s="67" t="s">
        <v>227</v>
      </c>
      <c r="E191" s="70" t="s">
        <v>228</v>
      </c>
      <c r="F191" s="85">
        <v>100</v>
      </c>
      <c r="G191" s="86">
        <v>100</v>
      </c>
      <c r="H191" s="66">
        <v>100</v>
      </c>
      <c r="I191" s="62">
        <f t="shared" si="18"/>
        <v>100</v>
      </c>
      <c r="J191" s="103" t="s">
        <v>231</v>
      </c>
      <c r="K191" s="21"/>
      <c r="L191" s="21"/>
      <c r="N191" s="23"/>
    </row>
    <row r="192" spans="1:14" ht="181.5" x14ac:dyDescent="0.25">
      <c r="A192" s="180">
        <v>8</v>
      </c>
      <c r="B192" s="180">
        <v>163</v>
      </c>
      <c r="C192" s="87" t="s">
        <v>182</v>
      </c>
      <c r="D192" s="67" t="s">
        <v>229</v>
      </c>
      <c r="E192" s="70" t="s">
        <v>228</v>
      </c>
      <c r="F192" s="85">
        <v>100</v>
      </c>
      <c r="G192" s="86">
        <v>100</v>
      </c>
      <c r="H192" s="66">
        <v>100</v>
      </c>
      <c r="I192" s="62">
        <f t="shared" si="18"/>
        <v>100</v>
      </c>
      <c r="J192" s="103" t="s">
        <v>235</v>
      </c>
      <c r="M192" s="8"/>
      <c r="N192" s="8"/>
    </row>
    <row r="193" spans="5:14" ht="19.5" x14ac:dyDescent="0.3">
      <c r="M193" s="8"/>
      <c r="N193" s="8"/>
    </row>
    <row r="194" spans="5:14" ht="25.5" x14ac:dyDescent="0.35">
      <c r="N194" s="8"/>
    </row>
    <row r="195" spans="5:14" ht="19.5" x14ac:dyDescent="0.3">
      <c r="E195" s="52"/>
      <c r="F195" s="246"/>
      <c r="G195" s="53"/>
      <c r="M195" s="8"/>
      <c r="N195" s="8"/>
    </row>
    <row r="196" spans="5:14" x14ac:dyDescent="0.4">
      <c r="E196" s="52"/>
      <c r="F196" s="52"/>
      <c r="G196" s="53"/>
      <c r="M196" s="8"/>
    </row>
    <row r="197" spans="5:14" ht="25.5" x14ac:dyDescent="0.35">
      <c r="E197" s="231"/>
      <c r="F197" s="232"/>
      <c r="G197" s="53"/>
      <c r="N197" s="8"/>
    </row>
    <row r="198" spans="5:14" ht="47.25" customHeight="1" x14ac:dyDescent="0.3">
      <c r="E198" s="231"/>
      <c r="F198" s="232"/>
      <c r="G198" s="53"/>
      <c r="M198" s="8"/>
      <c r="N198" s="8"/>
    </row>
    <row r="199" spans="5:14" ht="45.75" customHeight="1" x14ac:dyDescent="0.3">
      <c r="E199" s="237"/>
      <c r="F199" s="232"/>
      <c r="G199" s="53"/>
      <c r="M199" s="8"/>
      <c r="N199" s="8"/>
    </row>
    <row r="200" spans="5:14" ht="69.75" customHeight="1" x14ac:dyDescent="0.4">
      <c r="E200" s="236"/>
      <c r="F200" s="232"/>
      <c r="G200" s="53"/>
    </row>
    <row r="201" spans="5:14" x14ac:dyDescent="0.4">
      <c r="F201" s="240"/>
      <c r="G201" s="241"/>
      <c r="H201" s="242"/>
      <c r="I201" s="242"/>
      <c r="J201" s="243"/>
    </row>
    <row r="202" spans="5:14" x14ac:dyDescent="0.4">
      <c r="F202" s="232"/>
    </row>
  </sheetData>
  <autoFilter ref="I1:I202"/>
  <customSheetViews>
    <customSheetView guid="{DE2D4942-7408-4E97-8066-36FDC42C9E89}" scale="70" showPageBreaks="1" fitToPage="1" printArea="1" showAutoFilter="1" hiddenColumns="1" topLeftCell="B1">
      <pane ySplit="5" topLeftCell="A6" activePane="bottomLeft" state="frozen"/>
      <selection pane="bottomLeft" activeCell="J200" sqref="J200"/>
      <rowBreaks count="4" manualBreakCount="4">
        <brk id="74" min="2" max="9" man="1"/>
        <brk id="176" min="1" max="7" man="1"/>
        <brk id="125" min="1" max="7" man="1"/>
        <brk id="207" max="7" man="1"/>
      </rowBreaks>
      <pageMargins left="0.23622047244094491" right="0.23622047244094491" top="0" bottom="0" header="0" footer="0"/>
      <pageSetup paperSize="9" scale="39" firstPageNumber="66" fitToHeight="0" orientation="portrait" useFirstPageNumber="1" r:id="rId1"/>
      <headerFooter>
        <oddFooter>&amp;R &amp;P</oddFooter>
      </headerFooter>
      <autoFilter ref="I1:I202"/>
    </customSheetView>
    <customSheetView guid="{BA841332-DFE8-4B37-BA4A-C5C5E49832E3}" scale="70" showPageBreaks="1" printArea="1" topLeftCell="D1">
      <pane ySplit="5" topLeftCell="A133" activePane="bottomLeft" state="frozen"/>
      <selection pane="bottomLeft" activeCell="J135" sqref="J135"/>
      <rowBreaks count="8" manualBreakCount="8">
        <brk id="31" min="2" max="9" man="1"/>
        <brk id="56" min="2" max="9" man="1"/>
        <brk id="76" min="2" max="9" man="1"/>
        <brk id="102" min="2" max="9" man="1"/>
        <brk id="139" min="2" max="9" man="1"/>
        <brk id="157" min="2" max="9" man="1"/>
        <brk id="186" min="1" max="7" man="1"/>
        <brk id="210" max="7" man="1"/>
      </rowBreaks>
      <colBreaks count="1" manualBreakCount="1">
        <brk id="8" max="1048575" man="1"/>
      </colBreaks>
      <pageMargins left="0.23622047244094491" right="0.23622047244094491" top="0" bottom="0" header="0" footer="0"/>
      <pageSetup paperSize="9" scale="37" firstPageNumber="66" fitToHeight="0" orientation="portrait" useFirstPageNumber="1" r:id="rId2"/>
      <headerFooter>
        <oddFooter>&amp;R &amp;P</oddFooter>
      </headerFooter>
    </customSheetView>
    <customSheetView guid="{10002042-64B8-47E1-9CF6-7701B56F6EC0}" scale="60" showPageBreaks="1" printArea="1" showAutoFilter="1" view="pageBreakPreview">
      <pane ySplit="5" topLeftCell="A195" activePane="bottomLeft" state="frozen"/>
      <selection pane="bottomLeft" activeCell="J194" sqref="J194"/>
      <rowBreaks count="11" manualBreakCount="11">
        <brk id="26" min="2" max="9" man="1"/>
        <brk id="45" min="2" max="9" man="1"/>
        <brk id="60" min="2" max="9" man="1"/>
        <brk id="84" min="2" max="9" man="1"/>
        <brk id="112" min="2" max="9" man="1"/>
        <brk id="130" min="2" max="9" man="1"/>
        <brk id="148" min="2" max="9" man="1"/>
        <brk id="160" min="2" max="9" man="1"/>
        <brk id="181" min="2" max="9" man="1"/>
        <brk id="195" min="2" max="9" man="1"/>
        <brk id="218" min="1" max="8" man="1"/>
      </rowBreaks>
      <pageMargins left="0.23622047244094491" right="0.23622047244094491" top="0" bottom="0" header="0" footer="0"/>
      <pageSetup paperSize="9" scale="43" firstPageNumber="70" fitToHeight="0" orientation="portrait" useFirstPageNumber="1" r:id="rId3"/>
      <headerFooter>
        <oddFooter>&amp;R &amp;P</oddFooter>
      </headerFooter>
      <autoFilter ref="C1:L199"/>
    </customSheetView>
    <customSheetView guid="{47B689C4-ABBE-41BA-9B3C-3E610DB9C5AC}" scale="90" showPageBreaks="1" printArea="1" showAutoFilter="1" hiddenColumns="1" topLeftCell="B1">
      <pane ySplit="5" topLeftCell="A37" activePane="bottomLeft" state="frozen"/>
      <selection pane="bottomLeft" activeCell="H45" sqref="H38:H45"/>
      <rowBreaks count="7" manualBreakCount="7">
        <brk id="177" min="1" max="7" man="1"/>
        <brk id="195" min="1" max="7" man="1"/>
        <brk id="171" min="1" max="7" man="1"/>
        <brk id="166" min="1" max="7" man="1"/>
        <brk id="138" min="1" max="7" man="1"/>
        <brk id="145" min="1" max="7" man="1"/>
        <brk id="211" max="7" man="1"/>
      </rowBreaks>
      <pageMargins left="0.23622047244094491" right="0.23622047244094491" top="0" bottom="0" header="0" footer="0"/>
      <pageSetup paperSize="9" scale="37" firstPageNumber="69" fitToHeight="0" orientation="portrait" useFirstPageNumber="1" r:id="rId4"/>
      <headerFooter>
        <oddFooter>&amp;R &amp;P</oddFooter>
      </headerFooter>
      <autoFilter ref="C1:L202"/>
    </customSheetView>
    <customSheetView guid="{FEA8BA84-09E7-4AC9-B99A-D42DE5EF1549}" scale="60" showPageBreaks="1" printArea="1" showAutoFilter="1" hiddenColumns="1" view="pageBreakPreview" topLeftCell="C1">
      <pane ySplit="7" topLeftCell="A173" activePane="bottomLeft" state="frozen"/>
      <selection pane="bottomLeft" activeCell="J179" sqref="J179"/>
      <rowBreaks count="7" manualBreakCount="7">
        <brk id="104" min="1" max="11" man="1"/>
        <brk id="107" min="1" max="11" man="1"/>
        <brk id="122" min="1" max="11" man="1"/>
        <brk id="129" min="1" max="11" man="1"/>
        <brk id="154" min="1" max="11" man="1"/>
        <brk id="195" min="1" max="11" man="1"/>
        <brk id="206" min="1" max="11" man="1"/>
      </rowBreaks>
      <pageMargins left="0.23622047244094491" right="0.23622047244094491" top="0" bottom="0" header="0" footer="0"/>
      <pageSetup paperSize="9" scale="37" firstPageNumber="69" fitToHeight="0" orientation="portrait" useFirstPageNumber="1" r:id="rId5"/>
      <headerFooter>
        <oddFooter>&amp;R &amp;P</oddFooter>
      </headerFooter>
      <autoFilter ref="B5:J202"/>
    </customSheetView>
    <customSheetView guid="{29EBB03D-D157-4DB4-B2FB-3BC1828B8F46}" scale="50" showPageBreaks="1" printArea="1" showAutoFilter="1" hiddenColumns="1" topLeftCell="B1">
      <pane ySplit="5" topLeftCell="A69" activePane="bottomLeft" state="frozen"/>
      <selection pane="bottomLeft" activeCell="J75" sqref="J75:J76"/>
      <rowBreaks count="7" manualBreakCount="7">
        <brk id="177" min="1" max="7" man="1"/>
        <brk id="197" min="1" max="7" man="1"/>
        <brk id="171" min="1" max="7" man="1"/>
        <brk id="168" min="1" max="7" man="1"/>
        <brk id="138" min="1" max="7" man="1"/>
        <brk id="146" min="1" max="7" man="1"/>
        <brk id="212" max="7" man="1"/>
      </rowBreaks>
      <pageMargins left="0.23622047244094491" right="0.23622047244094491" top="0" bottom="0" header="0" footer="0"/>
      <pageSetup paperSize="9" scale="37" firstPageNumber="66" fitToHeight="0" orientation="portrait" useFirstPageNumber="1" r:id="rId6"/>
      <headerFooter>
        <oddFooter>&amp;R &amp;P</oddFooter>
      </headerFooter>
      <autoFilter ref="C1:L207"/>
    </customSheetView>
    <customSheetView guid="{3A557100-9F28-4CAE-BE2B-77DADCE4D6AC}" scale="80" printArea="1" topLeftCell="B1">
      <pane ySplit="5" topLeftCell="A195" activePane="bottomLeft" state="frozen"/>
      <selection pane="bottomLeft" activeCell="N198" sqref="N198"/>
      <rowBreaks count="8" manualBreakCount="8">
        <brk id="31" min="1" max="7" man="1"/>
        <brk id="56" min="1" max="7" man="1"/>
        <brk id="77" min="1" max="7" man="1"/>
        <brk id="102" min="1" max="7" man="1"/>
        <brk id="149" min="1" max="7" man="1"/>
        <brk id="168" min="1" max="7" man="1"/>
        <brk id="190" min="1" max="7" man="1"/>
        <brk id="216" max="7" man="1"/>
      </rowBreaks>
      <colBreaks count="1" manualBreakCount="1">
        <brk id="8" max="1048575" man="1"/>
      </colBreaks>
      <pageMargins left="0.23622047244094491" right="0.23622047244094491" top="0" bottom="0" header="0" footer="0"/>
      <pageSetup paperSize="9" scale="37" firstPageNumber="66" fitToHeight="0" orientation="portrait" useFirstPageNumber="1" r:id="rId7"/>
      <headerFooter>
        <oddFooter>&amp;R &amp;P</oddFooter>
      </headerFooter>
    </customSheetView>
    <customSheetView guid="{2C3FADCE-752E-4842-8325-E971B470C62D}" scale="55" showAutoFilter="1">
      <pane ySplit="5" topLeftCell="A6" activePane="bottomLeft" state="frozen"/>
      <selection pane="bottomLeft" activeCell="Q8" sqref="Q8"/>
      <rowBreaks count="11" manualBreakCount="11">
        <brk id="25" max="9" man="1"/>
        <brk id="45" max="9" man="1"/>
        <brk id="62" max="9" man="1"/>
        <brk id="86" max="9" man="1"/>
        <brk id="114" max="9" man="1"/>
        <brk id="133" max="9" man="1"/>
        <brk id="151" max="9" man="1"/>
        <brk id="163" max="9" man="1"/>
        <brk id="184" max="9" man="1"/>
        <brk id="198" min="2" max="9" man="1"/>
        <brk id="221" min="1" max="8" man="1"/>
      </rowBreaks>
      <pageMargins left="0.23622047244094491" right="0.23622047244094491" top="0" bottom="0" header="0" footer="0"/>
      <pageSetup paperSize="9" scale="43" firstPageNumber="70" fitToHeight="0" orientation="portrait" useFirstPageNumber="1" r:id="rId8"/>
      <headerFooter>
        <oddFooter>&amp;R &amp;P</oddFooter>
      </headerFooter>
      <autoFilter ref="C1:L199"/>
    </customSheetView>
    <customSheetView guid="{466B0117-CF9D-40DC-8F48-94B74A2CAE52}" scale="70" showPageBreaks="1" printArea="1" showAutoFilter="1" view="pageBreakPreview" topLeftCell="B1">
      <pane ySplit="5" topLeftCell="A91" activePane="bottomLeft" state="frozen"/>
      <selection pane="bottomLeft" activeCell="J83" sqref="J83"/>
      <rowBreaks count="11" manualBreakCount="11">
        <brk id="26" min="2" max="9" man="1"/>
        <brk id="45" min="2" max="9" man="1"/>
        <brk id="60" min="2" max="9" man="1"/>
        <brk id="84" min="2" max="9" man="1"/>
        <brk id="112" min="2" max="9" man="1"/>
        <brk id="130" min="2" max="9" man="1"/>
        <brk id="148" min="2" max="9" man="1"/>
        <brk id="160" min="1" max="8" man="1"/>
        <brk id="181" min="2" max="9" man="1"/>
        <brk id="195" min="2" max="9" man="1"/>
        <brk id="218" min="1" max="8" man="1"/>
      </rowBreaks>
      <pageMargins left="0.23622047244094491" right="0.23622047244094491" top="0" bottom="0" header="0" footer="0"/>
      <pageSetup paperSize="9" scale="43" firstPageNumber="70" fitToHeight="0" orientation="portrait" useFirstPageNumber="1" r:id="rId9"/>
      <headerFooter>
        <oddFooter>&amp;R &amp;P</oddFooter>
      </headerFooter>
      <autoFilter ref="C1:L200"/>
    </customSheetView>
    <customSheetView guid="{4AAB4DEF-F9A2-43E2-A6A9-F8EE2C83DEEC}" scale="55" showPageBreaks="1" printArea="1" topLeftCell="C1">
      <pane ySplit="5" topLeftCell="A36" activePane="bottomLeft" state="frozen"/>
      <selection pane="bottomLeft" activeCell="F40" sqref="F40"/>
      <rowBreaks count="8" manualBreakCount="8">
        <brk id="30" min="1" max="7" man="1"/>
        <brk id="54" min="1" max="7" man="1"/>
        <brk id="74" min="1" max="7" man="1"/>
        <brk id="99" min="1" max="7" man="1"/>
        <brk id="145" min="1" max="7" man="1"/>
        <brk id="163" min="1" max="7" man="1"/>
        <brk id="192" min="1" max="7" man="1"/>
        <brk id="216" max="7" man="1"/>
      </rowBreaks>
      <colBreaks count="1" manualBreakCount="1">
        <brk id="8" max="1048575" man="1"/>
      </colBreaks>
      <pageMargins left="0.23622047244094491" right="0.23622047244094491" top="0" bottom="0" header="0" footer="0"/>
      <pageSetup paperSize="9" scale="37" firstPageNumber="66" fitToHeight="0" orientation="portrait" useFirstPageNumber="1" r:id="rId10"/>
      <headerFooter>
        <oddFooter>&amp;R &amp;P</oddFooter>
      </headerFooter>
    </customSheetView>
  </customSheetViews>
  <mergeCells count="35">
    <mergeCell ref="C188:C189"/>
    <mergeCell ref="B135:B136"/>
    <mergeCell ref="A135:A136"/>
    <mergeCell ref="C117:J117"/>
    <mergeCell ref="C134:J134"/>
    <mergeCell ref="D135:D136"/>
    <mergeCell ref="C122:J122"/>
    <mergeCell ref="C135:C136"/>
    <mergeCell ref="C95:J95"/>
    <mergeCell ref="C6:J6"/>
    <mergeCell ref="C81:J81"/>
    <mergeCell ref="C181:J181"/>
    <mergeCell ref="C184:J184"/>
    <mergeCell ref="C46:J46"/>
    <mergeCell ref="C159:J159"/>
    <mergeCell ref="C102:J102"/>
    <mergeCell ref="C141:J141"/>
    <mergeCell ref="C180:J180"/>
    <mergeCell ref="C89:J89"/>
    <mergeCell ref="C146:J146"/>
    <mergeCell ref="C173:J173"/>
    <mergeCell ref="C152:J152"/>
    <mergeCell ref="C65:C66"/>
    <mergeCell ref="C73:J73"/>
    <mergeCell ref="D2:J2"/>
    <mergeCell ref="C58:J58"/>
    <mergeCell ref="C82:J82"/>
    <mergeCell ref="C3:C4"/>
    <mergeCell ref="D3:D4"/>
    <mergeCell ref="E3:E4"/>
    <mergeCell ref="F3:F4"/>
    <mergeCell ref="G3:I3"/>
    <mergeCell ref="J3:J4"/>
    <mergeCell ref="C7:J7"/>
    <mergeCell ref="C36:J36"/>
  </mergeCells>
  <pageMargins left="0.23622047244094491" right="0.23622047244094491" top="0" bottom="0" header="0" footer="0"/>
  <pageSetup paperSize="9" scale="39" firstPageNumber="66" fitToHeight="0" orientation="portrait" useFirstPageNumber="1" r:id="rId11"/>
  <headerFooter>
    <oddFooter>&amp;R &amp;P</oddFooter>
  </headerFooter>
  <rowBreaks count="4" manualBreakCount="4">
    <brk id="74" min="2" max="9" man="1"/>
    <brk id="176" min="1" max="7" man="1"/>
    <brk id="125" min="1" max="7" man="1"/>
    <brk id="207" max="7" man="1"/>
  </rowBreaks>
  <legacyDrawing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Приложение 2</vt:lpstr>
      <vt:lpstr>'Приложение 2'!Заголовки_для_печати</vt:lpstr>
      <vt:lpstr>'Приложение 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Цёвка Елена Александровна</dc:creator>
  <cp:lastModifiedBy>Степаненко Наталья Алексеевна</cp:lastModifiedBy>
  <cp:lastPrinted>2025-04-10T10:29:19Z</cp:lastPrinted>
  <dcterms:created xsi:type="dcterms:W3CDTF">2006-09-16T00:00:00Z</dcterms:created>
  <dcterms:modified xsi:type="dcterms:W3CDTF">2025-05-19T07:13:56Z</dcterms:modified>
</cp:coreProperties>
</file>