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5" i="1" l="1"/>
  <c r="F113" i="1"/>
  <c r="O112" i="1"/>
  <c r="N112" i="1"/>
  <c r="K112" i="1"/>
  <c r="J112" i="1"/>
  <c r="F112" i="1"/>
  <c r="E111" i="1"/>
  <c r="D111" i="1" s="1"/>
  <c r="C111" i="1"/>
  <c r="B111" i="1"/>
  <c r="F111" i="1" s="1"/>
  <c r="E110" i="1"/>
  <c r="D110" i="1"/>
  <c r="C110" i="1"/>
  <c r="G110" i="1" s="1"/>
  <c r="B110" i="1"/>
  <c r="F110" i="1" s="1"/>
  <c r="G109" i="1"/>
  <c r="F109" i="1"/>
  <c r="AB108" i="1"/>
  <c r="G108" i="1"/>
  <c r="F108" i="1"/>
  <c r="E107" i="1"/>
  <c r="D107" i="1" s="1"/>
  <c r="C107" i="1"/>
  <c r="G107" i="1" s="1"/>
  <c r="B107" i="1"/>
  <c r="F107" i="1" s="1"/>
  <c r="AE106" i="1"/>
  <c r="AC106" i="1"/>
  <c r="Y106" i="1"/>
  <c r="Y105" i="1" s="1"/>
  <c r="X106" i="1"/>
  <c r="X105" i="1" s="1"/>
  <c r="S106" i="1"/>
  <c r="R106" i="1"/>
  <c r="O106" i="1"/>
  <c r="O105" i="1" s="1"/>
  <c r="N106" i="1"/>
  <c r="K106" i="1"/>
  <c r="J106" i="1"/>
  <c r="G106" i="1"/>
  <c r="F106" i="1"/>
  <c r="AE105" i="1"/>
  <c r="AC105" i="1"/>
  <c r="AB105" i="1"/>
  <c r="N105" i="1"/>
  <c r="K105" i="1"/>
  <c r="J105" i="1"/>
  <c r="F105" i="1"/>
  <c r="E103" i="1"/>
  <c r="D103" i="1" s="1"/>
  <c r="C103" i="1"/>
  <c r="G103" i="1" s="1"/>
  <c r="B103" i="1"/>
  <c r="F103" i="1" s="1"/>
  <c r="E102" i="1"/>
  <c r="D102" i="1" s="1"/>
  <c r="C102" i="1"/>
  <c r="B102" i="1"/>
  <c r="G101" i="1"/>
  <c r="F101" i="1"/>
  <c r="E100" i="1"/>
  <c r="D100" i="1" s="1"/>
  <c r="C100" i="1"/>
  <c r="B100" i="1"/>
  <c r="E99" i="1"/>
  <c r="D99" i="1" s="1"/>
  <c r="C99" i="1"/>
  <c r="G99" i="1" s="1"/>
  <c r="B99" i="1"/>
  <c r="F99" i="1" s="1"/>
  <c r="AC98" i="1"/>
  <c r="AA98" i="1"/>
  <c r="Y98" i="1"/>
  <c r="X98" i="1"/>
  <c r="S98" i="1"/>
  <c r="R98" i="1"/>
  <c r="O98" i="1"/>
  <c r="N98" i="1"/>
  <c r="K98" i="1"/>
  <c r="J98" i="1"/>
  <c r="G98" i="1"/>
  <c r="F98" i="1"/>
  <c r="E96" i="1"/>
  <c r="D96" i="1" s="1"/>
  <c r="C96" i="1"/>
  <c r="B96" i="1"/>
  <c r="E95" i="1"/>
  <c r="D95" i="1" s="1"/>
  <c r="C95" i="1"/>
  <c r="G95" i="1" s="1"/>
  <c r="B95" i="1"/>
  <c r="F95" i="1" s="1"/>
  <c r="G94" i="1"/>
  <c r="F94" i="1"/>
  <c r="E93" i="1"/>
  <c r="D93" i="1" s="1"/>
  <c r="C93" i="1"/>
  <c r="G93" i="1" s="1"/>
  <c r="B93" i="1"/>
  <c r="F93" i="1" s="1"/>
  <c r="E92" i="1"/>
  <c r="D92" i="1" s="1"/>
  <c r="C92" i="1"/>
  <c r="B92" i="1"/>
  <c r="AE91" i="1"/>
  <c r="AC91" i="1"/>
  <c r="AB91" i="1"/>
  <c r="Y91" i="1"/>
  <c r="X91" i="1"/>
  <c r="W91" i="1"/>
  <c r="U91" i="1"/>
  <c r="T91" i="1"/>
  <c r="O91" i="1"/>
  <c r="N91" i="1"/>
  <c r="K91" i="1"/>
  <c r="J91" i="1"/>
  <c r="G91" i="1"/>
  <c r="F91" i="1"/>
  <c r="E89" i="1"/>
  <c r="D89" i="1" s="1"/>
  <c r="C89" i="1"/>
  <c r="B89" i="1"/>
  <c r="G88" i="1"/>
  <c r="F88" i="1"/>
  <c r="E87" i="1"/>
  <c r="D87" i="1" s="1"/>
  <c r="C87" i="1"/>
  <c r="B87" i="1"/>
  <c r="E86" i="1"/>
  <c r="D86" i="1"/>
  <c r="C86" i="1"/>
  <c r="G86" i="1" s="1"/>
  <c r="B86" i="1"/>
  <c r="F86" i="1" s="1"/>
  <c r="Y85" i="1"/>
  <c r="X85" i="1"/>
  <c r="W85" i="1"/>
  <c r="U85" i="1"/>
  <c r="T85" i="1"/>
  <c r="R85" i="1"/>
  <c r="O85" i="1"/>
  <c r="N85" i="1"/>
  <c r="M85" i="1"/>
  <c r="L85" i="1"/>
  <c r="K85" i="1"/>
  <c r="J85" i="1"/>
  <c r="G85" i="1"/>
  <c r="F85" i="1"/>
  <c r="AE83" i="1"/>
  <c r="AD83" i="1"/>
  <c r="Y83" i="1" s="1"/>
  <c r="T83" i="1" s="1"/>
  <c r="O83" i="1" s="1"/>
  <c r="J83" i="1" s="1"/>
  <c r="AC83" i="1"/>
  <c r="X83" i="1"/>
  <c r="S83" i="1" s="1"/>
  <c r="N83" i="1" s="1"/>
  <c r="I83" i="1" s="1"/>
  <c r="R83" i="1"/>
  <c r="M83" i="1" s="1"/>
  <c r="H83" i="1" s="1"/>
  <c r="F83" i="1"/>
  <c r="E82" i="1"/>
  <c r="D82" i="1" s="1"/>
  <c r="C82" i="1"/>
  <c r="B82" i="1"/>
  <c r="F82" i="1" s="1"/>
  <c r="G81" i="1"/>
  <c r="F81" i="1"/>
  <c r="E80" i="1"/>
  <c r="D80" i="1" s="1"/>
  <c r="C80" i="1"/>
  <c r="B80" i="1"/>
  <c r="F80" i="1" s="1"/>
  <c r="E79" i="1"/>
  <c r="F79" i="1" s="1"/>
  <c r="D79" i="1"/>
  <c r="C79" i="1"/>
  <c r="G79" i="1" s="1"/>
  <c r="B79" i="1"/>
  <c r="AC78" i="1"/>
  <c r="X78" i="1"/>
  <c r="W78" i="1"/>
  <c r="U78" i="1"/>
  <c r="T78" i="1"/>
  <c r="S78" i="1"/>
  <c r="R78" i="1"/>
  <c r="O78" i="1"/>
  <c r="N78" i="1"/>
  <c r="K78" i="1"/>
  <c r="J78" i="1"/>
  <c r="I78" i="1"/>
  <c r="H78" i="1"/>
  <c r="G78" i="1"/>
  <c r="F78" i="1"/>
  <c r="AA75" i="1"/>
  <c r="Z75" i="1"/>
  <c r="Y75" i="1"/>
  <c r="X75" i="1"/>
  <c r="V75" i="1"/>
  <c r="U75" i="1"/>
  <c r="T75" i="1"/>
  <c r="O75" i="1" s="1"/>
  <c r="J75" i="1" s="1"/>
  <c r="E75" i="1" s="1"/>
  <c r="S75" i="1"/>
  <c r="N75" i="1" s="1"/>
  <c r="I75" i="1" s="1"/>
  <c r="D75" i="1" s="1"/>
  <c r="R75" i="1"/>
  <c r="Q75" i="1"/>
  <c r="P75" i="1"/>
  <c r="L75" i="1"/>
  <c r="K75" i="1"/>
  <c r="F75" i="1" s="1"/>
  <c r="H75" i="1"/>
  <c r="G75" i="1"/>
  <c r="C75" i="1"/>
  <c r="G74" i="1"/>
  <c r="F74" i="1"/>
  <c r="D73" i="1"/>
  <c r="C73" i="1"/>
  <c r="G73" i="1" s="1"/>
  <c r="B73" i="1" s="1"/>
  <c r="F73" i="1" s="1"/>
  <c r="E72" i="1"/>
  <c r="D72" i="1" s="1"/>
  <c r="C72" i="1"/>
  <c r="G72" i="1" s="1"/>
  <c r="B72" i="1"/>
  <c r="F72" i="1" s="1"/>
  <c r="G71" i="1"/>
  <c r="F71" i="1"/>
  <c r="AC70" i="1"/>
  <c r="AA70" i="1"/>
  <c r="X70" i="1"/>
  <c r="R70" i="1"/>
  <c r="O70" i="1"/>
  <c r="N70" i="1"/>
  <c r="K70" i="1"/>
  <c r="J70" i="1"/>
  <c r="G70" i="1"/>
  <c r="F70" i="1"/>
  <c r="AA68" i="1"/>
  <c r="Z68" i="1"/>
  <c r="Y68" i="1"/>
  <c r="X68" i="1"/>
  <c r="V68" i="1"/>
  <c r="Q68" i="1" s="1"/>
  <c r="L68" i="1" s="1"/>
  <c r="G68" i="1" s="1"/>
  <c r="U68" i="1"/>
  <c r="T68" i="1"/>
  <c r="O68" i="1" s="1"/>
  <c r="J68" i="1" s="1"/>
  <c r="E68" i="1" s="1"/>
  <c r="S68" i="1"/>
  <c r="N68" i="1" s="1"/>
  <c r="I68" i="1" s="1"/>
  <c r="D68" i="1" s="1"/>
  <c r="R68" i="1"/>
  <c r="P68" i="1"/>
  <c r="K68" i="1"/>
  <c r="F68" i="1" s="1"/>
  <c r="H68" i="1"/>
  <c r="C68" i="1"/>
  <c r="G67" i="1"/>
  <c r="F67" i="1"/>
  <c r="G66" i="1"/>
  <c r="F66" i="1"/>
  <c r="E65" i="1"/>
  <c r="F65" i="1" s="1"/>
  <c r="D65" i="1"/>
  <c r="C65" i="1"/>
  <c r="G65" i="1" s="1"/>
  <c r="B65" i="1"/>
  <c r="G64" i="1"/>
  <c r="F64" i="1"/>
  <c r="AE63" i="1"/>
  <c r="AC63" i="1"/>
  <c r="AA63" i="1"/>
  <c r="X63" i="1"/>
  <c r="R63" i="1"/>
  <c r="O63" i="1"/>
  <c r="N63" i="1"/>
  <c r="K63" i="1"/>
  <c r="J63" i="1"/>
  <c r="G63" i="1"/>
  <c r="F63" i="1"/>
  <c r="AA62" i="1"/>
  <c r="Z62" i="1"/>
  <c r="Y62" i="1"/>
  <c r="X62" i="1"/>
  <c r="V62" i="1"/>
  <c r="Q62" i="1" s="1"/>
  <c r="L62" i="1" s="1"/>
  <c r="G62" i="1" s="1"/>
  <c r="U62" i="1"/>
  <c r="P62" i="1" s="1"/>
  <c r="K62" i="1" s="1"/>
  <c r="F62" i="1" s="1"/>
  <c r="T62" i="1"/>
  <c r="S62" i="1"/>
  <c r="R62" i="1"/>
  <c r="O62" i="1"/>
  <c r="N62" i="1"/>
  <c r="J62" i="1"/>
  <c r="I62" i="1"/>
  <c r="D62" i="1" s="1"/>
  <c r="H62" i="1"/>
  <c r="C62" i="1" s="1"/>
  <c r="E62" i="1"/>
  <c r="E61" i="1"/>
  <c r="D61" i="1" s="1"/>
  <c r="C61" i="1"/>
  <c r="B61" i="1"/>
  <c r="F61" i="1" s="1"/>
  <c r="G60" i="1"/>
  <c r="F60" i="1"/>
  <c r="E59" i="1"/>
  <c r="D59" i="1" s="1"/>
  <c r="C59" i="1"/>
  <c r="B59" i="1"/>
  <c r="F59" i="1" s="1"/>
  <c r="E58" i="1"/>
  <c r="F58" i="1" s="1"/>
  <c r="D58" i="1"/>
  <c r="C58" i="1"/>
  <c r="G58" i="1" s="1"/>
  <c r="B58" i="1"/>
  <c r="AC57" i="1"/>
  <c r="AA57" i="1"/>
  <c r="X57" i="1"/>
  <c r="R57" i="1"/>
  <c r="O57" i="1"/>
  <c r="N57" i="1"/>
  <c r="K57" i="1"/>
  <c r="J57" i="1"/>
  <c r="G57" i="1"/>
  <c r="F57" i="1"/>
  <c r="AA55" i="1"/>
  <c r="Z55" i="1"/>
  <c r="Y55" i="1"/>
  <c r="X55" i="1"/>
  <c r="V55" i="1"/>
  <c r="Q55" i="1" s="1"/>
  <c r="L55" i="1" s="1"/>
  <c r="G55" i="1" s="1"/>
  <c r="U55" i="1"/>
  <c r="T55" i="1"/>
  <c r="S55" i="1"/>
  <c r="N55" i="1" s="1"/>
  <c r="I55" i="1" s="1"/>
  <c r="R55" i="1"/>
  <c r="P55" i="1"/>
  <c r="O55" i="1"/>
  <c r="K55" i="1"/>
  <c r="J55" i="1"/>
  <c r="E55" i="1" s="1"/>
  <c r="H55" i="1"/>
  <c r="F55" i="1"/>
  <c r="E54" i="1"/>
  <c r="D54" i="1" s="1"/>
  <c r="C54" i="1"/>
  <c r="G54" i="1" s="1"/>
  <c r="B54" i="1"/>
  <c r="F54" i="1" s="1"/>
  <c r="G53" i="1"/>
  <c r="F53" i="1"/>
  <c r="E52" i="1"/>
  <c r="D52" i="1" s="1"/>
  <c r="C52" i="1"/>
  <c r="G52" i="1" s="1"/>
  <c r="B52" i="1"/>
  <c r="F52" i="1" s="1"/>
  <c r="E51" i="1"/>
  <c r="D51" i="1" s="1"/>
  <c r="C51" i="1"/>
  <c r="B51" i="1"/>
  <c r="X50" i="1"/>
  <c r="S50" i="1"/>
  <c r="R50" i="1"/>
  <c r="O50" i="1"/>
  <c r="N50" i="1"/>
  <c r="M50" i="1"/>
  <c r="L50" i="1"/>
  <c r="K50" i="1"/>
  <c r="J50" i="1"/>
  <c r="I50" i="1"/>
  <c r="H50" i="1"/>
  <c r="G50" i="1"/>
  <c r="F50" i="1"/>
  <c r="E48" i="1"/>
  <c r="F48" i="1" s="1"/>
  <c r="D48" i="1"/>
  <c r="C48" i="1"/>
  <c r="G48" i="1" s="1"/>
  <c r="B48" i="1"/>
  <c r="E47" i="1"/>
  <c r="D47" i="1" s="1"/>
  <c r="C47" i="1"/>
  <c r="B47" i="1"/>
  <c r="F47" i="1" s="1"/>
  <c r="G46" i="1"/>
  <c r="F46" i="1"/>
  <c r="E45" i="1"/>
  <c r="D45" i="1" s="1"/>
  <c r="C45" i="1"/>
  <c r="B45" i="1"/>
  <c r="F45" i="1" s="1"/>
  <c r="E44" i="1"/>
  <c r="F44" i="1" s="1"/>
  <c r="D44" i="1"/>
  <c r="C44" i="1"/>
  <c r="G44" i="1" s="1"/>
  <c r="B44" i="1"/>
  <c r="AE43" i="1"/>
  <c r="AD43" i="1"/>
  <c r="AC43" i="1"/>
  <c r="AB43" i="1"/>
  <c r="AA43" i="1"/>
  <c r="Y43" i="1"/>
  <c r="X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D40" i="1"/>
  <c r="C40" i="1"/>
  <c r="G40" i="1" s="1"/>
  <c r="B40" i="1"/>
  <c r="F40" i="1" s="1"/>
  <c r="G39" i="1"/>
  <c r="F39" i="1"/>
  <c r="D39" i="1"/>
  <c r="G38" i="1"/>
  <c r="F38" i="1"/>
  <c r="D38" i="1"/>
  <c r="G37" i="1"/>
  <c r="F37" i="1"/>
  <c r="D37" i="1"/>
  <c r="G36" i="1"/>
  <c r="D36" i="1"/>
  <c r="C36" i="1"/>
  <c r="B36" i="1"/>
  <c r="F36" i="1" s="1"/>
  <c r="AE35" i="1"/>
  <c r="AD35" i="1"/>
  <c r="AB35" i="1"/>
  <c r="AA35" i="1"/>
  <c r="T35" i="1"/>
  <c r="Q35" i="1"/>
  <c r="P35" i="1"/>
  <c r="O35" i="1"/>
  <c r="N35" i="1"/>
  <c r="M35" i="1"/>
  <c r="L35" i="1"/>
  <c r="K35" i="1"/>
  <c r="J35" i="1"/>
  <c r="I35" i="1"/>
  <c r="H35" i="1"/>
  <c r="D35" i="1"/>
  <c r="R34" i="1"/>
  <c r="AC33" i="1"/>
  <c r="AB33" i="1"/>
  <c r="AA33" i="1"/>
  <c r="V33" i="1" s="1"/>
  <c r="Q33" i="1" s="1"/>
  <c r="L33" i="1" s="1"/>
  <c r="G33" i="1" s="1"/>
  <c r="X33" i="1"/>
  <c r="W33" i="1"/>
  <c r="S33" i="1"/>
  <c r="R33" i="1"/>
  <c r="P33" i="1"/>
  <c r="N33" i="1"/>
  <c r="I33" i="1" s="1"/>
  <c r="M33" i="1"/>
  <c r="H33" i="1" s="1"/>
  <c r="K33" i="1"/>
  <c r="J33" i="1"/>
  <c r="F33" i="1"/>
  <c r="AE32" i="1"/>
  <c r="Z32" i="1" s="1"/>
  <c r="U32" i="1" s="1"/>
  <c r="AD32" i="1"/>
  <c r="AC32" i="1"/>
  <c r="AB32" i="1"/>
  <c r="W32" i="1" s="1"/>
  <c r="R32" i="1" s="1"/>
  <c r="M32" i="1" s="1"/>
  <c r="H32" i="1" s="1"/>
  <c r="C32" i="1" s="1"/>
  <c r="AA32" i="1"/>
  <c r="V32" i="1" s="1"/>
  <c r="Q32" i="1" s="1"/>
  <c r="Y32" i="1"/>
  <c r="X32" i="1"/>
  <c r="S32" i="1" s="1"/>
  <c r="N32" i="1" s="1"/>
  <c r="I32" i="1" s="1"/>
  <c r="T32" i="1"/>
  <c r="O32" i="1" s="1"/>
  <c r="J32" i="1" s="1"/>
  <c r="E32" i="1" s="1"/>
  <c r="P32" i="1"/>
  <c r="K32" i="1" s="1"/>
  <c r="F32" i="1" s="1"/>
  <c r="L32" i="1"/>
  <c r="G32" i="1" s="1"/>
  <c r="B32" i="1" s="1"/>
  <c r="D32" i="1"/>
  <c r="AC31" i="1"/>
  <c r="AB31" i="1"/>
  <c r="W31" i="1" s="1"/>
  <c r="R31" i="1" s="1"/>
  <c r="M31" i="1" s="1"/>
  <c r="AA31" i="1"/>
  <c r="X31" i="1"/>
  <c r="V31" i="1"/>
  <c r="Q31" i="1" s="1"/>
  <c r="L31" i="1" s="1"/>
  <c r="S31" i="1"/>
  <c r="N31" i="1"/>
  <c r="I31" i="1" s="1"/>
  <c r="H31" i="1"/>
  <c r="AE30" i="1"/>
  <c r="Z30" i="1" s="1"/>
  <c r="U30" i="1" s="1"/>
  <c r="AD30" i="1"/>
  <c r="AC30" i="1"/>
  <c r="AB30" i="1"/>
  <c r="W30" i="1" s="1"/>
  <c r="R30" i="1" s="1"/>
  <c r="M30" i="1" s="1"/>
  <c r="H30" i="1" s="1"/>
  <c r="C30" i="1" s="1"/>
  <c r="AA30" i="1"/>
  <c r="V30" i="1" s="1"/>
  <c r="Q30" i="1" s="1"/>
  <c r="Y30" i="1"/>
  <c r="X30" i="1"/>
  <c r="S30" i="1" s="1"/>
  <c r="N30" i="1" s="1"/>
  <c r="I30" i="1" s="1"/>
  <c r="T30" i="1"/>
  <c r="O30" i="1" s="1"/>
  <c r="J30" i="1" s="1"/>
  <c r="E30" i="1" s="1"/>
  <c r="P30" i="1"/>
  <c r="K30" i="1" s="1"/>
  <c r="F30" i="1" s="1"/>
  <c r="L30" i="1"/>
  <c r="G30" i="1" s="1"/>
  <c r="B30" i="1" s="1"/>
  <c r="D30" i="1"/>
  <c r="AE29" i="1"/>
  <c r="AD29" i="1"/>
  <c r="Y29" i="1" s="1"/>
  <c r="T29" i="1" s="1"/>
  <c r="O29" i="1" s="1"/>
  <c r="AC29" i="1"/>
  <c r="X29" i="1" s="1"/>
  <c r="S29" i="1" s="1"/>
  <c r="N29" i="1" s="1"/>
  <c r="I29" i="1" s="1"/>
  <c r="D29" i="1" s="1"/>
  <c r="AB29" i="1"/>
  <c r="AA29" i="1"/>
  <c r="Z29" i="1"/>
  <c r="U29" i="1" s="1"/>
  <c r="P29" i="1" s="1"/>
  <c r="K29" i="1" s="1"/>
  <c r="W29" i="1"/>
  <c r="V29" i="1"/>
  <c r="Q29" i="1" s="1"/>
  <c r="L29" i="1" s="1"/>
  <c r="G29" i="1" s="1"/>
  <c r="B29" i="1" s="1"/>
  <c r="R29" i="1"/>
  <c r="M29" i="1" s="1"/>
  <c r="H29" i="1" s="1"/>
  <c r="C29" i="1" s="1"/>
  <c r="J29" i="1"/>
  <c r="E29" i="1" s="1"/>
  <c r="F29" i="1"/>
  <c r="AC28" i="1"/>
  <c r="AB28" i="1"/>
  <c r="AA28" i="1"/>
  <c r="X28" i="1"/>
  <c r="S28" i="1" s="1"/>
  <c r="N28" i="1" s="1"/>
  <c r="W28" i="1"/>
  <c r="V28" i="1"/>
  <c r="Q28" i="1" s="1"/>
  <c r="L28" i="1" s="1"/>
  <c r="R28" i="1"/>
  <c r="M28" i="1" s="1"/>
  <c r="H28" i="1" s="1"/>
  <c r="P28" i="1"/>
  <c r="K28" i="1"/>
  <c r="J28" i="1"/>
  <c r="I28" i="1"/>
  <c r="Q26" i="1"/>
  <c r="Q19" i="1" s="1"/>
  <c r="P26" i="1"/>
  <c r="P19" i="1" s="1"/>
  <c r="G26" i="1"/>
  <c r="C26" i="1"/>
  <c r="G25" i="1"/>
  <c r="F25" i="1"/>
  <c r="G24" i="1"/>
  <c r="F24" i="1"/>
  <c r="G23" i="1"/>
  <c r="F23" i="1"/>
  <c r="G22" i="1"/>
  <c r="F22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O21" i="1"/>
  <c r="N21" i="1"/>
  <c r="M21" i="1"/>
  <c r="L21" i="1"/>
  <c r="K21" i="1"/>
  <c r="J21" i="1"/>
  <c r="I21" i="1"/>
  <c r="H21" i="1"/>
  <c r="E21" i="1"/>
  <c r="D21" i="1"/>
  <c r="C21" i="1"/>
  <c r="AC19" i="1"/>
  <c r="AB19" i="1"/>
  <c r="AA19" i="1"/>
  <c r="AA12" i="1" s="1"/>
  <c r="Y19" i="1"/>
  <c r="X19" i="1"/>
  <c r="W19" i="1"/>
  <c r="V19" i="1"/>
  <c r="U19" i="1"/>
  <c r="T19" i="1"/>
  <c r="S19" i="1"/>
  <c r="R19" i="1"/>
  <c r="R12" i="1" s="1"/>
  <c r="O19" i="1"/>
  <c r="O12" i="1" s="1"/>
  <c r="N19" i="1"/>
  <c r="M19" i="1"/>
  <c r="L19" i="1"/>
  <c r="K19" i="1"/>
  <c r="J19" i="1"/>
  <c r="J12" i="1" s="1"/>
  <c r="I19" i="1"/>
  <c r="H19" i="1"/>
  <c r="AE18" i="1"/>
  <c r="AD18" i="1"/>
  <c r="AC18" i="1"/>
  <c r="AB18" i="1"/>
  <c r="AA18" i="1"/>
  <c r="Z18" i="1"/>
  <c r="Y18" i="1"/>
  <c r="X18" i="1"/>
  <c r="U18" i="1"/>
  <c r="U11" i="1" s="1"/>
  <c r="T18" i="1"/>
  <c r="T11" i="1" s="1"/>
  <c r="O18" i="1"/>
  <c r="N18" i="1"/>
  <c r="M18" i="1"/>
  <c r="M11" i="1" s="1"/>
  <c r="L18" i="1"/>
  <c r="K18" i="1"/>
  <c r="J18" i="1"/>
  <c r="I18" i="1"/>
  <c r="I11" i="1" s="1"/>
  <c r="H18" i="1"/>
  <c r="H11" i="1" s="1"/>
  <c r="B11" i="1" s="1"/>
  <c r="G18" i="1"/>
  <c r="F18" i="1"/>
  <c r="AC17" i="1"/>
  <c r="AB17" i="1"/>
  <c r="AA17" i="1"/>
  <c r="Z17" i="1"/>
  <c r="X17" i="1"/>
  <c r="X14" i="1" s="1"/>
  <c r="U17" i="1"/>
  <c r="U10" i="1" s="1"/>
  <c r="T17" i="1"/>
  <c r="O17" i="1"/>
  <c r="N17" i="1"/>
  <c r="N14" i="1" s="1"/>
  <c r="M17" i="1"/>
  <c r="M10" i="1" s="1"/>
  <c r="K17" i="1"/>
  <c r="J17" i="1"/>
  <c r="I17" i="1"/>
  <c r="H17" i="1"/>
  <c r="G17" i="1"/>
  <c r="F17" i="1"/>
  <c r="AE16" i="1"/>
  <c r="AE9" i="1" s="1"/>
  <c r="AD16" i="1"/>
  <c r="AD9" i="1" s="1"/>
  <c r="AC16" i="1"/>
  <c r="AB16" i="1"/>
  <c r="AA16" i="1"/>
  <c r="AA9" i="1" s="1"/>
  <c r="Z16" i="1"/>
  <c r="Z9" i="1" s="1"/>
  <c r="Y16" i="1"/>
  <c r="X16" i="1"/>
  <c r="U16" i="1"/>
  <c r="T16" i="1"/>
  <c r="T9" i="1" s="1"/>
  <c r="O16" i="1"/>
  <c r="N16" i="1"/>
  <c r="M16" i="1"/>
  <c r="M9" i="1" s="1"/>
  <c r="L16" i="1"/>
  <c r="L9" i="1" s="1"/>
  <c r="K16" i="1"/>
  <c r="J16" i="1"/>
  <c r="I16" i="1"/>
  <c r="I9" i="1" s="1"/>
  <c r="E9" i="1" s="1"/>
  <c r="H16" i="1"/>
  <c r="H9" i="1" s="1"/>
  <c r="B9" i="1" s="1"/>
  <c r="G16" i="1"/>
  <c r="F16" i="1"/>
  <c r="AE15" i="1"/>
  <c r="AD15" i="1"/>
  <c r="AD14" i="1" s="1"/>
  <c r="AC15" i="1"/>
  <c r="AB15" i="1"/>
  <c r="AA15" i="1"/>
  <c r="AA14" i="1" s="1"/>
  <c r="Z15" i="1"/>
  <c r="Y15" i="1"/>
  <c r="X15" i="1"/>
  <c r="U15" i="1"/>
  <c r="U8" i="1" s="1"/>
  <c r="U7" i="1" s="1"/>
  <c r="T15" i="1"/>
  <c r="T14" i="1" s="1"/>
  <c r="O15" i="1"/>
  <c r="N15" i="1"/>
  <c r="M15" i="1"/>
  <c r="M8" i="1" s="1"/>
  <c r="M7" i="1" s="1"/>
  <c r="L15" i="1"/>
  <c r="L8" i="1" s="1"/>
  <c r="L7" i="1" s="1"/>
  <c r="K15" i="1"/>
  <c r="J15" i="1"/>
  <c r="I15" i="1"/>
  <c r="I14" i="1" s="1"/>
  <c r="H15" i="1"/>
  <c r="H14" i="1" s="1"/>
  <c r="G15" i="1"/>
  <c r="F15" i="1"/>
  <c r="AC14" i="1"/>
  <c r="Y14" i="1"/>
  <c r="V14" i="1"/>
  <c r="U14" i="1"/>
  <c r="R14" i="1"/>
  <c r="Q14" i="1"/>
  <c r="P14" i="1"/>
  <c r="J14" i="1"/>
  <c r="AE12" i="1"/>
  <c r="AD12" i="1"/>
  <c r="AC12" i="1"/>
  <c r="AB12" i="1"/>
  <c r="Z12" i="1"/>
  <c r="Y12" i="1"/>
  <c r="Y7" i="1" s="1"/>
  <c r="X12" i="1"/>
  <c r="V12" i="1"/>
  <c r="U12" i="1"/>
  <c r="T12" i="1"/>
  <c r="Q12" i="1"/>
  <c r="P12" i="1"/>
  <c r="N12" i="1"/>
  <c r="M12" i="1"/>
  <c r="L12" i="1"/>
  <c r="I12" i="1"/>
  <c r="H12" i="1"/>
  <c r="C12" i="1"/>
  <c r="AE11" i="1"/>
  <c r="AD11" i="1"/>
  <c r="AC11" i="1"/>
  <c r="AB11" i="1"/>
  <c r="AA11" i="1"/>
  <c r="Z11" i="1"/>
  <c r="Y11" i="1"/>
  <c r="X11" i="1"/>
  <c r="W11" i="1"/>
  <c r="V11" i="1"/>
  <c r="S11" i="1"/>
  <c r="R11" i="1"/>
  <c r="Q11" i="1"/>
  <c r="P11" i="1"/>
  <c r="O11" i="1"/>
  <c r="N11" i="1"/>
  <c r="L11" i="1"/>
  <c r="K11" i="1"/>
  <c r="J11" i="1"/>
  <c r="C11" i="1"/>
  <c r="AE10" i="1"/>
  <c r="AD10" i="1"/>
  <c r="AC10" i="1"/>
  <c r="AB10" i="1"/>
  <c r="AA10" i="1"/>
  <c r="Z10" i="1"/>
  <c r="Y10" i="1"/>
  <c r="X10" i="1"/>
  <c r="W10" i="1"/>
  <c r="V10" i="1"/>
  <c r="T10" i="1"/>
  <c r="S10" i="1"/>
  <c r="R10" i="1"/>
  <c r="Q10" i="1"/>
  <c r="P10" i="1"/>
  <c r="O10" i="1"/>
  <c r="L10" i="1"/>
  <c r="K10" i="1"/>
  <c r="J10" i="1"/>
  <c r="I10" i="1"/>
  <c r="E10" i="1" s="1"/>
  <c r="H10" i="1"/>
  <c r="C10" i="1"/>
  <c r="AC9" i="1"/>
  <c r="AB9" i="1"/>
  <c r="Y9" i="1"/>
  <c r="X9" i="1"/>
  <c r="W9" i="1"/>
  <c r="V9" i="1"/>
  <c r="U9" i="1"/>
  <c r="S9" i="1"/>
  <c r="R9" i="1"/>
  <c r="Q9" i="1"/>
  <c r="P9" i="1"/>
  <c r="O9" i="1"/>
  <c r="O7" i="1" s="1"/>
  <c r="N9" i="1"/>
  <c r="K9" i="1"/>
  <c r="J9" i="1"/>
  <c r="C9" i="1"/>
  <c r="AE8" i="1"/>
  <c r="AE7" i="1" s="1"/>
  <c r="AD8" i="1"/>
  <c r="AD7" i="1" s="1"/>
  <c r="AC8" i="1"/>
  <c r="AB8" i="1"/>
  <c r="AA8" i="1"/>
  <c r="AA7" i="1" s="1"/>
  <c r="Z8" i="1"/>
  <c r="Z7" i="1" s="1"/>
  <c r="Y8" i="1"/>
  <c r="X8" i="1"/>
  <c r="W8" i="1"/>
  <c r="V8" i="1"/>
  <c r="V7" i="1" s="1"/>
  <c r="S8" i="1"/>
  <c r="R8" i="1"/>
  <c r="R7" i="1" s="1"/>
  <c r="Q8" i="1"/>
  <c r="P8" i="1"/>
  <c r="O8" i="1"/>
  <c r="N8" i="1"/>
  <c r="K8" i="1"/>
  <c r="J8" i="1"/>
  <c r="C8" i="1"/>
  <c r="AC7" i="1"/>
  <c r="AB7" i="1"/>
  <c r="X7" i="1"/>
  <c r="C7" i="1"/>
  <c r="B12" i="1" l="1"/>
  <c r="J7" i="1"/>
  <c r="G10" i="1"/>
  <c r="F10" i="1"/>
  <c r="D10" i="1"/>
  <c r="W7" i="1"/>
  <c r="D9" i="1"/>
  <c r="G9" i="1"/>
  <c r="F9" i="1"/>
  <c r="D55" i="1"/>
  <c r="C55" i="1"/>
  <c r="E11" i="1"/>
  <c r="H8" i="1"/>
  <c r="M14" i="1"/>
  <c r="L14" i="1"/>
  <c r="K14" i="1"/>
  <c r="K12" i="1"/>
  <c r="K7" i="1" s="1"/>
  <c r="T8" i="1"/>
  <c r="T7" i="1" s="1"/>
  <c r="N10" i="1"/>
  <c r="N7" i="1" s="1"/>
  <c r="AB14" i="1"/>
  <c r="O14" i="1"/>
  <c r="B26" i="1"/>
  <c r="I8" i="1"/>
  <c r="S14" i="1"/>
  <c r="S12" i="1"/>
  <c r="S7" i="1" s="1"/>
  <c r="W14" i="1"/>
  <c r="W12" i="1"/>
  <c r="G45" i="1"/>
  <c r="G47" i="1"/>
  <c r="F51" i="1"/>
  <c r="G59" i="1"/>
  <c r="G61" i="1"/>
  <c r="G80" i="1"/>
  <c r="G82" i="1"/>
  <c r="F87" i="1"/>
  <c r="F89" i="1"/>
  <c r="F92" i="1"/>
  <c r="F96" i="1"/>
  <c r="F100" i="1"/>
  <c r="F102" i="1"/>
  <c r="G111" i="1"/>
  <c r="G51" i="1"/>
  <c r="G87" i="1"/>
  <c r="G89" i="1"/>
  <c r="G92" i="1"/>
  <c r="G96" i="1"/>
  <c r="G100" i="1"/>
  <c r="G102" i="1"/>
  <c r="B8" i="1" l="1"/>
  <c r="H7" i="1"/>
  <c r="F11" i="1"/>
  <c r="D11" i="1"/>
  <c r="G11" i="1"/>
  <c r="E12" i="1"/>
  <c r="F26" i="1"/>
  <c r="B21" i="1"/>
  <c r="E8" i="1"/>
  <c r="I7" i="1"/>
  <c r="G12" i="1" l="1"/>
  <c r="F12" i="1"/>
  <c r="D12" i="1"/>
  <c r="E7" i="1"/>
  <c r="D8" i="1"/>
  <c r="G8" i="1"/>
  <c r="F8" i="1"/>
  <c r="F7" i="1" l="1"/>
  <c r="G7" i="1"/>
  <c r="D7" i="1"/>
</calcChain>
</file>

<file path=xl/sharedStrings.xml><?xml version="1.0" encoding="utf-8"?>
<sst xmlns="http://schemas.openxmlformats.org/spreadsheetml/2006/main" count="176" uniqueCount="65">
  <si>
    <t xml:space="preserve">Отчет о ходе реализации (сетевой график) муниципальной программы "Формирование комфортной городской среды в городе Когалыме" </t>
  </si>
  <si>
    <t xml:space="preserve">Наименование мероприятий программы </t>
  </si>
  <si>
    <t>План на 2024</t>
  </si>
  <si>
    <t>План на 01.01.2025</t>
  </si>
  <si>
    <t>Профинансировано на 01.01.2025</t>
  </si>
  <si>
    <t>Кассовый расход на  01.01.2025</t>
  </si>
  <si>
    <t>Исполнение,%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</si>
  <si>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</si>
  <si>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</si>
  <si>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</si>
  <si>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</si>
  <si>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</si>
  <si>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</si>
  <si>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</si>
  <si>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</si>
  <si>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</si>
  <si>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</si>
  <si>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</si>
  <si>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</si>
  <si>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</si>
  <si>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текущему году</t>
  </si>
  <si>
    <t>на отчетную дату</t>
  </si>
  <si>
    <t>план</t>
  </si>
  <si>
    <t>кассовый расход</t>
  </si>
  <si>
    <t xml:space="preserve">Проектная часть </t>
  </si>
  <si>
    <t>П.1.1. Портфель проектов "Жилье и городская среда", региональный проект "Формирование комфортной городской среды" (I, II, 1, 2)</t>
  </si>
  <si>
    <t>Всего</t>
  </si>
  <si>
    <t>федеральный бюджет</t>
  </si>
  <si>
    <t>бюджет автономного округа</t>
  </si>
  <si>
    <t>бюджет города Когалыма</t>
  </si>
  <si>
    <t>в т.ч. бюджет города Когалыма в части софинансирования</t>
  </si>
  <si>
    <t>иные источники финансирования</t>
  </si>
  <si>
    <t>П.1.1.1. Строительство, реконструкция, благоустройство общественных территорий в городе Когалыме (площадей, набережной, улиц, пешеходных зон, скверов, парков, иных территорий), в том числе:</t>
  </si>
  <si>
    <t>П.1.1.1.1. Объект благоустройства "Этнодеревня в городе Когалыме"</t>
  </si>
  <si>
    <t>1.Муниципальный контракт №0187300013724000020 от 25.03.2024 на выполнение работ по строительству объекта благоустройства "Этнодеревня в городе Когалыме" 3 этап:
- цена контракта 21 952,37 тыс.рублей;
- срок выполнения работ: 01.08.2024 г.
- внесены изменения в существенные условия контракта, в части установления аванса в размере 45% от цены контракта, перечислен аванс в сумме 9 878, 57 тыс.руб. (45%),                                                                                                               - работы выполнены и оплачены в полном обьеме.</t>
  </si>
  <si>
    <t>П.1.1.1.2. Объект благоустройства  "Парк Первопроходцев в городе Когалыме"</t>
  </si>
  <si>
    <t>Муниципальный контракт № 0187300013724000198 от 30.09.2024 на выполнение работ по строительству обьекта благоустройства " Парк Первопроходцев в городе Когалыме" (1 этап);                                                                                           -цена контракта 377990,18 тыс.руб.(из них2024 год - 372999,26 тыс. руб., 2025 год - 4990,92 тыс. руб.) Выплачен авансовый платеж 30% в размере 111 899,78 тыс. руб.                                                                                              -сроки выполнения работ: 1 - этап 30.09.2024; 2 - этап 15.05.2025-25.08.2025 2.Муниципальный контракт № 117/2024 от 11.12.2024 на оказание услуг по разработке идейной-художественной концепции и эскизного проекта многофигурной композиции на объекте благоустройства "Парк первопроходцев в городе Когалыме"                                                                   -цена контракта: 350,0 тыс.руб.                                                                           -сроки оказания услуг: 20.12.2024г.                                                                   -услуги оказаны и оплачены в полном объеме.</t>
  </si>
  <si>
    <t>привлеченные средства</t>
  </si>
  <si>
    <t>п.п 1.1. "Реализация инициативного проэкта "Литературный сквер"</t>
  </si>
  <si>
    <t>Муниципальный контракт № 0187300013724000090 от 24.05.2024  на выполнение работ на выполнение работ по строительству объекта благоустройства "Литературный сквер в городе Когалыме" 
-цена контракта 19 001,24 тыс.руб.;
-перечислен аванс в сумме 9 120,54 тыс.руб. (48%)
-срок выполнения работ: 16.08.2024 г.;
-работы выполнены и оплачены в полном обьеме..</t>
  </si>
  <si>
    <t>20 901, 34</t>
  </si>
  <si>
    <t xml:space="preserve">Процессная часть </t>
  </si>
  <si>
    <t>1.1. Благоустройство дворовых территорий в городе Когалыме (3)</t>
  </si>
  <si>
    <t>Муниципальный контракт № 0187300013724000097 от 27.05.2024 г. на выполнение работ по ремонту объектов благоустройства дворовой территории по адресу: город Когалым, улица Степана Повха, дом 16
-цена контракта 8 749,79 тыс.руб.
-срок выполнения работ: 15.10.2024 г.                                                                     - работы выполнены и оплачены в полном объеме.</t>
  </si>
  <si>
    <t>п.п. 1.2  Основное мероприятие "Создание объектов благоустройства на территории города Когалыма" (4)</t>
  </si>
  <si>
    <t xml:space="preserve">  привлеченные  средства</t>
  </si>
  <si>
    <t>п.п. 1.2 Объектов благоустройства "Сквер Дружбы Народов"</t>
  </si>
  <si>
    <t xml:space="preserve">1.Муниципальный контракт № 101/2024 от 16.10.2024 на выполнение работ по разработке проектно-сметной документации на строительство объекта благоустройства "Сквер Дружбы Народов"в городе Когалыме (2 этап).                  -цена контракта: 599,78 тыс. руб.,                                                                                                         -срок выполнения работ: 09.12.2024                                                                   -работы выполнены и оплачены в полном объеме.                                                                      2. Муниципальный контракт № 102/2024 от 16.10.2024 Выполнение работ по    разработке проектно-сметной документации на строительство обьекта         "Сквер Дружбы Народов" в городе Когалыме (3 этап)                                                  -цена контракта 599,78 тыс. руб.                                                                                                                               срок выполнения работ 09.12.2024                                                                       -работы выполнены и оплачены в полном объеме.                     3.Муниципальный контракт № 111/2024 от 02.12.2024 на Выполнение инженерных изысканий для объекта благоустройства "Сквер Дружбы Народов" в городе Когалыме (2,3 этап)                                                               -цена контракта: 400,0 тыс.руб.                                                                           -срок выполнения работ:16.12.2024                                                                    -работы выполнены и оплачены в полном объеме.                      </t>
  </si>
  <si>
    <t>п.п. 1.2 Объектов благоустройства "Сквер СК "Олимп"</t>
  </si>
  <si>
    <t>1.Муниципальный контракт № 104/2024 от 16.10.2024 на выполнение работ по разработке проектно-сметной документации на строительство объекта                благоустройства "Сквер вблизи СК " Олимп в городе Когалыме.                               - цена контракта: 598,7 тыс. руб.,                                                                                -срок выполнения работ: 09.12.2024                                                                   -работы выполнены и оплачены в полном объеме.                                                                        2. Муниципальный контракт № 1/1749 от 02.11.2024 Выполнение инженерных изысканий  для  обьекта благоустройства "Сквер вблизи СК" Олимп в городе Когалыме                                                                                                                   -цена контракта 200,0 тыс. руб.                                                                                                                               -срок выполнения работ 18.12.2024                                                                    -работы выполнены и оплачены в полном объеме.</t>
  </si>
  <si>
    <t>п.п. 1.2 Объектов благоустройства "Сквер в микрорайоне 4Б"</t>
  </si>
  <si>
    <t>1.Муниципальный контракт № 103/2024 от 16.10.2024 на выполнение работ по разработке проектно-сметной документации на строительство объекта благоустройства "Сквер предпринимателей в микрорайоне 4Б городе Когалыме"                                                                                                             -цена контракта: 594,98 тыс. руб.                                                                            -срок выполнения работ: 09.12.2024                                                                   -работы выполнены и оплачены в полном объеме.                                                                                         2. Муниципальный контракт № 1/1748 от 16.10.2024 на выполнение инженерных изысканий для обьекта благоустройства  "Сквер предпринимателей в микрорайоне  4Б городе Когалыме"                                                                            -цена контракта 200,0 тыс. руб.                                                                                                                               срок выполнения работ18.12.2024                                                                       -работы выполнены и оплачены в полном объеме.</t>
  </si>
  <si>
    <t>п.п. 1.2  Объект "Архитектурная композиция "Термометр", наружное освещение сквера</t>
  </si>
  <si>
    <t xml:space="preserve">1. Муниципальный контракт № 117/2023 от 15.12.2023 на поставку и монтаж светильников объекта благоустройства "Литературный сквер в городе Когалыме"
-цена контракта 580,00 тыс.руб; (произведена частичная оплата за фактически поставленные и установленные светильники в размере 348,0 тыс.руб. в 2023 году)
-срок поставки и монтажа:22.12.2023;
-работы выполнены и оплачены в полном объеме.
2. Договор № Т2/24/0007-ДТП от 16.05.2024 на Осуществление технологического присоединения к электрическим сетям (Архитектурная композиция "Термометр").
- цена контракта 43,55 тыс.руб.;  перечислен аванс в сумме 34,84 тыс.руб. (80%), 
- срок выполнения работ: 01.12.2024 г.
-техническое присоединение осуществленно, обязательства в части оплаты исполнены.Муниципальный контракт
3.Контракт № 5 от 25.07.2024 (переданы функции заказчика 29.07.2024) на выполнение работ по устройству основания, инженерных сетей для объекта "Архитектурная композиция "Термометр"в городе Когалыме" и благоустройству прилегающей территории в рамках реализациимероприятия "Благоустройство городских территорий"
- цена контракта 15 133,18  тыс.руб.; 
- срок выполнения работ: 30.08.2024 г. (заключению дополнительного соглашения о продления сроков до 15.09.2024)                                                                            -  в связи с корректировкой обьемов и стоимости работ, цена контракта уменьшена. 4. Муниципальный контракт №1/1868 от 13.12.2024г. на оказание услуг по оформлению технического планасооружений сетей электроснабжения по объекту "Архитектурная композиция"Термометр" в городе Когалыме"                                                                                                -цена контракта: 21,08 тыс.руб                                                                            -сроки оказания услуг: 20.12.2024г                                                                     -услуги оказаны и оплачены полностью.                                                                                  
</t>
  </si>
  <si>
    <t>п.п. 1.2  Объект благоустройства "Этностойбище коренных народов ХМАО -Югры "Вонг-Лунг" (лесной дух) в г.Когалыме"</t>
  </si>
  <si>
    <t>15.00</t>
  </si>
  <si>
    <t>1. Муниципальный контракт № 12/2024 от 12.02.2024 на выполнение инженерных изысканий для объекта благоустройства "Этностойбище коренных народов ХМАО-Югры "Вонт-Лунг" (лесной дух) в г. Когалыме"
-цена контракта 594,1 тыс.руб.;
-срок выполнения работ: 29.02.2024 г.
-работы выполнены и оплачены в полном объеме.
2. Муниципальный контракт №15/2024 от 07.03.2024 на выполнение работ по разработке проектно-сметной документации на строительство объекта благоустройства "Этностойбище коренных народов ХМАО-Югры "Вонт-Корт" (лесное стойбище) в г. Когалыме:
- цена контракта 597,01 тыс.руб.;
- срок выполнения работ: 31.05.2024 г.                                                                     -Работы выполнены и оплачены в полном обьеме
3.  Муниципальный контракт №36/2024 от 27.05.2024 на оказание услуг по проведению негосударственной экспертизы сметной документации на выполнение работ по устройству этнических сооружений на объекте благоустройства "Этностойбище коренных народов ХМАО-Югры "Вонт-Корт" (Лесное стойбище) в г. Когалыме"
- цена контракта 15,0 тыс.руб.;
- срок выполнения работ: 25.06.2024г.;
-услуги оказаны и оплачены в полном объеме.
4. Муниципальный контракт № 0187300013724000129 от 24.06.2024 на выполнение работ по устройству этнических сооружений на объекте благоустройства «Этностойбище коренных народов ХМАО-Югры «Вонт-Корт» (лесное стойбище) в г. Когалыме»
-цена контракта 13 699,46 тыс.руб.;
-услуги оказаны и оплачены в полном объеме..
5. Муниципальный контракт № 0187300013724000169 от 23.07.2024 на  выполнение работ по строительству объекта благоустройства "Этностойбище коренных народов ХМАО-Югры "Вонт-Корт (лесное стойбище) в городе Когалыме".
- цена контракта 5 367,06 тыс.руб.;
- срок выполнения работ: 01.11.2024г.                                                                        6. Муниципальный контракт № 88/2024 от 01.10.2024 на разработку проектно-сметной документацииь электроснабжения обьекта благоустройства  «Этностойбище коренных народов ХМАО-Югры «Вонт-Корт» (лесное стойбище) в г. Когалыме»
-цена контракта 562,22 тыс.руб.;                                                                             -срок выполнения работ: 30.11.2024
-работы выполнены  и оплачены в полном объеме..
7. Муниципальный контракт № 0187300013724000273 от22.11.2024 на  выполнение работ по строительству сетей электроснабжения обьекта  благоустройства "Этностойбище коренных народов ХМАО-Югры "Вонт-Корт (лесное стойбище) в городе Когалыме".
- цена контракта 2 353,,0 тыс.руб.;
- срок выполнения работ: 10.12.2024г.                                                               -МК расторгнут в одностороннем порядке.от 11.12.2024 на выполнение работ по строительству объекта "Этностойбище коренных народов ХМАО-Югры "Вонт-Корт" (лесное стойбище) в г.Когалыме                                         -цена контракта: 527,44 тыс. руб.                                                                       -сроки выполнения работ: 20.12.2024 г                                                              -работы выполнены и оплачены в полном объеме.                            Неисполнение сетевого графика в связи с расторжением муниципального контракта в одностороннем порядке.</t>
  </si>
  <si>
    <t>п.п. 1.2  Строительство объекта благоустройства "Экотропа в городе Когалыме"</t>
  </si>
  <si>
    <t xml:space="preserve">1.Муниципальный контракт № 0187300013724000088 от 24.05.2024 на выполнение проектно-изыскательских работ для строительства объекта благоустройства "Экотропа в городе Когалыме".
- цена контракта: 799,07 тыс.руб.;
- срок выполнения работ: 01.08.2024 г.
- работы выполнены с нарушением сроков, обязательсва в части оплаты исполнены                                                                                         </t>
  </si>
  <si>
    <t>п.п. 1.2  Строительство объекта благоустройства "Сквер по Солнечному проезду в городе Когалыме"</t>
  </si>
  <si>
    <t>0.00</t>
  </si>
  <si>
    <t xml:space="preserve">Муниципальный контракт № 46/2024 от 28.06.2024 на Выполнение работ по разработке проектно-сметной документации на строительство объекта благоустройства "Сквер по проезду Солнечному в городе  Когалыме"
- цена контракта:595,00  тыс.руб.;
- срок выполнения работ: 31.07.2024 г.
- работы выполнены и оплачены в полном обьеме..                                                                Муниципальный контракт № 51/2024 от 01.07.2024 на выполнение инженерных изысканий для объекта благоустройства "Сквер по проезду Солнечный  в городе Когалыме"
- цена контракта:278,97  тыс.руб.;
- срок выполнения работ: 10.07.2024 г.
- работы выполнены и оплачены в полном объеме                                                                                      </t>
  </si>
  <si>
    <t>п.п 1.3. Основные мероприятия  "Оборудование зон отдыха на территории города Когалыма"</t>
  </si>
  <si>
    <t>Муниципальный контракт № 91/2024 от 01.10.2024 на поставку столов-гриль.        -цена контракта: 180,0 тыс.руб.                                                                                                         -срок поставки: 11.10.2024                                                                                                                     -поставка произведена и оплачена в полном обьеме..</t>
  </si>
  <si>
    <t>Всего по муниципальной программе: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</si>
</sst>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_ ;[Red]\-#,##0.0\ "/>
    <numFmt numFmtId="165" formatCode="#,##0.00_р_.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BF3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/>
    <xf numFmtId="0" fontId="3" fillId="0" borderId="0" xfId="1" applyFont="1" applyAlignment="1">
      <alignment horizontal="center" vertical="center" wrapText="1"/>
    </xf>
    <xf numFmtId="0" fontId="4" fillId="0" borderId="0" xfId="2" applyFont="1" applyAlignment="1">
      <alignment vertical="center" wrapText="1"/>
    </xf>
    <xf numFmtId="0" fontId="5" fillId="0" borderId="0" xfId="2" applyFont="1"/>
    <xf numFmtId="0" fontId="4" fillId="0" borderId="1" xfId="2" applyFont="1" applyBorder="1" applyAlignment="1">
      <alignment horizontal="center" vertical="center" wrapText="1"/>
    </xf>
    <xf numFmtId="164" fontId="4" fillId="0" borderId="1" xfId="2" applyNumberFormat="1" applyFont="1" applyBorder="1" applyAlignment="1">
      <alignment horizontal="center" vertical="center" wrapText="1"/>
    </xf>
    <xf numFmtId="164" fontId="4" fillId="0" borderId="2" xfId="2" applyNumberFormat="1" applyFont="1" applyBorder="1" applyAlignment="1">
      <alignment horizontal="center" vertical="center" wrapText="1"/>
    </xf>
    <xf numFmtId="164" fontId="4" fillId="0" borderId="3" xfId="2" applyNumberFormat="1" applyFont="1" applyBorder="1" applyAlignment="1">
      <alignment horizontal="center" vertical="center" wrapText="1"/>
    </xf>
    <xf numFmtId="164" fontId="4" fillId="0" borderId="4" xfId="2" applyNumberFormat="1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164" fontId="4" fillId="0" borderId="5" xfId="2" applyNumberFormat="1" applyFont="1" applyBorder="1" applyAlignment="1">
      <alignment horizontal="center" vertical="center" wrapText="1"/>
    </xf>
    <xf numFmtId="49" fontId="4" fillId="0" borderId="6" xfId="2" applyNumberFormat="1" applyFont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 wrapText="1"/>
    </xf>
    <xf numFmtId="164" fontId="4" fillId="0" borderId="7" xfId="2" applyNumberFormat="1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164" fontId="4" fillId="0" borderId="8" xfId="2" applyNumberFormat="1" applyFont="1" applyBorder="1" applyAlignment="1">
      <alignment horizontal="center" vertical="center" wrapText="1"/>
    </xf>
    <xf numFmtId="49" fontId="4" fillId="0" borderId="9" xfId="2" applyNumberFormat="1" applyFont="1" applyBorder="1" applyAlignment="1">
      <alignment horizontal="center" vertical="center" wrapText="1"/>
    </xf>
    <xf numFmtId="49" fontId="4" fillId="0" borderId="8" xfId="2" applyNumberFormat="1" applyFont="1" applyBorder="1" applyAlignment="1">
      <alignment horizontal="center" vertical="center" wrapText="1"/>
    </xf>
    <xf numFmtId="49" fontId="4" fillId="0" borderId="7" xfId="2" applyNumberFormat="1" applyFont="1" applyBorder="1" applyAlignment="1">
      <alignment horizontal="center" vertical="center" wrapText="1"/>
    </xf>
    <xf numFmtId="49" fontId="4" fillId="2" borderId="7" xfId="2" applyNumberFormat="1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left" vertical="center" wrapText="1"/>
    </xf>
    <xf numFmtId="0" fontId="7" fillId="3" borderId="2" xfId="2" applyFont="1" applyFill="1" applyBorder="1" applyAlignment="1">
      <alignment horizontal="left" vertical="center" wrapText="1"/>
    </xf>
    <xf numFmtId="0" fontId="7" fillId="3" borderId="3" xfId="2" applyFont="1" applyFill="1" applyBorder="1" applyAlignment="1">
      <alignment horizontal="left" vertical="center" wrapText="1"/>
    </xf>
    <xf numFmtId="164" fontId="7" fillId="0" borderId="5" xfId="2" applyNumberFormat="1" applyFont="1" applyBorder="1" applyAlignment="1">
      <alignment horizontal="center" vertical="center" wrapText="1"/>
    </xf>
    <xf numFmtId="0" fontId="6" fillId="0" borderId="4" xfId="2" applyFont="1" applyBorder="1" applyAlignment="1">
      <alignment horizontal="left" vertical="center" wrapText="1"/>
    </xf>
    <xf numFmtId="0" fontId="6" fillId="0" borderId="2" xfId="2" applyFont="1" applyBorder="1" applyAlignment="1">
      <alignment horizontal="left" vertical="center" wrapText="1"/>
    </xf>
    <xf numFmtId="0" fontId="6" fillId="0" borderId="3" xfId="2" applyFont="1" applyBorder="1" applyAlignment="1">
      <alignment horizontal="left" vertical="center" wrapText="1"/>
    </xf>
    <xf numFmtId="0" fontId="4" fillId="0" borderId="7" xfId="2" applyFont="1" applyBorder="1" applyAlignment="1">
      <alignment horizontal="left" vertical="center" wrapText="1"/>
    </xf>
    <xf numFmtId="4" fontId="4" fillId="0" borderId="7" xfId="2" applyNumberFormat="1" applyFont="1" applyBorder="1" applyAlignment="1">
      <alignment horizontal="center" vertical="center"/>
    </xf>
    <xf numFmtId="0" fontId="6" fillId="0" borderId="7" xfId="2" applyFont="1" applyBorder="1" applyAlignment="1">
      <alignment horizontal="left" vertical="center" wrapText="1"/>
    </xf>
    <xf numFmtId="165" fontId="6" fillId="0" borderId="7" xfId="2" applyNumberFormat="1" applyFont="1" applyBorder="1" applyAlignment="1">
      <alignment horizontal="center" vertical="center" wrapText="1"/>
    </xf>
    <xf numFmtId="4" fontId="6" fillId="0" borderId="7" xfId="2" applyNumberFormat="1" applyFont="1" applyBorder="1" applyAlignment="1">
      <alignment horizontal="center" vertical="center" wrapText="1"/>
    </xf>
    <xf numFmtId="4" fontId="6" fillId="0" borderId="7" xfId="2" applyNumberFormat="1" applyFont="1" applyBorder="1" applyAlignment="1">
      <alignment horizontal="center" vertical="center"/>
    </xf>
    <xf numFmtId="0" fontId="6" fillId="0" borderId="7" xfId="2" applyFont="1" applyBorder="1" applyAlignment="1">
      <alignment horizontal="right" vertical="center" wrapText="1"/>
    </xf>
    <xf numFmtId="0" fontId="6" fillId="0" borderId="1" xfId="2" applyFont="1" applyBorder="1" applyAlignment="1">
      <alignment horizontal="center" vertical="center" wrapText="1"/>
    </xf>
    <xf numFmtId="0" fontId="4" fillId="0" borderId="7" xfId="2" applyFont="1" applyFill="1" applyBorder="1" applyAlignment="1">
      <alignment horizontal="left" vertical="center" wrapText="1"/>
    </xf>
    <xf numFmtId="4" fontId="4" fillId="0" borderId="7" xfId="3" applyNumberFormat="1" applyFont="1" applyFill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5" fillId="0" borderId="0" xfId="2" applyFont="1" applyFill="1"/>
    <xf numFmtId="0" fontId="6" fillId="0" borderId="8" xfId="2" applyFont="1" applyBorder="1" applyAlignment="1">
      <alignment horizontal="center" vertical="center" wrapText="1"/>
    </xf>
    <xf numFmtId="0" fontId="6" fillId="2" borderId="1" xfId="2" applyFont="1" applyFill="1" applyBorder="1" applyAlignment="1">
      <alignment horizontal="left" vertical="top" wrapText="1"/>
    </xf>
    <xf numFmtId="0" fontId="6" fillId="2" borderId="5" xfId="2" applyFont="1" applyFill="1" applyBorder="1" applyAlignment="1">
      <alignment horizontal="left" vertical="top" wrapText="1"/>
    </xf>
    <xf numFmtId="165" fontId="6" fillId="0" borderId="7" xfId="2" applyNumberFormat="1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left" vertical="top" wrapText="1"/>
    </xf>
    <xf numFmtId="0" fontId="6" fillId="0" borderId="4" xfId="2" applyFont="1" applyBorder="1" applyAlignment="1">
      <alignment horizontal="left" vertical="center" wrapText="1"/>
    </xf>
    <xf numFmtId="0" fontId="6" fillId="0" borderId="2" xfId="2" applyFont="1" applyBorder="1" applyAlignment="1">
      <alignment horizontal="left" vertical="center" wrapText="1"/>
    </xf>
    <xf numFmtId="0" fontId="6" fillId="0" borderId="3" xfId="2" applyFont="1" applyBorder="1" applyAlignment="1">
      <alignment horizontal="left" vertical="center" wrapText="1"/>
    </xf>
    <xf numFmtId="0" fontId="6" fillId="2" borderId="5" xfId="2" applyFont="1" applyFill="1" applyBorder="1" applyAlignment="1">
      <alignment horizontal="left" vertical="top" wrapText="1"/>
    </xf>
    <xf numFmtId="0" fontId="4" fillId="0" borderId="4" xfId="2" applyFont="1" applyBorder="1" applyAlignment="1">
      <alignment horizontal="left" vertical="center" wrapText="1"/>
    </xf>
    <xf numFmtId="4" fontId="6" fillId="0" borderId="2" xfId="2" applyNumberFormat="1" applyFont="1" applyBorder="1" applyAlignment="1">
      <alignment horizontal="center" vertical="center" wrapText="1"/>
    </xf>
    <xf numFmtId="0" fontId="6" fillId="2" borderId="0" xfId="2" applyFont="1" applyFill="1" applyBorder="1" applyAlignment="1">
      <alignment horizontal="left" vertical="top" wrapText="1"/>
    </xf>
    <xf numFmtId="0" fontId="6" fillId="0" borderId="4" xfId="2" applyFont="1" applyFill="1" applyBorder="1" applyAlignment="1">
      <alignment horizontal="left" vertical="center" wrapText="1"/>
    </xf>
    <xf numFmtId="4" fontId="5" fillId="0" borderId="0" xfId="2" applyNumberFormat="1" applyFont="1" applyAlignment="1">
      <alignment horizontal="center"/>
    </xf>
    <xf numFmtId="165" fontId="6" fillId="0" borderId="2" xfId="2" applyNumberFormat="1" applyFont="1" applyBorder="1" applyAlignment="1">
      <alignment horizontal="center" vertical="center" wrapText="1"/>
    </xf>
    <xf numFmtId="4" fontId="6" fillId="0" borderId="2" xfId="2" applyNumberFormat="1" applyFont="1" applyBorder="1" applyAlignment="1">
      <alignment horizontal="center" vertical="center"/>
    </xf>
    <xf numFmtId="4" fontId="6" fillId="0" borderId="3" xfId="2" applyNumberFormat="1" applyFont="1" applyBorder="1" applyAlignment="1">
      <alignment horizontal="center" vertical="center" wrapText="1"/>
    </xf>
    <xf numFmtId="0" fontId="6" fillId="2" borderId="1" xfId="2" applyFont="1" applyFill="1" applyBorder="1" applyAlignment="1">
      <alignment horizontal="left" vertical="top" wrapText="1"/>
    </xf>
    <xf numFmtId="0" fontId="4" fillId="2" borderId="7" xfId="2" applyFont="1" applyFill="1" applyBorder="1" applyAlignment="1">
      <alignment horizontal="left" vertical="center" wrapText="1"/>
    </xf>
    <xf numFmtId="0" fontId="6" fillId="3" borderId="4" xfId="2" applyFont="1" applyFill="1" applyBorder="1" applyAlignment="1">
      <alignment horizontal="left" vertical="center" wrapText="1"/>
    </xf>
    <xf numFmtId="0" fontId="6" fillId="3" borderId="2" xfId="2" applyFont="1" applyFill="1" applyBorder="1" applyAlignment="1">
      <alignment horizontal="left" vertical="center" wrapText="1"/>
    </xf>
    <xf numFmtId="0" fontId="6" fillId="3" borderId="3" xfId="2" applyFont="1" applyFill="1" applyBorder="1" applyAlignment="1">
      <alignment horizontal="left" vertical="center" wrapText="1"/>
    </xf>
    <xf numFmtId="0" fontId="8" fillId="0" borderId="5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 wrapText="1"/>
    </xf>
    <xf numFmtId="165" fontId="4" fillId="0" borderId="7" xfId="2" applyNumberFormat="1" applyFont="1" applyBorder="1" applyAlignment="1">
      <alignment horizontal="center" vertical="center" wrapText="1"/>
    </xf>
    <xf numFmtId="0" fontId="6" fillId="0" borderId="5" xfId="2" applyFont="1" applyBorder="1" applyAlignment="1">
      <alignment horizontal="left" vertical="center"/>
    </xf>
    <xf numFmtId="0" fontId="6" fillId="0" borderId="8" xfId="2" applyFont="1" applyBorder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0" fontId="6" fillId="0" borderId="2" xfId="2" applyFont="1" applyBorder="1" applyAlignment="1">
      <alignment horizontal="left" vertical="center"/>
    </xf>
    <xf numFmtId="0" fontId="6" fillId="0" borderId="3" xfId="2" applyFont="1" applyBorder="1" applyAlignment="1">
      <alignment horizontal="left" vertical="center"/>
    </xf>
    <xf numFmtId="0" fontId="6" fillId="0" borderId="8" xfId="2" applyFont="1" applyBorder="1" applyAlignment="1">
      <alignment horizontal="center" vertical="center"/>
    </xf>
    <xf numFmtId="165" fontId="4" fillId="0" borderId="7" xfId="2" applyNumberFormat="1" applyFont="1" applyFill="1" applyBorder="1" applyAlignment="1">
      <alignment horizontal="center" vertical="center" wrapText="1"/>
    </xf>
    <xf numFmtId="4" fontId="4" fillId="0" borderId="7" xfId="2" applyNumberFormat="1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left" vertical="center" wrapText="1"/>
    </xf>
    <xf numFmtId="4" fontId="6" fillId="0" borderId="7" xfId="2" applyNumberFormat="1" applyFont="1" applyFill="1" applyBorder="1" applyAlignment="1">
      <alignment horizontal="center" vertical="center"/>
    </xf>
    <xf numFmtId="4" fontId="6" fillId="0" borderId="7" xfId="2" applyNumberFormat="1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right" vertical="center" wrapText="1"/>
    </xf>
    <xf numFmtId="4" fontId="6" fillId="0" borderId="2" xfId="2" applyNumberFormat="1" applyFont="1" applyFill="1" applyBorder="1" applyAlignment="1">
      <alignment horizontal="center" vertical="center" wrapText="1"/>
    </xf>
    <xf numFmtId="4" fontId="6" fillId="0" borderId="3" xfId="2" applyNumberFormat="1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left" vertical="center"/>
    </xf>
    <xf numFmtId="0" fontId="6" fillId="0" borderId="3" xfId="2" applyFont="1" applyBorder="1" applyAlignment="1">
      <alignment horizontal="left" vertical="center"/>
    </xf>
    <xf numFmtId="0" fontId="6" fillId="0" borderId="8" xfId="2" applyFont="1" applyFill="1" applyBorder="1" applyAlignment="1">
      <alignment horizontal="center" vertical="center" wrapText="1"/>
    </xf>
    <xf numFmtId="165" fontId="6" fillId="0" borderId="2" xfId="2" applyNumberFormat="1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left" wrapText="1"/>
    </xf>
    <xf numFmtId="0" fontId="6" fillId="0" borderId="7" xfId="2" applyFont="1" applyFill="1" applyBorder="1" applyAlignment="1">
      <alignment horizontal="left"/>
    </xf>
    <xf numFmtId="0" fontId="6" fillId="0" borderId="4" xfId="2" applyFont="1" applyBorder="1" applyAlignment="1">
      <alignment horizontal="left" vertical="center"/>
    </xf>
    <xf numFmtId="0" fontId="4" fillId="0" borderId="7" xfId="2" applyFont="1" applyBorder="1" applyAlignment="1">
      <alignment horizontal="center"/>
    </xf>
    <xf numFmtId="0" fontId="6" fillId="0" borderId="7" xfId="2" applyFont="1" applyBorder="1" applyAlignment="1">
      <alignment horizontal="left" wrapText="1"/>
    </xf>
    <xf numFmtId="0" fontId="6" fillId="0" borderId="7" xfId="2" applyFont="1" applyBorder="1" applyAlignment="1">
      <alignment horizontal="left"/>
    </xf>
    <xf numFmtId="0" fontId="5" fillId="0" borderId="7" xfId="2" applyFont="1" applyBorder="1"/>
    <xf numFmtId="0" fontId="9" fillId="0" borderId="7" xfId="2" applyFont="1" applyBorder="1" applyAlignment="1">
      <alignment horizontal="left" wrapText="1"/>
    </xf>
    <xf numFmtId="0" fontId="5" fillId="0" borderId="7" xfId="2" applyFont="1" applyBorder="1" applyAlignment="1">
      <alignment wrapText="1"/>
    </xf>
  </cellXfs>
  <cellStyles count="4">
    <cellStyle name="Гиперссылка" xfId="1" builtinId="8"/>
    <cellStyle name="Обычный" xfId="0" builtinId="0"/>
    <cellStyle name="Обычный 3" xfId="2"/>
    <cellStyle name="Обычный 6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7"/>
  <sheetViews>
    <sheetView tabSelected="1" topLeftCell="A10" workbookViewId="0">
      <selection sqref="A1:XFD1048576"/>
    </sheetView>
  </sheetViews>
  <sheetFormatPr defaultColWidth="9.140625" defaultRowHeight="15.75" x14ac:dyDescent="0.25"/>
  <cols>
    <col min="1" max="1" width="47.28515625" style="3" customWidth="1"/>
    <col min="2" max="2" width="18.140625" style="3" bestFit="1" customWidth="1"/>
    <col min="3" max="3" width="13.42578125" style="3" bestFit="1" customWidth="1"/>
    <col min="4" max="5" width="13.85546875" style="3" bestFit="1" customWidth="1"/>
    <col min="6" max="6" width="9.7109375" style="3" bestFit="1" customWidth="1"/>
    <col min="7" max="7" width="11" style="3" bestFit="1" customWidth="1"/>
    <col min="8" max="8" width="13.42578125" style="3" bestFit="1" customWidth="1"/>
    <col min="9" max="9" width="12.140625" style="3" bestFit="1" customWidth="1"/>
    <col min="10" max="10" width="9.7109375" style="3" bestFit="1" customWidth="1"/>
    <col min="11" max="11" width="10.85546875" style="3" customWidth="1"/>
    <col min="12" max="12" width="12" style="3" customWidth="1"/>
    <col min="13" max="15" width="9.7109375" style="3" bestFit="1" customWidth="1"/>
    <col min="16" max="16" width="13.42578125" style="3" bestFit="1" customWidth="1"/>
    <col min="17" max="17" width="11.28515625" style="3" customWidth="1"/>
    <col min="18" max="18" width="12.28515625" style="3" customWidth="1"/>
    <col min="19" max="19" width="12.7109375" style="3" customWidth="1"/>
    <col min="20" max="20" width="9.7109375" style="3" bestFit="1" customWidth="1"/>
    <col min="21" max="21" width="12" style="3" customWidth="1"/>
    <col min="22" max="22" width="18.140625" style="3" bestFit="1" customWidth="1"/>
    <col min="23" max="23" width="12.5703125" style="3" customWidth="1"/>
    <col min="24" max="24" width="9.7109375" style="3" bestFit="1" customWidth="1"/>
    <col min="25" max="25" width="10.7109375" style="3" bestFit="1" customWidth="1"/>
    <col min="26" max="26" width="18.140625" style="3" bestFit="1" customWidth="1"/>
    <col min="27" max="27" width="12.5703125" style="3" customWidth="1"/>
    <col min="28" max="28" width="11.85546875" style="3" bestFit="1" customWidth="1"/>
    <col min="29" max="29" width="13.140625" style="3" customWidth="1"/>
    <col min="30" max="30" width="16.28515625" style="3" bestFit="1" customWidth="1"/>
    <col min="31" max="31" width="13.7109375" style="3" customWidth="1"/>
    <col min="32" max="32" width="77.85546875" style="3" customWidth="1"/>
    <col min="33" max="16384" width="9.140625" style="3"/>
  </cols>
  <sheetData>
    <row r="1" spans="1:32" ht="18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2"/>
      <c r="AD1" s="2"/>
      <c r="AE1" s="2"/>
      <c r="AF1" s="2"/>
    </row>
    <row r="2" spans="1:32" x14ac:dyDescent="0.25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/>
      <c r="H2" s="8" t="s">
        <v>7</v>
      </c>
      <c r="I2" s="7"/>
      <c r="J2" s="8" t="s">
        <v>8</v>
      </c>
      <c r="K2" s="7"/>
      <c r="L2" s="8" t="s">
        <v>9</v>
      </c>
      <c r="M2" s="7"/>
      <c r="N2" s="8" t="s">
        <v>10</v>
      </c>
      <c r="O2" s="7"/>
      <c r="P2" s="8" t="s">
        <v>11</v>
      </c>
      <c r="Q2" s="7"/>
      <c r="R2" s="8" t="s">
        <v>12</v>
      </c>
      <c r="S2" s="7"/>
      <c r="T2" s="8" t="s">
        <v>13</v>
      </c>
      <c r="U2" s="7"/>
      <c r="V2" s="8" t="s">
        <v>14</v>
      </c>
      <c r="W2" s="7"/>
      <c r="X2" s="8" t="s">
        <v>15</v>
      </c>
      <c r="Y2" s="7"/>
      <c r="Z2" s="8" t="s">
        <v>16</v>
      </c>
      <c r="AA2" s="7"/>
      <c r="AB2" s="8" t="s">
        <v>17</v>
      </c>
      <c r="AC2" s="7"/>
      <c r="AD2" s="8" t="s">
        <v>18</v>
      </c>
      <c r="AE2" s="7"/>
      <c r="AF2" s="5" t="s">
        <v>19</v>
      </c>
    </row>
    <row r="3" spans="1:32" ht="18.75" customHeight="1" x14ac:dyDescent="0.25">
      <c r="A3" s="9"/>
      <c r="B3" s="9"/>
      <c r="C3" s="10"/>
      <c r="D3" s="10"/>
      <c r="E3" s="10"/>
      <c r="F3" s="11" t="s">
        <v>20</v>
      </c>
      <c r="G3" s="12" t="s">
        <v>21</v>
      </c>
      <c r="H3" s="13"/>
      <c r="I3" s="13"/>
      <c r="J3" s="13"/>
      <c r="K3" s="13"/>
      <c r="L3" s="13"/>
      <c r="M3" s="13"/>
      <c r="N3" s="12" t="s">
        <v>22</v>
      </c>
      <c r="O3" s="12" t="s">
        <v>23</v>
      </c>
      <c r="P3" s="12" t="s">
        <v>22</v>
      </c>
      <c r="Q3" s="12" t="s">
        <v>23</v>
      </c>
      <c r="R3" s="12" t="s">
        <v>22</v>
      </c>
      <c r="S3" s="12" t="s">
        <v>23</v>
      </c>
      <c r="T3" s="12" t="s">
        <v>22</v>
      </c>
      <c r="U3" s="12" t="s">
        <v>23</v>
      </c>
      <c r="V3" s="12" t="s">
        <v>22</v>
      </c>
      <c r="W3" s="12" t="s">
        <v>23</v>
      </c>
      <c r="X3" s="12" t="s">
        <v>22</v>
      </c>
      <c r="Y3" s="12" t="s">
        <v>23</v>
      </c>
      <c r="Z3" s="12" t="s">
        <v>22</v>
      </c>
      <c r="AA3" s="12" t="s">
        <v>23</v>
      </c>
      <c r="AB3" s="12" t="s">
        <v>22</v>
      </c>
      <c r="AC3" s="12" t="s">
        <v>23</v>
      </c>
      <c r="AD3" s="12" t="s">
        <v>22</v>
      </c>
      <c r="AE3" s="12" t="s">
        <v>23</v>
      </c>
      <c r="AF3" s="10"/>
    </row>
    <row r="4" spans="1:32" ht="31.5" x14ac:dyDescent="0.25">
      <c r="A4" s="14"/>
      <c r="B4" s="14"/>
      <c r="C4" s="15"/>
      <c r="D4" s="15"/>
      <c r="E4" s="15"/>
      <c r="F4" s="16"/>
      <c r="G4" s="17"/>
      <c r="H4" s="18" t="s">
        <v>22</v>
      </c>
      <c r="I4" s="18" t="s">
        <v>23</v>
      </c>
      <c r="J4" s="18" t="s">
        <v>22</v>
      </c>
      <c r="K4" s="19" t="s">
        <v>23</v>
      </c>
      <c r="L4" s="18" t="s">
        <v>22</v>
      </c>
      <c r="M4" s="18" t="s">
        <v>23</v>
      </c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5"/>
    </row>
    <row r="5" spans="1:32" x14ac:dyDescent="0.25">
      <c r="A5" s="20" t="s">
        <v>24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2"/>
      <c r="AF5" s="23"/>
    </row>
    <row r="6" spans="1:32" x14ac:dyDescent="0.25">
      <c r="A6" s="24" t="s">
        <v>25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6"/>
      <c r="AF6" s="5"/>
    </row>
    <row r="7" spans="1:32" x14ac:dyDescent="0.25">
      <c r="A7" s="27" t="s">
        <v>26</v>
      </c>
      <c r="B7" s="28">
        <v>394952.42</v>
      </c>
      <c r="C7" s="28">
        <f>C8+C9+C10+C12</f>
        <v>394952.42</v>
      </c>
      <c r="D7" s="28">
        <f t="shared" ref="D7:AE7" si="0">D8+D9+D10+D12</f>
        <v>138390.51</v>
      </c>
      <c r="E7" s="28">
        <f t="shared" si="0"/>
        <v>138390.51</v>
      </c>
      <c r="F7" s="28">
        <f t="shared" ref="F7:F12" si="1">IFERROR(E7/B7%,0)</f>
        <v>35.039792894546643</v>
      </c>
      <c r="G7" s="28">
        <f>IFERROR(E7/C7%,)</f>
        <v>35.039792894546643</v>
      </c>
      <c r="H7" s="28">
        <f t="shared" si="0"/>
        <v>0</v>
      </c>
      <c r="I7" s="28">
        <f t="shared" si="0"/>
        <v>0</v>
      </c>
      <c r="J7" s="28">
        <f t="shared" si="0"/>
        <v>0</v>
      </c>
      <c r="K7" s="28">
        <f t="shared" si="0"/>
        <v>0</v>
      </c>
      <c r="L7" s="28">
        <f t="shared" si="0"/>
        <v>0</v>
      </c>
      <c r="M7" s="28">
        <f t="shared" si="0"/>
        <v>0</v>
      </c>
      <c r="N7" s="28">
        <f t="shared" si="0"/>
        <v>0</v>
      </c>
      <c r="O7" s="28">
        <f t="shared" si="0"/>
        <v>0</v>
      </c>
      <c r="P7" s="28">
        <v>9878.57</v>
      </c>
      <c r="Q7" s="28">
        <v>9878.57</v>
      </c>
      <c r="R7" s="28">
        <f t="shared" si="0"/>
        <v>4172.3099999999995</v>
      </c>
      <c r="S7" s="28">
        <f t="shared" si="0"/>
        <v>4172.3099999999995</v>
      </c>
      <c r="T7" s="28">
        <f t="shared" si="0"/>
        <v>0</v>
      </c>
      <c r="U7" s="28">
        <f t="shared" si="0"/>
        <v>0</v>
      </c>
      <c r="V7" s="28">
        <f t="shared" si="0"/>
        <v>7901.54</v>
      </c>
      <c r="W7" s="28">
        <f t="shared" si="0"/>
        <v>2345.25</v>
      </c>
      <c r="X7" s="28">
        <f t="shared" si="0"/>
        <v>0</v>
      </c>
      <c r="Y7" s="28">
        <f t="shared" si="0"/>
        <v>5556.25</v>
      </c>
      <c r="Z7" s="28">
        <f t="shared" si="0"/>
        <v>111899.78</v>
      </c>
      <c r="AA7" s="28">
        <f t="shared" si="0"/>
        <v>0</v>
      </c>
      <c r="AB7" s="28">
        <f t="shared" si="0"/>
        <v>0</v>
      </c>
      <c r="AC7" s="28">
        <f t="shared" si="0"/>
        <v>0</v>
      </c>
      <c r="AD7" s="28">
        <f t="shared" si="0"/>
        <v>261450.22</v>
      </c>
      <c r="AE7" s="28">
        <f t="shared" si="0"/>
        <v>116438.14</v>
      </c>
      <c r="AF7" s="10"/>
    </row>
    <row r="8" spans="1:32" x14ac:dyDescent="0.25">
      <c r="A8" s="29" t="s">
        <v>27</v>
      </c>
      <c r="B8" s="30">
        <f>H8+J8+L8+N8+P8+R8+T8+V8+X8+Z8+AB8+AD8</f>
        <v>4870.8</v>
      </c>
      <c r="C8" s="31">
        <f>C15</f>
        <v>4870.8</v>
      </c>
      <c r="D8" s="30">
        <f>E8</f>
        <v>4870.8</v>
      </c>
      <c r="E8" s="30">
        <f>I8+K8+M8+O8+Q8+S8+U8+W8+Y8+AA8+AC8+AE8</f>
        <v>4870.8</v>
      </c>
      <c r="F8" s="32">
        <f t="shared" si="1"/>
        <v>100</v>
      </c>
      <c r="G8" s="32">
        <f>IFERROR(E8/C8%,0)</f>
        <v>100</v>
      </c>
      <c r="H8" s="31">
        <f t="shared" ref="H8:AE12" si="2">H15</f>
        <v>0</v>
      </c>
      <c r="I8" s="31">
        <f t="shared" si="2"/>
        <v>0</v>
      </c>
      <c r="J8" s="31">
        <f t="shared" si="2"/>
        <v>0</v>
      </c>
      <c r="K8" s="31">
        <f t="shared" si="2"/>
        <v>0</v>
      </c>
      <c r="L8" s="31">
        <f t="shared" si="2"/>
        <v>0</v>
      </c>
      <c r="M8" s="31">
        <f t="shared" si="2"/>
        <v>0</v>
      </c>
      <c r="N8" s="31">
        <f t="shared" si="2"/>
        <v>0</v>
      </c>
      <c r="O8" s="31">
        <f t="shared" si="2"/>
        <v>0</v>
      </c>
      <c r="P8" s="31">
        <f t="shared" si="2"/>
        <v>3076.35</v>
      </c>
      <c r="Q8" s="31">
        <f t="shared" si="2"/>
        <v>3076.35</v>
      </c>
      <c r="R8" s="31">
        <f t="shared" si="2"/>
        <v>1299.33</v>
      </c>
      <c r="S8" s="31">
        <f t="shared" si="2"/>
        <v>1299.33</v>
      </c>
      <c r="T8" s="31">
        <f t="shared" si="2"/>
        <v>0</v>
      </c>
      <c r="U8" s="31">
        <f t="shared" si="2"/>
        <v>0</v>
      </c>
      <c r="V8" s="31">
        <f t="shared" si="2"/>
        <v>495.12</v>
      </c>
      <c r="W8" s="31">
        <f t="shared" si="2"/>
        <v>495.12</v>
      </c>
      <c r="X8" s="31">
        <f t="shared" si="2"/>
        <v>0</v>
      </c>
      <c r="Y8" s="31">
        <f t="shared" si="2"/>
        <v>0</v>
      </c>
      <c r="Z8" s="31">
        <f t="shared" si="2"/>
        <v>0</v>
      </c>
      <c r="AA8" s="31">
        <f t="shared" si="2"/>
        <v>0</v>
      </c>
      <c r="AB8" s="31">
        <f t="shared" si="2"/>
        <v>0</v>
      </c>
      <c r="AC8" s="31">
        <f t="shared" si="2"/>
        <v>0</v>
      </c>
      <c r="AD8" s="31">
        <f t="shared" si="2"/>
        <v>0</v>
      </c>
      <c r="AE8" s="31">
        <f t="shared" si="2"/>
        <v>0</v>
      </c>
      <c r="AF8" s="10"/>
    </row>
    <row r="9" spans="1:32" x14ac:dyDescent="0.25">
      <c r="A9" s="29" t="s">
        <v>28</v>
      </c>
      <c r="B9" s="30">
        <f>H9+J9+L9+N9+P9+R9+T9+V9+X9+Z9+AB9+AD9</f>
        <v>7641.8200000000006</v>
      </c>
      <c r="C9" s="31">
        <f>C16</f>
        <v>7641.82</v>
      </c>
      <c r="D9" s="30">
        <f>E9</f>
        <v>7641.8200000000006</v>
      </c>
      <c r="E9" s="30">
        <f>I9+K9+M9+O9+Q9+S9+U9+W9+Y9+AA9+AC9+AE9</f>
        <v>7641.8200000000006</v>
      </c>
      <c r="F9" s="32">
        <f t="shared" si="1"/>
        <v>99.999999999999986</v>
      </c>
      <c r="G9" s="32">
        <f>IFERROR(E9/C9%,0)</f>
        <v>100.00000000000001</v>
      </c>
      <c r="H9" s="31">
        <f t="shared" si="2"/>
        <v>0</v>
      </c>
      <c r="I9" s="31">
        <f t="shared" si="2"/>
        <v>0</v>
      </c>
      <c r="J9" s="31">
        <f t="shared" si="2"/>
        <v>0</v>
      </c>
      <c r="K9" s="31">
        <f t="shared" si="2"/>
        <v>0</v>
      </c>
      <c r="L9" s="31">
        <f t="shared" si="2"/>
        <v>0</v>
      </c>
      <c r="M9" s="31">
        <f t="shared" si="2"/>
        <v>0</v>
      </c>
      <c r="N9" s="31">
        <f t="shared" si="2"/>
        <v>0</v>
      </c>
      <c r="O9" s="31">
        <f t="shared" si="2"/>
        <v>0</v>
      </c>
      <c r="P9" s="31">
        <f t="shared" si="2"/>
        <v>4826.5</v>
      </c>
      <c r="Q9" s="31">
        <f t="shared" si="2"/>
        <v>4826.5</v>
      </c>
      <c r="R9" s="31">
        <f t="shared" si="2"/>
        <v>2038.52</v>
      </c>
      <c r="S9" s="31">
        <f t="shared" si="2"/>
        <v>2038.52</v>
      </c>
      <c r="T9" s="31">
        <f t="shared" si="2"/>
        <v>0</v>
      </c>
      <c r="U9" s="31">
        <f t="shared" si="2"/>
        <v>0</v>
      </c>
      <c r="V9" s="31">
        <f t="shared" si="2"/>
        <v>776.8</v>
      </c>
      <c r="W9" s="31">
        <f t="shared" si="2"/>
        <v>776.8</v>
      </c>
      <c r="X9" s="31">
        <f t="shared" si="2"/>
        <v>0</v>
      </c>
      <c r="Y9" s="31">
        <f t="shared" si="2"/>
        <v>0</v>
      </c>
      <c r="Z9" s="31">
        <f t="shared" si="2"/>
        <v>0</v>
      </c>
      <c r="AA9" s="31">
        <f t="shared" si="2"/>
        <v>0</v>
      </c>
      <c r="AB9" s="31">
        <f t="shared" si="2"/>
        <v>0</v>
      </c>
      <c r="AC9" s="31">
        <f t="shared" si="2"/>
        <v>0</v>
      </c>
      <c r="AD9" s="31">
        <f t="shared" si="2"/>
        <v>0</v>
      </c>
      <c r="AE9" s="31">
        <f t="shared" si="2"/>
        <v>0</v>
      </c>
      <c r="AF9" s="10"/>
    </row>
    <row r="10" spans="1:32" x14ac:dyDescent="0.25">
      <c r="A10" s="29" t="s">
        <v>29</v>
      </c>
      <c r="B10" s="30">
        <v>9439.7999999999993</v>
      </c>
      <c r="C10" s="31">
        <f>C17</f>
        <v>9439.7999999999993</v>
      </c>
      <c r="D10" s="30">
        <f>E10</f>
        <v>9789.75</v>
      </c>
      <c r="E10" s="30">
        <f>I10+K10+M10+O10+Q10+S10+U10+W10+Y10+AA10+AC10+AE10</f>
        <v>9789.75</v>
      </c>
      <c r="F10" s="32">
        <f t="shared" si="1"/>
        <v>103.70717599949153</v>
      </c>
      <c r="G10" s="32">
        <f>IFERROR(E10/C10%,0)</f>
        <v>103.70717599949153</v>
      </c>
      <c r="H10" s="31">
        <f t="shared" si="2"/>
        <v>0</v>
      </c>
      <c r="I10" s="31">
        <f t="shared" si="2"/>
        <v>0</v>
      </c>
      <c r="J10" s="31">
        <f t="shared" si="2"/>
        <v>0</v>
      </c>
      <c r="K10" s="31">
        <f t="shared" si="2"/>
        <v>0</v>
      </c>
      <c r="L10" s="31">
        <f t="shared" si="2"/>
        <v>0</v>
      </c>
      <c r="M10" s="31">
        <f t="shared" si="2"/>
        <v>0</v>
      </c>
      <c r="N10" s="31">
        <f t="shared" si="2"/>
        <v>0</v>
      </c>
      <c r="O10" s="31">
        <f t="shared" si="2"/>
        <v>0</v>
      </c>
      <c r="P10" s="31">
        <f t="shared" si="2"/>
        <v>1975.71</v>
      </c>
      <c r="Q10" s="31">
        <f t="shared" si="2"/>
        <v>1975.71</v>
      </c>
      <c r="R10" s="31">
        <f t="shared" si="2"/>
        <v>834.46</v>
      </c>
      <c r="S10" s="31">
        <f t="shared" si="2"/>
        <v>834.46</v>
      </c>
      <c r="T10" s="31">
        <f t="shared" si="2"/>
        <v>0</v>
      </c>
      <c r="U10" s="31">
        <f t="shared" si="2"/>
        <v>0</v>
      </c>
      <c r="V10" s="31">
        <f t="shared" si="2"/>
        <v>6629.62</v>
      </c>
      <c r="W10" s="31">
        <f t="shared" si="2"/>
        <v>1073.33</v>
      </c>
      <c r="X10" s="31">
        <f t="shared" si="2"/>
        <v>0</v>
      </c>
      <c r="Y10" s="31">
        <f t="shared" si="2"/>
        <v>5556.25</v>
      </c>
      <c r="Z10" s="31">
        <f t="shared" si="2"/>
        <v>0</v>
      </c>
      <c r="AA10" s="31">
        <f t="shared" si="2"/>
        <v>0</v>
      </c>
      <c r="AB10" s="31">
        <f t="shared" si="2"/>
        <v>0</v>
      </c>
      <c r="AC10" s="31">
        <f t="shared" si="2"/>
        <v>0</v>
      </c>
      <c r="AD10" s="31">
        <f t="shared" si="2"/>
        <v>350</v>
      </c>
      <c r="AE10" s="31">
        <f t="shared" si="2"/>
        <v>350</v>
      </c>
      <c r="AF10" s="10"/>
    </row>
    <row r="11" spans="1:32" ht="31.5" x14ac:dyDescent="0.25">
      <c r="A11" s="33" t="s">
        <v>30</v>
      </c>
      <c r="B11" s="30">
        <f>H11+J11+L11+N11+P11+R11+T11+V11+X11+Z11+AB11+AD11</f>
        <v>3128.15</v>
      </c>
      <c r="C11" s="31">
        <f>C18</f>
        <v>3128.15</v>
      </c>
      <c r="D11" s="30">
        <f>E11</f>
        <v>3128.15</v>
      </c>
      <c r="E11" s="30">
        <f>I11+K11+M11+O11+Q11+S11+U11+W11+Y11+AA11+AC11+AE11</f>
        <v>3128.15</v>
      </c>
      <c r="F11" s="32">
        <f t="shared" si="1"/>
        <v>100</v>
      </c>
      <c r="G11" s="32">
        <f>IFERROR(E11/C11%,0)</f>
        <v>100</v>
      </c>
      <c r="H11" s="31">
        <f t="shared" si="2"/>
        <v>0</v>
      </c>
      <c r="I11" s="31">
        <f t="shared" si="2"/>
        <v>0</v>
      </c>
      <c r="J11" s="31">
        <f t="shared" si="2"/>
        <v>0</v>
      </c>
      <c r="K11" s="31">
        <f t="shared" si="2"/>
        <v>0</v>
      </c>
      <c r="L11" s="31">
        <f t="shared" si="2"/>
        <v>0</v>
      </c>
      <c r="M11" s="31">
        <f t="shared" si="2"/>
        <v>0</v>
      </c>
      <c r="N11" s="31">
        <f t="shared" si="2"/>
        <v>0</v>
      </c>
      <c r="O11" s="31">
        <f t="shared" si="2"/>
        <v>0</v>
      </c>
      <c r="P11" s="31">
        <f t="shared" si="2"/>
        <v>1975.71</v>
      </c>
      <c r="Q11" s="31">
        <f t="shared" si="2"/>
        <v>1975.71</v>
      </c>
      <c r="R11" s="31">
        <f t="shared" si="2"/>
        <v>834.46</v>
      </c>
      <c r="S11" s="31">
        <f t="shared" si="2"/>
        <v>834.46</v>
      </c>
      <c r="T11" s="31">
        <f t="shared" si="2"/>
        <v>0</v>
      </c>
      <c r="U11" s="31">
        <f t="shared" si="2"/>
        <v>0</v>
      </c>
      <c r="V11" s="31">
        <f t="shared" si="2"/>
        <v>317.98</v>
      </c>
      <c r="W11" s="31">
        <f t="shared" si="2"/>
        <v>317.98</v>
      </c>
      <c r="X11" s="31">
        <f t="shared" si="2"/>
        <v>0</v>
      </c>
      <c r="Y11" s="31">
        <f t="shared" si="2"/>
        <v>0</v>
      </c>
      <c r="Z11" s="31">
        <f t="shared" si="2"/>
        <v>0</v>
      </c>
      <c r="AA11" s="31">
        <f t="shared" si="2"/>
        <v>0</v>
      </c>
      <c r="AB11" s="31">
        <f t="shared" si="2"/>
        <v>0</v>
      </c>
      <c r="AC11" s="31">
        <f t="shared" si="2"/>
        <v>0</v>
      </c>
      <c r="AD11" s="31">
        <f t="shared" si="2"/>
        <v>0</v>
      </c>
      <c r="AE11" s="31">
        <f t="shared" si="2"/>
        <v>0</v>
      </c>
      <c r="AF11" s="10"/>
    </row>
    <row r="12" spans="1:32" x14ac:dyDescent="0.25">
      <c r="A12" s="29" t="s">
        <v>31</v>
      </c>
      <c r="B12" s="30">
        <f>H12+J12+L12+N12+P12+R12+T12+V12+X12+Z12+AB12+AD12</f>
        <v>373000</v>
      </c>
      <c r="C12" s="31">
        <f>C19</f>
        <v>373000</v>
      </c>
      <c r="D12" s="30">
        <f>E12</f>
        <v>116088.14</v>
      </c>
      <c r="E12" s="30">
        <f>I12+K12+M12+O12+Q12+S12+U12+W12+Y12+AA12+AC12+AE12</f>
        <v>116088.14</v>
      </c>
      <c r="F12" s="32">
        <f t="shared" si="1"/>
        <v>31.122825737265416</v>
      </c>
      <c r="G12" s="32">
        <f>IFERROR(E12/C12%,0)</f>
        <v>31.122825737265416</v>
      </c>
      <c r="H12" s="31">
        <f>H19</f>
        <v>0</v>
      </c>
      <c r="I12" s="31">
        <f t="shared" si="2"/>
        <v>0</v>
      </c>
      <c r="J12" s="31">
        <f t="shared" si="2"/>
        <v>0</v>
      </c>
      <c r="K12" s="31">
        <f t="shared" si="2"/>
        <v>0</v>
      </c>
      <c r="L12" s="31">
        <f t="shared" si="2"/>
        <v>0</v>
      </c>
      <c r="M12" s="31">
        <f t="shared" si="2"/>
        <v>0</v>
      </c>
      <c r="N12" s="31">
        <f t="shared" si="2"/>
        <v>0</v>
      </c>
      <c r="O12" s="31">
        <f t="shared" si="2"/>
        <v>0</v>
      </c>
      <c r="P12" s="31">
        <f t="shared" si="2"/>
        <v>0</v>
      </c>
      <c r="Q12" s="31">
        <f t="shared" si="2"/>
        <v>0</v>
      </c>
      <c r="R12" s="31">
        <f t="shared" si="2"/>
        <v>0</v>
      </c>
      <c r="S12" s="31">
        <f t="shared" si="2"/>
        <v>0</v>
      </c>
      <c r="T12" s="31">
        <f t="shared" si="2"/>
        <v>0</v>
      </c>
      <c r="U12" s="31">
        <f t="shared" si="2"/>
        <v>0</v>
      </c>
      <c r="V12" s="31">
        <f t="shared" si="2"/>
        <v>0</v>
      </c>
      <c r="W12" s="31">
        <f t="shared" si="2"/>
        <v>0</v>
      </c>
      <c r="X12" s="31">
        <f t="shared" si="2"/>
        <v>0</v>
      </c>
      <c r="Y12" s="31">
        <f t="shared" si="2"/>
        <v>0</v>
      </c>
      <c r="Z12" s="31">
        <f t="shared" si="2"/>
        <v>111899.78</v>
      </c>
      <c r="AA12" s="31">
        <f t="shared" si="2"/>
        <v>0</v>
      </c>
      <c r="AB12" s="31">
        <f t="shared" si="2"/>
        <v>0</v>
      </c>
      <c r="AC12" s="31">
        <f t="shared" si="2"/>
        <v>0</v>
      </c>
      <c r="AD12" s="31">
        <f t="shared" si="2"/>
        <v>261100.22</v>
      </c>
      <c r="AE12" s="31">
        <f t="shared" si="2"/>
        <v>116088.14</v>
      </c>
      <c r="AF12" s="15"/>
    </row>
    <row r="13" spans="1:32" ht="24" customHeight="1" x14ac:dyDescent="0.25">
      <c r="A13" s="24" t="s">
        <v>32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6"/>
      <c r="AF13" s="34"/>
    </row>
    <row r="14" spans="1:32" s="38" customFormat="1" x14ac:dyDescent="0.25">
      <c r="A14" s="35" t="s">
        <v>26</v>
      </c>
      <c r="B14" s="36">
        <v>395302.42</v>
      </c>
      <c r="C14" s="36">
        <v>394952.42</v>
      </c>
      <c r="D14" s="36">
        <v>138390.51</v>
      </c>
      <c r="E14" s="36">
        <v>138390.51</v>
      </c>
      <c r="F14" s="36">
        <v>35.01</v>
      </c>
      <c r="G14" s="36">
        <v>35.04</v>
      </c>
      <c r="H14" s="36">
        <f t="shared" ref="H14:AD14" si="3">H15+H16+H17+H19</f>
        <v>0</v>
      </c>
      <c r="I14" s="36">
        <f t="shared" si="3"/>
        <v>0</v>
      </c>
      <c r="J14" s="36">
        <f t="shared" si="3"/>
        <v>0</v>
      </c>
      <c r="K14" s="36">
        <f t="shared" si="3"/>
        <v>0</v>
      </c>
      <c r="L14" s="36">
        <f t="shared" si="3"/>
        <v>0</v>
      </c>
      <c r="M14" s="36">
        <f t="shared" si="3"/>
        <v>0</v>
      </c>
      <c r="N14" s="36">
        <f t="shared" si="3"/>
        <v>0</v>
      </c>
      <c r="O14" s="36">
        <f t="shared" si="3"/>
        <v>0</v>
      </c>
      <c r="P14" s="36">
        <f t="shared" si="3"/>
        <v>9878.5600000000013</v>
      </c>
      <c r="Q14" s="36">
        <f t="shared" si="3"/>
        <v>9878.5600000000013</v>
      </c>
      <c r="R14" s="36">
        <f t="shared" si="3"/>
        <v>4172.3099999999995</v>
      </c>
      <c r="S14" s="36">
        <f t="shared" si="3"/>
        <v>4172.3099999999995</v>
      </c>
      <c r="T14" s="36">
        <f t="shared" si="3"/>
        <v>0</v>
      </c>
      <c r="U14" s="36">
        <f t="shared" si="3"/>
        <v>0</v>
      </c>
      <c r="V14" s="36">
        <f t="shared" si="3"/>
        <v>7901.54</v>
      </c>
      <c r="W14" s="36">
        <f t="shared" si="3"/>
        <v>2345.25</v>
      </c>
      <c r="X14" s="36">
        <f t="shared" si="3"/>
        <v>0</v>
      </c>
      <c r="Y14" s="36">
        <f t="shared" si="3"/>
        <v>5556.25</v>
      </c>
      <c r="Z14" s="36">
        <v>111899.78</v>
      </c>
      <c r="AA14" s="36">
        <f t="shared" si="3"/>
        <v>0</v>
      </c>
      <c r="AB14" s="36">
        <f t="shared" si="3"/>
        <v>0</v>
      </c>
      <c r="AC14" s="36">
        <f t="shared" si="3"/>
        <v>0</v>
      </c>
      <c r="AD14" s="36">
        <f t="shared" si="3"/>
        <v>261450.22</v>
      </c>
      <c r="AE14" s="36">
        <v>116438.14</v>
      </c>
      <c r="AF14" s="37"/>
    </row>
    <row r="15" spans="1:32" x14ac:dyDescent="0.25">
      <c r="A15" s="29" t="s">
        <v>27</v>
      </c>
      <c r="B15" s="30">
        <v>4870.8</v>
      </c>
      <c r="C15" s="30">
        <v>4870.8</v>
      </c>
      <c r="D15" s="30">
        <v>4870.8</v>
      </c>
      <c r="E15" s="30">
        <v>4870.8</v>
      </c>
      <c r="F15" s="32">
        <f t="shared" ref="F15:F18" si="4">IFERROR(E15/B15%,0)</f>
        <v>100</v>
      </c>
      <c r="G15" s="32">
        <f t="shared" ref="G15:G18" si="5">IFERROR(E15/C15%,0)</f>
        <v>100</v>
      </c>
      <c r="H15" s="30">
        <f t="shared" ref="H15:W19" si="6">H22</f>
        <v>0</v>
      </c>
      <c r="I15" s="30">
        <f t="shared" si="6"/>
        <v>0</v>
      </c>
      <c r="J15" s="30">
        <f t="shared" si="6"/>
        <v>0</v>
      </c>
      <c r="K15" s="30">
        <f t="shared" si="6"/>
        <v>0</v>
      </c>
      <c r="L15" s="30">
        <f t="shared" si="6"/>
        <v>0</v>
      </c>
      <c r="M15" s="30">
        <f t="shared" si="6"/>
        <v>0</v>
      </c>
      <c r="N15" s="30">
        <f t="shared" si="6"/>
        <v>0</v>
      </c>
      <c r="O15" s="30">
        <f t="shared" si="6"/>
        <v>0</v>
      </c>
      <c r="P15" s="30">
        <v>3076.35</v>
      </c>
      <c r="Q15" s="30">
        <v>3076.35</v>
      </c>
      <c r="R15" s="30">
        <v>1299.33</v>
      </c>
      <c r="S15" s="30">
        <v>1299.33</v>
      </c>
      <c r="T15" s="30">
        <f>T22</f>
        <v>0</v>
      </c>
      <c r="U15" s="30">
        <f>U22</f>
        <v>0</v>
      </c>
      <c r="V15" s="30">
        <v>495.12</v>
      </c>
      <c r="W15" s="30">
        <v>495.12</v>
      </c>
      <c r="X15" s="30">
        <f t="shared" ref="X15:AE19" si="7">X22</f>
        <v>0</v>
      </c>
      <c r="Y15" s="30">
        <f t="shared" si="7"/>
        <v>0</v>
      </c>
      <c r="Z15" s="30">
        <f t="shared" si="7"/>
        <v>0</v>
      </c>
      <c r="AA15" s="30">
        <f t="shared" si="7"/>
        <v>0</v>
      </c>
      <c r="AB15" s="30">
        <f t="shared" si="7"/>
        <v>0</v>
      </c>
      <c r="AC15" s="30">
        <f t="shared" si="7"/>
        <v>0</v>
      </c>
      <c r="AD15" s="30">
        <f t="shared" si="7"/>
        <v>0</v>
      </c>
      <c r="AE15" s="30">
        <f t="shared" si="7"/>
        <v>0</v>
      </c>
      <c r="AF15" s="37"/>
    </row>
    <row r="16" spans="1:32" x14ac:dyDescent="0.25">
      <c r="A16" s="29" t="s">
        <v>28</v>
      </c>
      <c r="B16" s="30">
        <v>7641.82</v>
      </c>
      <c r="C16" s="30">
        <v>7641.82</v>
      </c>
      <c r="D16" s="30">
        <v>7641.82</v>
      </c>
      <c r="E16" s="30">
        <v>7641.82</v>
      </c>
      <c r="F16" s="32">
        <f t="shared" si="4"/>
        <v>100</v>
      </c>
      <c r="G16" s="32">
        <f t="shared" si="5"/>
        <v>100</v>
      </c>
      <c r="H16" s="30">
        <f t="shared" si="6"/>
        <v>0</v>
      </c>
      <c r="I16" s="30">
        <f t="shared" si="6"/>
        <v>0</v>
      </c>
      <c r="J16" s="30">
        <f t="shared" si="6"/>
        <v>0</v>
      </c>
      <c r="K16" s="30">
        <f t="shared" si="6"/>
        <v>0</v>
      </c>
      <c r="L16" s="30">
        <f t="shared" si="6"/>
        <v>0</v>
      </c>
      <c r="M16" s="30">
        <f t="shared" si="6"/>
        <v>0</v>
      </c>
      <c r="N16" s="30">
        <f t="shared" si="6"/>
        <v>0</v>
      </c>
      <c r="O16" s="30">
        <f t="shared" si="6"/>
        <v>0</v>
      </c>
      <c r="P16" s="30">
        <v>4826.5</v>
      </c>
      <c r="Q16" s="30">
        <v>4826.5</v>
      </c>
      <c r="R16" s="30">
        <v>2038.52</v>
      </c>
      <c r="S16" s="30">
        <v>2038.52</v>
      </c>
      <c r="T16" s="30">
        <f t="shared" si="6"/>
        <v>0</v>
      </c>
      <c r="U16" s="30">
        <f t="shared" si="6"/>
        <v>0</v>
      </c>
      <c r="V16" s="30">
        <v>776.8</v>
      </c>
      <c r="W16" s="30">
        <v>776.8</v>
      </c>
      <c r="X16" s="30">
        <f t="shared" si="7"/>
        <v>0</v>
      </c>
      <c r="Y16" s="30">
        <f t="shared" si="7"/>
        <v>0</v>
      </c>
      <c r="Z16" s="30">
        <f t="shared" si="7"/>
        <v>0</v>
      </c>
      <c r="AA16" s="30">
        <f t="shared" si="7"/>
        <v>0</v>
      </c>
      <c r="AB16" s="30">
        <f t="shared" si="7"/>
        <v>0</v>
      </c>
      <c r="AC16" s="30">
        <f t="shared" si="7"/>
        <v>0</v>
      </c>
      <c r="AD16" s="30">
        <f t="shared" si="7"/>
        <v>0</v>
      </c>
      <c r="AE16" s="30">
        <f t="shared" si="7"/>
        <v>0</v>
      </c>
      <c r="AF16" s="37"/>
    </row>
    <row r="17" spans="1:32" x14ac:dyDescent="0.25">
      <c r="A17" s="29" t="s">
        <v>29</v>
      </c>
      <c r="B17" s="30">
        <v>9789.7999999999993</v>
      </c>
      <c r="C17" s="30">
        <v>9439.7999999999993</v>
      </c>
      <c r="D17" s="30">
        <v>9789.75</v>
      </c>
      <c r="E17" s="30">
        <v>9789.75</v>
      </c>
      <c r="F17" s="32">
        <f t="shared" si="4"/>
        <v>99.999489264336347</v>
      </c>
      <c r="G17" s="32">
        <f t="shared" si="5"/>
        <v>103.70717599949153</v>
      </c>
      <c r="H17" s="30">
        <f t="shared" si="6"/>
        <v>0</v>
      </c>
      <c r="I17" s="30">
        <f t="shared" si="6"/>
        <v>0</v>
      </c>
      <c r="J17" s="30">
        <f t="shared" si="6"/>
        <v>0</v>
      </c>
      <c r="K17" s="30">
        <f t="shared" si="6"/>
        <v>0</v>
      </c>
      <c r="L17" s="30">
        <v>0</v>
      </c>
      <c r="M17" s="30">
        <f t="shared" si="6"/>
        <v>0</v>
      </c>
      <c r="N17" s="30">
        <f t="shared" si="6"/>
        <v>0</v>
      </c>
      <c r="O17" s="30">
        <f t="shared" si="6"/>
        <v>0</v>
      </c>
      <c r="P17" s="30">
        <v>1975.71</v>
      </c>
      <c r="Q17" s="30">
        <v>1975.71</v>
      </c>
      <c r="R17" s="30">
        <v>834.46</v>
      </c>
      <c r="S17" s="30">
        <v>834.46</v>
      </c>
      <c r="T17" s="30">
        <f t="shared" si="6"/>
        <v>0</v>
      </c>
      <c r="U17" s="30">
        <f t="shared" si="6"/>
        <v>0</v>
      </c>
      <c r="V17" s="30">
        <v>6629.62</v>
      </c>
      <c r="W17" s="30">
        <v>1073.33</v>
      </c>
      <c r="X17" s="30">
        <f t="shared" si="7"/>
        <v>0</v>
      </c>
      <c r="Y17" s="28">
        <v>5556.25</v>
      </c>
      <c r="Z17" s="30">
        <f t="shared" si="7"/>
        <v>0</v>
      </c>
      <c r="AA17" s="30">
        <f t="shared" si="7"/>
        <v>0</v>
      </c>
      <c r="AB17" s="30">
        <f t="shared" si="7"/>
        <v>0</v>
      </c>
      <c r="AC17" s="30">
        <f t="shared" si="7"/>
        <v>0</v>
      </c>
      <c r="AD17" s="30">
        <v>350</v>
      </c>
      <c r="AE17" s="30">
        <v>350</v>
      </c>
      <c r="AF17" s="37"/>
    </row>
    <row r="18" spans="1:32" ht="31.5" x14ac:dyDescent="0.25">
      <c r="A18" s="33" t="s">
        <v>30</v>
      </c>
      <c r="B18" s="30">
        <v>3128.15</v>
      </c>
      <c r="C18" s="30">
        <v>3128.15</v>
      </c>
      <c r="D18" s="30">
        <v>3128.15</v>
      </c>
      <c r="E18" s="30">
        <v>3128.15</v>
      </c>
      <c r="F18" s="32">
        <f t="shared" si="4"/>
        <v>100</v>
      </c>
      <c r="G18" s="32">
        <f t="shared" si="5"/>
        <v>100</v>
      </c>
      <c r="H18" s="30">
        <f t="shared" si="6"/>
        <v>0</v>
      </c>
      <c r="I18" s="30">
        <f t="shared" si="6"/>
        <v>0</v>
      </c>
      <c r="J18" s="30">
        <f t="shared" si="6"/>
        <v>0</v>
      </c>
      <c r="K18" s="30">
        <f t="shared" si="6"/>
        <v>0</v>
      </c>
      <c r="L18" s="30">
        <f t="shared" si="6"/>
        <v>0</v>
      </c>
      <c r="M18" s="30">
        <f t="shared" si="6"/>
        <v>0</v>
      </c>
      <c r="N18" s="30">
        <f t="shared" si="6"/>
        <v>0</v>
      </c>
      <c r="O18" s="30">
        <f t="shared" si="6"/>
        <v>0</v>
      </c>
      <c r="P18" s="30">
        <v>1975.71</v>
      </c>
      <c r="Q18" s="30">
        <v>1975.71</v>
      </c>
      <c r="R18" s="30">
        <v>834.46</v>
      </c>
      <c r="S18" s="30">
        <v>834.46</v>
      </c>
      <c r="T18" s="30">
        <f t="shared" si="6"/>
        <v>0</v>
      </c>
      <c r="U18" s="30">
        <f t="shared" si="6"/>
        <v>0</v>
      </c>
      <c r="V18" s="30">
        <v>317.98</v>
      </c>
      <c r="W18" s="30">
        <v>317.98</v>
      </c>
      <c r="X18" s="30">
        <f t="shared" si="7"/>
        <v>0</v>
      </c>
      <c r="Y18" s="30">
        <f t="shared" si="7"/>
        <v>0</v>
      </c>
      <c r="Z18" s="30">
        <f t="shared" si="7"/>
        <v>0</v>
      </c>
      <c r="AA18" s="30">
        <f t="shared" si="7"/>
        <v>0</v>
      </c>
      <c r="AB18" s="30">
        <f t="shared" si="7"/>
        <v>0</v>
      </c>
      <c r="AC18" s="30">
        <f t="shared" si="7"/>
        <v>0</v>
      </c>
      <c r="AD18" s="30">
        <f t="shared" si="7"/>
        <v>0</v>
      </c>
      <c r="AE18" s="30">
        <f t="shared" si="7"/>
        <v>0</v>
      </c>
      <c r="AF18" s="37"/>
    </row>
    <row r="19" spans="1:32" x14ac:dyDescent="0.25">
      <c r="A19" s="29" t="s">
        <v>31</v>
      </c>
      <c r="B19" s="30">
        <v>373000</v>
      </c>
      <c r="C19" s="30">
        <v>373000</v>
      </c>
      <c r="D19" s="30">
        <v>116088.14</v>
      </c>
      <c r="E19" s="30">
        <v>116088.14</v>
      </c>
      <c r="F19" s="32"/>
      <c r="G19" s="32"/>
      <c r="H19" s="30">
        <f t="shared" si="6"/>
        <v>0</v>
      </c>
      <c r="I19" s="30">
        <f t="shared" si="6"/>
        <v>0</v>
      </c>
      <c r="J19" s="30">
        <f t="shared" si="6"/>
        <v>0</v>
      </c>
      <c r="K19" s="30">
        <f t="shared" si="6"/>
        <v>0</v>
      </c>
      <c r="L19" s="30">
        <f t="shared" si="6"/>
        <v>0</v>
      </c>
      <c r="M19" s="30">
        <f t="shared" si="6"/>
        <v>0</v>
      </c>
      <c r="N19" s="30">
        <f t="shared" si="6"/>
        <v>0</v>
      </c>
      <c r="O19" s="30">
        <f t="shared" si="6"/>
        <v>0</v>
      </c>
      <c r="P19" s="30">
        <f t="shared" si="6"/>
        <v>0</v>
      </c>
      <c r="Q19" s="30">
        <f t="shared" si="6"/>
        <v>0</v>
      </c>
      <c r="R19" s="30">
        <f t="shared" si="6"/>
        <v>0</v>
      </c>
      <c r="S19" s="30">
        <f t="shared" si="6"/>
        <v>0</v>
      </c>
      <c r="T19" s="30">
        <f t="shared" si="6"/>
        <v>0</v>
      </c>
      <c r="U19" s="30">
        <f t="shared" si="6"/>
        <v>0</v>
      </c>
      <c r="V19" s="30">
        <f t="shared" si="6"/>
        <v>0</v>
      </c>
      <c r="W19" s="30">
        <f t="shared" si="6"/>
        <v>0</v>
      </c>
      <c r="X19" s="30">
        <f t="shared" si="7"/>
        <v>0</v>
      </c>
      <c r="Y19" s="30">
        <f t="shared" si="7"/>
        <v>0</v>
      </c>
      <c r="Z19" s="30">
        <v>111899.78</v>
      </c>
      <c r="AA19" s="30">
        <f t="shared" si="7"/>
        <v>0</v>
      </c>
      <c r="AB19" s="30">
        <f t="shared" si="7"/>
        <v>0</v>
      </c>
      <c r="AC19" s="30">
        <f t="shared" si="7"/>
        <v>0</v>
      </c>
      <c r="AD19" s="28">
        <v>261100.22</v>
      </c>
      <c r="AE19" s="36">
        <v>116088.14</v>
      </c>
      <c r="AF19" s="39"/>
    </row>
    <row r="20" spans="1:32" ht="30" customHeight="1" x14ac:dyDescent="0.25">
      <c r="A20" s="24" t="s">
        <v>33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6"/>
      <c r="AF20" s="40" t="s">
        <v>34</v>
      </c>
    </row>
    <row r="21" spans="1:32" s="38" customFormat="1" x14ac:dyDescent="0.25">
      <c r="A21" s="35" t="s">
        <v>26</v>
      </c>
      <c r="B21" s="36">
        <f>B22+B23+B24+B26</f>
        <v>21952.42</v>
      </c>
      <c r="C21" s="36">
        <f t="shared" ref="C21:AE21" si="8">C22+C23+C24+C26</f>
        <v>21952.42</v>
      </c>
      <c r="D21" s="36">
        <f t="shared" si="8"/>
        <v>21952.37</v>
      </c>
      <c r="E21" s="36">
        <f t="shared" si="8"/>
        <v>21952.37</v>
      </c>
      <c r="F21" s="36">
        <v>100</v>
      </c>
      <c r="G21" s="36">
        <v>100</v>
      </c>
      <c r="H21" s="36">
        <f t="shared" si="8"/>
        <v>0</v>
      </c>
      <c r="I21" s="36">
        <f t="shared" si="8"/>
        <v>0</v>
      </c>
      <c r="J21" s="36">
        <f t="shared" si="8"/>
        <v>0</v>
      </c>
      <c r="K21" s="36">
        <f t="shared" si="8"/>
        <v>0</v>
      </c>
      <c r="L21" s="36">
        <f t="shared" si="8"/>
        <v>0</v>
      </c>
      <c r="M21" s="36">
        <f t="shared" si="8"/>
        <v>0</v>
      </c>
      <c r="N21" s="36">
        <f t="shared" si="8"/>
        <v>0</v>
      </c>
      <c r="O21" s="36">
        <f t="shared" si="8"/>
        <v>0</v>
      </c>
      <c r="P21" s="36">
        <v>9878.57</v>
      </c>
      <c r="Q21" s="36">
        <v>9878.57</v>
      </c>
      <c r="R21" s="36">
        <f t="shared" si="8"/>
        <v>4172.3099999999995</v>
      </c>
      <c r="S21" s="36">
        <f t="shared" si="8"/>
        <v>4172.3099999999995</v>
      </c>
      <c r="T21" s="36">
        <f t="shared" si="8"/>
        <v>0</v>
      </c>
      <c r="U21" s="36">
        <f t="shared" si="8"/>
        <v>0</v>
      </c>
      <c r="V21" s="36">
        <f t="shared" si="8"/>
        <v>7901.54</v>
      </c>
      <c r="W21" s="36">
        <f t="shared" si="8"/>
        <v>2345.25</v>
      </c>
      <c r="X21" s="36">
        <f t="shared" si="8"/>
        <v>0</v>
      </c>
      <c r="Y21" s="36">
        <f t="shared" si="8"/>
        <v>5556.25</v>
      </c>
      <c r="Z21" s="36">
        <f t="shared" si="8"/>
        <v>0</v>
      </c>
      <c r="AA21" s="36">
        <f t="shared" si="8"/>
        <v>0</v>
      </c>
      <c r="AB21" s="36">
        <f t="shared" si="8"/>
        <v>0</v>
      </c>
      <c r="AC21" s="36">
        <f t="shared" si="8"/>
        <v>0</v>
      </c>
      <c r="AD21" s="36">
        <f t="shared" si="8"/>
        <v>0</v>
      </c>
      <c r="AE21" s="36">
        <f t="shared" si="8"/>
        <v>0</v>
      </c>
      <c r="AF21" s="41"/>
    </row>
    <row r="22" spans="1:32" x14ac:dyDescent="0.25">
      <c r="A22" s="29" t="s">
        <v>27</v>
      </c>
      <c r="B22" s="30">
        <v>4870.8</v>
      </c>
      <c r="C22" s="30">
        <v>4870.8</v>
      </c>
      <c r="D22" s="30">
        <v>4870.8</v>
      </c>
      <c r="E22" s="30">
        <v>4870.8</v>
      </c>
      <c r="F22" s="32">
        <f>IFERROR(E22/B22%,0)</f>
        <v>100</v>
      </c>
      <c r="G22" s="32">
        <f t="shared" ref="G22:G26" si="9">IFERROR(E22/C22%,0)</f>
        <v>100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0">
        <v>3076.35</v>
      </c>
      <c r="Q22" s="30">
        <v>3076.35</v>
      </c>
      <c r="R22" s="31">
        <v>1299.33</v>
      </c>
      <c r="S22" s="31">
        <v>1299.33</v>
      </c>
      <c r="T22" s="31">
        <v>0</v>
      </c>
      <c r="U22" s="31">
        <v>0</v>
      </c>
      <c r="V22" s="31">
        <v>495.12</v>
      </c>
      <c r="W22" s="31">
        <v>495.12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41"/>
    </row>
    <row r="23" spans="1:32" x14ac:dyDescent="0.25">
      <c r="A23" s="29" t="s">
        <v>28</v>
      </c>
      <c r="B23" s="30">
        <v>7641.82</v>
      </c>
      <c r="C23" s="30">
        <v>7641.82</v>
      </c>
      <c r="D23" s="30">
        <v>7641.82</v>
      </c>
      <c r="E23" s="30">
        <v>7641.82</v>
      </c>
      <c r="F23" s="32">
        <f t="shared" ref="F23:F26" si="10">IFERROR(E23/B23%,0)</f>
        <v>100</v>
      </c>
      <c r="G23" s="32">
        <f t="shared" si="9"/>
        <v>100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0">
        <v>4826.5</v>
      </c>
      <c r="Q23" s="30">
        <v>4826.5</v>
      </c>
      <c r="R23" s="31">
        <v>2038.52</v>
      </c>
      <c r="S23" s="31">
        <v>2038.52</v>
      </c>
      <c r="T23" s="31">
        <v>0</v>
      </c>
      <c r="U23" s="31">
        <v>0</v>
      </c>
      <c r="V23" s="31">
        <v>776.8</v>
      </c>
      <c r="W23" s="31">
        <v>776.8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41"/>
    </row>
    <row r="24" spans="1:32" x14ac:dyDescent="0.25">
      <c r="A24" s="29" t="s">
        <v>29</v>
      </c>
      <c r="B24" s="42">
        <v>9439.7999999999993</v>
      </c>
      <c r="C24" s="42">
        <v>9439.7999999999993</v>
      </c>
      <c r="D24" s="30">
        <v>9439.75</v>
      </c>
      <c r="E24" s="30">
        <v>9439.75</v>
      </c>
      <c r="F24" s="30">
        <f>IFERROR(E24/B24%,0)</f>
        <v>99.999470327761188</v>
      </c>
      <c r="G24" s="32">
        <f t="shared" si="9"/>
        <v>99.999470327761188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0">
        <v>1975.71</v>
      </c>
      <c r="Q24" s="30">
        <v>1975.71</v>
      </c>
      <c r="R24" s="31">
        <v>834.46</v>
      </c>
      <c r="S24" s="31">
        <v>834.46</v>
      </c>
      <c r="T24" s="31">
        <v>0</v>
      </c>
      <c r="U24" s="31">
        <v>0</v>
      </c>
      <c r="V24" s="31">
        <v>6629.62</v>
      </c>
      <c r="W24" s="31">
        <v>1073.33</v>
      </c>
      <c r="X24" s="31">
        <v>0</v>
      </c>
      <c r="Y24" s="28">
        <v>5556.25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41"/>
    </row>
    <row r="25" spans="1:32" ht="31.5" x14ac:dyDescent="0.25">
      <c r="A25" s="33" t="s">
        <v>30</v>
      </c>
      <c r="B25" s="42">
        <v>3128.15</v>
      </c>
      <c r="C25" s="42">
        <v>3128.15</v>
      </c>
      <c r="D25" s="42">
        <v>3128.15</v>
      </c>
      <c r="E25" s="42">
        <v>3128.15</v>
      </c>
      <c r="F25" s="30">
        <f t="shared" si="10"/>
        <v>100</v>
      </c>
      <c r="G25" s="32">
        <f t="shared" si="9"/>
        <v>100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0">
        <v>1975.71</v>
      </c>
      <c r="Q25" s="30">
        <v>1975.71</v>
      </c>
      <c r="R25" s="31">
        <v>834.46</v>
      </c>
      <c r="S25" s="31">
        <v>834.46</v>
      </c>
      <c r="T25" s="31">
        <v>0</v>
      </c>
      <c r="U25" s="31">
        <v>0</v>
      </c>
      <c r="V25" s="31">
        <v>317.98</v>
      </c>
      <c r="W25" s="31">
        <v>317.98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1">
        <v>0</v>
      </c>
      <c r="AF25" s="41"/>
    </row>
    <row r="26" spans="1:32" ht="51.75" customHeight="1" x14ac:dyDescent="0.25">
      <c r="A26" s="29" t="s">
        <v>31</v>
      </c>
      <c r="B26" s="30">
        <f>H26+J26+L26+N26+P26+R26+T26+V26+X26+Z26+AB26+AD26</f>
        <v>0</v>
      </c>
      <c r="C26" s="30">
        <f>H26</f>
        <v>0</v>
      </c>
      <c r="D26" s="30">
        <v>0</v>
      </c>
      <c r="E26" s="30">
        <v>0</v>
      </c>
      <c r="F26" s="32">
        <f t="shared" si="10"/>
        <v>0</v>
      </c>
      <c r="G26" s="32">
        <f t="shared" si="9"/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0">
        <f>P40</f>
        <v>0</v>
      </c>
      <c r="Q26" s="30">
        <f>Q40</f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1">
        <v>0</v>
      </c>
      <c r="AF26" s="43"/>
    </row>
    <row r="27" spans="1:32" ht="159" customHeight="1" x14ac:dyDescent="0.25">
      <c r="A27" s="44" t="s">
        <v>35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6"/>
      <c r="AF27" s="47" t="s">
        <v>36</v>
      </c>
    </row>
    <row r="28" spans="1:32" ht="51.75" customHeight="1" x14ac:dyDescent="0.25">
      <c r="A28" s="48" t="s">
        <v>26</v>
      </c>
      <c r="B28" s="49">
        <v>373350</v>
      </c>
      <c r="C28" s="49">
        <v>373350</v>
      </c>
      <c r="D28" s="30">
        <v>116438.14</v>
      </c>
      <c r="E28" s="30">
        <v>116438.14</v>
      </c>
      <c r="F28" s="30">
        <v>31.19</v>
      </c>
      <c r="G28" s="30">
        <v>31.19</v>
      </c>
      <c r="H28" s="30">
        <f t="shared" ref="C28:N33" si="11">M28</f>
        <v>0</v>
      </c>
      <c r="I28" s="30">
        <f t="shared" si="11"/>
        <v>0</v>
      </c>
      <c r="J28" s="30">
        <f t="shared" si="11"/>
        <v>0</v>
      </c>
      <c r="K28" s="30">
        <f t="shared" si="11"/>
        <v>0</v>
      </c>
      <c r="L28" s="30">
        <f t="shared" si="11"/>
        <v>0</v>
      </c>
      <c r="M28" s="30">
        <f t="shared" si="11"/>
        <v>0</v>
      </c>
      <c r="N28" s="30">
        <f t="shared" si="11"/>
        <v>0</v>
      </c>
      <c r="O28" s="30">
        <v>0</v>
      </c>
      <c r="P28" s="30">
        <f t="shared" ref="P28:S33" si="12">U28</f>
        <v>0</v>
      </c>
      <c r="Q28" s="30">
        <f t="shared" si="12"/>
        <v>0</v>
      </c>
      <c r="R28" s="30">
        <f t="shared" si="12"/>
        <v>0</v>
      </c>
      <c r="S28" s="30">
        <f t="shared" si="12"/>
        <v>0</v>
      </c>
      <c r="T28" s="30">
        <v>0</v>
      </c>
      <c r="U28" s="30">
        <v>0</v>
      </c>
      <c r="V28" s="30">
        <f t="shared" ref="U28:X33" si="13">AA28</f>
        <v>0</v>
      </c>
      <c r="W28" s="30">
        <f t="shared" si="13"/>
        <v>0</v>
      </c>
      <c r="X28" s="30">
        <f t="shared" si="13"/>
        <v>0</v>
      </c>
      <c r="Y28" s="30">
        <v>0</v>
      </c>
      <c r="Z28" s="30">
        <v>111899.78</v>
      </c>
      <c r="AA28" s="30">
        <f>AF28</f>
        <v>0</v>
      </c>
      <c r="AB28" s="30">
        <f>AG28</f>
        <v>0</v>
      </c>
      <c r="AC28" s="30">
        <f t="shared" ref="Z28:AC33" si="14">AH28</f>
        <v>0</v>
      </c>
      <c r="AD28" s="49">
        <v>261450.22</v>
      </c>
      <c r="AE28" s="30">
        <v>116438.14</v>
      </c>
      <c r="AF28" s="47"/>
    </row>
    <row r="29" spans="1:32" ht="51.75" customHeight="1" x14ac:dyDescent="0.25">
      <c r="A29" s="29" t="s">
        <v>27</v>
      </c>
      <c r="B29" s="30">
        <f>G29</f>
        <v>0</v>
      </c>
      <c r="C29" s="30">
        <f t="shared" si="11"/>
        <v>0</v>
      </c>
      <c r="D29" s="30">
        <f t="shared" si="11"/>
        <v>0</v>
      </c>
      <c r="E29" s="30">
        <f t="shared" si="11"/>
        <v>0</v>
      </c>
      <c r="F29" s="30">
        <f t="shared" si="11"/>
        <v>0</v>
      </c>
      <c r="G29" s="30">
        <f t="shared" si="11"/>
        <v>0</v>
      </c>
      <c r="H29" s="30">
        <f t="shared" si="11"/>
        <v>0</v>
      </c>
      <c r="I29" s="30">
        <f t="shared" si="11"/>
        <v>0</v>
      </c>
      <c r="J29" s="30">
        <f t="shared" si="11"/>
        <v>0</v>
      </c>
      <c r="K29" s="30">
        <f t="shared" si="11"/>
        <v>0</v>
      </c>
      <c r="L29" s="30">
        <f t="shared" si="11"/>
        <v>0</v>
      </c>
      <c r="M29" s="30">
        <f t="shared" si="11"/>
        <v>0</v>
      </c>
      <c r="N29" s="30">
        <f t="shared" si="11"/>
        <v>0</v>
      </c>
      <c r="O29" s="30">
        <f>T29</f>
        <v>0</v>
      </c>
      <c r="P29" s="30">
        <f t="shared" si="12"/>
        <v>0</v>
      </c>
      <c r="Q29" s="30">
        <f t="shared" si="12"/>
        <v>0</v>
      </c>
      <c r="R29" s="30">
        <f t="shared" si="12"/>
        <v>0</v>
      </c>
      <c r="S29" s="30">
        <f t="shared" si="12"/>
        <v>0</v>
      </c>
      <c r="T29" s="30">
        <f>Y29</f>
        <v>0</v>
      </c>
      <c r="U29" s="30">
        <f t="shared" si="13"/>
        <v>0</v>
      </c>
      <c r="V29" s="30">
        <f t="shared" si="13"/>
        <v>0</v>
      </c>
      <c r="W29" s="30">
        <f t="shared" si="13"/>
        <v>0</v>
      </c>
      <c r="X29" s="30">
        <f t="shared" si="13"/>
        <v>0</v>
      </c>
      <c r="Y29" s="30">
        <f>AD29</f>
        <v>0</v>
      </c>
      <c r="Z29" s="30">
        <f t="shared" si="14"/>
        <v>0</v>
      </c>
      <c r="AA29" s="30">
        <f t="shared" si="14"/>
        <v>0</v>
      </c>
      <c r="AB29" s="30">
        <f t="shared" si="14"/>
        <v>0</v>
      </c>
      <c r="AC29" s="30">
        <f t="shared" si="14"/>
        <v>0</v>
      </c>
      <c r="AD29" s="30">
        <f>AI29</f>
        <v>0</v>
      </c>
      <c r="AE29" s="30">
        <f t="shared" ref="AE29:AE32" si="15">AJ29</f>
        <v>0</v>
      </c>
      <c r="AF29" s="50"/>
    </row>
    <row r="30" spans="1:32" ht="51.75" customHeight="1" x14ac:dyDescent="0.25">
      <c r="A30" s="29" t="s">
        <v>28</v>
      </c>
      <c r="B30" s="30">
        <f>G30</f>
        <v>0</v>
      </c>
      <c r="C30" s="30">
        <f t="shared" si="11"/>
        <v>0</v>
      </c>
      <c r="D30" s="30">
        <f t="shared" si="11"/>
        <v>0</v>
      </c>
      <c r="E30" s="30">
        <f t="shared" si="11"/>
        <v>0</v>
      </c>
      <c r="F30" s="30">
        <f t="shared" si="11"/>
        <v>0</v>
      </c>
      <c r="G30" s="30">
        <f t="shared" si="11"/>
        <v>0</v>
      </c>
      <c r="H30" s="30">
        <f t="shared" si="11"/>
        <v>0</v>
      </c>
      <c r="I30" s="30">
        <f t="shared" si="11"/>
        <v>0</v>
      </c>
      <c r="J30" s="30">
        <f t="shared" si="11"/>
        <v>0</v>
      </c>
      <c r="K30" s="30">
        <f t="shared" si="11"/>
        <v>0</v>
      </c>
      <c r="L30" s="30">
        <f t="shared" si="11"/>
        <v>0</v>
      </c>
      <c r="M30" s="30">
        <f t="shared" si="11"/>
        <v>0</v>
      </c>
      <c r="N30" s="30">
        <f t="shared" si="11"/>
        <v>0</v>
      </c>
      <c r="O30" s="30">
        <f>T30</f>
        <v>0</v>
      </c>
      <c r="P30" s="30">
        <f t="shared" si="12"/>
        <v>0</v>
      </c>
      <c r="Q30" s="30">
        <f t="shared" si="12"/>
        <v>0</v>
      </c>
      <c r="R30" s="30">
        <f t="shared" si="12"/>
        <v>0</v>
      </c>
      <c r="S30" s="30">
        <f t="shared" si="12"/>
        <v>0</v>
      </c>
      <c r="T30" s="30">
        <f>Y30</f>
        <v>0</v>
      </c>
      <c r="U30" s="30">
        <f t="shared" si="13"/>
        <v>0</v>
      </c>
      <c r="V30" s="30">
        <f t="shared" si="13"/>
        <v>0</v>
      </c>
      <c r="W30" s="30">
        <f t="shared" si="13"/>
        <v>0</v>
      </c>
      <c r="X30" s="30">
        <f t="shared" si="13"/>
        <v>0</v>
      </c>
      <c r="Y30" s="30">
        <f>AD30</f>
        <v>0</v>
      </c>
      <c r="Z30" s="30">
        <f t="shared" si="14"/>
        <v>0</v>
      </c>
      <c r="AA30" s="30">
        <f t="shared" si="14"/>
        <v>0</v>
      </c>
      <c r="AB30" s="30">
        <f t="shared" si="14"/>
        <v>0</v>
      </c>
      <c r="AC30" s="30">
        <f t="shared" si="14"/>
        <v>0</v>
      </c>
      <c r="AD30" s="30">
        <f>AI30</f>
        <v>0</v>
      </c>
      <c r="AE30" s="30">
        <f t="shared" si="15"/>
        <v>0</v>
      </c>
      <c r="AF30" s="50"/>
    </row>
    <row r="31" spans="1:32" x14ac:dyDescent="0.25">
      <c r="A31" s="29" t="s">
        <v>29</v>
      </c>
      <c r="B31" s="30">
        <v>350</v>
      </c>
      <c r="C31" s="30">
        <v>350</v>
      </c>
      <c r="D31" s="30">
        <v>350</v>
      </c>
      <c r="E31" s="30">
        <v>350</v>
      </c>
      <c r="F31" s="30">
        <v>100</v>
      </c>
      <c r="G31" s="30">
        <v>100</v>
      </c>
      <c r="H31" s="30">
        <f t="shared" si="11"/>
        <v>0</v>
      </c>
      <c r="I31" s="30">
        <f t="shared" si="11"/>
        <v>0</v>
      </c>
      <c r="J31" s="30">
        <v>0</v>
      </c>
      <c r="K31" s="30">
        <v>0</v>
      </c>
      <c r="L31" s="30">
        <f t="shared" si="11"/>
        <v>0</v>
      </c>
      <c r="M31" s="30">
        <f t="shared" si="11"/>
        <v>0</v>
      </c>
      <c r="N31" s="30">
        <f t="shared" si="11"/>
        <v>0</v>
      </c>
      <c r="O31" s="30">
        <v>0</v>
      </c>
      <c r="P31" s="30">
        <v>0</v>
      </c>
      <c r="Q31" s="30">
        <f t="shared" si="12"/>
        <v>0</v>
      </c>
      <c r="R31" s="30">
        <f t="shared" si="12"/>
        <v>0</v>
      </c>
      <c r="S31" s="30">
        <f t="shared" si="12"/>
        <v>0</v>
      </c>
      <c r="T31" s="30">
        <v>0</v>
      </c>
      <c r="U31" s="30">
        <v>0</v>
      </c>
      <c r="V31" s="30">
        <f t="shared" si="13"/>
        <v>0</v>
      </c>
      <c r="W31" s="30">
        <f t="shared" si="13"/>
        <v>0</v>
      </c>
      <c r="X31" s="30">
        <f t="shared" si="13"/>
        <v>0</v>
      </c>
      <c r="Y31" s="30">
        <v>0</v>
      </c>
      <c r="Z31" s="30">
        <v>0</v>
      </c>
      <c r="AA31" s="30">
        <f t="shared" si="14"/>
        <v>0</v>
      </c>
      <c r="AB31" s="30">
        <f t="shared" si="14"/>
        <v>0</v>
      </c>
      <c r="AC31" s="30">
        <f t="shared" si="14"/>
        <v>0</v>
      </c>
      <c r="AD31" s="30">
        <v>350</v>
      </c>
      <c r="AE31" s="30">
        <v>350</v>
      </c>
    </row>
    <row r="32" spans="1:32" ht="31.5" x14ac:dyDescent="0.25">
      <c r="A32" s="33" t="s">
        <v>30</v>
      </c>
      <c r="B32" s="30">
        <f>G32</f>
        <v>0</v>
      </c>
      <c r="C32" s="30">
        <f t="shared" si="11"/>
        <v>0</v>
      </c>
      <c r="D32" s="30">
        <f t="shared" si="11"/>
        <v>0</v>
      </c>
      <c r="E32" s="30">
        <f t="shared" si="11"/>
        <v>0</v>
      </c>
      <c r="F32" s="30">
        <f t="shared" si="11"/>
        <v>0</v>
      </c>
      <c r="G32" s="30">
        <f t="shared" si="11"/>
        <v>0</v>
      </c>
      <c r="H32" s="30">
        <f t="shared" si="11"/>
        <v>0</v>
      </c>
      <c r="I32" s="30">
        <f t="shared" si="11"/>
        <v>0</v>
      </c>
      <c r="J32" s="30">
        <f t="shared" si="11"/>
        <v>0</v>
      </c>
      <c r="K32" s="30">
        <f t="shared" si="11"/>
        <v>0</v>
      </c>
      <c r="L32" s="30">
        <f t="shared" si="11"/>
        <v>0</v>
      </c>
      <c r="M32" s="30">
        <f t="shared" si="11"/>
        <v>0</v>
      </c>
      <c r="N32" s="30">
        <f t="shared" si="11"/>
        <v>0</v>
      </c>
      <c r="O32" s="30">
        <f>T32</f>
        <v>0</v>
      </c>
      <c r="P32" s="30">
        <f t="shared" si="12"/>
        <v>0</v>
      </c>
      <c r="Q32" s="30">
        <f t="shared" si="12"/>
        <v>0</v>
      </c>
      <c r="R32" s="30">
        <f t="shared" si="12"/>
        <v>0</v>
      </c>
      <c r="S32" s="30">
        <f t="shared" si="12"/>
        <v>0</v>
      </c>
      <c r="T32" s="30">
        <f>Y32</f>
        <v>0</v>
      </c>
      <c r="U32" s="30">
        <f t="shared" si="13"/>
        <v>0</v>
      </c>
      <c r="V32" s="30">
        <f t="shared" si="13"/>
        <v>0</v>
      </c>
      <c r="W32" s="30">
        <f t="shared" si="13"/>
        <v>0</v>
      </c>
      <c r="X32" s="30">
        <f t="shared" si="13"/>
        <v>0</v>
      </c>
      <c r="Y32" s="30">
        <f>AD32</f>
        <v>0</v>
      </c>
      <c r="Z32" s="30">
        <f t="shared" si="14"/>
        <v>0</v>
      </c>
      <c r="AA32" s="30">
        <f t="shared" si="14"/>
        <v>0</v>
      </c>
      <c r="AB32" s="30">
        <f t="shared" si="14"/>
        <v>0</v>
      </c>
      <c r="AC32" s="30">
        <f t="shared" si="14"/>
        <v>0</v>
      </c>
      <c r="AD32" s="30">
        <f>AI32</f>
        <v>0</v>
      </c>
      <c r="AE32" s="30">
        <f t="shared" si="15"/>
        <v>0</v>
      </c>
    </row>
    <row r="33" spans="1:32" x14ac:dyDescent="0.25">
      <c r="A33" s="51" t="s">
        <v>37</v>
      </c>
      <c r="B33" s="52">
        <v>373000</v>
      </c>
      <c r="C33" s="52">
        <v>373000</v>
      </c>
      <c r="D33" s="30">
        <v>116088.14</v>
      </c>
      <c r="E33" s="30">
        <v>116088.14</v>
      </c>
      <c r="F33" s="30">
        <f t="shared" si="11"/>
        <v>0</v>
      </c>
      <c r="G33" s="30">
        <f t="shared" si="11"/>
        <v>0</v>
      </c>
      <c r="H33" s="30">
        <f t="shared" si="11"/>
        <v>0</v>
      </c>
      <c r="I33" s="30">
        <f t="shared" si="11"/>
        <v>0</v>
      </c>
      <c r="J33" s="30">
        <f t="shared" si="11"/>
        <v>0</v>
      </c>
      <c r="K33" s="30">
        <f t="shared" si="11"/>
        <v>0</v>
      </c>
      <c r="L33" s="30">
        <f t="shared" si="11"/>
        <v>0</v>
      </c>
      <c r="M33" s="30">
        <f t="shared" si="11"/>
        <v>0</v>
      </c>
      <c r="N33" s="30">
        <f t="shared" si="11"/>
        <v>0</v>
      </c>
      <c r="O33" s="30">
        <v>0</v>
      </c>
      <c r="P33" s="30">
        <f t="shared" si="12"/>
        <v>0</v>
      </c>
      <c r="Q33" s="30">
        <f t="shared" si="12"/>
        <v>0</v>
      </c>
      <c r="R33" s="30">
        <f t="shared" si="12"/>
        <v>0</v>
      </c>
      <c r="S33" s="30">
        <f t="shared" si="12"/>
        <v>0</v>
      </c>
      <c r="T33" s="30">
        <v>0</v>
      </c>
      <c r="U33" s="30">
        <v>0</v>
      </c>
      <c r="V33" s="30">
        <f t="shared" si="13"/>
        <v>0</v>
      </c>
      <c r="W33" s="30">
        <f t="shared" si="13"/>
        <v>0</v>
      </c>
      <c r="X33" s="30">
        <f t="shared" si="13"/>
        <v>0</v>
      </c>
      <c r="Y33" s="30">
        <v>0</v>
      </c>
      <c r="Z33" s="30">
        <v>111899.78</v>
      </c>
      <c r="AA33" s="30">
        <f t="shared" si="14"/>
        <v>0</v>
      </c>
      <c r="AB33" s="30">
        <f t="shared" si="14"/>
        <v>0</v>
      </c>
      <c r="AC33" s="30">
        <f t="shared" si="14"/>
        <v>0</v>
      </c>
      <c r="AD33" s="49">
        <v>261100.22</v>
      </c>
      <c r="AE33" s="30">
        <v>116088.14</v>
      </c>
    </row>
    <row r="34" spans="1:32" ht="109.5" customHeight="1" x14ac:dyDescent="0.25">
      <c r="A34" s="44" t="s">
        <v>38</v>
      </c>
      <c r="B34" s="53"/>
      <c r="C34" s="53"/>
      <c r="D34" s="53"/>
      <c r="E34" s="53"/>
      <c r="F34" s="54"/>
      <c r="G34" s="54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30">
        <f>W34</f>
        <v>0</v>
      </c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55"/>
      <c r="AF34" s="56" t="s">
        <v>39</v>
      </c>
    </row>
    <row r="35" spans="1:32" x14ac:dyDescent="0.25">
      <c r="A35" s="57" t="s">
        <v>26</v>
      </c>
      <c r="B35" s="28" t="s">
        <v>40</v>
      </c>
      <c r="C35" s="28" t="s">
        <v>40</v>
      </c>
      <c r="D35" s="28" t="str">
        <f t="shared" ref="D35:D40" si="16">C35</f>
        <v>20 901, 34</v>
      </c>
      <c r="E35" s="28">
        <v>20901.34</v>
      </c>
      <c r="F35" s="28">
        <v>100</v>
      </c>
      <c r="G35" s="28">
        <v>100</v>
      </c>
      <c r="H35" s="28">
        <f t="shared" ref="H35:T35" si="17">H36+H37+H38+H40</f>
        <v>0</v>
      </c>
      <c r="I35" s="28">
        <f t="shared" si="17"/>
        <v>0</v>
      </c>
      <c r="J35" s="28">
        <f t="shared" si="17"/>
        <v>0</v>
      </c>
      <c r="K35" s="28">
        <f t="shared" si="17"/>
        <v>0</v>
      </c>
      <c r="L35" s="28">
        <f t="shared" si="17"/>
        <v>0</v>
      </c>
      <c r="M35" s="28">
        <f t="shared" si="17"/>
        <v>0</v>
      </c>
      <c r="N35" s="28">
        <f t="shared" si="17"/>
        <v>0</v>
      </c>
      <c r="O35" s="28">
        <f t="shared" si="17"/>
        <v>0</v>
      </c>
      <c r="P35" s="28">
        <f t="shared" si="17"/>
        <v>0</v>
      </c>
      <c r="Q35" s="28">
        <f t="shared" si="17"/>
        <v>0</v>
      </c>
      <c r="R35" s="28">
        <v>9732.0400000000009</v>
      </c>
      <c r="S35" s="28">
        <v>9120.59</v>
      </c>
      <c r="T35" s="28">
        <f t="shared" si="17"/>
        <v>0</v>
      </c>
      <c r="U35" s="28">
        <v>0</v>
      </c>
      <c r="V35" s="28">
        <v>10328.64</v>
      </c>
      <c r="W35" s="28">
        <v>10709.1</v>
      </c>
      <c r="X35" s="28">
        <v>840.67</v>
      </c>
      <c r="Y35" s="28">
        <v>1071.6500000000001</v>
      </c>
      <c r="Z35" s="31">
        <v>0</v>
      </c>
      <c r="AA35" s="28">
        <f t="shared" ref="AA35:AE35" si="18">AA36+AA37+AA38+AA40</f>
        <v>0</v>
      </c>
      <c r="AB35" s="28">
        <f t="shared" si="18"/>
        <v>0</v>
      </c>
      <c r="AC35" s="31">
        <v>0</v>
      </c>
      <c r="AD35" s="28">
        <f t="shared" si="18"/>
        <v>0</v>
      </c>
      <c r="AE35" s="28">
        <f t="shared" si="18"/>
        <v>0</v>
      </c>
      <c r="AF35" s="47"/>
    </row>
    <row r="36" spans="1:32" x14ac:dyDescent="0.25">
      <c r="A36" s="29" t="s">
        <v>27</v>
      </c>
      <c r="B36" s="42">
        <f>H36+J36+L36+N36+P36+R36+T36+V36+X36+Z36+AB36+AD36</f>
        <v>0</v>
      </c>
      <c r="C36" s="30">
        <f>H36+J36+L36+N36+P36</f>
        <v>0</v>
      </c>
      <c r="D36" s="28">
        <f t="shared" si="16"/>
        <v>0</v>
      </c>
      <c r="E36" s="30">
        <v>0</v>
      </c>
      <c r="F36" s="32">
        <f t="shared" ref="F36:F40" si="19">IFERROR(E36/B36%,0)</f>
        <v>0</v>
      </c>
      <c r="G36" s="32">
        <f t="shared" ref="G36:G40" si="20">IFERROR(E36/C36%,0)</f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47"/>
    </row>
    <row r="37" spans="1:32" x14ac:dyDescent="0.25">
      <c r="A37" s="29" t="s">
        <v>28</v>
      </c>
      <c r="B37" s="42">
        <v>9598.74</v>
      </c>
      <c r="C37" s="42">
        <v>9598.74</v>
      </c>
      <c r="D37" s="28">
        <f t="shared" si="16"/>
        <v>9598.74</v>
      </c>
      <c r="E37" s="28">
        <v>9598.73</v>
      </c>
      <c r="F37" s="32">
        <f t="shared" si="19"/>
        <v>99.99989581965967</v>
      </c>
      <c r="G37" s="32">
        <f t="shared" si="20"/>
        <v>99.99989581965967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4799.99</v>
      </c>
      <c r="S37" s="31">
        <v>4188.54</v>
      </c>
      <c r="T37" s="31">
        <v>0</v>
      </c>
      <c r="U37" s="31">
        <v>0</v>
      </c>
      <c r="V37" s="31">
        <v>4537.59</v>
      </c>
      <c r="W37" s="31">
        <v>4918.05</v>
      </c>
      <c r="X37" s="31">
        <v>261.16000000000003</v>
      </c>
      <c r="Y37" s="31">
        <v>492.15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1">
        <v>0</v>
      </c>
    </row>
    <row r="38" spans="1:32" x14ac:dyDescent="0.25">
      <c r="A38" s="29" t="s">
        <v>29</v>
      </c>
      <c r="B38" s="42">
        <v>11302.61</v>
      </c>
      <c r="C38" s="42">
        <v>11302.61</v>
      </c>
      <c r="D38" s="28">
        <f t="shared" si="16"/>
        <v>11302.61</v>
      </c>
      <c r="E38" s="28">
        <v>11302.61</v>
      </c>
      <c r="F38" s="30">
        <f t="shared" si="19"/>
        <v>100</v>
      </c>
      <c r="G38" s="32">
        <f t="shared" si="20"/>
        <v>100</v>
      </c>
      <c r="H38" s="31">
        <v>0</v>
      </c>
      <c r="I38" s="31">
        <v>0</v>
      </c>
      <c r="J38" s="31">
        <v>0</v>
      </c>
      <c r="K38" s="31">
        <v>0</v>
      </c>
      <c r="L38" s="31"/>
      <c r="M38" s="31">
        <v>0</v>
      </c>
      <c r="N38" s="31">
        <v>0</v>
      </c>
      <c r="O38" s="31">
        <v>0</v>
      </c>
      <c r="P38" s="31">
        <v>0</v>
      </c>
      <c r="Q38" s="31">
        <v>0</v>
      </c>
      <c r="R38" s="31">
        <v>4932.05</v>
      </c>
      <c r="S38" s="31">
        <v>4932.05</v>
      </c>
      <c r="T38" s="31">
        <v>0</v>
      </c>
      <c r="U38" s="31">
        <v>0</v>
      </c>
      <c r="V38" s="31">
        <v>5791.05</v>
      </c>
      <c r="W38" s="31">
        <v>5791.05</v>
      </c>
      <c r="X38" s="31">
        <v>579.51</v>
      </c>
      <c r="Y38" s="31">
        <v>579.51</v>
      </c>
      <c r="Z38" s="31">
        <v>0</v>
      </c>
      <c r="AA38" s="31">
        <v>0</v>
      </c>
      <c r="AB38" s="31">
        <v>0</v>
      </c>
      <c r="AC38" s="31">
        <v>0</v>
      </c>
      <c r="AD38" s="31">
        <v>0</v>
      </c>
      <c r="AE38" s="31">
        <v>0</v>
      </c>
      <c r="AF38" s="47"/>
    </row>
    <row r="39" spans="1:32" ht="31.5" x14ac:dyDescent="0.25">
      <c r="A39" s="33" t="s">
        <v>30</v>
      </c>
      <c r="B39" s="42">
        <v>1500</v>
      </c>
      <c r="C39" s="30">
        <v>1500</v>
      </c>
      <c r="D39" s="28">
        <f t="shared" si="16"/>
        <v>1500</v>
      </c>
      <c r="E39" s="30">
        <v>1500</v>
      </c>
      <c r="F39" s="30">
        <f t="shared" si="19"/>
        <v>100</v>
      </c>
      <c r="G39" s="32">
        <f t="shared" si="20"/>
        <v>100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1">
        <v>0</v>
      </c>
      <c r="Q39" s="31">
        <v>0</v>
      </c>
      <c r="R39" s="31">
        <v>1500</v>
      </c>
      <c r="S39" s="31">
        <v>1500</v>
      </c>
      <c r="T39" s="31">
        <v>0</v>
      </c>
      <c r="U39" s="31">
        <v>0</v>
      </c>
      <c r="V39" s="31">
        <v>0</v>
      </c>
      <c r="W39" s="31">
        <v>0</v>
      </c>
      <c r="X39" s="31">
        <v>0</v>
      </c>
      <c r="Y39" s="31">
        <v>0</v>
      </c>
      <c r="Z39" s="31">
        <v>0</v>
      </c>
      <c r="AA39" s="31">
        <v>0</v>
      </c>
      <c r="AB39" s="31">
        <v>0</v>
      </c>
      <c r="AC39" s="31">
        <v>0</v>
      </c>
      <c r="AD39" s="31">
        <v>0</v>
      </c>
      <c r="AE39" s="31">
        <v>0</v>
      </c>
      <c r="AF39" s="47"/>
    </row>
    <row r="40" spans="1:32" x14ac:dyDescent="0.25">
      <c r="A40" s="29" t="s">
        <v>31</v>
      </c>
      <c r="B40" s="30">
        <f>H40+J40+L40+N40+P40+R40+T40+V40+X40+Z40+AB40+AD40</f>
        <v>0</v>
      </c>
      <c r="C40" s="30">
        <f>H40+J40+L40+N40+P40</f>
        <v>0</v>
      </c>
      <c r="D40" s="28">
        <f t="shared" si="16"/>
        <v>0</v>
      </c>
      <c r="E40" s="30">
        <v>0</v>
      </c>
      <c r="F40" s="32">
        <f t="shared" si="19"/>
        <v>0</v>
      </c>
      <c r="G40" s="32">
        <f t="shared" si="20"/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1">
        <v>0</v>
      </c>
      <c r="AD40" s="31">
        <v>0</v>
      </c>
      <c r="AE40" s="31">
        <v>0</v>
      </c>
      <c r="AF40" s="47"/>
    </row>
    <row r="41" spans="1:32" x14ac:dyDescent="0.25">
      <c r="A41" s="58" t="s">
        <v>41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60"/>
      <c r="AF41" s="61"/>
    </row>
    <row r="42" spans="1:32" ht="82.5" customHeight="1" x14ac:dyDescent="0.25">
      <c r="A42" s="24" t="s">
        <v>42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6"/>
      <c r="AF42" s="62" t="s">
        <v>43</v>
      </c>
    </row>
    <row r="43" spans="1:32" x14ac:dyDescent="0.25">
      <c r="A43" s="27" t="s">
        <v>26</v>
      </c>
      <c r="B43" s="63">
        <v>9078.7999999999993</v>
      </c>
      <c r="C43" s="63">
        <v>9078.7999999999993</v>
      </c>
      <c r="D43" s="63">
        <v>9078.7999999999993</v>
      </c>
      <c r="E43" s="63">
        <v>9078.75</v>
      </c>
      <c r="F43" s="28">
        <f t="shared" ref="F43:F48" si="21">IFERROR(E43/B43%,0)</f>
        <v>99.999449266422886</v>
      </c>
      <c r="G43" s="28">
        <f t="shared" ref="G43:G48" si="22">IFERROR(E43/C43%,0)</f>
        <v>99.999449266422886</v>
      </c>
      <c r="H43" s="63">
        <f t="shared" ref="H43:AE43" si="23">H44+H45+H46+H48</f>
        <v>0</v>
      </c>
      <c r="I43" s="63">
        <f t="shared" si="23"/>
        <v>0</v>
      </c>
      <c r="J43" s="63">
        <f t="shared" si="23"/>
        <v>0</v>
      </c>
      <c r="K43" s="63">
        <f t="shared" si="23"/>
        <v>0</v>
      </c>
      <c r="L43" s="63">
        <f t="shared" si="23"/>
        <v>0</v>
      </c>
      <c r="M43" s="63">
        <f t="shared" si="23"/>
        <v>0</v>
      </c>
      <c r="N43" s="63">
        <f t="shared" si="23"/>
        <v>0</v>
      </c>
      <c r="O43" s="63">
        <f t="shared" si="23"/>
        <v>0</v>
      </c>
      <c r="P43" s="63">
        <f t="shared" si="23"/>
        <v>0</v>
      </c>
      <c r="Q43" s="63">
        <f t="shared" si="23"/>
        <v>0</v>
      </c>
      <c r="R43" s="63">
        <f t="shared" si="23"/>
        <v>0</v>
      </c>
      <c r="S43" s="63">
        <f t="shared" si="23"/>
        <v>0</v>
      </c>
      <c r="T43" s="63">
        <f t="shared" si="23"/>
        <v>0</v>
      </c>
      <c r="U43" s="63">
        <f t="shared" si="23"/>
        <v>0</v>
      </c>
      <c r="V43" s="63">
        <v>9078.75</v>
      </c>
      <c r="W43" s="63">
        <v>9078.75</v>
      </c>
      <c r="X43" s="63">
        <f t="shared" si="23"/>
        <v>0</v>
      </c>
      <c r="Y43" s="63">
        <f t="shared" si="23"/>
        <v>0</v>
      </c>
      <c r="Z43" s="63">
        <v>0.05</v>
      </c>
      <c r="AA43" s="63">
        <f t="shared" si="23"/>
        <v>0</v>
      </c>
      <c r="AB43" s="63">
        <f t="shared" si="23"/>
        <v>0</v>
      </c>
      <c r="AC43" s="63">
        <f t="shared" si="23"/>
        <v>0</v>
      </c>
      <c r="AD43" s="63">
        <f t="shared" si="23"/>
        <v>0</v>
      </c>
      <c r="AE43" s="63">
        <f t="shared" si="23"/>
        <v>0</v>
      </c>
      <c r="AF43" s="64"/>
    </row>
    <row r="44" spans="1:32" x14ac:dyDescent="0.25">
      <c r="A44" s="29" t="s">
        <v>27</v>
      </c>
      <c r="B44" s="30">
        <f>H44+J44+L44+N44+P44+R44+T44+V44+X44+Z44+AB44+AD44</f>
        <v>0</v>
      </c>
      <c r="C44" s="30">
        <f>H44+J44</f>
        <v>0</v>
      </c>
      <c r="D44" s="30">
        <f>E44</f>
        <v>0</v>
      </c>
      <c r="E44" s="30">
        <f>I44+K44+M44+O44+Q44+S44+U44+W44+Y44+AA44+AC44+AE44</f>
        <v>0</v>
      </c>
      <c r="F44" s="32">
        <f t="shared" si="21"/>
        <v>0</v>
      </c>
      <c r="G44" s="32">
        <f t="shared" si="22"/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1">
        <v>0</v>
      </c>
      <c r="AF44" s="64"/>
    </row>
    <row r="45" spans="1:32" x14ac:dyDescent="0.25">
      <c r="A45" s="29" t="s">
        <v>28</v>
      </c>
      <c r="B45" s="30">
        <f>H45+J45+L45+N45+P45+R45+T45+V45+X45+Z45+AB45+AD45</f>
        <v>0</v>
      </c>
      <c r="C45" s="30">
        <f>H45+J45</f>
        <v>0</v>
      </c>
      <c r="D45" s="30">
        <f>E45</f>
        <v>0</v>
      </c>
      <c r="E45" s="30">
        <f>I45+K45+M45+O45+Q45+S45+U45+W45+Y45+AA45+AC45+AE45</f>
        <v>0</v>
      </c>
      <c r="F45" s="32">
        <f t="shared" si="21"/>
        <v>0</v>
      </c>
      <c r="G45" s="32">
        <f t="shared" si="22"/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1">
        <v>0</v>
      </c>
      <c r="AF45" s="64"/>
    </row>
    <row r="46" spans="1:32" x14ac:dyDescent="0.25">
      <c r="A46" s="29" t="s">
        <v>29</v>
      </c>
      <c r="B46" s="63">
        <v>9078.7999999999993</v>
      </c>
      <c r="C46" s="63">
        <v>9078.7999999999993</v>
      </c>
      <c r="D46" s="63">
        <v>9078.7999999999993</v>
      </c>
      <c r="E46" s="63">
        <v>9078.75</v>
      </c>
      <c r="F46" s="32">
        <f t="shared" si="21"/>
        <v>99.999449266422886</v>
      </c>
      <c r="G46" s="32">
        <f t="shared" si="22"/>
        <v>99.999449266422886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63">
        <v>9078.75</v>
      </c>
      <c r="W46" s="63">
        <v>9078.75</v>
      </c>
      <c r="X46" s="31">
        <v>0</v>
      </c>
      <c r="Y46" s="31">
        <v>0</v>
      </c>
      <c r="Z46" s="63">
        <v>0.05</v>
      </c>
      <c r="AA46" s="31">
        <v>0</v>
      </c>
      <c r="AB46" s="31">
        <v>0</v>
      </c>
      <c r="AC46" s="31">
        <v>0</v>
      </c>
      <c r="AD46" s="31">
        <v>0</v>
      </c>
      <c r="AE46" s="31">
        <v>0</v>
      </c>
      <c r="AF46" s="64"/>
    </row>
    <row r="47" spans="1:32" ht="31.5" x14ac:dyDescent="0.25">
      <c r="A47" s="33" t="s">
        <v>30</v>
      </c>
      <c r="B47" s="30">
        <f>H47+J47+L47+N47+P47+R47+T47+V47+X47+Z47+AB47+AD47</f>
        <v>0</v>
      </c>
      <c r="C47" s="30">
        <f>H47+J47</f>
        <v>0</v>
      </c>
      <c r="D47" s="30">
        <f>E47</f>
        <v>0</v>
      </c>
      <c r="E47" s="30">
        <f>I47+K47+M47+O47+Q47+S47+U47+W47+Y47+AA47+AC47+AE47</f>
        <v>0</v>
      </c>
      <c r="F47" s="32">
        <f t="shared" si="21"/>
        <v>0</v>
      </c>
      <c r="G47" s="32">
        <f t="shared" si="22"/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63">
        <v>0</v>
      </c>
      <c r="AA47" s="31">
        <v>0</v>
      </c>
      <c r="AB47" s="31">
        <v>0</v>
      </c>
      <c r="AC47" s="31">
        <v>0</v>
      </c>
      <c r="AD47" s="31">
        <v>0</v>
      </c>
      <c r="AE47" s="31">
        <v>0</v>
      </c>
      <c r="AF47" s="64"/>
    </row>
    <row r="48" spans="1:32" x14ac:dyDescent="0.25">
      <c r="A48" s="29" t="s">
        <v>31</v>
      </c>
      <c r="B48" s="30">
        <f>H48+J48+L48+N48+P48+R48+T48+V48+X48+Z48+AB48+AD48</f>
        <v>0</v>
      </c>
      <c r="C48" s="30">
        <f>H48+J48</f>
        <v>0</v>
      </c>
      <c r="D48" s="30">
        <f>E48</f>
        <v>0</v>
      </c>
      <c r="E48" s="30">
        <f>I48+K48+M48+O48+Q48+S48+U48+W48+Y48+AA48+AC48+AE48</f>
        <v>0</v>
      </c>
      <c r="F48" s="32">
        <f t="shared" si="21"/>
        <v>0</v>
      </c>
      <c r="G48" s="32">
        <f t="shared" si="22"/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1">
        <v>0</v>
      </c>
      <c r="AF48" s="65"/>
    </row>
    <row r="49" spans="1:32" ht="39.75" customHeight="1" x14ac:dyDescent="0.25">
      <c r="A49" s="66" t="s">
        <v>44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8"/>
      <c r="AF49" s="69"/>
    </row>
    <row r="50" spans="1:32" s="38" customFormat="1" x14ac:dyDescent="0.25">
      <c r="A50" s="35" t="s">
        <v>26</v>
      </c>
      <c r="B50" s="70">
        <v>28878.5</v>
      </c>
      <c r="C50" s="70">
        <v>28878.5</v>
      </c>
      <c r="D50" s="70">
        <v>28878.5</v>
      </c>
      <c r="E50" s="70">
        <v>26525.21</v>
      </c>
      <c r="F50" s="71">
        <f>IFERROR(E50/B50%,0)</f>
        <v>91.851065671693462</v>
      </c>
      <c r="G50" s="71">
        <f>IFERROR(E50/C50%,0)</f>
        <v>91.851065671693462</v>
      </c>
      <c r="H50" s="70">
        <f t="shared" ref="H50:O50" si="24">H51+H52+H53+H77</f>
        <v>232</v>
      </c>
      <c r="I50" s="70">
        <f t="shared" si="24"/>
        <v>232</v>
      </c>
      <c r="J50" s="70">
        <f t="shared" si="24"/>
        <v>0</v>
      </c>
      <c r="K50" s="70">
        <f t="shared" si="24"/>
        <v>0</v>
      </c>
      <c r="L50" s="70">
        <f t="shared" si="24"/>
        <v>594.1</v>
      </c>
      <c r="M50" s="70">
        <f t="shared" si="24"/>
        <v>594.1</v>
      </c>
      <c r="N50" s="70">
        <f t="shared" si="24"/>
        <v>0</v>
      </c>
      <c r="O50" s="70">
        <f t="shared" si="24"/>
        <v>0</v>
      </c>
      <c r="P50" s="70">
        <v>646.85</v>
      </c>
      <c r="Q50" s="70">
        <v>49.84</v>
      </c>
      <c r="R50" s="70">
        <f>R51+R52+R53+R77</f>
        <v>0</v>
      </c>
      <c r="S50" s="70">
        <f>S51+S52+S53+S77</f>
        <v>597.01</v>
      </c>
      <c r="T50" s="70">
        <v>278.97000000000003</v>
      </c>
      <c r="U50" s="70">
        <v>278.97000000000003</v>
      </c>
      <c r="V50" s="70">
        <v>603.76</v>
      </c>
      <c r="W50" s="70">
        <v>595</v>
      </c>
      <c r="X50" s="70">
        <f>X51+X52+X53+X77</f>
        <v>0</v>
      </c>
      <c r="Y50" s="70">
        <v>8.7100000000000009</v>
      </c>
      <c r="Z50" s="70">
        <v>23522.69</v>
      </c>
      <c r="AA50" s="70">
        <v>1361.29</v>
      </c>
      <c r="AB50" s="70">
        <v>7.0000000000000007E-2</v>
      </c>
      <c r="AC50" s="70">
        <v>19066.52</v>
      </c>
      <c r="AD50" s="70">
        <v>3000.06</v>
      </c>
      <c r="AE50" s="70">
        <v>3741.76</v>
      </c>
      <c r="AF50" s="72"/>
    </row>
    <row r="51" spans="1:32" s="38" customFormat="1" x14ac:dyDescent="0.25">
      <c r="A51" s="73" t="s">
        <v>27</v>
      </c>
      <c r="B51" s="42">
        <f>H51+J51+L51+N51+P51+R51+T51+V51+X51+Z51+AB51+AD51</f>
        <v>0</v>
      </c>
      <c r="C51" s="42">
        <f>H51</f>
        <v>0</v>
      </c>
      <c r="D51" s="42">
        <f>E51</f>
        <v>0</v>
      </c>
      <c r="E51" s="42">
        <f>I51+K51+M51+O51+Q51+S51+U51+W51+Y51+AA51+AC51+AE51</f>
        <v>0</v>
      </c>
      <c r="F51" s="74">
        <f>IFERROR(E51/B51%,0)</f>
        <v>0</v>
      </c>
      <c r="G51" s="74">
        <f>IFERROR(E51/C51%,0)</f>
        <v>0</v>
      </c>
      <c r="H51" s="75">
        <v>0</v>
      </c>
      <c r="I51" s="75">
        <v>0</v>
      </c>
      <c r="J51" s="75">
        <v>0</v>
      </c>
      <c r="K51" s="75">
        <v>0</v>
      </c>
      <c r="L51" s="75">
        <v>0</v>
      </c>
      <c r="M51" s="75">
        <v>0</v>
      </c>
      <c r="N51" s="75">
        <v>0</v>
      </c>
      <c r="O51" s="75">
        <v>0</v>
      </c>
      <c r="P51" s="75">
        <v>0</v>
      </c>
      <c r="Q51" s="75">
        <v>0</v>
      </c>
      <c r="R51" s="75">
        <v>0</v>
      </c>
      <c r="S51" s="75">
        <v>0</v>
      </c>
      <c r="T51" s="75">
        <v>0</v>
      </c>
      <c r="U51" s="75">
        <v>0</v>
      </c>
      <c r="V51" s="75">
        <v>0</v>
      </c>
      <c r="W51" s="75">
        <v>0</v>
      </c>
      <c r="X51" s="75">
        <v>0</v>
      </c>
      <c r="Y51" s="75">
        <v>0</v>
      </c>
      <c r="Z51" s="75">
        <v>0</v>
      </c>
      <c r="AA51" s="75">
        <v>0</v>
      </c>
      <c r="AB51" s="75">
        <v>0</v>
      </c>
      <c r="AC51" s="75">
        <v>0</v>
      </c>
      <c r="AD51" s="75">
        <v>0</v>
      </c>
      <c r="AE51" s="75">
        <v>0</v>
      </c>
      <c r="AF51" s="72"/>
    </row>
    <row r="52" spans="1:32" s="38" customFormat="1" x14ac:dyDescent="0.25">
      <c r="A52" s="73" t="s">
        <v>28</v>
      </c>
      <c r="B52" s="42">
        <f>H52+J52+L52+N52+P52+R52+T52+V52+X52+Z52+AB52+AD52</f>
        <v>0</v>
      </c>
      <c r="C52" s="42">
        <f>H52</f>
        <v>0</v>
      </c>
      <c r="D52" s="42">
        <f>E52</f>
        <v>0</v>
      </c>
      <c r="E52" s="42">
        <f>I52+K52+M52+O52+Q52+S52+U52+W52+Y52+AA52+AC52+AE52</f>
        <v>0</v>
      </c>
      <c r="F52" s="74">
        <f>IFERROR(E52/B52%,0)</f>
        <v>0</v>
      </c>
      <c r="G52" s="74">
        <f>IFERROR(E52/C52%,0)</f>
        <v>0</v>
      </c>
      <c r="H52" s="75">
        <v>0</v>
      </c>
      <c r="I52" s="75">
        <v>0</v>
      </c>
      <c r="J52" s="75">
        <v>0</v>
      </c>
      <c r="K52" s="75">
        <v>0</v>
      </c>
      <c r="L52" s="75">
        <v>0</v>
      </c>
      <c r="M52" s="75">
        <v>0</v>
      </c>
      <c r="N52" s="75">
        <v>0</v>
      </c>
      <c r="O52" s="75">
        <v>0</v>
      </c>
      <c r="P52" s="75">
        <v>0</v>
      </c>
      <c r="Q52" s="75">
        <v>0</v>
      </c>
      <c r="R52" s="75">
        <v>0</v>
      </c>
      <c r="S52" s="75">
        <v>0</v>
      </c>
      <c r="T52" s="75">
        <v>0</v>
      </c>
      <c r="U52" s="75">
        <v>0</v>
      </c>
      <c r="V52" s="75">
        <v>0</v>
      </c>
      <c r="W52" s="75">
        <v>0</v>
      </c>
      <c r="X52" s="75">
        <v>0</v>
      </c>
      <c r="Y52" s="75">
        <v>0</v>
      </c>
      <c r="Z52" s="75">
        <v>0</v>
      </c>
      <c r="AA52" s="75">
        <v>0</v>
      </c>
      <c r="AB52" s="75">
        <v>0</v>
      </c>
      <c r="AC52" s="75">
        <v>0</v>
      </c>
      <c r="AD52" s="75">
        <v>0</v>
      </c>
      <c r="AE52" s="75">
        <v>0</v>
      </c>
      <c r="AF52" s="72"/>
    </row>
    <row r="53" spans="1:32" s="38" customFormat="1" x14ac:dyDescent="0.25">
      <c r="A53" s="73" t="s">
        <v>29</v>
      </c>
      <c r="B53" s="70">
        <v>28878.5</v>
      </c>
      <c r="C53" s="70">
        <v>28878.5</v>
      </c>
      <c r="D53" s="70">
        <v>28878.5</v>
      </c>
      <c r="E53" s="70">
        <v>26525.21</v>
      </c>
      <c r="F53" s="74">
        <f>IFERROR(E53/B53%,0)</f>
        <v>91.851065671693462</v>
      </c>
      <c r="G53" s="74">
        <f>IFERROR(E53/C53%,0)</f>
        <v>91.851065671693462</v>
      </c>
      <c r="H53" s="75">
        <v>232</v>
      </c>
      <c r="I53" s="75">
        <v>232</v>
      </c>
      <c r="J53" s="75">
        <v>0</v>
      </c>
      <c r="K53" s="75">
        <v>0</v>
      </c>
      <c r="L53" s="75">
        <v>594.1</v>
      </c>
      <c r="M53" s="75">
        <v>594.1</v>
      </c>
      <c r="N53" s="75">
        <v>0</v>
      </c>
      <c r="O53" s="75">
        <v>0</v>
      </c>
      <c r="P53" s="70">
        <v>646.85</v>
      </c>
      <c r="Q53" s="70">
        <v>49.84</v>
      </c>
      <c r="R53" s="75">
        <v>0</v>
      </c>
      <c r="S53" s="75">
        <v>597.01</v>
      </c>
      <c r="T53" s="70">
        <v>278.97000000000003</v>
      </c>
      <c r="U53" s="70">
        <v>278.97000000000003</v>
      </c>
      <c r="V53" s="70">
        <v>603.76</v>
      </c>
      <c r="W53" s="70">
        <v>595</v>
      </c>
      <c r="X53" s="75">
        <v>0</v>
      </c>
      <c r="Y53" s="70">
        <v>8.7100000000000009</v>
      </c>
      <c r="Z53" s="70">
        <v>23522.69</v>
      </c>
      <c r="AA53" s="70">
        <v>1361.29</v>
      </c>
      <c r="AB53" s="70">
        <v>7.0000000000000007E-2</v>
      </c>
      <c r="AC53" s="70">
        <v>19066.52</v>
      </c>
      <c r="AD53" s="70">
        <v>3000.06</v>
      </c>
      <c r="AE53" s="70">
        <v>3741.76</v>
      </c>
      <c r="AF53" s="72"/>
    </row>
    <row r="54" spans="1:32" s="38" customFormat="1" ht="31.5" x14ac:dyDescent="0.25">
      <c r="A54" s="76" t="s">
        <v>30</v>
      </c>
      <c r="B54" s="42">
        <f>H54+J54+L54+N54+P54+R54+T54+V54+X54+Z54+AB54+AD54</f>
        <v>0</v>
      </c>
      <c r="C54" s="42">
        <f>H54</f>
        <v>0</v>
      </c>
      <c r="D54" s="42">
        <f>E54</f>
        <v>0</v>
      </c>
      <c r="E54" s="42">
        <f>I54+K54+M54+O54+Q54+S54+U54+W54+Y54+AA54+AC54+AE54</f>
        <v>0</v>
      </c>
      <c r="F54" s="74">
        <f>IFERROR(E54/B54%,0)</f>
        <v>0</v>
      </c>
      <c r="G54" s="74">
        <f>IFERROR(E54/C54%,0)</f>
        <v>0</v>
      </c>
      <c r="H54" s="75">
        <v>0</v>
      </c>
      <c r="I54" s="75">
        <v>0</v>
      </c>
      <c r="J54" s="75">
        <v>0</v>
      </c>
      <c r="K54" s="75">
        <v>0</v>
      </c>
      <c r="L54" s="75">
        <v>0</v>
      </c>
      <c r="M54" s="75">
        <v>0</v>
      </c>
      <c r="N54" s="75">
        <v>0</v>
      </c>
      <c r="O54" s="75">
        <v>0</v>
      </c>
      <c r="P54" s="75">
        <v>0</v>
      </c>
      <c r="Q54" s="75">
        <v>0</v>
      </c>
      <c r="R54" s="75">
        <v>0</v>
      </c>
      <c r="S54" s="75">
        <v>0</v>
      </c>
      <c r="T54" s="75">
        <v>0</v>
      </c>
      <c r="U54" s="75">
        <v>0</v>
      </c>
      <c r="V54" s="75">
        <v>0</v>
      </c>
      <c r="W54" s="75">
        <v>0</v>
      </c>
      <c r="X54" s="75">
        <v>0</v>
      </c>
      <c r="Y54" s="75">
        <v>0</v>
      </c>
      <c r="Z54" s="75">
        <v>0</v>
      </c>
      <c r="AA54" s="75">
        <v>0</v>
      </c>
      <c r="AB54" s="75">
        <v>0</v>
      </c>
      <c r="AC54" s="75">
        <v>0</v>
      </c>
      <c r="AD54" s="75">
        <v>0</v>
      </c>
      <c r="AE54" s="75">
        <v>0</v>
      </c>
      <c r="AF54" s="72"/>
    </row>
    <row r="55" spans="1:32" s="38" customFormat="1" x14ac:dyDescent="0.25">
      <c r="A55" s="51" t="s">
        <v>45</v>
      </c>
      <c r="B55" s="42">
        <v>0</v>
      </c>
      <c r="C55" s="42">
        <f>I55+K55+M55+O55+Q55+S55+U55+W55+Y55+AA55+AC55+AE55</f>
        <v>0</v>
      </c>
      <c r="D55" s="42">
        <f t="shared" ref="D55:L55" si="25">I55</f>
        <v>0</v>
      </c>
      <c r="E55" s="42">
        <f t="shared" si="25"/>
        <v>0</v>
      </c>
      <c r="F55" s="42">
        <f t="shared" si="25"/>
        <v>0</v>
      </c>
      <c r="G55" s="42">
        <f t="shared" si="25"/>
        <v>0</v>
      </c>
      <c r="H55" s="42">
        <f t="shared" si="25"/>
        <v>0</v>
      </c>
      <c r="I55" s="42">
        <f t="shared" si="25"/>
        <v>0</v>
      </c>
      <c r="J55" s="42">
        <f t="shared" si="25"/>
        <v>0</v>
      </c>
      <c r="K55" s="42">
        <f t="shared" si="25"/>
        <v>0</v>
      </c>
      <c r="L55" s="42">
        <f t="shared" si="25"/>
        <v>0</v>
      </c>
      <c r="M55" s="42">
        <v>0</v>
      </c>
      <c r="N55" s="42">
        <f t="shared" ref="N55:V55" si="26">S55</f>
        <v>0</v>
      </c>
      <c r="O55" s="42">
        <f t="shared" si="26"/>
        <v>0</v>
      </c>
      <c r="P55" s="42">
        <f t="shared" si="26"/>
        <v>0</v>
      </c>
      <c r="Q55" s="42">
        <f t="shared" si="26"/>
        <v>0</v>
      </c>
      <c r="R55" s="42">
        <f t="shared" si="26"/>
        <v>0</v>
      </c>
      <c r="S55" s="42">
        <f t="shared" si="26"/>
        <v>0</v>
      </c>
      <c r="T55" s="42">
        <f t="shared" si="26"/>
        <v>0</v>
      </c>
      <c r="U55" s="42">
        <f t="shared" si="26"/>
        <v>0</v>
      </c>
      <c r="V55" s="42">
        <f t="shared" si="26"/>
        <v>0</v>
      </c>
      <c r="W55" s="42">
        <v>0</v>
      </c>
      <c r="X55" s="42">
        <f>AC55</f>
        <v>0</v>
      </c>
      <c r="Y55" s="42">
        <f>AD55</f>
        <v>0</v>
      </c>
      <c r="Z55" s="42">
        <f>AE55</f>
        <v>0</v>
      </c>
      <c r="AA55" s="42">
        <f>AF55</f>
        <v>0</v>
      </c>
      <c r="AB55" s="75">
        <v>0</v>
      </c>
      <c r="AC55" s="77"/>
      <c r="AD55" s="77"/>
      <c r="AE55" s="78"/>
      <c r="AF55" s="72"/>
    </row>
    <row r="56" spans="1:32" s="38" customFormat="1" ht="32.25" customHeight="1" x14ac:dyDescent="0.25">
      <c r="A56" s="44" t="s">
        <v>46</v>
      </c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80"/>
      <c r="AF56" s="72"/>
    </row>
    <row r="57" spans="1:32" s="38" customFormat="1" ht="78.75" customHeight="1" x14ac:dyDescent="0.25">
      <c r="A57" s="35" t="s">
        <v>26</v>
      </c>
      <c r="B57" s="70">
        <v>1599.6</v>
      </c>
      <c r="C57" s="70">
        <v>1599.6</v>
      </c>
      <c r="D57" s="70">
        <v>1599.6</v>
      </c>
      <c r="E57" s="70">
        <v>1599.6</v>
      </c>
      <c r="F57" s="71">
        <f>IFERROR(E57/B57%,0)</f>
        <v>100</v>
      </c>
      <c r="G57" s="71">
        <f>IFERROR(E57/C57%,0)</f>
        <v>100</v>
      </c>
      <c r="H57" s="70">
        <v>0</v>
      </c>
      <c r="I57" s="70">
        <v>0</v>
      </c>
      <c r="J57" s="70">
        <f t="shared" ref="J57:O57" si="27">J58+J59+J60+J84</f>
        <v>0</v>
      </c>
      <c r="K57" s="70">
        <f t="shared" si="27"/>
        <v>0</v>
      </c>
      <c r="L57" s="70">
        <v>0</v>
      </c>
      <c r="M57" s="70">
        <v>0</v>
      </c>
      <c r="N57" s="70">
        <f t="shared" si="27"/>
        <v>0</v>
      </c>
      <c r="O57" s="70">
        <f t="shared" si="27"/>
        <v>0</v>
      </c>
      <c r="P57" s="70">
        <v>0</v>
      </c>
      <c r="Q57" s="70">
        <v>0</v>
      </c>
      <c r="R57" s="70">
        <f>R58+R59+R60+R84</f>
        <v>0</v>
      </c>
      <c r="S57" s="70">
        <v>0</v>
      </c>
      <c r="T57" s="70">
        <v>0</v>
      </c>
      <c r="U57" s="70">
        <v>0</v>
      </c>
      <c r="V57" s="70">
        <v>0</v>
      </c>
      <c r="W57" s="70">
        <v>0</v>
      </c>
      <c r="X57" s="70">
        <f>X58+X59+X60+X84</f>
        <v>0</v>
      </c>
      <c r="Y57" s="70">
        <v>0</v>
      </c>
      <c r="Z57" s="70">
        <v>200</v>
      </c>
      <c r="AA57" s="70">
        <f>AA58+AA59+AA60+AA84</f>
        <v>0</v>
      </c>
      <c r="AB57" s="70">
        <v>0</v>
      </c>
      <c r="AC57" s="70">
        <f>AC58+AC59+AC60+AC84</f>
        <v>0</v>
      </c>
      <c r="AD57" s="70">
        <v>1399.6</v>
      </c>
      <c r="AE57" s="70">
        <v>1599.56</v>
      </c>
    </row>
    <row r="58" spans="1:32" s="38" customFormat="1" x14ac:dyDescent="0.25">
      <c r="A58" s="73" t="s">
        <v>27</v>
      </c>
      <c r="B58" s="42">
        <f>H58+J58+L58+N58+P58+R58+T58+V58+X58+Z58+AB58+AD58</f>
        <v>0</v>
      </c>
      <c r="C58" s="42">
        <f>H58</f>
        <v>0</v>
      </c>
      <c r="D58" s="42">
        <f>E58</f>
        <v>0</v>
      </c>
      <c r="E58" s="42">
        <f>I58+K58+M58+O58+Q58+S58+U58+W58+Y58+AA58+AC58+AE58</f>
        <v>0</v>
      </c>
      <c r="F58" s="74">
        <f>IFERROR(E58/B58%,0)</f>
        <v>0</v>
      </c>
      <c r="G58" s="74">
        <f>IFERROR(E58/C58%,0)</f>
        <v>0</v>
      </c>
      <c r="H58" s="75">
        <v>0</v>
      </c>
      <c r="I58" s="75">
        <v>0</v>
      </c>
      <c r="J58" s="75">
        <v>0</v>
      </c>
      <c r="K58" s="75">
        <v>0</v>
      </c>
      <c r="L58" s="75">
        <v>0</v>
      </c>
      <c r="M58" s="75">
        <v>0</v>
      </c>
      <c r="N58" s="75">
        <v>0</v>
      </c>
      <c r="O58" s="75">
        <v>0</v>
      </c>
      <c r="P58" s="75">
        <v>0</v>
      </c>
      <c r="Q58" s="75">
        <v>0</v>
      </c>
      <c r="R58" s="75">
        <v>0</v>
      </c>
      <c r="S58" s="75">
        <v>0</v>
      </c>
      <c r="T58" s="75">
        <v>0</v>
      </c>
      <c r="U58" s="75">
        <v>0</v>
      </c>
      <c r="V58" s="75">
        <v>0</v>
      </c>
      <c r="W58" s="75">
        <v>0</v>
      </c>
      <c r="X58" s="75">
        <v>0</v>
      </c>
      <c r="Y58" s="75">
        <v>0</v>
      </c>
      <c r="Z58" s="75">
        <v>0</v>
      </c>
      <c r="AA58" s="75">
        <v>0</v>
      </c>
      <c r="AB58" s="75">
        <v>0</v>
      </c>
      <c r="AC58" s="75">
        <v>0</v>
      </c>
      <c r="AD58" s="75">
        <v>0</v>
      </c>
      <c r="AE58" s="75">
        <v>0</v>
      </c>
      <c r="AF58" s="72"/>
    </row>
    <row r="59" spans="1:32" s="38" customFormat="1" x14ac:dyDescent="0.25">
      <c r="A59" s="73" t="s">
        <v>28</v>
      </c>
      <c r="B59" s="42">
        <f>H59+J59+L59+N59+P59+R59+T59+V59+X59+Z59+AB59+AD59</f>
        <v>0</v>
      </c>
      <c r="C59" s="42">
        <f>H59</f>
        <v>0</v>
      </c>
      <c r="D59" s="42">
        <f>E59</f>
        <v>0</v>
      </c>
      <c r="E59" s="42">
        <f>I59+K59+M59+O59+Q59+S59+U59+W59+Y59+AA59+AC59+AE59</f>
        <v>0</v>
      </c>
      <c r="F59" s="74">
        <f>IFERROR(E59/B59%,0)</f>
        <v>0</v>
      </c>
      <c r="G59" s="74">
        <f>IFERROR(E59/C59%,0)</f>
        <v>0</v>
      </c>
      <c r="H59" s="75">
        <v>0</v>
      </c>
      <c r="I59" s="75">
        <v>0</v>
      </c>
      <c r="J59" s="75">
        <v>0</v>
      </c>
      <c r="K59" s="75">
        <v>0</v>
      </c>
      <c r="L59" s="75">
        <v>0</v>
      </c>
      <c r="M59" s="75">
        <v>0</v>
      </c>
      <c r="N59" s="75">
        <v>0</v>
      </c>
      <c r="O59" s="75">
        <v>0</v>
      </c>
      <c r="P59" s="75">
        <v>0</v>
      </c>
      <c r="Q59" s="75">
        <v>0</v>
      </c>
      <c r="R59" s="75">
        <v>0</v>
      </c>
      <c r="S59" s="75">
        <v>0</v>
      </c>
      <c r="T59" s="75">
        <v>0</v>
      </c>
      <c r="U59" s="75">
        <v>0</v>
      </c>
      <c r="V59" s="75">
        <v>0</v>
      </c>
      <c r="W59" s="75">
        <v>0</v>
      </c>
      <c r="X59" s="75">
        <v>0</v>
      </c>
      <c r="Y59" s="75">
        <v>0</v>
      </c>
      <c r="Z59" s="75">
        <v>0</v>
      </c>
      <c r="AA59" s="75">
        <v>0</v>
      </c>
      <c r="AB59" s="75">
        <v>0</v>
      </c>
      <c r="AC59" s="75">
        <v>0</v>
      </c>
      <c r="AD59" s="75">
        <v>0</v>
      </c>
      <c r="AE59" s="75">
        <v>0</v>
      </c>
      <c r="AF59" s="72"/>
    </row>
    <row r="60" spans="1:32" s="38" customFormat="1" x14ac:dyDescent="0.25">
      <c r="A60" s="73" t="s">
        <v>29</v>
      </c>
      <c r="B60" s="70">
        <v>1599.6</v>
      </c>
      <c r="C60" s="70">
        <v>1599.6</v>
      </c>
      <c r="D60" s="70">
        <v>1599.6</v>
      </c>
      <c r="E60" s="70">
        <v>1599.6</v>
      </c>
      <c r="F60" s="74">
        <f>IFERROR(E60/B60%,0)</f>
        <v>100</v>
      </c>
      <c r="G60" s="74">
        <f>IFERROR(E60/C60%,0)</f>
        <v>100</v>
      </c>
      <c r="H60" s="75">
        <v>0</v>
      </c>
      <c r="I60" s="70">
        <v>0</v>
      </c>
      <c r="J60" s="75">
        <v>0</v>
      </c>
      <c r="K60" s="75">
        <v>0</v>
      </c>
      <c r="L60" s="70">
        <v>0</v>
      </c>
      <c r="M60" s="70">
        <v>0</v>
      </c>
      <c r="N60" s="75">
        <v>0</v>
      </c>
      <c r="O60" s="75">
        <v>0</v>
      </c>
      <c r="P60" s="70">
        <v>0</v>
      </c>
      <c r="Q60" s="70">
        <v>0</v>
      </c>
      <c r="R60" s="75">
        <v>0</v>
      </c>
      <c r="S60" s="70">
        <v>0</v>
      </c>
      <c r="T60" s="70">
        <v>0</v>
      </c>
      <c r="U60" s="70">
        <v>0</v>
      </c>
      <c r="V60" s="70">
        <v>0</v>
      </c>
      <c r="W60" s="70">
        <v>0</v>
      </c>
      <c r="X60" s="75">
        <v>0</v>
      </c>
      <c r="Y60" s="70">
        <v>0</v>
      </c>
      <c r="Z60" s="70">
        <v>200</v>
      </c>
      <c r="AA60" s="75">
        <v>0</v>
      </c>
      <c r="AB60" s="70">
        <v>0</v>
      </c>
      <c r="AC60" s="75">
        <v>0</v>
      </c>
      <c r="AD60" s="70">
        <v>1399.6</v>
      </c>
      <c r="AE60" s="70">
        <v>1599.56</v>
      </c>
      <c r="AF60" s="72"/>
    </row>
    <row r="61" spans="1:32" s="38" customFormat="1" ht="283.5" x14ac:dyDescent="0.25">
      <c r="A61" s="76" t="s">
        <v>30</v>
      </c>
      <c r="B61" s="42">
        <f>H61+J61+L61+N61+P61+R61+T61+V61+X61+Z61+AB61+AD61</f>
        <v>0</v>
      </c>
      <c r="C61" s="42">
        <f>H61</f>
        <v>0</v>
      </c>
      <c r="D61" s="42">
        <f>E61</f>
        <v>0</v>
      </c>
      <c r="E61" s="42">
        <f>I61+K61+M61+O61+Q61+S61+U61+W61+Y61+AA61+AC61+AE61</f>
        <v>0</v>
      </c>
      <c r="F61" s="74">
        <f>IFERROR(E61/B61%,0)</f>
        <v>0</v>
      </c>
      <c r="G61" s="74">
        <f>IFERROR(E61/C61%,0)</f>
        <v>0</v>
      </c>
      <c r="H61" s="75">
        <v>0</v>
      </c>
      <c r="I61" s="75">
        <v>0</v>
      </c>
      <c r="J61" s="75">
        <v>0</v>
      </c>
      <c r="K61" s="75">
        <v>0</v>
      </c>
      <c r="L61" s="75">
        <v>0</v>
      </c>
      <c r="M61" s="75">
        <v>0</v>
      </c>
      <c r="N61" s="75">
        <v>0</v>
      </c>
      <c r="O61" s="75">
        <v>0</v>
      </c>
      <c r="P61" s="75">
        <v>0</v>
      </c>
      <c r="Q61" s="75">
        <v>0</v>
      </c>
      <c r="R61" s="75">
        <v>0</v>
      </c>
      <c r="S61" s="75">
        <v>0</v>
      </c>
      <c r="T61" s="75">
        <v>0</v>
      </c>
      <c r="U61" s="75">
        <v>0</v>
      </c>
      <c r="V61" s="75">
        <v>0</v>
      </c>
      <c r="W61" s="75">
        <v>0</v>
      </c>
      <c r="X61" s="75">
        <v>0</v>
      </c>
      <c r="Y61" s="75">
        <v>0</v>
      </c>
      <c r="Z61" s="75">
        <v>0</v>
      </c>
      <c r="AA61" s="75">
        <v>0</v>
      </c>
      <c r="AB61" s="75">
        <v>0</v>
      </c>
      <c r="AC61" s="75">
        <v>0</v>
      </c>
      <c r="AD61" s="75">
        <v>0</v>
      </c>
      <c r="AE61" s="75">
        <v>0</v>
      </c>
      <c r="AF61" s="81" t="s">
        <v>47</v>
      </c>
    </row>
    <row r="62" spans="1:32" s="38" customFormat="1" x14ac:dyDescent="0.25">
      <c r="A62" s="51" t="s">
        <v>45</v>
      </c>
      <c r="B62" s="82">
        <v>0</v>
      </c>
      <c r="C62" s="42">
        <f>H62</f>
        <v>0</v>
      </c>
      <c r="D62" s="42">
        <f t="shared" ref="D62:L62" si="28">I62</f>
        <v>0</v>
      </c>
      <c r="E62" s="42">
        <f t="shared" si="28"/>
        <v>0</v>
      </c>
      <c r="F62" s="42">
        <f t="shared" si="28"/>
        <v>0</v>
      </c>
      <c r="G62" s="42">
        <f t="shared" si="28"/>
        <v>0</v>
      </c>
      <c r="H62" s="42">
        <f t="shared" si="28"/>
        <v>0</v>
      </c>
      <c r="I62" s="42">
        <f t="shared" si="28"/>
        <v>0</v>
      </c>
      <c r="J62" s="42">
        <f t="shared" si="28"/>
        <v>0</v>
      </c>
      <c r="K62" s="42">
        <f t="shared" si="28"/>
        <v>0</v>
      </c>
      <c r="L62" s="42">
        <f t="shared" si="28"/>
        <v>0</v>
      </c>
      <c r="M62" s="42">
        <v>0</v>
      </c>
      <c r="N62" s="42">
        <f t="shared" ref="N62:V62" si="29">S62</f>
        <v>0</v>
      </c>
      <c r="O62" s="42">
        <f t="shared" si="29"/>
        <v>0</v>
      </c>
      <c r="P62" s="42">
        <f t="shared" si="29"/>
        <v>0</v>
      </c>
      <c r="Q62" s="42">
        <f t="shared" si="29"/>
        <v>0</v>
      </c>
      <c r="R62" s="42">
        <f t="shared" si="29"/>
        <v>0</v>
      </c>
      <c r="S62" s="42">
        <f t="shared" si="29"/>
        <v>0</v>
      </c>
      <c r="T62" s="42">
        <f t="shared" si="29"/>
        <v>0</v>
      </c>
      <c r="U62" s="42">
        <f t="shared" si="29"/>
        <v>0</v>
      </c>
      <c r="V62" s="42">
        <f t="shared" si="29"/>
        <v>0</v>
      </c>
      <c r="W62" s="42">
        <v>0</v>
      </c>
      <c r="X62" s="42">
        <f>AC62</f>
        <v>0</v>
      </c>
      <c r="Y62" s="42">
        <f>AD62</f>
        <v>0</v>
      </c>
      <c r="Z62" s="42">
        <f>AE62</f>
        <v>0</v>
      </c>
      <c r="AA62" s="42">
        <f>AF62</f>
        <v>0</v>
      </c>
      <c r="AB62" s="77">
        <v>0</v>
      </c>
      <c r="AC62" s="77"/>
      <c r="AD62" s="77"/>
      <c r="AE62" s="78"/>
      <c r="AF62" s="72"/>
    </row>
    <row r="63" spans="1:32" s="38" customFormat="1" ht="98.25" customHeight="1" x14ac:dyDescent="0.25">
      <c r="A63" s="44" t="s">
        <v>48</v>
      </c>
      <c r="B63" s="70">
        <v>798.7</v>
      </c>
      <c r="C63" s="70">
        <v>798.7</v>
      </c>
      <c r="D63" s="70">
        <v>798.7</v>
      </c>
      <c r="E63" s="70">
        <v>798.7</v>
      </c>
      <c r="F63" s="71">
        <f>IFERROR(E63/B63%,0)</f>
        <v>100</v>
      </c>
      <c r="G63" s="71">
        <f>IFERROR(E63/C63%,0)</f>
        <v>100</v>
      </c>
      <c r="H63" s="70">
        <v>0</v>
      </c>
      <c r="I63" s="70">
        <v>0</v>
      </c>
      <c r="J63" s="70">
        <f t="shared" ref="J63:K63" si="30">J64+J65+J66+J90</f>
        <v>0</v>
      </c>
      <c r="K63" s="70">
        <f t="shared" si="30"/>
        <v>0</v>
      </c>
      <c r="L63" s="70">
        <v>0</v>
      </c>
      <c r="M63" s="70">
        <v>0</v>
      </c>
      <c r="N63" s="70">
        <f t="shared" ref="N63:O63" si="31">N64+N65+N66+N90</f>
        <v>0</v>
      </c>
      <c r="O63" s="70">
        <f t="shared" si="31"/>
        <v>0</v>
      </c>
      <c r="P63" s="70">
        <v>0</v>
      </c>
      <c r="Q63" s="70">
        <v>0</v>
      </c>
      <c r="R63" s="70">
        <f>R64+R65+R66+R90</f>
        <v>0</v>
      </c>
      <c r="S63" s="70">
        <v>0</v>
      </c>
      <c r="T63" s="70">
        <v>0</v>
      </c>
      <c r="U63" s="70">
        <v>0</v>
      </c>
      <c r="V63" s="70">
        <v>0</v>
      </c>
      <c r="W63" s="70">
        <v>0</v>
      </c>
      <c r="X63" s="70">
        <f>X64+X65+X66+X90</f>
        <v>0</v>
      </c>
      <c r="Y63" s="70">
        <v>0</v>
      </c>
      <c r="Z63" s="70">
        <v>0</v>
      </c>
      <c r="AA63" s="70">
        <f>AA64+AA65+AA66+AA90</f>
        <v>0</v>
      </c>
      <c r="AB63" s="70">
        <v>0</v>
      </c>
      <c r="AC63" s="70">
        <f>AC64+AC65+AC66+AC90</f>
        <v>0</v>
      </c>
      <c r="AD63" s="75">
        <v>798.7</v>
      </c>
      <c r="AE63" s="70">
        <f>AE64+AE65+AE66+AE90</f>
        <v>798.7</v>
      </c>
    </row>
    <row r="64" spans="1:32" s="38" customFormat="1" x14ac:dyDescent="0.25">
      <c r="A64" s="35" t="s">
        <v>26</v>
      </c>
      <c r="B64" s="70">
        <v>798.7</v>
      </c>
      <c r="C64" s="70">
        <v>798.7</v>
      </c>
      <c r="D64" s="70">
        <v>798.7</v>
      </c>
      <c r="E64" s="70">
        <v>798.7</v>
      </c>
      <c r="F64" s="74">
        <f>IFERROR(E64/B64%,0)</f>
        <v>100</v>
      </c>
      <c r="G64" s="74">
        <f>IFERROR(E64/C64%,0)</f>
        <v>100</v>
      </c>
      <c r="H64" s="75">
        <v>0</v>
      </c>
      <c r="I64" s="75">
        <v>0</v>
      </c>
      <c r="J64" s="75">
        <v>0</v>
      </c>
      <c r="K64" s="75">
        <v>0</v>
      </c>
      <c r="L64" s="75">
        <v>0</v>
      </c>
      <c r="M64" s="75">
        <v>0</v>
      </c>
      <c r="N64" s="75">
        <v>0</v>
      </c>
      <c r="O64" s="75">
        <v>0</v>
      </c>
      <c r="P64" s="75">
        <v>0</v>
      </c>
      <c r="Q64" s="75">
        <v>0</v>
      </c>
      <c r="R64" s="75">
        <v>0</v>
      </c>
      <c r="S64" s="75">
        <v>0</v>
      </c>
      <c r="T64" s="75">
        <v>0</v>
      </c>
      <c r="U64" s="75">
        <v>0</v>
      </c>
      <c r="V64" s="75">
        <v>0</v>
      </c>
      <c r="W64" s="75">
        <v>0</v>
      </c>
      <c r="X64" s="75">
        <v>0</v>
      </c>
      <c r="Y64" s="75">
        <v>0</v>
      </c>
      <c r="Z64" s="75">
        <v>0</v>
      </c>
      <c r="AA64" s="75">
        <v>0</v>
      </c>
      <c r="AB64" s="75">
        <v>0</v>
      </c>
      <c r="AC64" s="75">
        <v>0</v>
      </c>
      <c r="AD64" s="75">
        <v>0</v>
      </c>
      <c r="AE64" s="75">
        <v>798.7</v>
      </c>
      <c r="AF64" s="72"/>
    </row>
    <row r="65" spans="1:32" s="38" customFormat="1" ht="189" x14ac:dyDescent="0.25">
      <c r="A65" s="73" t="s">
        <v>27</v>
      </c>
      <c r="B65" s="42">
        <f>H65+J65+L65+N65+P65+R65+T65+V65+X65+Z65+AB65+AD65</f>
        <v>0</v>
      </c>
      <c r="C65" s="42">
        <f>H65</f>
        <v>0</v>
      </c>
      <c r="D65" s="42">
        <f>E65</f>
        <v>0</v>
      </c>
      <c r="E65" s="42">
        <f>I65+K65+M65+O65+Q65+S65+U65+W65+Y65+AA65+AC65+AE65</f>
        <v>0</v>
      </c>
      <c r="F65" s="74">
        <f>IFERROR(E65/B65%,0)</f>
        <v>0</v>
      </c>
      <c r="G65" s="74">
        <f>IFERROR(E65/C65%,0)</f>
        <v>0</v>
      </c>
      <c r="H65" s="75">
        <v>0</v>
      </c>
      <c r="I65" s="75">
        <v>0</v>
      </c>
      <c r="J65" s="75">
        <v>0</v>
      </c>
      <c r="K65" s="75">
        <v>0</v>
      </c>
      <c r="L65" s="75">
        <v>0</v>
      </c>
      <c r="M65" s="75">
        <v>0</v>
      </c>
      <c r="N65" s="75">
        <v>0</v>
      </c>
      <c r="O65" s="75">
        <v>0</v>
      </c>
      <c r="P65" s="75">
        <v>0</v>
      </c>
      <c r="Q65" s="75">
        <v>0</v>
      </c>
      <c r="R65" s="75">
        <v>0</v>
      </c>
      <c r="S65" s="75">
        <v>0</v>
      </c>
      <c r="T65" s="75">
        <v>0</v>
      </c>
      <c r="U65" s="75">
        <v>0</v>
      </c>
      <c r="V65" s="75">
        <v>0</v>
      </c>
      <c r="W65" s="75">
        <v>0</v>
      </c>
      <c r="X65" s="75">
        <v>0</v>
      </c>
      <c r="Y65" s="75">
        <v>0</v>
      </c>
      <c r="Z65" s="75">
        <v>0</v>
      </c>
      <c r="AA65" s="75">
        <v>0</v>
      </c>
      <c r="AB65" s="75">
        <v>0</v>
      </c>
      <c r="AC65" s="75">
        <v>0</v>
      </c>
      <c r="AD65" s="75">
        <v>0</v>
      </c>
      <c r="AE65" s="75">
        <v>0</v>
      </c>
      <c r="AF65" s="81" t="s">
        <v>49</v>
      </c>
    </row>
    <row r="66" spans="1:32" s="38" customFormat="1" x14ac:dyDescent="0.25">
      <c r="A66" s="73" t="s">
        <v>28</v>
      </c>
      <c r="B66" s="70">
        <v>0</v>
      </c>
      <c r="C66" s="70">
        <v>0</v>
      </c>
      <c r="D66" s="70">
        <v>0</v>
      </c>
      <c r="E66" s="70">
        <v>0</v>
      </c>
      <c r="F66" s="74">
        <f>IFERROR(E66/B66%,0)</f>
        <v>0</v>
      </c>
      <c r="G66" s="74">
        <f>IFERROR(E66/C66%,0)</f>
        <v>0</v>
      </c>
      <c r="H66" s="75">
        <v>0</v>
      </c>
      <c r="I66" s="70">
        <v>0</v>
      </c>
      <c r="J66" s="75">
        <v>0</v>
      </c>
      <c r="K66" s="75">
        <v>0</v>
      </c>
      <c r="L66" s="70">
        <v>0</v>
      </c>
      <c r="M66" s="70">
        <v>0</v>
      </c>
      <c r="N66" s="75">
        <v>0</v>
      </c>
      <c r="O66" s="75">
        <v>0</v>
      </c>
      <c r="P66" s="70">
        <v>0</v>
      </c>
      <c r="Q66" s="70">
        <v>0</v>
      </c>
      <c r="R66" s="75">
        <v>0</v>
      </c>
      <c r="S66" s="70">
        <v>0</v>
      </c>
      <c r="T66" s="70">
        <v>0</v>
      </c>
      <c r="U66" s="70">
        <v>0</v>
      </c>
      <c r="V66" s="70">
        <v>0</v>
      </c>
      <c r="W66" s="70">
        <v>0</v>
      </c>
      <c r="X66" s="75">
        <v>0</v>
      </c>
      <c r="Y66" s="70">
        <v>0</v>
      </c>
      <c r="Z66" s="70">
        <v>0</v>
      </c>
      <c r="AA66" s="75">
        <v>0</v>
      </c>
      <c r="AB66" s="70">
        <v>0</v>
      </c>
      <c r="AC66" s="75">
        <v>0</v>
      </c>
      <c r="AD66" s="75">
        <v>0</v>
      </c>
      <c r="AE66" s="75">
        <v>0</v>
      </c>
      <c r="AF66" s="72"/>
    </row>
    <row r="67" spans="1:32" s="38" customFormat="1" x14ac:dyDescent="0.25">
      <c r="A67" s="73" t="s">
        <v>29</v>
      </c>
      <c r="B67" s="70">
        <v>798.7</v>
      </c>
      <c r="C67" s="70">
        <v>798.7</v>
      </c>
      <c r="D67" s="70">
        <v>798.7</v>
      </c>
      <c r="E67" s="70">
        <v>798.7</v>
      </c>
      <c r="F67" s="74">
        <f>IFERROR(E67/B67%,0)</f>
        <v>100</v>
      </c>
      <c r="G67" s="74">
        <f>IFERROR(E67/C67%,0)</f>
        <v>100</v>
      </c>
      <c r="H67" s="75">
        <v>0</v>
      </c>
      <c r="I67" s="75">
        <v>0</v>
      </c>
      <c r="J67" s="75">
        <v>0</v>
      </c>
      <c r="K67" s="75">
        <v>0</v>
      </c>
      <c r="L67" s="75">
        <v>0</v>
      </c>
      <c r="M67" s="75">
        <v>0</v>
      </c>
      <c r="N67" s="75">
        <v>0</v>
      </c>
      <c r="O67" s="75">
        <v>0</v>
      </c>
      <c r="P67" s="75">
        <v>0</v>
      </c>
      <c r="Q67" s="75">
        <v>0</v>
      </c>
      <c r="R67" s="75">
        <v>0</v>
      </c>
      <c r="S67" s="75">
        <v>0</v>
      </c>
      <c r="T67" s="75">
        <v>0</v>
      </c>
      <c r="U67" s="75">
        <v>0</v>
      </c>
      <c r="V67" s="75">
        <v>0</v>
      </c>
      <c r="W67" s="75">
        <v>0</v>
      </c>
      <c r="X67" s="75">
        <v>0</v>
      </c>
      <c r="Y67" s="75">
        <v>0</v>
      </c>
      <c r="Z67" s="75">
        <v>0</v>
      </c>
      <c r="AA67" s="75">
        <v>0</v>
      </c>
      <c r="AB67" s="75">
        <v>0</v>
      </c>
      <c r="AC67" s="75">
        <v>0</v>
      </c>
      <c r="AD67" s="75">
        <v>798.7</v>
      </c>
      <c r="AE67" s="75">
        <v>798.7</v>
      </c>
      <c r="AF67" s="72"/>
    </row>
    <row r="68" spans="1:32" s="38" customFormat="1" ht="31.5" x14ac:dyDescent="0.25">
      <c r="A68" s="76" t="s">
        <v>30</v>
      </c>
      <c r="B68" s="82">
        <v>0</v>
      </c>
      <c r="C68" s="42">
        <f>H68</f>
        <v>0</v>
      </c>
      <c r="D68" s="42">
        <f t="shared" ref="D68:L68" si="32">I68</f>
        <v>0</v>
      </c>
      <c r="E68" s="42">
        <f t="shared" si="32"/>
        <v>0</v>
      </c>
      <c r="F68" s="42">
        <f t="shared" si="32"/>
        <v>0</v>
      </c>
      <c r="G68" s="42">
        <f t="shared" si="32"/>
        <v>0</v>
      </c>
      <c r="H68" s="42">
        <f t="shared" si="32"/>
        <v>0</v>
      </c>
      <c r="I68" s="42">
        <f t="shared" si="32"/>
        <v>0</v>
      </c>
      <c r="J68" s="42">
        <f t="shared" si="32"/>
        <v>0</v>
      </c>
      <c r="K68" s="42">
        <f t="shared" si="32"/>
        <v>0</v>
      </c>
      <c r="L68" s="42">
        <f t="shared" si="32"/>
        <v>0</v>
      </c>
      <c r="M68" s="42">
        <v>0</v>
      </c>
      <c r="N68" s="42">
        <f t="shared" ref="N68:V68" si="33">S68</f>
        <v>0</v>
      </c>
      <c r="O68" s="42">
        <f t="shared" si="33"/>
        <v>0</v>
      </c>
      <c r="P68" s="42">
        <f t="shared" si="33"/>
        <v>0</v>
      </c>
      <c r="Q68" s="42">
        <f t="shared" si="33"/>
        <v>0</v>
      </c>
      <c r="R68" s="42">
        <f t="shared" si="33"/>
        <v>0</v>
      </c>
      <c r="S68" s="42">
        <f t="shared" si="33"/>
        <v>0</v>
      </c>
      <c r="T68" s="42">
        <f t="shared" si="33"/>
        <v>0</v>
      </c>
      <c r="U68" s="42">
        <f t="shared" si="33"/>
        <v>0</v>
      </c>
      <c r="V68" s="42">
        <f t="shared" si="33"/>
        <v>0</v>
      </c>
      <c r="W68" s="42">
        <v>0</v>
      </c>
      <c r="X68" s="42">
        <f>AC68</f>
        <v>0</v>
      </c>
      <c r="Y68" s="42">
        <f>AD68</f>
        <v>0</v>
      </c>
      <c r="Z68" s="42">
        <f>AE68</f>
        <v>0</v>
      </c>
      <c r="AA68" s="42">
        <f>AF68</f>
        <v>0</v>
      </c>
      <c r="AB68" s="77">
        <v>0</v>
      </c>
      <c r="AC68" s="75">
        <v>0</v>
      </c>
      <c r="AD68" s="75">
        <v>0</v>
      </c>
      <c r="AE68" s="75">
        <v>0</v>
      </c>
      <c r="AF68" s="72"/>
    </row>
    <row r="69" spans="1:32" s="38" customFormat="1" x14ac:dyDescent="0.25">
      <c r="A69" s="51" t="s">
        <v>45</v>
      </c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77"/>
      <c r="AC69" s="77"/>
      <c r="AD69" s="77"/>
      <c r="AE69" s="78"/>
      <c r="AF69" s="72"/>
    </row>
    <row r="70" spans="1:32" s="38" customFormat="1" ht="78" customHeight="1" x14ac:dyDescent="0.25">
      <c r="A70" s="44" t="s">
        <v>50</v>
      </c>
      <c r="B70" s="70">
        <v>795</v>
      </c>
      <c r="C70" s="70">
        <v>795</v>
      </c>
      <c r="D70" s="70">
        <v>794.98</v>
      </c>
      <c r="E70" s="70">
        <v>794.98</v>
      </c>
      <c r="F70" s="71">
        <f>IFERROR(E70/B70%,0)</f>
        <v>99.997484276729566</v>
      </c>
      <c r="G70" s="71">
        <f>IFERROR(E70/C70%,0)</f>
        <v>99.997484276729566</v>
      </c>
      <c r="H70" s="70">
        <v>0</v>
      </c>
      <c r="I70" s="70">
        <v>0</v>
      </c>
      <c r="J70" s="70">
        <f t="shared" ref="J70:K70" si="34">J71+J72+J73+J97</f>
        <v>0</v>
      </c>
      <c r="K70" s="70">
        <f t="shared" si="34"/>
        <v>0</v>
      </c>
      <c r="L70" s="70">
        <v>0</v>
      </c>
      <c r="M70" s="70">
        <v>0</v>
      </c>
      <c r="N70" s="70">
        <f t="shared" ref="N70:O70" si="35">N71+N72+N73+N97</f>
        <v>0</v>
      </c>
      <c r="O70" s="70">
        <f t="shared" si="35"/>
        <v>0</v>
      </c>
      <c r="P70" s="70">
        <v>0</v>
      </c>
      <c r="Q70" s="70">
        <v>0</v>
      </c>
      <c r="R70" s="70">
        <f>R71+R72+R73+R97</f>
        <v>0</v>
      </c>
      <c r="S70" s="70">
        <v>0</v>
      </c>
      <c r="T70" s="70">
        <v>0</v>
      </c>
      <c r="U70" s="70">
        <v>0</v>
      </c>
      <c r="V70" s="70">
        <v>0</v>
      </c>
      <c r="W70" s="70">
        <v>0</v>
      </c>
      <c r="X70" s="70">
        <f>X71+X72+X73+X97</f>
        <v>0</v>
      </c>
      <c r="Y70" s="70">
        <v>0</v>
      </c>
      <c r="Z70" s="70">
        <v>0</v>
      </c>
      <c r="AA70" s="70">
        <f>AA71+AA72+AA73+AA97</f>
        <v>0</v>
      </c>
      <c r="AB70" s="70">
        <v>0</v>
      </c>
      <c r="AC70" s="70">
        <f>AC71+AC72+AC73+AC97</f>
        <v>0</v>
      </c>
      <c r="AD70" s="77">
        <v>0</v>
      </c>
      <c r="AE70" s="77">
        <v>0</v>
      </c>
      <c r="AF70" s="81" t="s">
        <v>51</v>
      </c>
    </row>
    <row r="71" spans="1:32" s="38" customFormat="1" x14ac:dyDescent="0.25">
      <c r="A71" s="35" t="s">
        <v>26</v>
      </c>
      <c r="B71" s="70">
        <v>795</v>
      </c>
      <c r="C71" s="70">
        <v>795</v>
      </c>
      <c r="D71" s="70">
        <v>794.98</v>
      </c>
      <c r="E71" s="70">
        <v>794.98</v>
      </c>
      <c r="F71" s="74">
        <f>IFERROR(E71/B71%,0)</f>
        <v>99.997484276729566</v>
      </c>
      <c r="G71" s="74">
        <f>IFERROR(E71/C71%,0)</f>
        <v>99.997484276729566</v>
      </c>
      <c r="H71" s="75">
        <v>0</v>
      </c>
      <c r="I71" s="75">
        <v>0</v>
      </c>
      <c r="J71" s="75">
        <v>0</v>
      </c>
      <c r="K71" s="75">
        <v>0</v>
      </c>
      <c r="L71" s="75">
        <v>0</v>
      </c>
      <c r="M71" s="75">
        <v>0</v>
      </c>
      <c r="N71" s="75">
        <v>0</v>
      </c>
      <c r="O71" s="75">
        <v>0</v>
      </c>
      <c r="P71" s="75">
        <v>0</v>
      </c>
      <c r="Q71" s="75">
        <v>0</v>
      </c>
      <c r="R71" s="75">
        <v>0</v>
      </c>
      <c r="S71" s="75">
        <v>0</v>
      </c>
      <c r="T71" s="75">
        <v>0</v>
      </c>
      <c r="U71" s="75">
        <v>0</v>
      </c>
      <c r="V71" s="75">
        <v>0</v>
      </c>
      <c r="W71" s="75">
        <v>0</v>
      </c>
      <c r="X71" s="75">
        <v>0</v>
      </c>
      <c r="Y71" s="75">
        <v>0</v>
      </c>
      <c r="Z71" s="75">
        <v>0</v>
      </c>
      <c r="AA71" s="75">
        <v>0</v>
      </c>
      <c r="AB71" s="75">
        <v>0</v>
      </c>
      <c r="AC71" s="75">
        <v>0</v>
      </c>
      <c r="AD71" s="70">
        <v>795</v>
      </c>
      <c r="AE71" s="70">
        <v>794.98</v>
      </c>
      <c r="AF71" s="72"/>
    </row>
    <row r="72" spans="1:32" s="38" customFormat="1" x14ac:dyDescent="0.25">
      <c r="A72" s="73" t="s">
        <v>27</v>
      </c>
      <c r="B72" s="42">
        <f>H72+J72+L72+N72+P72+R72+T72+V72+X72+Z72+AB72+AD72</f>
        <v>0</v>
      </c>
      <c r="C72" s="42">
        <f>H72</f>
        <v>0</v>
      </c>
      <c r="D72" s="42">
        <f>E72</f>
        <v>0</v>
      </c>
      <c r="E72" s="42">
        <f>I72+K72+M72+O72+Q72+S72+U72+W72+Y72+AA72+AC72+AE72</f>
        <v>0</v>
      </c>
      <c r="F72" s="74">
        <f>IFERROR(E72/B72%,0)</f>
        <v>0</v>
      </c>
      <c r="G72" s="74">
        <f>IFERROR(E72/C72%,0)</f>
        <v>0</v>
      </c>
      <c r="H72" s="75">
        <v>0</v>
      </c>
      <c r="I72" s="75">
        <v>0</v>
      </c>
      <c r="J72" s="75">
        <v>0</v>
      </c>
      <c r="K72" s="75">
        <v>0</v>
      </c>
      <c r="L72" s="75">
        <v>0</v>
      </c>
      <c r="M72" s="75">
        <v>0</v>
      </c>
      <c r="N72" s="75">
        <v>0</v>
      </c>
      <c r="O72" s="75">
        <v>0</v>
      </c>
      <c r="P72" s="75">
        <v>0</v>
      </c>
      <c r="Q72" s="75">
        <v>0</v>
      </c>
      <c r="R72" s="75">
        <v>0</v>
      </c>
      <c r="S72" s="75">
        <v>0</v>
      </c>
      <c r="T72" s="75">
        <v>0</v>
      </c>
      <c r="U72" s="75">
        <v>0</v>
      </c>
      <c r="V72" s="75">
        <v>0</v>
      </c>
      <c r="W72" s="75">
        <v>0</v>
      </c>
      <c r="X72" s="75">
        <v>0</v>
      </c>
      <c r="Y72" s="75">
        <v>0</v>
      </c>
      <c r="Z72" s="75">
        <v>0</v>
      </c>
      <c r="AA72" s="75">
        <v>0</v>
      </c>
      <c r="AB72" s="75">
        <v>0</v>
      </c>
      <c r="AC72" s="75">
        <v>0</v>
      </c>
      <c r="AD72" s="75">
        <v>0</v>
      </c>
      <c r="AE72" s="75">
        <v>0</v>
      </c>
      <c r="AF72" s="72"/>
    </row>
    <row r="73" spans="1:32" s="38" customFormat="1" x14ac:dyDescent="0.25">
      <c r="A73" s="73" t="s">
        <v>28</v>
      </c>
      <c r="B73" s="42">
        <f>G73</f>
        <v>0</v>
      </c>
      <c r="C73" s="42">
        <f>H73</f>
        <v>0</v>
      </c>
      <c r="D73" s="42">
        <f>E73</f>
        <v>0</v>
      </c>
      <c r="E73" s="70">
        <v>0</v>
      </c>
      <c r="F73" s="74">
        <f>IFERROR(E73/B73%,0)</f>
        <v>0</v>
      </c>
      <c r="G73" s="74">
        <f>IFERROR(E73/C73%,0)</f>
        <v>0</v>
      </c>
      <c r="H73" s="75">
        <v>0</v>
      </c>
      <c r="I73" s="70">
        <v>0</v>
      </c>
      <c r="J73" s="75">
        <v>0</v>
      </c>
      <c r="K73" s="75">
        <v>0</v>
      </c>
      <c r="L73" s="70">
        <v>0</v>
      </c>
      <c r="M73" s="70">
        <v>0</v>
      </c>
      <c r="N73" s="75">
        <v>0</v>
      </c>
      <c r="O73" s="75">
        <v>0</v>
      </c>
      <c r="P73" s="70">
        <v>0</v>
      </c>
      <c r="Q73" s="70">
        <v>0</v>
      </c>
      <c r="R73" s="75">
        <v>0</v>
      </c>
      <c r="S73" s="70">
        <v>0</v>
      </c>
      <c r="T73" s="70">
        <v>0</v>
      </c>
      <c r="U73" s="70">
        <v>0</v>
      </c>
      <c r="V73" s="70">
        <v>0</v>
      </c>
      <c r="W73" s="70">
        <v>0</v>
      </c>
      <c r="X73" s="75">
        <v>0</v>
      </c>
      <c r="Y73" s="70">
        <v>0</v>
      </c>
      <c r="Z73" s="70">
        <v>0</v>
      </c>
      <c r="AA73" s="75">
        <v>0</v>
      </c>
      <c r="AB73" s="70">
        <v>0</v>
      </c>
      <c r="AC73" s="75">
        <v>0</v>
      </c>
      <c r="AD73" s="75">
        <v>0</v>
      </c>
      <c r="AE73" s="75">
        <v>0</v>
      </c>
      <c r="AF73" s="72"/>
    </row>
    <row r="74" spans="1:32" s="38" customFormat="1" x14ac:dyDescent="0.25">
      <c r="A74" s="73" t="s">
        <v>29</v>
      </c>
      <c r="B74" s="70">
        <v>795</v>
      </c>
      <c r="C74" s="70">
        <v>795</v>
      </c>
      <c r="D74" s="70">
        <v>794.98</v>
      </c>
      <c r="E74" s="70">
        <v>794.98</v>
      </c>
      <c r="F74" s="74">
        <f>IFERROR(E74/B74%,0)</f>
        <v>99.997484276729566</v>
      </c>
      <c r="G74" s="74">
        <f>IFERROR(E74/C74%,0)</f>
        <v>99.997484276729566</v>
      </c>
      <c r="H74" s="75">
        <v>0</v>
      </c>
      <c r="I74" s="75">
        <v>0</v>
      </c>
      <c r="J74" s="75">
        <v>0</v>
      </c>
      <c r="K74" s="75">
        <v>0</v>
      </c>
      <c r="L74" s="75">
        <v>0</v>
      </c>
      <c r="M74" s="75">
        <v>0</v>
      </c>
      <c r="N74" s="75">
        <v>0</v>
      </c>
      <c r="O74" s="75">
        <v>0</v>
      </c>
      <c r="P74" s="75">
        <v>0</v>
      </c>
      <c r="Q74" s="75">
        <v>0</v>
      </c>
      <c r="R74" s="75">
        <v>0</v>
      </c>
      <c r="S74" s="75">
        <v>0</v>
      </c>
      <c r="T74" s="75">
        <v>0</v>
      </c>
      <c r="U74" s="75">
        <v>0</v>
      </c>
      <c r="V74" s="75">
        <v>0</v>
      </c>
      <c r="W74" s="75">
        <v>0</v>
      </c>
      <c r="X74" s="75">
        <v>0</v>
      </c>
      <c r="Y74" s="75">
        <v>0</v>
      </c>
      <c r="Z74" s="75">
        <v>0</v>
      </c>
      <c r="AA74" s="75">
        <v>0</v>
      </c>
      <c r="AB74" s="75">
        <v>0</v>
      </c>
      <c r="AC74" s="75">
        <v>0</v>
      </c>
      <c r="AD74" s="70">
        <v>795</v>
      </c>
      <c r="AE74" s="70">
        <v>794.98</v>
      </c>
      <c r="AF74" s="72"/>
    </row>
    <row r="75" spans="1:32" s="38" customFormat="1" ht="31.5" x14ac:dyDescent="0.25">
      <c r="A75" s="76" t="s">
        <v>30</v>
      </c>
      <c r="B75" s="82">
        <v>0</v>
      </c>
      <c r="C75" s="42">
        <f>H75</f>
        <v>0</v>
      </c>
      <c r="D75" s="42">
        <f t="shared" ref="D75:L75" si="36">I75</f>
        <v>0</v>
      </c>
      <c r="E75" s="42">
        <f t="shared" si="36"/>
        <v>0</v>
      </c>
      <c r="F75" s="42">
        <f t="shared" si="36"/>
        <v>0</v>
      </c>
      <c r="G75" s="42">
        <f t="shared" si="36"/>
        <v>0</v>
      </c>
      <c r="H75" s="42">
        <f t="shared" si="36"/>
        <v>0</v>
      </c>
      <c r="I75" s="42">
        <f t="shared" si="36"/>
        <v>0</v>
      </c>
      <c r="J75" s="42">
        <f t="shared" si="36"/>
        <v>0</v>
      </c>
      <c r="K75" s="42">
        <f t="shared" si="36"/>
        <v>0</v>
      </c>
      <c r="L75" s="42">
        <f t="shared" si="36"/>
        <v>0</v>
      </c>
      <c r="M75" s="42">
        <v>0</v>
      </c>
      <c r="N75" s="42">
        <f t="shared" ref="N75:V75" si="37">S75</f>
        <v>0</v>
      </c>
      <c r="O75" s="42">
        <f t="shared" si="37"/>
        <v>0</v>
      </c>
      <c r="P75" s="42">
        <f t="shared" si="37"/>
        <v>0</v>
      </c>
      <c r="Q75" s="42">
        <f t="shared" si="37"/>
        <v>0</v>
      </c>
      <c r="R75" s="42">
        <f t="shared" si="37"/>
        <v>0</v>
      </c>
      <c r="S75" s="42">
        <f t="shared" si="37"/>
        <v>0</v>
      </c>
      <c r="T75" s="42">
        <f t="shared" si="37"/>
        <v>0</v>
      </c>
      <c r="U75" s="42">
        <f t="shared" si="37"/>
        <v>0</v>
      </c>
      <c r="V75" s="42">
        <f t="shared" si="37"/>
        <v>0</v>
      </c>
      <c r="W75" s="42">
        <v>0</v>
      </c>
      <c r="X75" s="42">
        <f>AC75</f>
        <v>0</v>
      </c>
      <c r="Y75" s="42">
        <f>AD75</f>
        <v>0</v>
      </c>
      <c r="Z75" s="42">
        <f>AE75</f>
        <v>0</v>
      </c>
      <c r="AA75" s="42">
        <f>AF75</f>
        <v>0</v>
      </c>
      <c r="AB75" s="77">
        <v>0</v>
      </c>
      <c r="AC75" s="77">
        <v>0</v>
      </c>
      <c r="AD75" s="77">
        <v>0</v>
      </c>
      <c r="AE75" s="77">
        <v>0</v>
      </c>
      <c r="AF75" s="72"/>
    </row>
    <row r="76" spans="1:32" s="38" customFormat="1" x14ac:dyDescent="0.25">
      <c r="A76" s="51" t="s">
        <v>45</v>
      </c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77"/>
      <c r="AC76" s="77"/>
      <c r="AD76" s="77"/>
      <c r="AE76" s="78"/>
      <c r="AF76" s="72"/>
    </row>
    <row r="77" spans="1:32" s="38" customFormat="1" ht="65.25" customHeight="1" x14ac:dyDescent="0.25">
      <c r="A77" s="44" t="s">
        <v>52</v>
      </c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80"/>
      <c r="AF77" s="83" t="s">
        <v>53</v>
      </c>
    </row>
    <row r="78" spans="1:32" s="38" customFormat="1" ht="24" customHeight="1" x14ac:dyDescent="0.25">
      <c r="A78" s="35" t="s">
        <v>26</v>
      </c>
      <c r="B78" s="70">
        <v>15100.89</v>
      </c>
      <c r="C78" s="70">
        <v>15100.89</v>
      </c>
      <c r="D78" s="70">
        <v>15100.89</v>
      </c>
      <c r="E78" s="70">
        <v>15100.82</v>
      </c>
      <c r="F78" s="71">
        <f>IFERROR(D78/B78%,0)</f>
        <v>100.00000000000001</v>
      </c>
      <c r="G78" s="71">
        <f>IFERROR(E78/C78%,0)</f>
        <v>99.999536451162825</v>
      </c>
      <c r="H78" s="70">
        <f>H79+H80+H81+H84</f>
        <v>232</v>
      </c>
      <c r="I78" s="70">
        <f>I79+I80+I81+I84</f>
        <v>232</v>
      </c>
      <c r="J78" s="70">
        <f>J79+J80+J81+J84</f>
        <v>0</v>
      </c>
      <c r="K78" s="70">
        <f>K79+K80+K81+K84</f>
        <v>0</v>
      </c>
      <c r="L78" s="70">
        <v>0</v>
      </c>
      <c r="M78" s="70">
        <v>0</v>
      </c>
      <c r="N78" s="70">
        <f>N79+N80+N81+N84</f>
        <v>0</v>
      </c>
      <c r="O78" s="70">
        <f>O79+O80+O81+O84</f>
        <v>0</v>
      </c>
      <c r="P78" s="70">
        <v>34.840000000000003</v>
      </c>
      <c r="Q78" s="70">
        <v>34.840000000000003</v>
      </c>
      <c r="R78" s="70">
        <f>R79+R80+R81+R84</f>
        <v>0</v>
      </c>
      <c r="S78" s="70">
        <f>S79+S80+S81+S84</f>
        <v>0</v>
      </c>
      <c r="T78" s="70">
        <f>T79+T80+T81+T84</f>
        <v>0</v>
      </c>
      <c r="U78" s="70">
        <f>U79+U80+U81+U84</f>
        <v>0</v>
      </c>
      <c r="V78" s="70">
        <v>8.76</v>
      </c>
      <c r="W78" s="70">
        <f>W79+W80+W81+W84</f>
        <v>0</v>
      </c>
      <c r="X78" s="70">
        <f>X79+X80+X81+X84</f>
        <v>0</v>
      </c>
      <c r="Y78" s="70">
        <v>8.7100000000000009</v>
      </c>
      <c r="Z78" s="70">
        <v>14818.59</v>
      </c>
      <c r="AA78" s="70">
        <v>14804.19</v>
      </c>
      <c r="AB78" s="75">
        <v>0</v>
      </c>
      <c r="AC78" s="70">
        <f>AC79+AC80+AC81+AC84</f>
        <v>0</v>
      </c>
      <c r="AD78" s="70">
        <v>6.7</v>
      </c>
      <c r="AE78" s="70">
        <v>21.08</v>
      </c>
      <c r="AF78" s="84"/>
    </row>
    <row r="79" spans="1:32" s="38" customFormat="1" x14ac:dyDescent="0.25">
      <c r="A79" s="73" t="s">
        <v>27</v>
      </c>
      <c r="B79" s="42">
        <f>H79+J79+L79+N79+P79+R79+T79+V79+X79+Z79+AB79+AD79</f>
        <v>0</v>
      </c>
      <c r="C79" s="42">
        <f>H79</f>
        <v>0</v>
      </c>
      <c r="D79" s="42">
        <f>E79</f>
        <v>0</v>
      </c>
      <c r="E79" s="42">
        <f>I79+K79+M79+O79+Q79+S79+U79+W79+Y79+AA79+AC79+AE79</f>
        <v>0</v>
      </c>
      <c r="F79" s="74">
        <f>IFERROR(E79/B79%,0)</f>
        <v>0</v>
      </c>
      <c r="G79" s="74">
        <f>IFERROR(E79/C79%,0)</f>
        <v>0</v>
      </c>
      <c r="H79" s="75">
        <v>0</v>
      </c>
      <c r="I79" s="75">
        <v>0</v>
      </c>
      <c r="J79" s="75">
        <v>0</v>
      </c>
      <c r="K79" s="75">
        <v>0</v>
      </c>
      <c r="L79" s="75">
        <v>0</v>
      </c>
      <c r="M79" s="75">
        <v>0</v>
      </c>
      <c r="N79" s="75">
        <v>0</v>
      </c>
      <c r="O79" s="75">
        <v>0</v>
      </c>
      <c r="P79" s="75">
        <v>0</v>
      </c>
      <c r="Q79" s="75">
        <v>0</v>
      </c>
      <c r="R79" s="75">
        <v>0</v>
      </c>
      <c r="S79" s="75">
        <v>0</v>
      </c>
      <c r="T79" s="75">
        <v>0</v>
      </c>
      <c r="U79" s="75">
        <v>0</v>
      </c>
      <c r="V79" s="75">
        <v>0</v>
      </c>
      <c r="W79" s="75">
        <v>0</v>
      </c>
      <c r="X79" s="75">
        <v>0</v>
      </c>
      <c r="Y79" s="75">
        <v>0</v>
      </c>
      <c r="Z79" s="75">
        <v>0</v>
      </c>
      <c r="AA79" s="75">
        <v>0</v>
      </c>
      <c r="AB79" s="75">
        <v>0</v>
      </c>
      <c r="AC79" s="75">
        <v>0</v>
      </c>
      <c r="AD79" s="75">
        <v>0</v>
      </c>
      <c r="AE79" s="75">
        <v>0</v>
      </c>
      <c r="AF79" s="84"/>
    </row>
    <row r="80" spans="1:32" s="38" customFormat="1" x14ac:dyDescent="0.25">
      <c r="A80" s="73" t="s">
        <v>28</v>
      </c>
      <c r="B80" s="42">
        <f>H80+J80+L80+N80+P80+R80+T80+V80+X80+Z80+AB80+AD80</f>
        <v>0</v>
      </c>
      <c r="C80" s="42">
        <f>H80</f>
        <v>0</v>
      </c>
      <c r="D80" s="42">
        <f>E80</f>
        <v>0</v>
      </c>
      <c r="E80" s="42">
        <f>I80+K80+M80+O80+Q80+S80+U80+W80+Y80+AA80+AC80+AE80</f>
        <v>0</v>
      </c>
      <c r="F80" s="74">
        <f>IFERROR(E80/B80%,0)</f>
        <v>0</v>
      </c>
      <c r="G80" s="74">
        <f>IFERROR(E80/C80%,0)</f>
        <v>0</v>
      </c>
      <c r="H80" s="75">
        <v>0</v>
      </c>
      <c r="I80" s="75">
        <v>0</v>
      </c>
      <c r="J80" s="75">
        <v>0</v>
      </c>
      <c r="K80" s="75">
        <v>0</v>
      </c>
      <c r="L80" s="75">
        <v>0</v>
      </c>
      <c r="M80" s="75">
        <v>0</v>
      </c>
      <c r="N80" s="75">
        <v>0</v>
      </c>
      <c r="O80" s="75">
        <v>0</v>
      </c>
      <c r="P80" s="75">
        <v>0</v>
      </c>
      <c r="Q80" s="75">
        <v>0</v>
      </c>
      <c r="R80" s="75">
        <v>0</v>
      </c>
      <c r="S80" s="75">
        <v>0</v>
      </c>
      <c r="T80" s="75">
        <v>0</v>
      </c>
      <c r="U80" s="75">
        <v>0</v>
      </c>
      <c r="V80" s="75">
        <v>0</v>
      </c>
      <c r="W80" s="75">
        <v>0</v>
      </c>
      <c r="X80" s="75">
        <v>0</v>
      </c>
      <c r="Y80" s="75">
        <v>0</v>
      </c>
      <c r="Z80" s="75">
        <v>0</v>
      </c>
      <c r="AA80" s="75">
        <v>0</v>
      </c>
      <c r="AB80" s="75">
        <v>0</v>
      </c>
      <c r="AC80" s="75">
        <v>0</v>
      </c>
      <c r="AD80" s="75">
        <v>0</v>
      </c>
      <c r="AE80" s="75">
        <v>0</v>
      </c>
      <c r="AF80" s="84"/>
    </row>
    <row r="81" spans="1:32" s="38" customFormat="1" x14ac:dyDescent="0.25">
      <c r="A81" s="73" t="s">
        <v>29</v>
      </c>
      <c r="B81" s="42">
        <v>296.7</v>
      </c>
      <c r="C81" s="42">
        <v>296.7</v>
      </c>
      <c r="D81" s="42">
        <v>296.7</v>
      </c>
      <c r="E81" s="70">
        <v>296.63</v>
      </c>
      <c r="F81" s="74">
        <f>IFERROR(E81/B81%,0)</f>
        <v>99.976407145264574</v>
      </c>
      <c r="G81" s="74">
        <f>IFERROR(E81/C81%,0)</f>
        <v>99.976407145264574</v>
      </c>
      <c r="H81" s="75">
        <v>232</v>
      </c>
      <c r="I81" s="75">
        <v>232</v>
      </c>
      <c r="J81" s="75">
        <v>0</v>
      </c>
      <c r="K81" s="75">
        <v>0</v>
      </c>
      <c r="L81" s="75">
        <v>0</v>
      </c>
      <c r="M81" s="75">
        <v>0</v>
      </c>
      <c r="N81" s="75">
        <v>0</v>
      </c>
      <c r="O81" s="75">
        <v>0</v>
      </c>
      <c r="P81" s="75">
        <v>34.840000000000003</v>
      </c>
      <c r="Q81" s="70">
        <v>34.840000000000003</v>
      </c>
      <c r="R81" s="75">
        <v>0</v>
      </c>
      <c r="S81" s="75">
        <v>0</v>
      </c>
      <c r="T81" s="75">
        <v>0</v>
      </c>
      <c r="U81" s="75">
        <v>0</v>
      </c>
      <c r="V81" s="75">
        <v>8.76</v>
      </c>
      <c r="W81" s="75">
        <v>0</v>
      </c>
      <c r="X81" s="75">
        <v>0</v>
      </c>
      <c r="Y81" s="75">
        <v>8.7100000000000009</v>
      </c>
      <c r="Z81" s="75">
        <v>14.4</v>
      </c>
      <c r="AA81" s="75">
        <v>0</v>
      </c>
      <c r="AB81" s="75">
        <v>0</v>
      </c>
      <c r="AC81" s="75">
        <v>0</v>
      </c>
      <c r="AD81" s="70">
        <v>6.7</v>
      </c>
      <c r="AE81" s="70">
        <v>21.08</v>
      </c>
      <c r="AF81" s="84"/>
    </row>
    <row r="82" spans="1:32" s="38" customFormat="1" ht="31.5" x14ac:dyDescent="0.25">
      <c r="A82" s="76" t="s">
        <v>30</v>
      </c>
      <c r="B82" s="42">
        <f>H82+J82+L82+N82+P82+R82+T82+V82+X82+Z82+AB82+AD82</f>
        <v>0</v>
      </c>
      <c r="C82" s="42">
        <f>H82</f>
        <v>0</v>
      </c>
      <c r="D82" s="42">
        <f>E82</f>
        <v>0</v>
      </c>
      <c r="E82" s="42">
        <f>I82+K82+M82+O82+Q82+S82+U82+W82+Y82+AA82+AC82+AE82</f>
        <v>0</v>
      </c>
      <c r="F82" s="74">
        <f>IFERROR(E82/B82%,0)</f>
        <v>0</v>
      </c>
      <c r="G82" s="74">
        <f>IFERROR(E82/C82%,0)</f>
        <v>0</v>
      </c>
      <c r="H82" s="75">
        <v>0</v>
      </c>
      <c r="I82" s="75">
        <v>0</v>
      </c>
      <c r="J82" s="75">
        <v>0</v>
      </c>
      <c r="K82" s="75">
        <v>0</v>
      </c>
      <c r="L82" s="75">
        <v>0</v>
      </c>
      <c r="M82" s="75">
        <v>0</v>
      </c>
      <c r="N82" s="75">
        <v>0</v>
      </c>
      <c r="O82" s="75">
        <v>0</v>
      </c>
      <c r="P82" s="75">
        <v>0</v>
      </c>
      <c r="Q82" s="75">
        <v>0</v>
      </c>
      <c r="R82" s="75">
        <v>0</v>
      </c>
      <c r="S82" s="75">
        <v>0</v>
      </c>
      <c r="T82" s="75">
        <v>0</v>
      </c>
      <c r="U82" s="75">
        <v>0</v>
      </c>
      <c r="V82" s="75">
        <v>0</v>
      </c>
      <c r="W82" s="75">
        <v>0</v>
      </c>
      <c r="X82" s="75">
        <v>0</v>
      </c>
      <c r="Y82" s="75">
        <v>0</v>
      </c>
      <c r="Z82" s="75">
        <v>0</v>
      </c>
      <c r="AA82" s="75">
        <v>0</v>
      </c>
      <c r="AB82" s="75">
        <v>0</v>
      </c>
      <c r="AC82" s="75">
        <v>0</v>
      </c>
      <c r="AD82" s="75">
        <v>0</v>
      </c>
      <c r="AE82" s="75">
        <v>0</v>
      </c>
      <c r="AF82" s="84"/>
    </row>
    <row r="83" spans="1:32" s="38" customFormat="1" x14ac:dyDescent="0.25">
      <c r="A83" s="51" t="s">
        <v>37</v>
      </c>
      <c r="B83" s="82">
        <v>14804.19</v>
      </c>
      <c r="C83" s="82">
        <v>14804.19</v>
      </c>
      <c r="D83" s="42">
        <v>14804.19</v>
      </c>
      <c r="E83" s="42">
        <v>14804.19</v>
      </c>
      <c r="F83" s="74">
        <f>IFERROR(E83/B83%,0)</f>
        <v>100</v>
      </c>
      <c r="G83" s="74">
        <v>100</v>
      </c>
      <c r="H83" s="42">
        <f t="shared" ref="H83:T83" si="38">M83</f>
        <v>0</v>
      </c>
      <c r="I83" s="42">
        <f t="shared" si="38"/>
        <v>0</v>
      </c>
      <c r="J83" s="42">
        <f t="shared" si="38"/>
        <v>0</v>
      </c>
      <c r="K83" s="42">
        <v>0</v>
      </c>
      <c r="L83" s="42">
        <v>0</v>
      </c>
      <c r="M83" s="42">
        <f t="shared" si="38"/>
        <v>0</v>
      </c>
      <c r="N83" s="42">
        <f t="shared" si="38"/>
        <v>0</v>
      </c>
      <c r="O83" s="42">
        <f t="shared" si="38"/>
        <v>0</v>
      </c>
      <c r="P83" s="75">
        <v>0</v>
      </c>
      <c r="Q83" s="75">
        <v>0</v>
      </c>
      <c r="R83" s="42">
        <f t="shared" si="38"/>
        <v>0</v>
      </c>
      <c r="S83" s="42">
        <f t="shared" si="38"/>
        <v>0</v>
      </c>
      <c r="T83" s="42">
        <f t="shared" si="38"/>
        <v>0</v>
      </c>
      <c r="U83" s="75">
        <v>0</v>
      </c>
      <c r="V83" s="75">
        <v>0</v>
      </c>
      <c r="W83" s="42">
        <v>0</v>
      </c>
      <c r="X83" s="42">
        <f>AC83</f>
        <v>0</v>
      </c>
      <c r="Y83" s="42">
        <f>AD83</f>
        <v>0</v>
      </c>
      <c r="Z83" s="70">
        <v>14804.19</v>
      </c>
      <c r="AA83" s="70">
        <v>14804.19</v>
      </c>
      <c r="AB83" s="75">
        <v>0</v>
      </c>
      <c r="AC83" s="42">
        <f>AH83</f>
        <v>0</v>
      </c>
      <c r="AD83" s="42">
        <f>AI83</f>
        <v>0</v>
      </c>
      <c r="AE83" s="42">
        <f>AJ83</f>
        <v>0</v>
      </c>
      <c r="AF83" s="84"/>
    </row>
    <row r="84" spans="1:32" s="38" customFormat="1" ht="225.75" customHeight="1" x14ac:dyDescent="0.25">
      <c r="A84" s="85" t="s">
        <v>54</v>
      </c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42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  <c r="AE84" s="80"/>
      <c r="AF84" s="84"/>
    </row>
    <row r="85" spans="1:32" x14ac:dyDescent="0.25">
      <c r="A85" s="35" t="s">
        <v>26</v>
      </c>
      <c r="B85" s="70">
        <v>23715.4</v>
      </c>
      <c r="C85" s="70">
        <v>23715.4</v>
      </c>
      <c r="D85" s="70">
        <v>23715.4</v>
      </c>
      <c r="E85" s="70">
        <v>21362.29</v>
      </c>
      <c r="F85" s="71">
        <f>IFERROR(E85/B85%,0)</f>
        <v>90.077713215885026</v>
      </c>
      <c r="G85" s="71">
        <f>IFERROR(E85/C85%,0)</f>
        <v>90.077713215885026</v>
      </c>
      <c r="H85" s="70">
        <v>0</v>
      </c>
      <c r="I85" s="70">
        <v>0</v>
      </c>
      <c r="J85" s="70">
        <f t="shared" ref="J85:O85" si="39">J86+J87+J88+J90</f>
        <v>0</v>
      </c>
      <c r="K85" s="70">
        <f t="shared" si="39"/>
        <v>0</v>
      </c>
      <c r="L85" s="70">
        <f t="shared" si="39"/>
        <v>594.1</v>
      </c>
      <c r="M85" s="70">
        <f t="shared" si="39"/>
        <v>594.1</v>
      </c>
      <c r="N85" s="70">
        <f t="shared" si="39"/>
        <v>0</v>
      </c>
      <c r="O85" s="70">
        <f t="shared" si="39"/>
        <v>0</v>
      </c>
      <c r="P85" s="70">
        <v>612.01</v>
      </c>
      <c r="Q85" s="70" t="s">
        <v>55</v>
      </c>
      <c r="R85" s="70">
        <f>R86+R87+R88+R90</f>
        <v>0</v>
      </c>
      <c r="S85" s="70">
        <v>597.01</v>
      </c>
      <c r="T85" s="70">
        <f>T86+T87+T88+T90</f>
        <v>0</v>
      </c>
      <c r="U85" s="70">
        <f>U86+U87+U88+U90</f>
        <v>0</v>
      </c>
      <c r="V85" s="70">
        <v>0</v>
      </c>
      <c r="W85" s="70">
        <f>W86+W87+W88+W90</f>
        <v>0</v>
      </c>
      <c r="X85" s="70">
        <f>X86+X87+X88+X90</f>
        <v>0</v>
      </c>
      <c r="Y85" s="70">
        <f>Y86+Y87+Y88+Y90</f>
        <v>0</v>
      </c>
      <c r="Z85" s="70">
        <v>22509.22</v>
      </c>
      <c r="AA85" s="70">
        <v>562.22</v>
      </c>
      <c r="AB85" s="70">
        <v>7.0000000000000007E-2</v>
      </c>
      <c r="AC85" s="70">
        <v>19066.52</v>
      </c>
      <c r="AD85" s="70">
        <v>0</v>
      </c>
      <c r="AE85" s="70">
        <v>527.44000000000005</v>
      </c>
      <c r="AF85" s="86"/>
    </row>
    <row r="86" spans="1:32" x14ac:dyDescent="0.25">
      <c r="A86" s="73" t="s">
        <v>27</v>
      </c>
      <c r="B86" s="42">
        <f>H86+J86+L86+N86+P86+R86+T86+V86+X86+Z86+AB86+AD86</f>
        <v>0</v>
      </c>
      <c r="C86" s="42">
        <f>H86</f>
        <v>0</v>
      </c>
      <c r="D86" s="42">
        <f>E86</f>
        <v>0</v>
      </c>
      <c r="E86" s="42">
        <f>I86+K86+M86+O86+Q86+S86+U86+W86+Y86+AA86+AC86+AE86</f>
        <v>0</v>
      </c>
      <c r="F86" s="74">
        <f>IFERROR(E86/B86%,0)</f>
        <v>0</v>
      </c>
      <c r="G86" s="74">
        <f>IFERROR(E86/C86%,0)</f>
        <v>0</v>
      </c>
      <c r="H86" s="75">
        <v>0</v>
      </c>
      <c r="I86" s="75">
        <v>0</v>
      </c>
      <c r="J86" s="75">
        <v>0</v>
      </c>
      <c r="K86" s="75">
        <v>0</v>
      </c>
      <c r="L86" s="75">
        <v>0</v>
      </c>
      <c r="M86" s="75">
        <v>0</v>
      </c>
      <c r="N86" s="75">
        <v>0</v>
      </c>
      <c r="O86" s="75">
        <v>0</v>
      </c>
      <c r="P86" s="75">
        <v>0</v>
      </c>
      <c r="Q86" s="75">
        <v>0</v>
      </c>
      <c r="R86" s="75">
        <v>0</v>
      </c>
      <c r="S86" s="75">
        <v>0</v>
      </c>
      <c r="T86" s="75">
        <v>0</v>
      </c>
      <c r="U86" s="75">
        <v>0</v>
      </c>
      <c r="V86" s="75">
        <v>0</v>
      </c>
      <c r="W86" s="75">
        <v>0</v>
      </c>
      <c r="X86" s="75">
        <v>0</v>
      </c>
      <c r="Y86" s="75">
        <v>0</v>
      </c>
      <c r="Z86" s="75">
        <v>0</v>
      </c>
      <c r="AA86" s="75">
        <v>0</v>
      </c>
      <c r="AB86" s="75">
        <v>0</v>
      </c>
      <c r="AC86" s="75">
        <v>0</v>
      </c>
      <c r="AD86" s="75">
        <v>0</v>
      </c>
      <c r="AE86" s="75">
        <v>0</v>
      </c>
      <c r="AF86" s="87" t="s">
        <v>56</v>
      </c>
    </row>
    <row r="87" spans="1:32" x14ac:dyDescent="0.25">
      <c r="A87" s="73" t="s">
        <v>28</v>
      </c>
      <c r="B87" s="42">
        <f>H87+J87+L87+N87+P87+R87+T87+V87+X87+Z87+AB87+AD87</f>
        <v>0</v>
      </c>
      <c r="C87" s="42">
        <f>H87</f>
        <v>0</v>
      </c>
      <c r="D87" s="42">
        <f>E87</f>
        <v>0</v>
      </c>
      <c r="E87" s="42">
        <f>I87+K87+M87+O87+Q87+S87+U87+W87+Y87+AA87+AC87+AE87</f>
        <v>0</v>
      </c>
      <c r="F87" s="74">
        <f>IFERROR(E87/B87%,0)</f>
        <v>0</v>
      </c>
      <c r="G87" s="74">
        <f>IFERROR(E87/C87%,0)</f>
        <v>0</v>
      </c>
      <c r="H87" s="75">
        <v>0</v>
      </c>
      <c r="I87" s="75">
        <v>0</v>
      </c>
      <c r="J87" s="75">
        <v>0</v>
      </c>
      <c r="K87" s="75">
        <v>0</v>
      </c>
      <c r="L87" s="75">
        <v>0</v>
      </c>
      <c r="M87" s="75">
        <v>0</v>
      </c>
      <c r="N87" s="75">
        <v>0</v>
      </c>
      <c r="O87" s="75">
        <v>0</v>
      </c>
      <c r="P87" s="75">
        <v>0</v>
      </c>
      <c r="Q87" s="75">
        <v>0</v>
      </c>
      <c r="R87" s="75">
        <v>0</v>
      </c>
      <c r="S87" s="75">
        <v>0</v>
      </c>
      <c r="T87" s="75">
        <v>0</v>
      </c>
      <c r="U87" s="75">
        <v>0</v>
      </c>
      <c r="V87" s="75">
        <v>0</v>
      </c>
      <c r="W87" s="75">
        <v>0</v>
      </c>
      <c r="X87" s="75">
        <v>0</v>
      </c>
      <c r="Y87" s="75">
        <v>0</v>
      </c>
      <c r="Z87" s="75">
        <v>0</v>
      </c>
      <c r="AA87" s="75">
        <v>0</v>
      </c>
      <c r="AB87" s="75">
        <v>0</v>
      </c>
      <c r="AC87" s="75">
        <v>0</v>
      </c>
      <c r="AD87" s="75">
        <v>0</v>
      </c>
      <c r="AE87" s="75">
        <v>0</v>
      </c>
      <c r="AF87" s="88"/>
    </row>
    <row r="88" spans="1:32" x14ac:dyDescent="0.25">
      <c r="A88" s="73" t="s">
        <v>29</v>
      </c>
      <c r="B88" s="70">
        <v>23715.4</v>
      </c>
      <c r="C88" s="70">
        <v>23715.4</v>
      </c>
      <c r="D88" s="70">
        <v>23715.4</v>
      </c>
      <c r="E88" s="70">
        <v>21362.29</v>
      </c>
      <c r="F88" s="71">
        <f>IFERROR(E88/B88%,0)</f>
        <v>90.077713215885026</v>
      </c>
      <c r="G88" s="71">
        <f>IFERROR(E88/C88%,0)</f>
        <v>90.077713215885026</v>
      </c>
      <c r="H88" s="75">
        <v>0</v>
      </c>
      <c r="I88" s="75">
        <v>0</v>
      </c>
      <c r="J88" s="75">
        <v>0</v>
      </c>
      <c r="K88" s="75">
        <v>0</v>
      </c>
      <c r="L88" s="75">
        <v>594.1</v>
      </c>
      <c r="M88" s="75">
        <v>594.1</v>
      </c>
      <c r="N88" s="75">
        <v>0</v>
      </c>
      <c r="O88" s="75">
        <v>0</v>
      </c>
      <c r="P88" s="70">
        <v>612.01</v>
      </c>
      <c r="Q88" s="70">
        <v>15</v>
      </c>
      <c r="R88" s="75">
        <v>0</v>
      </c>
      <c r="S88" s="75">
        <v>597.01</v>
      </c>
      <c r="T88" s="75">
        <v>0</v>
      </c>
      <c r="U88" s="75">
        <v>0</v>
      </c>
      <c r="V88" s="75">
        <v>0</v>
      </c>
      <c r="W88" s="75">
        <v>0</v>
      </c>
      <c r="X88" s="75">
        <v>0</v>
      </c>
      <c r="Y88" s="75">
        <v>0</v>
      </c>
      <c r="Z88" s="70">
        <v>22509.22</v>
      </c>
      <c r="AA88" s="70">
        <v>562.22</v>
      </c>
      <c r="AB88" s="70">
        <v>7.0000000000000007E-2</v>
      </c>
      <c r="AC88" s="70">
        <v>19066.52</v>
      </c>
      <c r="AD88" s="75">
        <v>0</v>
      </c>
      <c r="AE88" s="70">
        <v>527.44000000000005</v>
      </c>
      <c r="AF88" s="88"/>
    </row>
    <row r="89" spans="1:32" ht="409.5" customHeight="1" x14ac:dyDescent="0.25">
      <c r="A89" s="76" t="s">
        <v>30</v>
      </c>
      <c r="B89" s="42">
        <f>H89+J89+L89+N89+P89+R89+T89+V89+X89+Z89+AB89+AD89</f>
        <v>0</v>
      </c>
      <c r="C89" s="42">
        <f>H89</f>
        <v>0</v>
      </c>
      <c r="D89" s="42">
        <f>E89</f>
        <v>0</v>
      </c>
      <c r="E89" s="42">
        <f>I89+K89+M89+O89+Q89+S89+U89+W89+Y89+AA89+AC89+AE89</f>
        <v>0</v>
      </c>
      <c r="F89" s="74">
        <f>IFERROR(E89/B89%,0)</f>
        <v>0</v>
      </c>
      <c r="G89" s="74">
        <f>IFERROR(E89/C89%,0)</f>
        <v>0</v>
      </c>
      <c r="H89" s="75">
        <v>0</v>
      </c>
      <c r="I89" s="75">
        <v>0</v>
      </c>
      <c r="J89" s="75">
        <v>0</v>
      </c>
      <c r="K89" s="75">
        <v>0</v>
      </c>
      <c r="L89" s="75">
        <v>0</v>
      </c>
      <c r="M89" s="75">
        <v>0</v>
      </c>
      <c r="N89" s="75">
        <v>0</v>
      </c>
      <c r="O89" s="75">
        <v>0</v>
      </c>
      <c r="P89" s="75">
        <v>0</v>
      </c>
      <c r="Q89" s="75">
        <v>0</v>
      </c>
      <c r="R89" s="75">
        <v>0</v>
      </c>
      <c r="S89" s="75">
        <v>0</v>
      </c>
      <c r="T89" s="75">
        <v>0</v>
      </c>
      <c r="U89" s="75">
        <v>0</v>
      </c>
      <c r="V89" s="75">
        <v>0</v>
      </c>
      <c r="W89" s="75">
        <v>0</v>
      </c>
      <c r="X89" s="75">
        <v>0</v>
      </c>
      <c r="Y89" s="75">
        <v>0</v>
      </c>
      <c r="Z89" s="75">
        <v>0</v>
      </c>
      <c r="AA89" s="75">
        <v>0</v>
      </c>
      <c r="AB89" s="75">
        <v>0</v>
      </c>
      <c r="AC89" s="75">
        <v>0</v>
      </c>
      <c r="AD89" s="75">
        <v>0</v>
      </c>
      <c r="AE89" s="75">
        <v>0</v>
      </c>
      <c r="AF89" s="88"/>
    </row>
    <row r="90" spans="1:32" x14ac:dyDescent="0.25">
      <c r="A90" s="85" t="s">
        <v>57</v>
      </c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79"/>
      <c r="AD90" s="79"/>
      <c r="AE90" s="80"/>
      <c r="AF90" s="88"/>
    </row>
    <row r="91" spans="1:32" x14ac:dyDescent="0.25">
      <c r="A91" s="35" t="s">
        <v>26</v>
      </c>
      <c r="B91" s="70">
        <v>799.1</v>
      </c>
      <c r="C91" s="70">
        <v>799.07</v>
      </c>
      <c r="D91" s="70">
        <v>799.07</v>
      </c>
      <c r="E91" s="70">
        <v>799.07</v>
      </c>
      <c r="F91" s="71">
        <f t="shared" ref="F91:F96" si="40">IFERROR(E91/B91%,0)</f>
        <v>99.996245776498554</v>
      </c>
      <c r="G91" s="71">
        <f t="shared" ref="G91:G96" si="41">IFERROR(E91/C91%,0)</f>
        <v>100</v>
      </c>
      <c r="H91" s="70">
        <v>0</v>
      </c>
      <c r="I91" s="70">
        <v>0</v>
      </c>
      <c r="J91" s="70">
        <f t="shared" ref="J91:O91" si="42">J92+J93+J94+J96</f>
        <v>0</v>
      </c>
      <c r="K91" s="70">
        <f t="shared" si="42"/>
        <v>0</v>
      </c>
      <c r="L91" s="70">
        <v>0</v>
      </c>
      <c r="M91" s="70">
        <v>0</v>
      </c>
      <c r="N91" s="70">
        <f t="shared" si="42"/>
        <v>0</v>
      </c>
      <c r="O91" s="70">
        <f t="shared" si="42"/>
        <v>0</v>
      </c>
      <c r="P91" s="70">
        <v>0</v>
      </c>
      <c r="Q91" s="70">
        <v>0</v>
      </c>
      <c r="R91" s="70">
        <v>0</v>
      </c>
      <c r="S91" s="70">
        <v>0</v>
      </c>
      <c r="T91" s="70">
        <f>T92+T93+T94+T96</f>
        <v>0</v>
      </c>
      <c r="U91" s="70">
        <f>U92+U93+U94+U96</f>
        <v>0</v>
      </c>
      <c r="V91" s="70">
        <v>0</v>
      </c>
      <c r="W91" s="70">
        <f>W92+W93+W94+W96</f>
        <v>0</v>
      </c>
      <c r="X91" s="70">
        <f>X92+X93+X94+X96</f>
        <v>0</v>
      </c>
      <c r="Y91" s="70">
        <f>Y92+Y93+Y94+Y96</f>
        <v>0</v>
      </c>
      <c r="Z91" s="70">
        <v>799.07</v>
      </c>
      <c r="AA91" s="70">
        <v>799.07</v>
      </c>
      <c r="AB91" s="70">
        <f>AB92+AB93+AB94+AB96</f>
        <v>0</v>
      </c>
      <c r="AC91" s="70">
        <f>AC92+AC93+AC94+AC96</f>
        <v>0</v>
      </c>
      <c r="AD91" s="70">
        <v>0.03</v>
      </c>
      <c r="AE91" s="70">
        <f>AE92+AE93+AE94+AE96</f>
        <v>0</v>
      </c>
      <c r="AF91" s="86"/>
    </row>
    <row r="92" spans="1:32" x14ac:dyDescent="0.25">
      <c r="A92" s="73" t="s">
        <v>27</v>
      </c>
      <c r="B92" s="42">
        <f>H92+J92+L92+N92+P92+R92+T92+V92+X92+Z92+AB92+AD92</f>
        <v>0</v>
      </c>
      <c r="C92" s="42">
        <f>H92</f>
        <v>0</v>
      </c>
      <c r="D92" s="42">
        <f>E92</f>
        <v>0</v>
      </c>
      <c r="E92" s="42">
        <f>I92+K92+M92+O92+Q92+S92+U92+W92+Y92+AA92+AC92+AE92</f>
        <v>0</v>
      </c>
      <c r="F92" s="74">
        <f t="shared" si="40"/>
        <v>0</v>
      </c>
      <c r="G92" s="74">
        <f t="shared" si="41"/>
        <v>0</v>
      </c>
      <c r="H92" s="75">
        <v>0</v>
      </c>
      <c r="I92" s="75">
        <v>0</v>
      </c>
      <c r="J92" s="75">
        <v>0</v>
      </c>
      <c r="K92" s="75">
        <v>0</v>
      </c>
      <c r="L92" s="75">
        <v>0</v>
      </c>
      <c r="M92" s="75">
        <v>0</v>
      </c>
      <c r="N92" s="75">
        <v>0</v>
      </c>
      <c r="O92" s="75">
        <v>0</v>
      </c>
      <c r="P92" s="70">
        <v>0</v>
      </c>
      <c r="Q92" s="70">
        <v>0</v>
      </c>
      <c r="R92" s="70">
        <v>0</v>
      </c>
      <c r="S92" s="70">
        <v>0</v>
      </c>
      <c r="T92" s="75">
        <v>0</v>
      </c>
      <c r="U92" s="75">
        <v>0</v>
      </c>
      <c r="V92" s="75">
        <v>0</v>
      </c>
      <c r="W92" s="75">
        <v>0</v>
      </c>
      <c r="X92" s="75">
        <v>0</v>
      </c>
      <c r="Y92" s="75">
        <v>0</v>
      </c>
      <c r="Z92" s="75">
        <v>0</v>
      </c>
      <c r="AA92" s="75">
        <v>0</v>
      </c>
      <c r="AB92" s="75">
        <v>0</v>
      </c>
      <c r="AC92" s="75">
        <v>0</v>
      </c>
      <c r="AD92" s="75">
        <v>0</v>
      </c>
      <c r="AE92" s="75">
        <v>0</v>
      </c>
      <c r="AF92" s="87" t="s">
        <v>58</v>
      </c>
    </row>
    <row r="93" spans="1:32" x14ac:dyDescent="0.25">
      <c r="A93" s="73" t="s">
        <v>28</v>
      </c>
      <c r="B93" s="42">
        <f>H93+J93+L93+N93+P93+R93+T93+V93+X93+Z93+AB93+AD93</f>
        <v>0</v>
      </c>
      <c r="C93" s="42">
        <f>H93</f>
        <v>0</v>
      </c>
      <c r="D93" s="42">
        <f>E93</f>
        <v>0</v>
      </c>
      <c r="E93" s="42">
        <f>I93+K93+M93+O93+Q93+S93+U93+W93+Y93+AA93+AC93+AE93</f>
        <v>0</v>
      </c>
      <c r="F93" s="74">
        <f t="shared" si="40"/>
        <v>0</v>
      </c>
      <c r="G93" s="74">
        <f t="shared" si="41"/>
        <v>0</v>
      </c>
      <c r="H93" s="75">
        <v>0</v>
      </c>
      <c r="I93" s="75">
        <v>0</v>
      </c>
      <c r="J93" s="75">
        <v>0</v>
      </c>
      <c r="K93" s="75">
        <v>0</v>
      </c>
      <c r="L93" s="75">
        <v>0</v>
      </c>
      <c r="M93" s="75">
        <v>0</v>
      </c>
      <c r="N93" s="75">
        <v>0</v>
      </c>
      <c r="O93" s="75">
        <v>0</v>
      </c>
      <c r="P93" s="70">
        <v>0</v>
      </c>
      <c r="Q93" s="70">
        <v>0</v>
      </c>
      <c r="R93" s="70">
        <v>0</v>
      </c>
      <c r="S93" s="70">
        <v>0</v>
      </c>
      <c r="T93" s="75">
        <v>0</v>
      </c>
      <c r="U93" s="75">
        <v>0</v>
      </c>
      <c r="V93" s="75">
        <v>0</v>
      </c>
      <c r="W93" s="75">
        <v>0</v>
      </c>
      <c r="X93" s="75">
        <v>0</v>
      </c>
      <c r="Y93" s="75">
        <v>0</v>
      </c>
      <c r="Z93" s="75">
        <v>0</v>
      </c>
      <c r="AA93" s="75">
        <v>0</v>
      </c>
      <c r="AB93" s="75">
        <v>0</v>
      </c>
      <c r="AC93" s="75">
        <v>0</v>
      </c>
      <c r="AD93" s="75">
        <v>0</v>
      </c>
      <c r="AE93" s="75">
        <v>0</v>
      </c>
      <c r="AF93" s="88"/>
    </row>
    <row r="94" spans="1:32" x14ac:dyDescent="0.25">
      <c r="A94" s="73" t="s">
        <v>29</v>
      </c>
      <c r="B94" s="42">
        <v>799.1</v>
      </c>
      <c r="C94" s="70">
        <v>799.07</v>
      </c>
      <c r="D94" s="70">
        <v>799.07</v>
      </c>
      <c r="E94" s="70">
        <v>799.07</v>
      </c>
      <c r="F94" s="74">
        <f t="shared" si="40"/>
        <v>99.996245776498554</v>
      </c>
      <c r="G94" s="74">
        <f t="shared" si="41"/>
        <v>100</v>
      </c>
      <c r="H94" s="75">
        <v>0</v>
      </c>
      <c r="I94" s="75">
        <v>0</v>
      </c>
      <c r="J94" s="75">
        <v>0</v>
      </c>
      <c r="K94" s="75">
        <v>0</v>
      </c>
      <c r="L94" s="75">
        <v>0</v>
      </c>
      <c r="M94" s="75">
        <v>0</v>
      </c>
      <c r="N94" s="75">
        <v>0</v>
      </c>
      <c r="O94" s="75">
        <v>0</v>
      </c>
      <c r="P94" s="70">
        <v>0</v>
      </c>
      <c r="Q94" s="70">
        <v>0</v>
      </c>
      <c r="R94" s="70">
        <v>0</v>
      </c>
      <c r="S94" s="70">
        <v>0</v>
      </c>
      <c r="T94" s="75">
        <v>0</v>
      </c>
      <c r="U94" s="75">
        <v>0</v>
      </c>
      <c r="V94" s="75">
        <v>0</v>
      </c>
      <c r="W94" s="75">
        <v>0</v>
      </c>
      <c r="X94" s="75">
        <v>0</v>
      </c>
      <c r="Y94" s="75">
        <v>0</v>
      </c>
      <c r="Z94" s="70">
        <v>799.07</v>
      </c>
      <c r="AA94" s="70">
        <v>799.07</v>
      </c>
      <c r="AB94" s="75">
        <v>0</v>
      </c>
      <c r="AC94" s="75">
        <v>0</v>
      </c>
      <c r="AD94" s="70">
        <v>0.03</v>
      </c>
      <c r="AE94" s="75">
        <v>0</v>
      </c>
      <c r="AF94" s="88"/>
    </row>
    <row r="95" spans="1:32" ht="31.5" x14ac:dyDescent="0.25">
      <c r="A95" s="76" t="s">
        <v>30</v>
      </c>
      <c r="B95" s="42">
        <f>H95+J95+L95+N95+P95+R95+T95+V95+X95+Z95+AB95+AD95</f>
        <v>0</v>
      </c>
      <c r="C95" s="42">
        <f>H95</f>
        <v>0</v>
      </c>
      <c r="D95" s="42">
        <f>E95</f>
        <v>0</v>
      </c>
      <c r="E95" s="42">
        <f>I95+K95+M95+O95+Q95+S95+U95+W95+Y95+AA95+AC95+AE95</f>
        <v>0</v>
      </c>
      <c r="F95" s="74">
        <f t="shared" si="40"/>
        <v>0</v>
      </c>
      <c r="G95" s="74">
        <f t="shared" si="41"/>
        <v>0</v>
      </c>
      <c r="H95" s="75">
        <v>0</v>
      </c>
      <c r="I95" s="75">
        <v>0</v>
      </c>
      <c r="J95" s="75">
        <v>0</v>
      </c>
      <c r="K95" s="75">
        <v>0</v>
      </c>
      <c r="L95" s="75">
        <v>0</v>
      </c>
      <c r="M95" s="75">
        <v>0</v>
      </c>
      <c r="N95" s="75">
        <v>0</v>
      </c>
      <c r="O95" s="75">
        <v>0</v>
      </c>
      <c r="P95" s="70">
        <v>0</v>
      </c>
      <c r="Q95" s="70">
        <v>0</v>
      </c>
      <c r="R95" s="70">
        <v>0</v>
      </c>
      <c r="S95" s="70">
        <v>0</v>
      </c>
      <c r="T95" s="75">
        <v>0</v>
      </c>
      <c r="U95" s="75">
        <v>0</v>
      </c>
      <c r="V95" s="75">
        <v>0</v>
      </c>
      <c r="W95" s="75">
        <v>0</v>
      </c>
      <c r="X95" s="75">
        <v>0</v>
      </c>
      <c r="Y95" s="75">
        <v>0</v>
      </c>
      <c r="Z95" s="75">
        <v>0</v>
      </c>
      <c r="AA95" s="75">
        <v>0</v>
      </c>
      <c r="AB95" s="75">
        <v>0</v>
      </c>
      <c r="AC95" s="75">
        <v>0</v>
      </c>
      <c r="AD95" s="75">
        <v>0</v>
      </c>
      <c r="AE95" s="75">
        <v>0</v>
      </c>
      <c r="AF95" s="88"/>
    </row>
    <row r="96" spans="1:32" x14ac:dyDescent="0.25">
      <c r="A96" s="73" t="s">
        <v>31</v>
      </c>
      <c r="B96" s="42">
        <f>H96+J96+L96+N96+P96+R96+T96+V96+X96+Z96+AB96+AD96</f>
        <v>0</v>
      </c>
      <c r="C96" s="42">
        <f>H96</f>
        <v>0</v>
      </c>
      <c r="D96" s="42">
        <f>E96</f>
        <v>0</v>
      </c>
      <c r="E96" s="42">
        <f>I96+K96+M96+O96+Q96+S96+U96+W96+Y96+AA96+AC96+AE96</f>
        <v>0</v>
      </c>
      <c r="F96" s="74">
        <f t="shared" si="40"/>
        <v>0</v>
      </c>
      <c r="G96" s="74">
        <f t="shared" si="41"/>
        <v>0</v>
      </c>
      <c r="H96" s="75">
        <v>0</v>
      </c>
      <c r="I96" s="75">
        <v>0</v>
      </c>
      <c r="J96" s="75">
        <v>0</v>
      </c>
      <c r="K96" s="75">
        <v>0</v>
      </c>
      <c r="L96" s="75">
        <v>0</v>
      </c>
      <c r="M96" s="75">
        <v>0</v>
      </c>
      <c r="N96" s="75">
        <v>0</v>
      </c>
      <c r="O96" s="75">
        <v>0</v>
      </c>
      <c r="P96" s="75">
        <v>0</v>
      </c>
      <c r="Q96" s="75">
        <v>0</v>
      </c>
      <c r="R96" s="75">
        <v>0</v>
      </c>
      <c r="S96" s="75">
        <v>0</v>
      </c>
      <c r="T96" s="75">
        <v>0</v>
      </c>
      <c r="U96" s="75">
        <v>0</v>
      </c>
      <c r="V96" s="75">
        <v>0</v>
      </c>
      <c r="W96" s="75">
        <v>0</v>
      </c>
      <c r="X96" s="75">
        <v>0</v>
      </c>
      <c r="Y96" s="75">
        <v>0</v>
      </c>
      <c r="Z96" s="75">
        <v>0</v>
      </c>
      <c r="AA96" s="75">
        <v>0</v>
      </c>
      <c r="AB96" s="75">
        <v>0</v>
      </c>
      <c r="AC96" s="75">
        <v>0</v>
      </c>
      <c r="AD96" s="75">
        <v>0</v>
      </c>
      <c r="AE96" s="75">
        <v>0</v>
      </c>
      <c r="AF96" s="88"/>
    </row>
    <row r="97" spans="1:32" ht="42" customHeight="1" x14ac:dyDescent="0.25">
      <c r="A97" s="85" t="s">
        <v>59</v>
      </c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  <c r="AE97" s="80"/>
      <c r="AF97" s="89"/>
    </row>
    <row r="98" spans="1:32" ht="126.75" customHeight="1" x14ac:dyDescent="0.25">
      <c r="A98" s="35" t="s">
        <v>26</v>
      </c>
      <c r="B98" s="70">
        <v>874</v>
      </c>
      <c r="C98" s="70">
        <v>873.97</v>
      </c>
      <c r="D98" s="70">
        <v>873.97</v>
      </c>
      <c r="E98" s="70">
        <v>873.97</v>
      </c>
      <c r="F98" s="71">
        <f t="shared" ref="F98:F103" si="43">IFERROR(E98/B98%,0)</f>
        <v>99.996567505720819</v>
      </c>
      <c r="G98" s="71">
        <f t="shared" ref="G98:G103" si="44">IFERROR(E98/C98%,0)</f>
        <v>99.999999999999986</v>
      </c>
      <c r="H98" s="70">
        <v>0</v>
      </c>
      <c r="I98" s="70">
        <v>0</v>
      </c>
      <c r="J98" s="70">
        <f>J99+J100+J101+J103</f>
        <v>0</v>
      </c>
      <c r="K98" s="70">
        <f>K99+K100+K101+K103</f>
        <v>0</v>
      </c>
      <c r="L98" s="70">
        <v>0</v>
      </c>
      <c r="M98" s="70">
        <v>0</v>
      </c>
      <c r="N98" s="70">
        <f>N99+N100+N101+N103</f>
        <v>0</v>
      </c>
      <c r="O98" s="70">
        <f>O99+O100+O101+O103</f>
        <v>0</v>
      </c>
      <c r="P98" s="70">
        <v>0</v>
      </c>
      <c r="Q98" s="70" t="s">
        <v>60</v>
      </c>
      <c r="R98" s="70">
        <f>R99+R100+R101+R103</f>
        <v>0</v>
      </c>
      <c r="S98" s="70">
        <f>S99+S100+S101+S103</f>
        <v>0</v>
      </c>
      <c r="T98" s="70">
        <v>278.97000000000003</v>
      </c>
      <c r="U98" s="70">
        <v>278.97000000000003</v>
      </c>
      <c r="V98" s="70">
        <v>595</v>
      </c>
      <c r="W98" s="70">
        <v>595</v>
      </c>
      <c r="X98" s="70">
        <f>X99+X100+X101+X103</f>
        <v>0</v>
      </c>
      <c r="Y98" s="70">
        <f>Y99+Y100+Y101+Y103</f>
        <v>0</v>
      </c>
      <c r="Z98" s="70">
        <v>0</v>
      </c>
      <c r="AA98" s="70">
        <f>AA99+AA100+AA101+AA103</f>
        <v>0</v>
      </c>
      <c r="AB98" s="70">
        <v>0</v>
      </c>
      <c r="AC98" s="70">
        <f>AC99+AC100+AC101+AC103</f>
        <v>0</v>
      </c>
      <c r="AD98" s="70">
        <v>0.03</v>
      </c>
      <c r="AE98" s="70">
        <v>0.03</v>
      </c>
      <c r="AF98" s="90" t="s">
        <v>61</v>
      </c>
    </row>
    <row r="99" spans="1:32" x14ac:dyDescent="0.25">
      <c r="A99" s="73" t="s">
        <v>27</v>
      </c>
      <c r="B99" s="42">
        <f>H99+J99+L99+N99+P99+R99+T99+V99+X99+Z99+AB99+AD99</f>
        <v>0</v>
      </c>
      <c r="C99" s="42">
        <f>H99</f>
        <v>0</v>
      </c>
      <c r="D99" s="42">
        <f>E99</f>
        <v>0</v>
      </c>
      <c r="E99" s="42">
        <f>I99+K99+M99+O99+Q99+S99+U99+W99+Y99+AA99+AC99+AE99</f>
        <v>0</v>
      </c>
      <c r="F99" s="74">
        <f t="shared" si="43"/>
        <v>0</v>
      </c>
      <c r="G99" s="74">
        <f t="shared" si="44"/>
        <v>0</v>
      </c>
      <c r="H99" s="75">
        <v>0</v>
      </c>
      <c r="I99" s="75">
        <v>0</v>
      </c>
      <c r="J99" s="75">
        <v>0</v>
      </c>
      <c r="K99" s="75">
        <v>0</v>
      </c>
      <c r="L99" s="75">
        <v>0</v>
      </c>
      <c r="M99" s="75">
        <v>0</v>
      </c>
      <c r="N99" s="75">
        <v>0</v>
      </c>
      <c r="O99" s="75">
        <v>0</v>
      </c>
      <c r="P99" s="75">
        <v>0</v>
      </c>
      <c r="Q99" s="75">
        <v>0</v>
      </c>
      <c r="R99" s="75">
        <v>0</v>
      </c>
      <c r="S99" s="75">
        <v>0</v>
      </c>
      <c r="T99" s="75">
        <v>0</v>
      </c>
      <c r="U99" s="75">
        <v>0</v>
      </c>
      <c r="V99" s="75">
        <v>0</v>
      </c>
      <c r="W99" s="75">
        <v>0</v>
      </c>
      <c r="X99" s="75">
        <v>0</v>
      </c>
      <c r="Y99" s="75">
        <v>0</v>
      </c>
      <c r="Z99" s="75">
        <v>0</v>
      </c>
      <c r="AA99" s="75">
        <v>0</v>
      </c>
      <c r="AB99" s="75">
        <v>0</v>
      </c>
      <c r="AC99" s="75">
        <v>0</v>
      </c>
      <c r="AD99" s="75">
        <v>0</v>
      </c>
      <c r="AE99" s="75">
        <v>0</v>
      </c>
      <c r="AF99" s="89"/>
    </row>
    <row r="100" spans="1:32" x14ac:dyDescent="0.25">
      <c r="A100" s="73" t="s">
        <v>28</v>
      </c>
      <c r="B100" s="42">
        <f>H100+J100+L100+N100+P100+R100+T100+V100+X100+Z100+AB100+AD100</f>
        <v>0</v>
      </c>
      <c r="C100" s="42">
        <f>H100</f>
        <v>0</v>
      </c>
      <c r="D100" s="42">
        <f>E100</f>
        <v>0</v>
      </c>
      <c r="E100" s="42">
        <f>I100+K100+M100+O100+Q100+S100+U100+W100+Y100+AA100+AC100+AE100</f>
        <v>0</v>
      </c>
      <c r="F100" s="74">
        <f t="shared" si="43"/>
        <v>0</v>
      </c>
      <c r="G100" s="74">
        <f t="shared" si="44"/>
        <v>0</v>
      </c>
      <c r="H100" s="75">
        <v>0</v>
      </c>
      <c r="I100" s="75">
        <v>0</v>
      </c>
      <c r="J100" s="75">
        <v>0</v>
      </c>
      <c r="K100" s="75">
        <v>0</v>
      </c>
      <c r="L100" s="75">
        <v>0</v>
      </c>
      <c r="M100" s="75">
        <v>0</v>
      </c>
      <c r="N100" s="75">
        <v>0</v>
      </c>
      <c r="O100" s="75">
        <v>0</v>
      </c>
      <c r="P100" s="75">
        <v>0</v>
      </c>
      <c r="Q100" s="75">
        <v>0</v>
      </c>
      <c r="R100" s="75">
        <v>0</v>
      </c>
      <c r="S100" s="75">
        <v>0</v>
      </c>
      <c r="T100" s="75">
        <v>0</v>
      </c>
      <c r="U100" s="75">
        <v>0</v>
      </c>
      <c r="V100" s="75">
        <v>0</v>
      </c>
      <c r="W100" s="75">
        <v>0</v>
      </c>
      <c r="X100" s="75">
        <v>0</v>
      </c>
      <c r="Y100" s="75">
        <v>0</v>
      </c>
      <c r="Z100" s="75">
        <v>0</v>
      </c>
      <c r="AA100" s="75">
        <v>0</v>
      </c>
      <c r="AB100" s="75">
        <v>0</v>
      </c>
      <c r="AC100" s="75">
        <v>0</v>
      </c>
      <c r="AD100" s="75">
        <v>0</v>
      </c>
      <c r="AE100" s="75">
        <v>0</v>
      </c>
      <c r="AF100" s="89"/>
    </row>
    <row r="101" spans="1:32" x14ac:dyDescent="0.25">
      <c r="A101" s="73" t="s">
        <v>29</v>
      </c>
      <c r="B101" s="70">
        <v>874</v>
      </c>
      <c r="C101" s="70">
        <v>873.97</v>
      </c>
      <c r="D101" s="70">
        <v>873.97</v>
      </c>
      <c r="E101" s="70">
        <v>873.97</v>
      </c>
      <c r="F101" s="74">
        <f t="shared" si="43"/>
        <v>99.996567505720819</v>
      </c>
      <c r="G101" s="74">
        <f t="shared" si="44"/>
        <v>99.999999999999986</v>
      </c>
      <c r="H101" s="75">
        <v>0</v>
      </c>
      <c r="I101" s="75">
        <v>0</v>
      </c>
      <c r="J101" s="75">
        <v>0</v>
      </c>
      <c r="K101" s="75">
        <v>0</v>
      </c>
      <c r="L101" s="75">
        <v>0</v>
      </c>
      <c r="M101" s="75">
        <v>0</v>
      </c>
      <c r="N101" s="75">
        <v>0</v>
      </c>
      <c r="O101" s="75">
        <v>0</v>
      </c>
      <c r="P101" s="75">
        <v>0</v>
      </c>
      <c r="Q101" s="70">
        <v>0</v>
      </c>
      <c r="R101" s="75">
        <v>0</v>
      </c>
      <c r="S101" s="75">
        <v>0</v>
      </c>
      <c r="T101" s="70">
        <v>278.97000000000003</v>
      </c>
      <c r="U101" s="70">
        <v>278.97000000000003</v>
      </c>
      <c r="V101" s="70">
        <v>595</v>
      </c>
      <c r="W101" s="70">
        <v>595</v>
      </c>
      <c r="X101" s="75">
        <v>0</v>
      </c>
      <c r="Y101" s="75">
        <v>0</v>
      </c>
      <c r="Z101" s="75">
        <v>0</v>
      </c>
      <c r="AA101" s="75">
        <v>0</v>
      </c>
      <c r="AB101" s="75">
        <v>0</v>
      </c>
      <c r="AC101" s="75">
        <v>0</v>
      </c>
      <c r="AD101" s="75">
        <v>0.03</v>
      </c>
      <c r="AE101" s="70">
        <v>0.03</v>
      </c>
      <c r="AF101" s="89"/>
    </row>
    <row r="102" spans="1:32" ht="31.5" x14ac:dyDescent="0.25">
      <c r="A102" s="76" t="s">
        <v>30</v>
      </c>
      <c r="B102" s="42">
        <f>H102+J102+L102+N102+P102+R102+T102+V102+X102+Z102+AB102+AD102</f>
        <v>0</v>
      </c>
      <c r="C102" s="42">
        <f>H102</f>
        <v>0</v>
      </c>
      <c r="D102" s="42">
        <f>E102</f>
        <v>0</v>
      </c>
      <c r="E102" s="42">
        <f>I102+K102+M102+O102+Q102+S102+U102+W102+Y102+AA102+AC102+AE102</f>
        <v>0</v>
      </c>
      <c r="F102" s="74">
        <f t="shared" si="43"/>
        <v>0</v>
      </c>
      <c r="G102" s="74">
        <f t="shared" si="44"/>
        <v>0</v>
      </c>
      <c r="H102" s="75">
        <v>0</v>
      </c>
      <c r="I102" s="75">
        <v>0</v>
      </c>
      <c r="J102" s="75">
        <v>0</v>
      </c>
      <c r="K102" s="75">
        <v>0</v>
      </c>
      <c r="L102" s="75">
        <v>0</v>
      </c>
      <c r="M102" s="75">
        <v>0</v>
      </c>
      <c r="N102" s="75">
        <v>0</v>
      </c>
      <c r="O102" s="75">
        <v>0</v>
      </c>
      <c r="P102" s="75">
        <v>0</v>
      </c>
      <c r="Q102" s="75">
        <v>0</v>
      </c>
      <c r="R102" s="75">
        <v>0</v>
      </c>
      <c r="S102" s="75">
        <v>0</v>
      </c>
      <c r="T102" s="75">
        <v>0</v>
      </c>
      <c r="U102" s="75">
        <v>0</v>
      </c>
      <c r="V102" s="75">
        <v>0</v>
      </c>
      <c r="W102" s="75">
        <v>0</v>
      </c>
      <c r="X102" s="75">
        <v>0</v>
      </c>
      <c r="Y102" s="75">
        <v>0</v>
      </c>
      <c r="Z102" s="75">
        <v>0</v>
      </c>
      <c r="AA102" s="75">
        <v>0</v>
      </c>
      <c r="AB102" s="75">
        <v>0</v>
      </c>
      <c r="AC102" s="75">
        <v>0</v>
      </c>
      <c r="AD102" s="75">
        <v>0</v>
      </c>
      <c r="AE102" s="75">
        <v>0</v>
      </c>
      <c r="AF102" s="89"/>
    </row>
    <row r="103" spans="1:32" x14ac:dyDescent="0.25">
      <c r="A103" s="73" t="s">
        <v>31</v>
      </c>
      <c r="B103" s="42">
        <f>H103+J103+L103+N103+P103+R103+T103+V103+X103+Z103+AB103+AD103</f>
        <v>0</v>
      </c>
      <c r="C103" s="42">
        <f>H103</f>
        <v>0</v>
      </c>
      <c r="D103" s="42">
        <f>E103</f>
        <v>0</v>
      </c>
      <c r="E103" s="42">
        <f>I103+K103+M103+O103+Q103+S103+U103+W103+Y103+AA103+AC103+AE103</f>
        <v>0</v>
      </c>
      <c r="F103" s="74">
        <f t="shared" si="43"/>
        <v>0</v>
      </c>
      <c r="G103" s="74">
        <f t="shared" si="44"/>
        <v>0</v>
      </c>
      <c r="H103" s="75">
        <v>0</v>
      </c>
      <c r="I103" s="75">
        <v>0</v>
      </c>
      <c r="J103" s="75">
        <v>0</v>
      </c>
      <c r="K103" s="75">
        <v>0</v>
      </c>
      <c r="L103" s="75">
        <v>0</v>
      </c>
      <c r="M103" s="75">
        <v>0</v>
      </c>
      <c r="N103" s="75">
        <v>0</v>
      </c>
      <c r="O103" s="75">
        <v>0</v>
      </c>
      <c r="P103" s="75">
        <v>0</v>
      </c>
      <c r="Q103" s="75">
        <v>0</v>
      </c>
      <c r="R103" s="75">
        <v>0</v>
      </c>
      <c r="S103" s="75">
        <v>0</v>
      </c>
      <c r="T103" s="75">
        <v>0</v>
      </c>
      <c r="U103" s="75">
        <v>0</v>
      </c>
      <c r="V103" s="75">
        <v>0</v>
      </c>
      <c r="W103" s="75">
        <v>0</v>
      </c>
      <c r="X103" s="75">
        <v>0</v>
      </c>
      <c r="Y103" s="75">
        <v>0</v>
      </c>
      <c r="Z103" s="75">
        <v>0</v>
      </c>
      <c r="AA103" s="75">
        <v>0</v>
      </c>
      <c r="AB103" s="75">
        <v>0</v>
      </c>
      <c r="AC103" s="75">
        <v>0</v>
      </c>
      <c r="AD103" s="75">
        <v>0</v>
      </c>
      <c r="AE103" s="75">
        <v>0</v>
      </c>
      <c r="AF103" s="89"/>
    </row>
    <row r="104" spans="1:32" x14ac:dyDescent="0.25">
      <c r="A104" s="85" t="s">
        <v>62</v>
      </c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79"/>
      <c r="AD104" s="79"/>
      <c r="AE104" s="80"/>
      <c r="AF104" s="89"/>
    </row>
    <row r="105" spans="1:32" ht="40.5" customHeight="1" x14ac:dyDescent="0.25">
      <c r="A105" s="35" t="s">
        <v>26</v>
      </c>
      <c r="B105" s="71">
        <v>180</v>
      </c>
      <c r="C105" s="71">
        <v>180</v>
      </c>
      <c r="D105" s="71">
        <v>180</v>
      </c>
      <c r="E105" s="71">
        <v>180</v>
      </c>
      <c r="F105" s="71">
        <f>IFERROR(E105/B105%,0)</f>
        <v>100</v>
      </c>
      <c r="G105" s="74">
        <v>100</v>
      </c>
      <c r="H105" s="70">
        <v>0</v>
      </c>
      <c r="I105" s="70">
        <v>0</v>
      </c>
      <c r="J105" s="70">
        <f>J106+J107+J108+J110</f>
        <v>0</v>
      </c>
      <c r="K105" s="70">
        <f>K106+K107+K108+K110</f>
        <v>0</v>
      </c>
      <c r="L105" s="70">
        <v>0</v>
      </c>
      <c r="M105" s="70">
        <v>0</v>
      </c>
      <c r="N105" s="70">
        <f>N106+N107+N108+N110</f>
        <v>0</v>
      </c>
      <c r="O105" s="70">
        <f>O106+O107+O108+O110</f>
        <v>0</v>
      </c>
      <c r="P105" s="70">
        <v>0</v>
      </c>
      <c r="Q105" s="70">
        <v>0</v>
      </c>
      <c r="R105" s="70">
        <v>0</v>
      </c>
      <c r="S105" s="70">
        <v>0</v>
      </c>
      <c r="T105" s="70">
        <v>0</v>
      </c>
      <c r="U105" s="70">
        <v>0</v>
      </c>
      <c r="V105" s="70">
        <v>0</v>
      </c>
      <c r="W105" s="70">
        <v>0</v>
      </c>
      <c r="X105" s="70">
        <f>X106+X107+X108+X110</f>
        <v>0</v>
      </c>
      <c r="Y105" s="70">
        <f>Y106+Y107+Y108+Y110</f>
        <v>0</v>
      </c>
      <c r="Z105" s="70">
        <v>180</v>
      </c>
      <c r="AA105" s="70">
        <v>180</v>
      </c>
      <c r="AB105" s="70">
        <f>AB106+AB107+AB108+AB110</f>
        <v>0</v>
      </c>
      <c r="AC105" s="70">
        <f>AC106+AC107+AC108+AC110</f>
        <v>0</v>
      </c>
      <c r="AD105" s="70">
        <v>0</v>
      </c>
      <c r="AE105" s="70">
        <f>AE106+AE107+AE108+AE110</f>
        <v>0</v>
      </c>
      <c r="AF105" s="91" t="s">
        <v>63</v>
      </c>
    </row>
    <row r="106" spans="1:32" x14ac:dyDescent="0.25">
      <c r="A106" s="73" t="s">
        <v>27</v>
      </c>
      <c r="B106" s="70">
        <v>0</v>
      </c>
      <c r="C106" s="70">
        <v>0</v>
      </c>
      <c r="D106" s="70">
        <v>0</v>
      </c>
      <c r="E106" s="70">
        <v>0</v>
      </c>
      <c r="F106" s="71">
        <f t="shared" ref="F106:F111" si="45">IFERROR(E106/B106%,0)</f>
        <v>0</v>
      </c>
      <c r="G106" s="71">
        <f t="shared" ref="G106:G111" si="46">IFERROR(E106/C106%,0)</f>
        <v>0</v>
      </c>
      <c r="H106" s="70">
        <v>0</v>
      </c>
      <c r="I106" s="70">
        <v>0</v>
      </c>
      <c r="J106" s="70">
        <f>J107+J108+J109+J111</f>
        <v>0</v>
      </c>
      <c r="K106" s="70">
        <f>K107+K108+K109+K111</f>
        <v>0</v>
      </c>
      <c r="L106" s="70">
        <v>0</v>
      </c>
      <c r="M106" s="70">
        <v>0</v>
      </c>
      <c r="N106" s="70">
        <f>N107+N108+N109+N111</f>
        <v>0</v>
      </c>
      <c r="O106" s="70">
        <f>O107+O108+O109+O111</f>
        <v>0</v>
      </c>
      <c r="P106" s="70">
        <v>0</v>
      </c>
      <c r="Q106" s="70" t="s">
        <v>60</v>
      </c>
      <c r="R106" s="70">
        <f>R107+R108+R109+R111</f>
        <v>0</v>
      </c>
      <c r="S106" s="70">
        <f>S107+S108+S109+S111</f>
        <v>0</v>
      </c>
      <c r="T106" s="70">
        <v>0</v>
      </c>
      <c r="U106" s="70">
        <v>0</v>
      </c>
      <c r="V106" s="70">
        <v>0</v>
      </c>
      <c r="W106" s="70">
        <v>0</v>
      </c>
      <c r="X106" s="70">
        <f>X107+X108+X109+X111</f>
        <v>0</v>
      </c>
      <c r="Y106" s="70">
        <f>Y107+Y108+Y109+Y111</f>
        <v>0</v>
      </c>
      <c r="Z106" s="70">
        <v>0</v>
      </c>
      <c r="AA106" s="75">
        <v>0</v>
      </c>
      <c r="AB106" s="70">
        <v>0</v>
      </c>
      <c r="AC106" s="70">
        <f>AC107+AC108+AC109+AC111</f>
        <v>0</v>
      </c>
      <c r="AD106" s="70">
        <v>0</v>
      </c>
      <c r="AE106" s="70">
        <f>AE107+AE108+AE109+AE111</f>
        <v>0</v>
      </c>
      <c r="AF106" s="89"/>
    </row>
    <row r="107" spans="1:32" x14ac:dyDescent="0.25">
      <c r="A107" s="73" t="s">
        <v>28</v>
      </c>
      <c r="B107" s="42">
        <f>H107+J107+L107+N107+P107+R107+T107+V107+X107+Z107+AB107+AD107</f>
        <v>0</v>
      </c>
      <c r="C107" s="42">
        <f>H107</f>
        <v>0</v>
      </c>
      <c r="D107" s="42">
        <f>E107</f>
        <v>0</v>
      </c>
      <c r="E107" s="42">
        <f>I107+K107+M107+O107+Q107+S107+U107+W107+Y107+AA107+AC107+AE107</f>
        <v>0</v>
      </c>
      <c r="F107" s="74">
        <f t="shared" si="45"/>
        <v>0</v>
      </c>
      <c r="G107" s="74">
        <f t="shared" si="46"/>
        <v>0</v>
      </c>
      <c r="H107" s="75">
        <v>0</v>
      </c>
      <c r="I107" s="75">
        <v>0</v>
      </c>
      <c r="J107" s="75">
        <v>0</v>
      </c>
      <c r="K107" s="75">
        <v>0</v>
      </c>
      <c r="L107" s="75">
        <v>0</v>
      </c>
      <c r="M107" s="75">
        <v>0</v>
      </c>
      <c r="N107" s="75">
        <v>0</v>
      </c>
      <c r="O107" s="75">
        <v>0</v>
      </c>
      <c r="P107" s="75">
        <v>0</v>
      </c>
      <c r="Q107" s="75">
        <v>0</v>
      </c>
      <c r="R107" s="75">
        <v>0</v>
      </c>
      <c r="S107" s="75">
        <v>0</v>
      </c>
      <c r="T107" s="75">
        <v>0</v>
      </c>
      <c r="U107" s="75">
        <v>0</v>
      </c>
      <c r="V107" s="75">
        <v>0</v>
      </c>
      <c r="W107" s="75">
        <v>0</v>
      </c>
      <c r="X107" s="75">
        <v>0</v>
      </c>
      <c r="Y107" s="75">
        <v>0</v>
      </c>
      <c r="Z107" s="75">
        <v>0</v>
      </c>
      <c r="AA107" s="75">
        <v>0</v>
      </c>
      <c r="AB107" s="75">
        <v>0</v>
      </c>
      <c r="AC107" s="75">
        <v>0</v>
      </c>
      <c r="AD107" s="75">
        <v>0</v>
      </c>
      <c r="AE107" s="75">
        <v>0</v>
      </c>
      <c r="AF107" s="89"/>
    </row>
    <row r="108" spans="1:32" x14ac:dyDescent="0.25">
      <c r="A108" s="73" t="s">
        <v>29</v>
      </c>
      <c r="B108" s="42">
        <v>180</v>
      </c>
      <c r="C108" s="71">
        <v>180</v>
      </c>
      <c r="D108" s="71">
        <v>180</v>
      </c>
      <c r="E108" s="71">
        <v>180</v>
      </c>
      <c r="F108" s="74">
        <f t="shared" si="45"/>
        <v>100</v>
      </c>
      <c r="G108" s="74">
        <f t="shared" si="46"/>
        <v>100</v>
      </c>
      <c r="H108" s="75">
        <v>0</v>
      </c>
      <c r="I108" s="75">
        <v>0</v>
      </c>
      <c r="J108" s="75">
        <v>0</v>
      </c>
      <c r="K108" s="75">
        <v>0</v>
      </c>
      <c r="L108" s="75">
        <v>0</v>
      </c>
      <c r="M108" s="75">
        <v>0</v>
      </c>
      <c r="N108" s="75">
        <v>0</v>
      </c>
      <c r="O108" s="75">
        <v>0</v>
      </c>
      <c r="P108" s="75">
        <v>0</v>
      </c>
      <c r="Q108" s="75">
        <v>0</v>
      </c>
      <c r="R108" s="75">
        <v>0</v>
      </c>
      <c r="S108" s="75">
        <v>0</v>
      </c>
      <c r="T108" s="75">
        <v>0</v>
      </c>
      <c r="U108" s="75">
        <v>0</v>
      </c>
      <c r="V108" s="75">
        <v>0</v>
      </c>
      <c r="W108" s="75">
        <v>0</v>
      </c>
      <c r="X108" s="75">
        <v>0</v>
      </c>
      <c r="Y108" s="75">
        <v>0</v>
      </c>
      <c r="Z108" s="70">
        <v>180</v>
      </c>
      <c r="AA108" s="70">
        <v>180</v>
      </c>
      <c r="AB108" s="70">
        <f>AB109+AB110+AB111+AB113</f>
        <v>0</v>
      </c>
      <c r="AC108" s="75">
        <v>0</v>
      </c>
      <c r="AD108" s="75">
        <v>0</v>
      </c>
      <c r="AE108" s="75">
        <v>0</v>
      </c>
      <c r="AF108" s="89"/>
    </row>
    <row r="109" spans="1:32" ht="31.5" x14ac:dyDescent="0.25">
      <c r="A109" s="76" t="s">
        <v>30</v>
      </c>
      <c r="B109" s="70">
        <v>0</v>
      </c>
      <c r="C109" s="70">
        <v>0</v>
      </c>
      <c r="D109" s="70">
        <v>0</v>
      </c>
      <c r="E109" s="70">
        <v>0</v>
      </c>
      <c r="F109" s="74">
        <f t="shared" si="45"/>
        <v>0</v>
      </c>
      <c r="G109" s="74">
        <f t="shared" si="46"/>
        <v>0</v>
      </c>
      <c r="H109" s="75">
        <v>0</v>
      </c>
      <c r="I109" s="75">
        <v>0</v>
      </c>
      <c r="J109" s="75">
        <v>0</v>
      </c>
      <c r="K109" s="75">
        <v>0</v>
      </c>
      <c r="L109" s="75">
        <v>0</v>
      </c>
      <c r="M109" s="75">
        <v>0</v>
      </c>
      <c r="N109" s="75">
        <v>0</v>
      </c>
      <c r="O109" s="75">
        <v>0</v>
      </c>
      <c r="P109" s="75">
        <v>0</v>
      </c>
      <c r="Q109" s="70">
        <v>0</v>
      </c>
      <c r="R109" s="75">
        <v>0</v>
      </c>
      <c r="S109" s="75">
        <v>0</v>
      </c>
      <c r="T109" s="70">
        <v>0</v>
      </c>
      <c r="U109" s="70">
        <v>0</v>
      </c>
      <c r="V109" s="70">
        <v>0</v>
      </c>
      <c r="W109" s="70">
        <v>0</v>
      </c>
      <c r="X109" s="75">
        <v>0</v>
      </c>
      <c r="Y109" s="75">
        <v>0</v>
      </c>
      <c r="Z109" s="75">
        <v>0</v>
      </c>
      <c r="AA109" s="75">
        <v>0</v>
      </c>
      <c r="AB109" s="75">
        <v>0</v>
      </c>
      <c r="AC109" s="75">
        <v>0</v>
      </c>
      <c r="AD109" s="75">
        <v>0</v>
      </c>
      <c r="AE109" s="75">
        <v>0</v>
      </c>
      <c r="AF109" s="89"/>
    </row>
    <row r="110" spans="1:32" x14ac:dyDescent="0.25">
      <c r="A110" s="73" t="s">
        <v>31</v>
      </c>
      <c r="B110" s="42">
        <f>H110+J110+L110+N110+P110+R110+T110+V110+X110+Z110+AB110+AD110</f>
        <v>0</v>
      </c>
      <c r="C110" s="42">
        <f>H110</f>
        <v>0</v>
      </c>
      <c r="D110" s="42">
        <f>E110</f>
        <v>0</v>
      </c>
      <c r="E110" s="42">
        <f>I110+K110+M110+O110+Q110+S110+U110+W110+Y110+AA110+AC110+AE110</f>
        <v>0</v>
      </c>
      <c r="F110" s="74">
        <f t="shared" si="45"/>
        <v>0</v>
      </c>
      <c r="G110" s="74">
        <f t="shared" si="46"/>
        <v>0</v>
      </c>
      <c r="H110" s="75">
        <v>0</v>
      </c>
      <c r="I110" s="75">
        <v>0</v>
      </c>
      <c r="J110" s="75">
        <v>0</v>
      </c>
      <c r="K110" s="75">
        <v>0</v>
      </c>
      <c r="L110" s="75">
        <v>0</v>
      </c>
      <c r="M110" s="75">
        <v>0</v>
      </c>
      <c r="N110" s="75">
        <v>0</v>
      </c>
      <c r="O110" s="75">
        <v>0</v>
      </c>
      <c r="P110" s="75">
        <v>0</v>
      </c>
      <c r="Q110" s="75">
        <v>0</v>
      </c>
      <c r="R110" s="75">
        <v>0</v>
      </c>
      <c r="S110" s="75">
        <v>0</v>
      </c>
      <c r="T110" s="75">
        <v>0</v>
      </c>
      <c r="U110" s="75">
        <v>0</v>
      </c>
      <c r="V110" s="75">
        <v>0</v>
      </c>
      <c r="W110" s="75">
        <v>0</v>
      </c>
      <c r="X110" s="75">
        <v>0</v>
      </c>
      <c r="Y110" s="75">
        <v>0</v>
      </c>
      <c r="Z110" s="75">
        <v>0</v>
      </c>
      <c r="AA110" s="75">
        <v>0</v>
      </c>
      <c r="AB110" s="75">
        <v>0</v>
      </c>
      <c r="AC110" s="75">
        <v>0</v>
      </c>
      <c r="AD110" s="75">
        <v>0</v>
      </c>
      <c r="AE110" s="75">
        <v>0</v>
      </c>
      <c r="AF110" s="89"/>
    </row>
    <row r="111" spans="1:32" x14ac:dyDescent="0.25">
      <c r="A111" s="85" t="s">
        <v>64</v>
      </c>
      <c r="B111" s="42">
        <f>H111+J111+L111+N111+P111+R111+T111+V111+X111+Z111+AB111+AD111</f>
        <v>0</v>
      </c>
      <c r="C111" s="42">
        <f>H111</f>
        <v>0</v>
      </c>
      <c r="D111" s="42">
        <f>E111</f>
        <v>0</v>
      </c>
      <c r="E111" s="42">
        <f>I111+K111+M111+O111+Q111+S111+U111+W111+Y111+AA111+AC111+AE111</f>
        <v>0</v>
      </c>
      <c r="F111" s="74">
        <f t="shared" si="45"/>
        <v>0</v>
      </c>
      <c r="G111" s="74">
        <f t="shared" si="46"/>
        <v>0</v>
      </c>
      <c r="H111" s="75">
        <v>0</v>
      </c>
      <c r="I111" s="75">
        <v>0</v>
      </c>
      <c r="J111" s="75">
        <v>0</v>
      </c>
      <c r="K111" s="75">
        <v>0</v>
      </c>
      <c r="L111" s="75">
        <v>0</v>
      </c>
      <c r="M111" s="75">
        <v>0</v>
      </c>
      <c r="N111" s="75">
        <v>0</v>
      </c>
      <c r="O111" s="75">
        <v>0</v>
      </c>
      <c r="P111" s="75">
        <v>0</v>
      </c>
      <c r="Q111" s="75">
        <v>0</v>
      </c>
      <c r="R111" s="75">
        <v>0</v>
      </c>
      <c r="S111" s="75">
        <v>0</v>
      </c>
      <c r="T111" s="75">
        <v>0</v>
      </c>
      <c r="U111" s="75">
        <v>0</v>
      </c>
      <c r="V111" s="75">
        <v>0</v>
      </c>
      <c r="W111" s="75">
        <v>0</v>
      </c>
      <c r="X111" s="75">
        <v>0</v>
      </c>
      <c r="Y111" s="75">
        <v>0</v>
      </c>
      <c r="Z111" s="75">
        <v>0</v>
      </c>
      <c r="AA111" s="75">
        <v>0</v>
      </c>
      <c r="AB111" s="75">
        <v>0</v>
      </c>
      <c r="AC111" s="75">
        <v>0</v>
      </c>
      <c r="AD111" s="75">
        <v>0</v>
      </c>
      <c r="AE111" s="75">
        <v>0</v>
      </c>
    </row>
    <row r="112" spans="1:32" x14ac:dyDescent="0.25">
      <c r="A112" s="35" t="s">
        <v>26</v>
      </c>
      <c r="B112" s="71">
        <v>469145.26</v>
      </c>
      <c r="C112" s="71">
        <v>469145.26</v>
      </c>
      <c r="D112" s="70">
        <v>209880</v>
      </c>
      <c r="E112" s="70">
        <v>209880</v>
      </c>
      <c r="F112" s="71">
        <f>IFERROR(E112/B112%,0)</f>
        <v>44.736677079504112</v>
      </c>
      <c r="G112" s="71">
        <v>44.74</v>
      </c>
      <c r="H112" s="70">
        <v>232</v>
      </c>
      <c r="I112" s="70">
        <v>232</v>
      </c>
      <c r="J112" s="70">
        <f>J113+J114+J115+J117</f>
        <v>0</v>
      </c>
      <c r="K112" s="70">
        <f>K113+K114+K115+K117</f>
        <v>0</v>
      </c>
      <c r="L112" s="70">
        <v>594.1</v>
      </c>
      <c r="M112" s="70">
        <v>594.1</v>
      </c>
      <c r="N112" s="70">
        <f>N113+N114+N115+N117</f>
        <v>0</v>
      </c>
      <c r="O112" s="70">
        <f>O113+O114+O115+O117</f>
        <v>0</v>
      </c>
      <c r="P112" s="70">
        <v>10525.51</v>
      </c>
      <c r="Q112" s="70">
        <v>9928.41</v>
      </c>
      <c r="R112" s="70">
        <v>13904.35</v>
      </c>
      <c r="S112" s="70">
        <v>13889.91</v>
      </c>
      <c r="T112" s="70">
        <v>278.97000000000003</v>
      </c>
      <c r="U112" s="70">
        <v>278.97000000000003</v>
      </c>
      <c r="V112" s="70">
        <v>27912.69</v>
      </c>
      <c r="W112" s="70">
        <v>22728.09</v>
      </c>
      <c r="X112" s="70">
        <v>840.67</v>
      </c>
      <c r="Y112" s="70">
        <v>6636.61</v>
      </c>
      <c r="Z112" s="70">
        <v>150406.71</v>
      </c>
      <c r="AA112" s="70">
        <v>16345.48</v>
      </c>
      <c r="AB112" s="70">
        <v>7.0000000000000007E-2</v>
      </c>
      <c r="AC112" s="70">
        <v>19066.52</v>
      </c>
      <c r="AD112" s="70">
        <v>264450.28000000003</v>
      </c>
      <c r="AE112" s="70">
        <v>120179.9</v>
      </c>
    </row>
    <row r="113" spans="1:31" x14ac:dyDescent="0.25">
      <c r="A113" s="73" t="s">
        <v>27</v>
      </c>
      <c r="B113" s="74">
        <v>4870.8</v>
      </c>
      <c r="C113" s="74">
        <v>4870.8</v>
      </c>
      <c r="D113" s="74">
        <v>4870.8</v>
      </c>
      <c r="E113" s="74">
        <v>4870.8</v>
      </c>
      <c r="F113" s="74">
        <f>IFERROR(E113/B113%,0)</f>
        <v>100</v>
      </c>
      <c r="G113" s="74">
        <v>100</v>
      </c>
      <c r="H113" s="75">
        <v>0</v>
      </c>
      <c r="I113" s="75">
        <v>0</v>
      </c>
      <c r="J113" s="75">
        <v>0</v>
      </c>
      <c r="K113" s="75">
        <v>0</v>
      </c>
      <c r="L113" s="75">
        <v>0</v>
      </c>
      <c r="M113" s="75">
        <v>0</v>
      </c>
      <c r="N113" s="75">
        <v>0</v>
      </c>
      <c r="O113" s="75">
        <v>0</v>
      </c>
      <c r="P113" s="75">
        <v>3076.35</v>
      </c>
      <c r="Q113" s="75">
        <v>3076.35</v>
      </c>
      <c r="R113" s="75">
        <v>1299.33</v>
      </c>
      <c r="S113" s="75">
        <v>1299.33</v>
      </c>
      <c r="T113" s="75">
        <v>0</v>
      </c>
      <c r="U113" s="75">
        <v>0</v>
      </c>
      <c r="V113" s="75">
        <v>495.12</v>
      </c>
      <c r="W113" s="75">
        <v>495.12</v>
      </c>
      <c r="X113" s="75">
        <v>0</v>
      </c>
      <c r="Y113" s="75">
        <v>0</v>
      </c>
      <c r="Z113" s="75">
        <v>0</v>
      </c>
      <c r="AA113" s="75">
        <v>0</v>
      </c>
      <c r="AB113" s="75">
        <v>0</v>
      </c>
      <c r="AC113" s="75">
        <v>0</v>
      </c>
      <c r="AD113" s="75">
        <v>0</v>
      </c>
      <c r="AE113" s="75">
        <v>0</v>
      </c>
    </row>
    <row r="114" spans="1:31" x14ac:dyDescent="0.25">
      <c r="A114" s="73" t="s">
        <v>28</v>
      </c>
      <c r="B114" s="74">
        <v>17240.55</v>
      </c>
      <c r="C114" s="74">
        <v>17240.55</v>
      </c>
      <c r="D114" s="74">
        <v>17240.55</v>
      </c>
      <c r="E114" s="74">
        <v>17240.55</v>
      </c>
      <c r="F114" s="74">
        <v>100</v>
      </c>
      <c r="G114" s="74">
        <v>100</v>
      </c>
      <c r="H114" s="75">
        <v>0</v>
      </c>
      <c r="I114" s="75">
        <v>0</v>
      </c>
      <c r="J114" s="75">
        <v>0</v>
      </c>
      <c r="K114" s="75">
        <v>0</v>
      </c>
      <c r="L114" s="75">
        <v>0</v>
      </c>
      <c r="M114" s="75">
        <v>0</v>
      </c>
      <c r="N114" s="75">
        <v>0</v>
      </c>
      <c r="O114" s="75">
        <v>0</v>
      </c>
      <c r="P114" s="75">
        <v>4826.5</v>
      </c>
      <c r="Q114" s="75">
        <v>4826.5</v>
      </c>
      <c r="R114" s="75">
        <v>6838.51</v>
      </c>
      <c r="S114" s="75">
        <v>6227.06</v>
      </c>
      <c r="T114" s="75">
        <v>0</v>
      </c>
      <c r="U114" s="75">
        <v>0</v>
      </c>
      <c r="V114" s="75">
        <v>5314.38</v>
      </c>
      <c r="W114" s="75">
        <v>5694.84</v>
      </c>
      <c r="X114" s="75">
        <v>261.16000000000003</v>
      </c>
      <c r="Y114" s="75">
        <v>492.15</v>
      </c>
      <c r="Z114" s="75">
        <v>0</v>
      </c>
      <c r="AA114" s="75">
        <v>0</v>
      </c>
      <c r="AB114" s="75">
        <v>0</v>
      </c>
      <c r="AC114" s="75">
        <v>0</v>
      </c>
      <c r="AD114" s="75">
        <v>0</v>
      </c>
      <c r="AE114" s="75">
        <v>0</v>
      </c>
    </row>
    <row r="115" spans="1:31" x14ac:dyDescent="0.25">
      <c r="A115" s="73" t="s">
        <v>29</v>
      </c>
      <c r="B115" s="74">
        <v>59229.71</v>
      </c>
      <c r="C115" s="74">
        <v>59229.71</v>
      </c>
      <c r="D115" s="42">
        <v>56876.32</v>
      </c>
      <c r="E115" s="42">
        <v>56876.32</v>
      </c>
      <c r="F115" s="74">
        <f>IFERROR(E115/B115%,0)</f>
        <v>96.026673100374794</v>
      </c>
      <c r="G115" s="74">
        <v>96.03</v>
      </c>
      <c r="H115" s="75">
        <v>232</v>
      </c>
      <c r="I115" s="75">
        <v>232</v>
      </c>
      <c r="J115" s="75">
        <v>0</v>
      </c>
      <c r="K115" s="75">
        <v>0</v>
      </c>
      <c r="L115" s="75">
        <v>594.1</v>
      </c>
      <c r="M115" s="75">
        <v>594.1</v>
      </c>
      <c r="N115" s="75">
        <v>0</v>
      </c>
      <c r="O115" s="75">
        <v>0</v>
      </c>
      <c r="P115" s="75">
        <v>2622.57</v>
      </c>
      <c r="Q115" s="70">
        <v>2025.55</v>
      </c>
      <c r="R115" s="75">
        <v>5766.51</v>
      </c>
      <c r="S115" s="75">
        <v>6363.52</v>
      </c>
      <c r="T115" s="75">
        <v>278.97000000000003</v>
      </c>
      <c r="U115" s="70">
        <v>278.97000000000003</v>
      </c>
      <c r="V115" s="75">
        <v>22103.19</v>
      </c>
      <c r="W115" s="75">
        <v>16538.13</v>
      </c>
      <c r="X115" s="75">
        <v>579.51</v>
      </c>
      <c r="Y115" s="75">
        <v>6144.47</v>
      </c>
      <c r="Z115" s="75">
        <v>23702.74</v>
      </c>
      <c r="AA115" s="75">
        <v>1541.29</v>
      </c>
      <c r="AB115" s="75">
        <v>7.0000000000000007E-2</v>
      </c>
      <c r="AC115" s="70">
        <v>19066.52</v>
      </c>
      <c r="AD115" s="75">
        <v>3350.06</v>
      </c>
      <c r="AE115" s="75">
        <v>4091.76</v>
      </c>
    </row>
    <row r="116" spans="1:31" ht="31.5" x14ac:dyDescent="0.25">
      <c r="A116" s="76" t="s">
        <v>30</v>
      </c>
      <c r="B116" s="74">
        <v>4628.1499999999996</v>
      </c>
      <c r="C116" s="74">
        <v>4628.1499999999996</v>
      </c>
      <c r="D116" s="42">
        <v>3128.15</v>
      </c>
      <c r="E116" s="42">
        <v>3128.15</v>
      </c>
      <c r="F116" s="74">
        <v>100</v>
      </c>
      <c r="G116" s="74">
        <v>100</v>
      </c>
      <c r="H116" s="75">
        <v>0</v>
      </c>
      <c r="I116" s="75">
        <v>0</v>
      </c>
      <c r="J116" s="75">
        <v>0</v>
      </c>
      <c r="K116" s="75">
        <v>0</v>
      </c>
      <c r="L116" s="75">
        <v>0</v>
      </c>
      <c r="M116" s="75">
        <v>0</v>
      </c>
      <c r="N116" s="75">
        <v>0</v>
      </c>
      <c r="O116" s="75">
        <v>0</v>
      </c>
      <c r="P116" s="75">
        <v>1975.71</v>
      </c>
      <c r="Q116" s="75">
        <v>1975.71</v>
      </c>
      <c r="R116" s="75">
        <v>834.46</v>
      </c>
      <c r="S116" s="75">
        <v>834.46</v>
      </c>
      <c r="T116" s="75">
        <v>834.46</v>
      </c>
      <c r="U116" s="75">
        <v>0</v>
      </c>
      <c r="V116" s="75">
        <v>317.98</v>
      </c>
      <c r="W116" s="75">
        <v>317.98</v>
      </c>
      <c r="X116" s="75">
        <v>0</v>
      </c>
      <c r="Y116" s="75">
        <v>0</v>
      </c>
      <c r="Z116" s="75">
        <v>0</v>
      </c>
      <c r="AA116" s="75">
        <v>0</v>
      </c>
      <c r="AB116" s="75">
        <v>0</v>
      </c>
      <c r="AC116" s="75">
        <v>0</v>
      </c>
      <c r="AD116" s="75">
        <v>0</v>
      </c>
      <c r="AE116" s="75">
        <v>0</v>
      </c>
    </row>
    <row r="117" spans="1:31" x14ac:dyDescent="0.25">
      <c r="A117" s="73" t="s">
        <v>31</v>
      </c>
      <c r="B117" s="74">
        <v>387804.19</v>
      </c>
      <c r="C117" s="74">
        <v>387804.19</v>
      </c>
      <c r="D117" s="42">
        <v>130892.33</v>
      </c>
      <c r="E117" s="42">
        <v>130892.33</v>
      </c>
      <c r="F117" s="75">
        <v>100</v>
      </c>
      <c r="G117" s="75">
        <v>33.75</v>
      </c>
      <c r="H117" s="75">
        <v>0</v>
      </c>
      <c r="I117" s="75">
        <v>0</v>
      </c>
      <c r="J117" s="75">
        <v>0</v>
      </c>
      <c r="K117" s="75">
        <v>0</v>
      </c>
      <c r="L117" s="75">
        <v>0</v>
      </c>
      <c r="M117" s="75">
        <v>0</v>
      </c>
      <c r="N117" s="75">
        <v>0</v>
      </c>
      <c r="O117" s="75">
        <v>0</v>
      </c>
      <c r="P117" s="75">
        <v>0</v>
      </c>
      <c r="Q117" s="75">
        <v>0</v>
      </c>
      <c r="R117" s="75">
        <v>0</v>
      </c>
      <c r="S117" s="75">
        <v>0</v>
      </c>
      <c r="T117" s="75">
        <v>0</v>
      </c>
      <c r="U117" s="75">
        <v>0</v>
      </c>
      <c r="V117" s="75">
        <v>0</v>
      </c>
      <c r="W117" s="75">
        <v>0</v>
      </c>
      <c r="X117" s="75">
        <v>0</v>
      </c>
      <c r="Y117" s="75">
        <v>0</v>
      </c>
      <c r="Z117" s="75">
        <v>126703.97</v>
      </c>
      <c r="AA117" s="75">
        <v>14804.19</v>
      </c>
      <c r="AB117" s="75">
        <v>0</v>
      </c>
      <c r="AC117" s="75">
        <v>0</v>
      </c>
      <c r="AD117" s="75">
        <v>261100.22</v>
      </c>
      <c r="AE117" s="75">
        <v>116088.14</v>
      </c>
    </row>
  </sheetData>
  <mergeCells count="53">
    <mergeCell ref="AF77:AF84"/>
    <mergeCell ref="AF86:AF90"/>
    <mergeCell ref="AF92:AF96"/>
    <mergeCell ref="A20:AE20"/>
    <mergeCell ref="AF20:AF26"/>
    <mergeCell ref="A41:AE41"/>
    <mergeCell ref="A42:AE42"/>
    <mergeCell ref="AF42:AF48"/>
    <mergeCell ref="A49:AE49"/>
    <mergeCell ref="AD3:AD4"/>
    <mergeCell ref="AE3:AE4"/>
    <mergeCell ref="A6:AE6"/>
    <mergeCell ref="AF6:AF12"/>
    <mergeCell ref="A13:AE13"/>
    <mergeCell ref="AF13:AF19"/>
    <mergeCell ref="X3:X4"/>
    <mergeCell ref="Y3:Y4"/>
    <mergeCell ref="Z3:Z4"/>
    <mergeCell ref="AA3:AA4"/>
    <mergeCell ref="AB3:AB4"/>
    <mergeCell ref="AC3:AC4"/>
    <mergeCell ref="R3:R4"/>
    <mergeCell ref="S3:S4"/>
    <mergeCell ref="T3:T4"/>
    <mergeCell ref="U3:U4"/>
    <mergeCell ref="V3:V4"/>
    <mergeCell ref="W3:W4"/>
    <mergeCell ref="Z2:AA2"/>
    <mergeCell ref="AB2:AC2"/>
    <mergeCell ref="AD2:AE2"/>
    <mergeCell ref="AF2:AF4"/>
    <mergeCell ref="F3:F4"/>
    <mergeCell ref="G3:G4"/>
    <mergeCell ref="N3:N4"/>
    <mergeCell ref="O3:O4"/>
    <mergeCell ref="P3:P4"/>
    <mergeCell ref="Q3:Q4"/>
    <mergeCell ref="N2:O2"/>
    <mergeCell ref="P2:Q2"/>
    <mergeCell ref="R2:S2"/>
    <mergeCell ref="T2:U2"/>
    <mergeCell ref="V2:W2"/>
    <mergeCell ref="X2:Y2"/>
    <mergeCell ref="A1:Y1"/>
    <mergeCell ref="A2:A4"/>
    <mergeCell ref="B2:B4"/>
    <mergeCell ref="C2:C4"/>
    <mergeCell ref="D2:D4"/>
    <mergeCell ref="E2:E4"/>
    <mergeCell ref="F2:G2"/>
    <mergeCell ref="H2:I2"/>
    <mergeCell ref="J2:K2"/>
    <mergeCell ref="L2:M2"/>
  </mergeCells>
  <hyperlinks>
    <hyperlink ref="A1:Y1" location="Оглавление!A1" display="Отчет о ходе реализации (сетевой график) муниципальной программы &quot;Формирование комфортной городской среды в городе Когалыме&quot; 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2025-06-09T06:29:53Z</dcterms:modified>
</cp:coreProperties>
</file>