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N:\Общая\ОТДЕЛ ИНФОРМАТИЗАЦИИ\На сайт КУМИ\Отчет о ходе реализации муниципальной программы\2020 год\"/>
    </mc:Choice>
  </mc:AlternateContent>
  <bookViews>
    <workbookView xWindow="0" yWindow="0" windowWidth="25200" windowHeight="11985"/>
  </bookViews>
  <sheets>
    <sheet name="01.08.2020" sheetId="4" r:id="rId1"/>
  </sheets>
  <definedNames>
    <definedName name="Z_25A59DA3_BCBB_4ECA_9FF5_35A61D466362_.wvu.Rows" localSheetId="0" hidden="1">'01.08.2020'!$133:$133,'01.08.2020'!$142:$143</definedName>
    <definedName name="Z_58B3BFDF_FE05_4E28_A2A8_74C57DEEAAEE_.wvu.Rows" localSheetId="0" hidden="1">'01.08.2020'!$133:$133,'01.08.2020'!$142:$143</definedName>
    <definedName name="Z_A5ED7838_675E_415A_BD0A_915C40E79A58_.wvu.Rows" localSheetId="0" hidden="1">'01.08.2020'!$133:$133,'01.08.2020'!$142:$143</definedName>
    <definedName name="Z_C1C5093E_E332_4375_892B_266FBCD67898_.wvu.Rows" localSheetId="0" hidden="1">'01.08.2020'!$133:$133,'01.08.2020'!$142:$143</definedName>
    <definedName name="Z_D1FA867D_ED4C_48A3_A58C_019C0C1410CB_.wvu.Rows" localSheetId="0" hidden="1">'01.08.2020'!$133:$133,'01.08.2020'!$142:$143</definedName>
    <definedName name="Z_D6DEC5A9_5EA8_487A_A11B_B5CA5F3C4291_.wvu.Rows" localSheetId="0" hidden="1">'01.08.2020'!$133:$133,'01.08.2020'!$142:$143</definedName>
    <definedName name="_xlnm.Print_Area" localSheetId="0">'01.08.2020'!$A$1:$AF$131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4" i="4" l="1"/>
  <c r="C118" i="4"/>
  <c r="C112" i="4" l="1"/>
  <c r="C106" i="4"/>
  <c r="C94" i="4" l="1"/>
  <c r="C18" i="4"/>
  <c r="C16" i="4"/>
  <c r="C10" i="4"/>
  <c r="AE133" i="4"/>
  <c r="AD133" i="4"/>
  <c r="AC133" i="4"/>
  <c r="AB133" i="4"/>
  <c r="AA133" i="4"/>
  <c r="Z133" i="4"/>
  <c r="Y133" i="4"/>
  <c r="X133" i="4"/>
  <c r="W133" i="4"/>
  <c r="V133" i="4"/>
  <c r="U133" i="4"/>
  <c r="T133" i="4"/>
  <c r="S133" i="4"/>
  <c r="R133" i="4"/>
  <c r="Q133" i="4"/>
  <c r="P133" i="4"/>
  <c r="O133" i="4"/>
  <c r="AG132" i="4"/>
  <c r="U131" i="4"/>
  <c r="AE128" i="4"/>
  <c r="O128" i="4"/>
  <c r="E126" i="4"/>
  <c r="D126" i="4" s="1"/>
  <c r="C126" i="4"/>
  <c r="G126" i="4" s="1"/>
  <c r="B126" i="4"/>
  <c r="F126" i="4" s="1"/>
  <c r="E125" i="4"/>
  <c r="D125" i="4" s="1"/>
  <c r="C125" i="4"/>
  <c r="G125" i="4" s="1"/>
  <c r="B125" i="4"/>
  <c r="F125" i="4" s="1"/>
  <c r="E124" i="4"/>
  <c r="B124" i="4"/>
  <c r="F124" i="4" s="1"/>
  <c r="E123" i="4"/>
  <c r="C123" i="4"/>
  <c r="G123" i="4" s="1"/>
  <c r="B123" i="4"/>
  <c r="F123" i="4" s="1"/>
  <c r="AE122" i="4"/>
  <c r="AE121" i="4" s="1"/>
  <c r="AD122" i="4"/>
  <c r="AC122" i="4"/>
  <c r="AB122" i="4"/>
  <c r="AA122" i="4"/>
  <c r="AA121" i="4" s="1"/>
  <c r="Z122" i="4"/>
  <c r="Y122" i="4"/>
  <c r="X122" i="4"/>
  <c r="W122" i="4"/>
  <c r="W121" i="4" s="1"/>
  <c r="V122" i="4"/>
  <c r="U122" i="4"/>
  <c r="T122" i="4"/>
  <c r="S122" i="4"/>
  <c r="S121" i="4" s="1"/>
  <c r="R122" i="4"/>
  <c r="Q122" i="4"/>
  <c r="P122" i="4"/>
  <c r="O122" i="4"/>
  <c r="O121" i="4" s="1"/>
  <c r="N122" i="4"/>
  <c r="M122" i="4"/>
  <c r="L122" i="4"/>
  <c r="K122" i="4"/>
  <c r="K121" i="4" s="1"/>
  <c r="J122" i="4"/>
  <c r="I122" i="4"/>
  <c r="H122" i="4"/>
  <c r="B122" i="4"/>
  <c r="B121" i="4" s="1"/>
  <c r="AD121" i="4"/>
  <c r="AC121" i="4"/>
  <c r="AB121" i="4"/>
  <c r="Z121" i="4"/>
  <c r="Y121" i="4"/>
  <c r="X121" i="4"/>
  <c r="V121" i="4"/>
  <c r="U121" i="4"/>
  <c r="T121" i="4"/>
  <c r="R121" i="4"/>
  <c r="Q121" i="4"/>
  <c r="P121" i="4"/>
  <c r="N121" i="4"/>
  <c r="M121" i="4"/>
  <c r="L121" i="4"/>
  <c r="J121" i="4"/>
  <c r="I121" i="4"/>
  <c r="H121" i="4"/>
  <c r="G120" i="4"/>
  <c r="E120" i="4"/>
  <c r="D120" i="4" s="1"/>
  <c r="C120" i="4"/>
  <c r="B120" i="4"/>
  <c r="F120" i="4" s="1"/>
  <c r="E119" i="4"/>
  <c r="D119" i="4" s="1"/>
  <c r="C119" i="4"/>
  <c r="G119" i="4" s="1"/>
  <c r="B119" i="4"/>
  <c r="F119" i="4" s="1"/>
  <c r="E118" i="4"/>
  <c r="E88" i="4" s="1"/>
  <c r="D118" i="4"/>
  <c r="B118" i="4"/>
  <c r="E117" i="4"/>
  <c r="C117" i="4"/>
  <c r="G117" i="4" s="1"/>
  <c r="B117" i="4"/>
  <c r="F117" i="4" s="1"/>
  <c r="AE116" i="4"/>
  <c r="AE115" i="4" s="1"/>
  <c r="AD116" i="4"/>
  <c r="AC116" i="4"/>
  <c r="AC86" i="4" s="1"/>
  <c r="AC85" i="4" s="1"/>
  <c r="AB116" i="4"/>
  <c r="AB86" i="4" s="1"/>
  <c r="AB85" i="4" s="1"/>
  <c r="AA116" i="4"/>
  <c r="AA115" i="4" s="1"/>
  <c r="Z116" i="4"/>
  <c r="Y116" i="4"/>
  <c r="Y115" i="4" s="1"/>
  <c r="X116" i="4"/>
  <c r="X115" i="4" s="1"/>
  <c r="W116" i="4"/>
  <c r="W115" i="4" s="1"/>
  <c r="V116" i="4"/>
  <c r="U116" i="4"/>
  <c r="U115" i="4" s="1"/>
  <c r="T116" i="4"/>
  <c r="T115" i="4" s="1"/>
  <c r="S116" i="4"/>
  <c r="S115" i="4" s="1"/>
  <c r="R116" i="4"/>
  <c r="Q116" i="4"/>
  <c r="P116" i="4"/>
  <c r="P115" i="4" s="1"/>
  <c r="O116" i="4"/>
  <c r="O115" i="4" s="1"/>
  <c r="N116" i="4"/>
  <c r="M116" i="4"/>
  <c r="L116" i="4"/>
  <c r="L86" i="4" s="1"/>
  <c r="L85" i="4" s="1"/>
  <c r="K116" i="4"/>
  <c r="K115" i="4" s="1"/>
  <c r="J116" i="4"/>
  <c r="I116" i="4"/>
  <c r="I115" i="4" s="1"/>
  <c r="H116" i="4"/>
  <c r="H86" i="4" s="1"/>
  <c r="H85" i="4" s="1"/>
  <c r="B116" i="4"/>
  <c r="AD115" i="4"/>
  <c r="AC115" i="4"/>
  <c r="AB115" i="4"/>
  <c r="Z115" i="4"/>
  <c r="V115" i="4"/>
  <c r="R115" i="4"/>
  <c r="Q115" i="4"/>
  <c r="N115" i="4"/>
  <c r="M115" i="4"/>
  <c r="L115" i="4"/>
  <c r="J115" i="4"/>
  <c r="B115" i="4"/>
  <c r="G114" i="4"/>
  <c r="E114" i="4"/>
  <c r="D114" i="4" s="1"/>
  <c r="C114" i="4"/>
  <c r="B114" i="4"/>
  <c r="F114" i="4" s="1"/>
  <c r="E113" i="4"/>
  <c r="D113" i="4" s="1"/>
  <c r="C113" i="4"/>
  <c r="G113" i="4" s="1"/>
  <c r="B113" i="4"/>
  <c r="F113" i="4" s="1"/>
  <c r="G112" i="4"/>
  <c r="E112" i="4"/>
  <c r="D112" i="4"/>
  <c r="B112" i="4"/>
  <c r="E111" i="4"/>
  <c r="C111" i="4"/>
  <c r="G111" i="4" s="1"/>
  <c r="B111" i="4"/>
  <c r="F111" i="4" s="1"/>
  <c r="AE110" i="4"/>
  <c r="AE109" i="4" s="1"/>
  <c r="AD110" i="4"/>
  <c r="AD109" i="4" s="1"/>
  <c r="AC110" i="4"/>
  <c r="AB110" i="4"/>
  <c r="AA110" i="4"/>
  <c r="AA109" i="4" s="1"/>
  <c r="Z110" i="4"/>
  <c r="Y110" i="4"/>
  <c r="X110" i="4"/>
  <c r="W110" i="4"/>
  <c r="W109" i="4" s="1"/>
  <c r="V110" i="4"/>
  <c r="V109" i="4" s="1"/>
  <c r="U110" i="4"/>
  <c r="T110" i="4"/>
  <c r="S110" i="4"/>
  <c r="S109" i="4" s="1"/>
  <c r="R110" i="4"/>
  <c r="R109" i="4" s="1"/>
  <c r="Q110" i="4"/>
  <c r="P110" i="4"/>
  <c r="O110" i="4"/>
  <c r="O109" i="4" s="1"/>
  <c r="N110" i="4"/>
  <c r="N109" i="4" s="1"/>
  <c r="M110" i="4"/>
  <c r="L110" i="4"/>
  <c r="K110" i="4"/>
  <c r="K109" i="4" s="1"/>
  <c r="J110" i="4"/>
  <c r="I110" i="4"/>
  <c r="H110" i="4"/>
  <c r="C110" i="4"/>
  <c r="B110" i="4"/>
  <c r="B109" i="4" s="1"/>
  <c r="AC109" i="4"/>
  <c r="AB109" i="4"/>
  <c r="Z109" i="4"/>
  <c r="Y109" i="4"/>
  <c r="X109" i="4"/>
  <c r="U109" i="4"/>
  <c r="T109" i="4"/>
  <c r="Q109" i="4"/>
  <c r="P109" i="4"/>
  <c r="M109" i="4"/>
  <c r="L109" i="4"/>
  <c r="J109" i="4"/>
  <c r="I109" i="4"/>
  <c r="H109" i="4"/>
  <c r="E108" i="4"/>
  <c r="D108" i="4" s="1"/>
  <c r="C108" i="4"/>
  <c r="B108" i="4"/>
  <c r="F108" i="4" s="1"/>
  <c r="E107" i="4"/>
  <c r="C107" i="4"/>
  <c r="G107" i="4" s="1"/>
  <c r="B107" i="4"/>
  <c r="F107" i="4" s="1"/>
  <c r="E106" i="4"/>
  <c r="E100" i="4" s="1"/>
  <c r="G106" i="4"/>
  <c r="B106" i="4"/>
  <c r="E105" i="4"/>
  <c r="C105" i="4"/>
  <c r="G105" i="4" s="1"/>
  <c r="B105" i="4"/>
  <c r="F105" i="4" s="1"/>
  <c r="AE104" i="4"/>
  <c r="AE103" i="4" s="1"/>
  <c r="AD104" i="4"/>
  <c r="AC104" i="4"/>
  <c r="AB104" i="4"/>
  <c r="AA104" i="4"/>
  <c r="AA103" i="4" s="1"/>
  <c r="Z104" i="4"/>
  <c r="Y104" i="4"/>
  <c r="Y103" i="4" s="1"/>
  <c r="X104" i="4"/>
  <c r="W104" i="4"/>
  <c r="W103" i="4" s="1"/>
  <c r="V104" i="4"/>
  <c r="U104" i="4"/>
  <c r="U103" i="4" s="1"/>
  <c r="T104" i="4"/>
  <c r="S104" i="4"/>
  <c r="S103" i="4" s="1"/>
  <c r="R104" i="4"/>
  <c r="Q104" i="4"/>
  <c r="Q103" i="4" s="1"/>
  <c r="P104" i="4"/>
  <c r="O104" i="4"/>
  <c r="O103" i="4" s="1"/>
  <c r="N104" i="4"/>
  <c r="M104" i="4"/>
  <c r="L104" i="4"/>
  <c r="K104" i="4"/>
  <c r="K103" i="4" s="1"/>
  <c r="J104" i="4"/>
  <c r="I104" i="4"/>
  <c r="I103" i="4" s="1"/>
  <c r="H104" i="4"/>
  <c r="B104" i="4"/>
  <c r="B103" i="4" s="1"/>
  <c r="AD103" i="4"/>
  <c r="AC103" i="4"/>
  <c r="AB103" i="4"/>
  <c r="Z103" i="4"/>
  <c r="X103" i="4"/>
  <c r="V103" i="4"/>
  <c r="T103" i="4"/>
  <c r="R103" i="4"/>
  <c r="P103" i="4"/>
  <c r="N103" i="4"/>
  <c r="M103" i="4"/>
  <c r="L103" i="4"/>
  <c r="J103" i="4"/>
  <c r="H103" i="4"/>
  <c r="AE102" i="4"/>
  <c r="AD102" i="4"/>
  <c r="AC102" i="4"/>
  <c r="AB102" i="4"/>
  <c r="AA102" i="4"/>
  <c r="Z102" i="4"/>
  <c r="Y102" i="4"/>
  <c r="X102" i="4"/>
  <c r="W102" i="4"/>
  <c r="V102" i="4"/>
  <c r="U102" i="4"/>
  <c r="T102" i="4"/>
  <c r="S102" i="4"/>
  <c r="R102" i="4"/>
  <c r="Q102" i="4"/>
  <c r="P102" i="4"/>
  <c r="O102" i="4"/>
  <c r="N102" i="4"/>
  <c r="M102" i="4"/>
  <c r="L102" i="4"/>
  <c r="K102" i="4"/>
  <c r="J102" i="4"/>
  <c r="I102" i="4"/>
  <c r="H102" i="4"/>
  <c r="E102" i="4"/>
  <c r="D102" i="4"/>
  <c r="B102" i="4"/>
  <c r="F102" i="4" s="1"/>
  <c r="AE101" i="4"/>
  <c r="AD101" i="4"/>
  <c r="AC101" i="4"/>
  <c r="AB101" i="4"/>
  <c r="AA101" i="4"/>
  <c r="Z101" i="4"/>
  <c r="Y101" i="4"/>
  <c r="X101" i="4"/>
  <c r="W101" i="4"/>
  <c r="V101" i="4"/>
  <c r="U101" i="4"/>
  <c r="T101" i="4"/>
  <c r="S101" i="4"/>
  <c r="R101" i="4"/>
  <c r="Q101" i="4"/>
  <c r="P101" i="4"/>
  <c r="O101" i="4"/>
  <c r="N101" i="4"/>
  <c r="M101" i="4"/>
  <c r="L101" i="4"/>
  <c r="K101" i="4"/>
  <c r="J101" i="4"/>
  <c r="I101" i="4"/>
  <c r="H101" i="4"/>
  <c r="C101" i="4"/>
  <c r="G101" i="4" s="1"/>
  <c r="B101" i="4"/>
  <c r="AE100" i="4"/>
  <c r="AD100" i="4"/>
  <c r="AC100" i="4"/>
  <c r="AB100" i="4"/>
  <c r="AB98" i="4" s="1"/>
  <c r="AB97" i="4" s="1"/>
  <c r="AA100" i="4"/>
  <c r="Z100" i="4"/>
  <c r="Y100" i="4"/>
  <c r="X100" i="4"/>
  <c r="X98" i="4" s="1"/>
  <c r="X97" i="4" s="1"/>
  <c r="W100" i="4"/>
  <c r="W98" i="4" s="1"/>
  <c r="W97" i="4" s="1"/>
  <c r="V100" i="4"/>
  <c r="U100" i="4"/>
  <c r="T100" i="4"/>
  <c r="T98" i="4" s="1"/>
  <c r="T97" i="4" s="1"/>
  <c r="S100" i="4"/>
  <c r="S98" i="4" s="1"/>
  <c r="S97" i="4" s="1"/>
  <c r="R100" i="4"/>
  <c r="R98" i="4" s="1"/>
  <c r="R97" i="4" s="1"/>
  <c r="Q100" i="4"/>
  <c r="P100" i="4"/>
  <c r="P98" i="4" s="1"/>
  <c r="P97" i="4" s="1"/>
  <c r="O100" i="4"/>
  <c r="N100" i="4"/>
  <c r="N98" i="4" s="1"/>
  <c r="N97" i="4" s="1"/>
  <c r="M100" i="4"/>
  <c r="L100" i="4"/>
  <c r="L98" i="4" s="1"/>
  <c r="L97" i="4" s="1"/>
  <c r="K100" i="4"/>
  <c r="J100" i="4"/>
  <c r="J98" i="4" s="1"/>
  <c r="J97" i="4" s="1"/>
  <c r="I100" i="4"/>
  <c r="H100" i="4"/>
  <c r="H98" i="4" s="1"/>
  <c r="H97" i="4" s="1"/>
  <c r="B100" i="4"/>
  <c r="AE99" i="4"/>
  <c r="AD99" i="4"/>
  <c r="AC99" i="4"/>
  <c r="AB99" i="4"/>
  <c r="AA99" i="4"/>
  <c r="Z99" i="4"/>
  <c r="Y99" i="4"/>
  <c r="X99" i="4"/>
  <c r="W99" i="4"/>
  <c r="V99" i="4"/>
  <c r="U99" i="4"/>
  <c r="T99" i="4"/>
  <c r="S99" i="4"/>
  <c r="R99" i="4"/>
  <c r="Q99" i="4"/>
  <c r="P99" i="4"/>
  <c r="O99" i="4"/>
  <c r="N99" i="4"/>
  <c r="M99" i="4"/>
  <c r="L99" i="4"/>
  <c r="K99" i="4"/>
  <c r="J99" i="4"/>
  <c r="I99" i="4"/>
  <c r="H99" i="4"/>
  <c r="G99" i="4"/>
  <c r="F99" i="4"/>
  <c r="C99" i="4"/>
  <c r="B99" i="4"/>
  <c r="AC98" i="4"/>
  <c r="AC97" i="4" s="1"/>
  <c r="Y98" i="4"/>
  <c r="Y97" i="4" s="1"/>
  <c r="V98" i="4"/>
  <c r="V97" i="4" s="1"/>
  <c r="U98" i="4"/>
  <c r="U97" i="4" s="1"/>
  <c r="Q98" i="4"/>
  <c r="Q97" i="4" s="1"/>
  <c r="O98" i="4"/>
  <c r="O97" i="4" s="1"/>
  <c r="M98" i="4"/>
  <c r="M97" i="4" s="1"/>
  <c r="I98" i="4"/>
  <c r="I97" i="4"/>
  <c r="E96" i="4"/>
  <c r="D96" i="4" s="1"/>
  <c r="D90" i="4" s="1"/>
  <c r="C96" i="4"/>
  <c r="G96" i="4" s="1"/>
  <c r="B96" i="4"/>
  <c r="F96" i="4" s="1"/>
  <c r="E95" i="4"/>
  <c r="D95" i="4" s="1"/>
  <c r="C95" i="4"/>
  <c r="G95" i="4" s="1"/>
  <c r="B95" i="4"/>
  <c r="F95" i="4" s="1"/>
  <c r="E94" i="4"/>
  <c r="G94" i="4" s="1"/>
  <c r="D94" i="4"/>
  <c r="B94" i="4"/>
  <c r="E93" i="4"/>
  <c r="C93" i="4"/>
  <c r="G93" i="4" s="1"/>
  <c r="B93" i="4"/>
  <c r="F93" i="4" s="1"/>
  <c r="AE92" i="4"/>
  <c r="AE91" i="4" s="1"/>
  <c r="AD92" i="4"/>
  <c r="AD91" i="4" s="1"/>
  <c r="AC92" i="4"/>
  <c r="AB92" i="4"/>
  <c r="AA92" i="4"/>
  <c r="AA91" i="4" s="1"/>
  <c r="Z92" i="4"/>
  <c r="Z91" i="4" s="1"/>
  <c r="Y92" i="4"/>
  <c r="X92" i="4"/>
  <c r="W92" i="4"/>
  <c r="W91" i="4" s="1"/>
  <c r="V92" i="4"/>
  <c r="V91" i="4" s="1"/>
  <c r="U92" i="4"/>
  <c r="U91" i="4" s="1"/>
  <c r="T92" i="4"/>
  <c r="T91" i="4" s="1"/>
  <c r="S92" i="4"/>
  <c r="S91" i="4" s="1"/>
  <c r="R92" i="4"/>
  <c r="R91" i="4" s="1"/>
  <c r="Q92" i="4"/>
  <c r="P92" i="4"/>
  <c r="O92" i="4"/>
  <c r="O91" i="4" s="1"/>
  <c r="N92" i="4"/>
  <c r="N91" i="4" s="1"/>
  <c r="N133" i="4" s="1"/>
  <c r="M92" i="4"/>
  <c r="L92" i="4"/>
  <c r="K92" i="4"/>
  <c r="K91" i="4" s="1"/>
  <c r="K133" i="4" s="1"/>
  <c r="J92" i="4"/>
  <c r="J91" i="4" s="1"/>
  <c r="J133" i="4" s="1"/>
  <c r="I92" i="4"/>
  <c r="H92" i="4"/>
  <c r="C92" i="4"/>
  <c r="AC91" i="4"/>
  <c r="AB91" i="4"/>
  <c r="Y91" i="4"/>
  <c r="X91" i="4"/>
  <c r="Q91" i="4"/>
  <c r="P91" i="4"/>
  <c r="M91" i="4"/>
  <c r="M133" i="4" s="1"/>
  <c r="L91" i="4"/>
  <c r="L133" i="4" s="1"/>
  <c r="I91" i="4"/>
  <c r="I133" i="4" s="1"/>
  <c r="H91" i="4"/>
  <c r="H133" i="4" s="1"/>
  <c r="AE90" i="4"/>
  <c r="AE131" i="4" s="1"/>
  <c r="AD90" i="4"/>
  <c r="AD131" i="4" s="1"/>
  <c r="AC90" i="4"/>
  <c r="AC131" i="4" s="1"/>
  <c r="AB90" i="4"/>
  <c r="AB131" i="4" s="1"/>
  <c r="AA90" i="4"/>
  <c r="AA131" i="4" s="1"/>
  <c r="Z90" i="4"/>
  <c r="Z131" i="4" s="1"/>
  <c r="Y90" i="4"/>
  <c r="Y131" i="4" s="1"/>
  <c r="X90" i="4"/>
  <c r="X131" i="4" s="1"/>
  <c r="W90" i="4"/>
  <c r="W131" i="4" s="1"/>
  <c r="V90" i="4"/>
  <c r="V131" i="4" s="1"/>
  <c r="U90" i="4"/>
  <c r="T90" i="4"/>
  <c r="T131" i="4" s="1"/>
  <c r="S90" i="4"/>
  <c r="S131" i="4" s="1"/>
  <c r="R90" i="4"/>
  <c r="R131" i="4" s="1"/>
  <c r="Q90" i="4"/>
  <c r="Q131" i="4" s="1"/>
  <c r="P90" i="4"/>
  <c r="P131" i="4" s="1"/>
  <c r="O90" i="4"/>
  <c r="O131" i="4" s="1"/>
  <c r="N90" i="4"/>
  <c r="N131" i="4" s="1"/>
  <c r="M90" i="4"/>
  <c r="M131" i="4" s="1"/>
  <c r="L90" i="4"/>
  <c r="L131" i="4" s="1"/>
  <c r="K90" i="4"/>
  <c r="K131" i="4" s="1"/>
  <c r="J90" i="4"/>
  <c r="J131" i="4" s="1"/>
  <c r="I90" i="4"/>
  <c r="I131" i="4" s="1"/>
  <c r="H90" i="4"/>
  <c r="H131" i="4" s="1"/>
  <c r="G90" i="4"/>
  <c r="E90" i="4"/>
  <c r="C90" i="4"/>
  <c r="B90" i="4"/>
  <c r="F90" i="4" s="1"/>
  <c r="AE89" i="4"/>
  <c r="AE130" i="4" s="1"/>
  <c r="AD89" i="4"/>
  <c r="AD130" i="4" s="1"/>
  <c r="AC89" i="4"/>
  <c r="AC130" i="4" s="1"/>
  <c r="AB89" i="4"/>
  <c r="AB130" i="4" s="1"/>
  <c r="AA89" i="4"/>
  <c r="AA130" i="4" s="1"/>
  <c r="Z89" i="4"/>
  <c r="Z130" i="4" s="1"/>
  <c r="Y89" i="4"/>
  <c r="Y130" i="4" s="1"/>
  <c r="X89" i="4"/>
  <c r="X130" i="4" s="1"/>
  <c r="W89" i="4"/>
  <c r="W130" i="4" s="1"/>
  <c r="V89" i="4"/>
  <c r="V130" i="4" s="1"/>
  <c r="U89" i="4"/>
  <c r="U130" i="4" s="1"/>
  <c r="T89" i="4"/>
  <c r="T130" i="4" s="1"/>
  <c r="S89" i="4"/>
  <c r="S130" i="4" s="1"/>
  <c r="R89" i="4"/>
  <c r="R130" i="4" s="1"/>
  <c r="Q89" i="4"/>
  <c r="Q130" i="4" s="1"/>
  <c r="P89" i="4"/>
  <c r="P130" i="4" s="1"/>
  <c r="O89" i="4"/>
  <c r="O130" i="4" s="1"/>
  <c r="N89" i="4"/>
  <c r="N130" i="4" s="1"/>
  <c r="M89" i="4"/>
  <c r="M130" i="4" s="1"/>
  <c r="L89" i="4"/>
  <c r="L130" i="4" s="1"/>
  <c r="K89" i="4"/>
  <c r="K130" i="4" s="1"/>
  <c r="J89" i="4"/>
  <c r="J130" i="4" s="1"/>
  <c r="I89" i="4"/>
  <c r="I130" i="4" s="1"/>
  <c r="H89" i="4"/>
  <c r="H130" i="4" s="1"/>
  <c r="E89" i="4"/>
  <c r="C89" i="4"/>
  <c r="G89" i="4" s="1"/>
  <c r="AE88" i="4"/>
  <c r="AE129" i="4" s="1"/>
  <c r="AD88" i="4"/>
  <c r="AD129" i="4" s="1"/>
  <c r="AC88" i="4"/>
  <c r="AC129" i="4" s="1"/>
  <c r="AB88" i="4"/>
  <c r="AB129" i="4" s="1"/>
  <c r="AA88" i="4"/>
  <c r="AA129" i="4" s="1"/>
  <c r="Z88" i="4"/>
  <c r="Z129" i="4" s="1"/>
  <c r="Y88" i="4"/>
  <c r="Y129" i="4" s="1"/>
  <c r="X88" i="4"/>
  <c r="X129" i="4" s="1"/>
  <c r="W88" i="4"/>
  <c r="W129" i="4" s="1"/>
  <c r="V88" i="4"/>
  <c r="V129" i="4" s="1"/>
  <c r="U88" i="4"/>
  <c r="U129" i="4" s="1"/>
  <c r="T88" i="4"/>
  <c r="T129" i="4" s="1"/>
  <c r="S88" i="4"/>
  <c r="S129" i="4" s="1"/>
  <c r="R88" i="4"/>
  <c r="R129" i="4" s="1"/>
  <c r="Q88" i="4"/>
  <c r="Q129" i="4" s="1"/>
  <c r="P88" i="4"/>
  <c r="P129" i="4" s="1"/>
  <c r="O88" i="4"/>
  <c r="O129" i="4" s="1"/>
  <c r="N88" i="4"/>
  <c r="N129" i="4" s="1"/>
  <c r="M88" i="4"/>
  <c r="M129" i="4" s="1"/>
  <c r="L88" i="4"/>
  <c r="L129" i="4" s="1"/>
  <c r="K88" i="4"/>
  <c r="K129" i="4" s="1"/>
  <c r="J88" i="4"/>
  <c r="J129" i="4" s="1"/>
  <c r="I88" i="4"/>
  <c r="I129" i="4" s="1"/>
  <c r="H88" i="4"/>
  <c r="H129" i="4" s="1"/>
  <c r="AE87" i="4"/>
  <c r="AD87" i="4"/>
  <c r="AD128" i="4" s="1"/>
  <c r="AC87" i="4"/>
  <c r="AC128" i="4" s="1"/>
  <c r="AB87" i="4"/>
  <c r="AB128" i="4" s="1"/>
  <c r="AA87" i="4"/>
  <c r="AA128" i="4" s="1"/>
  <c r="Z87" i="4"/>
  <c r="Z128" i="4" s="1"/>
  <c r="Y87" i="4"/>
  <c r="Y128" i="4" s="1"/>
  <c r="X87" i="4"/>
  <c r="X128" i="4" s="1"/>
  <c r="W87" i="4"/>
  <c r="W128" i="4" s="1"/>
  <c r="V87" i="4"/>
  <c r="V128" i="4" s="1"/>
  <c r="U87" i="4"/>
  <c r="U128" i="4" s="1"/>
  <c r="T87" i="4"/>
  <c r="T128" i="4" s="1"/>
  <c r="S87" i="4"/>
  <c r="S128" i="4" s="1"/>
  <c r="R87" i="4"/>
  <c r="R128" i="4" s="1"/>
  <c r="Q87" i="4"/>
  <c r="Q128" i="4" s="1"/>
  <c r="P87" i="4"/>
  <c r="P128" i="4" s="1"/>
  <c r="O87" i="4"/>
  <c r="N87" i="4"/>
  <c r="N128" i="4" s="1"/>
  <c r="M87" i="4"/>
  <c r="M128" i="4" s="1"/>
  <c r="L87" i="4"/>
  <c r="L128" i="4" s="1"/>
  <c r="K87" i="4"/>
  <c r="K128" i="4" s="1"/>
  <c r="J87" i="4"/>
  <c r="J128" i="4" s="1"/>
  <c r="I87" i="4"/>
  <c r="I128" i="4" s="1"/>
  <c r="H87" i="4"/>
  <c r="H128" i="4" s="1"/>
  <c r="C87" i="4"/>
  <c r="G87" i="4" s="1"/>
  <c r="AE86" i="4"/>
  <c r="AE85" i="4" s="1"/>
  <c r="AD86" i="4"/>
  <c r="AD85" i="4" s="1"/>
  <c r="Z86" i="4"/>
  <c r="Z85" i="4" s="1"/>
  <c r="W86" i="4"/>
  <c r="W85" i="4" s="1"/>
  <c r="V86" i="4"/>
  <c r="V85" i="4" s="1"/>
  <c r="P86" i="4"/>
  <c r="P85" i="4" s="1"/>
  <c r="O86" i="4"/>
  <c r="O85" i="4" s="1"/>
  <c r="N86" i="4"/>
  <c r="N85" i="4" s="1"/>
  <c r="J86" i="4"/>
  <c r="J85" i="4" s="1"/>
  <c r="E84" i="4"/>
  <c r="D84" i="4" s="1"/>
  <c r="C84" i="4"/>
  <c r="G84" i="4" s="1"/>
  <c r="B84" i="4"/>
  <c r="F84" i="4" s="1"/>
  <c r="E83" i="4"/>
  <c r="D83" i="4" s="1"/>
  <c r="C83" i="4"/>
  <c r="G83" i="4" s="1"/>
  <c r="B83" i="4"/>
  <c r="F83" i="4" s="1"/>
  <c r="G82" i="4"/>
  <c r="E82" i="4"/>
  <c r="C82" i="4"/>
  <c r="D82" i="4" s="1"/>
  <c r="B82" i="4"/>
  <c r="F82" i="4" s="1"/>
  <c r="E81" i="4"/>
  <c r="C81" i="4"/>
  <c r="G81" i="4" s="1"/>
  <c r="B81" i="4"/>
  <c r="F81" i="4" s="1"/>
  <c r="AE80" i="4"/>
  <c r="AD80" i="4"/>
  <c r="AC80" i="4"/>
  <c r="AB80" i="4"/>
  <c r="AA80" i="4"/>
  <c r="Z80" i="4"/>
  <c r="Y80" i="4"/>
  <c r="X80" i="4"/>
  <c r="W80" i="4"/>
  <c r="V80" i="4"/>
  <c r="U80" i="4"/>
  <c r="T80" i="4"/>
  <c r="S80" i="4"/>
  <c r="R80" i="4"/>
  <c r="Q80" i="4"/>
  <c r="P80" i="4"/>
  <c r="O80" i="4"/>
  <c r="N80" i="4"/>
  <c r="M80" i="4"/>
  <c r="L80" i="4"/>
  <c r="K80" i="4"/>
  <c r="J80" i="4"/>
  <c r="I80" i="4"/>
  <c r="H80" i="4"/>
  <c r="C80" i="4"/>
  <c r="G80" i="4" s="1"/>
  <c r="B80" i="4"/>
  <c r="E78" i="4"/>
  <c r="D78" i="4" s="1"/>
  <c r="C78" i="4"/>
  <c r="G78" i="4" s="1"/>
  <c r="B78" i="4"/>
  <c r="F78" i="4" s="1"/>
  <c r="G77" i="4"/>
  <c r="E77" i="4"/>
  <c r="D77" i="4"/>
  <c r="C77" i="4"/>
  <c r="B77" i="4"/>
  <c r="F77" i="4" s="1"/>
  <c r="E76" i="4"/>
  <c r="E74" i="4" s="1"/>
  <c r="E73" i="4" s="1"/>
  <c r="D76" i="4"/>
  <c r="C76" i="4"/>
  <c r="G76" i="4" s="1"/>
  <c r="B76" i="4"/>
  <c r="F76" i="4" s="1"/>
  <c r="E75" i="4"/>
  <c r="D75" i="4"/>
  <c r="C75" i="4"/>
  <c r="B75" i="4"/>
  <c r="F75" i="4" s="1"/>
  <c r="AE74" i="4"/>
  <c r="AD74" i="4"/>
  <c r="AC74" i="4"/>
  <c r="AC73" i="4" s="1"/>
  <c r="AB74" i="4"/>
  <c r="AB73" i="4" s="1"/>
  <c r="AA74" i="4"/>
  <c r="Z74" i="4"/>
  <c r="Y74" i="4"/>
  <c r="Y73" i="4" s="1"/>
  <c r="X74" i="4"/>
  <c r="X73" i="4" s="1"/>
  <c r="W74" i="4"/>
  <c r="V74" i="4"/>
  <c r="U74" i="4"/>
  <c r="U73" i="4" s="1"/>
  <c r="T74" i="4"/>
  <c r="T73" i="4" s="1"/>
  <c r="S74" i="4"/>
  <c r="R74" i="4"/>
  <c r="Q74" i="4"/>
  <c r="Q73" i="4" s="1"/>
  <c r="P74" i="4"/>
  <c r="P73" i="4" s="1"/>
  <c r="O74" i="4"/>
  <c r="N74" i="4"/>
  <c r="M74" i="4"/>
  <c r="M73" i="4" s="1"/>
  <c r="L74" i="4"/>
  <c r="L73" i="4" s="1"/>
  <c r="K74" i="4"/>
  <c r="J74" i="4"/>
  <c r="I74" i="4"/>
  <c r="I73" i="4" s="1"/>
  <c r="H74" i="4"/>
  <c r="H73" i="4" s="1"/>
  <c r="D74" i="4"/>
  <c r="D73" i="4" s="1"/>
  <c r="AE73" i="4"/>
  <c r="AD73" i="4"/>
  <c r="AA73" i="4"/>
  <c r="Z73" i="4"/>
  <c r="W73" i="4"/>
  <c r="V73" i="4"/>
  <c r="S73" i="4"/>
  <c r="R73" i="4"/>
  <c r="O73" i="4"/>
  <c r="N73" i="4"/>
  <c r="K73" i="4"/>
  <c r="J73" i="4"/>
  <c r="E72" i="4"/>
  <c r="D72" i="4" s="1"/>
  <c r="C72" i="4"/>
  <c r="G72" i="4" s="1"/>
  <c r="B72" i="4"/>
  <c r="F72" i="4" s="1"/>
  <c r="E71" i="4"/>
  <c r="D71" i="4"/>
  <c r="C71" i="4"/>
  <c r="G71" i="4" s="1"/>
  <c r="B71" i="4"/>
  <c r="F71" i="4" s="1"/>
  <c r="E70" i="4"/>
  <c r="D70" i="4"/>
  <c r="D68" i="4" s="1"/>
  <c r="D67" i="4" s="1"/>
  <c r="C70" i="4"/>
  <c r="G70" i="4" s="1"/>
  <c r="B70" i="4"/>
  <c r="F70" i="4" s="1"/>
  <c r="E69" i="4"/>
  <c r="D69" i="4"/>
  <c r="C69" i="4"/>
  <c r="B69" i="4"/>
  <c r="B68" i="4" s="1"/>
  <c r="F68" i="4" s="1"/>
  <c r="AE68" i="4"/>
  <c r="AD68" i="4"/>
  <c r="AC68" i="4"/>
  <c r="AC67" i="4" s="1"/>
  <c r="AB68" i="4"/>
  <c r="AB67" i="4" s="1"/>
  <c r="AA68" i="4"/>
  <c r="Z68" i="4"/>
  <c r="Y68" i="4"/>
  <c r="Y67" i="4" s="1"/>
  <c r="X68" i="4"/>
  <c r="X67" i="4" s="1"/>
  <c r="W68" i="4"/>
  <c r="V68" i="4"/>
  <c r="U68" i="4"/>
  <c r="U67" i="4" s="1"/>
  <c r="T68" i="4"/>
  <c r="T67" i="4" s="1"/>
  <c r="S68" i="4"/>
  <c r="R68" i="4"/>
  <c r="Q68" i="4"/>
  <c r="Q67" i="4" s="1"/>
  <c r="P68" i="4"/>
  <c r="P67" i="4" s="1"/>
  <c r="O68" i="4"/>
  <c r="N68" i="4"/>
  <c r="M68" i="4"/>
  <c r="M67" i="4" s="1"/>
  <c r="L68" i="4"/>
  <c r="L67" i="4" s="1"/>
  <c r="K68" i="4"/>
  <c r="J68" i="4"/>
  <c r="I68" i="4"/>
  <c r="I67" i="4" s="1"/>
  <c r="H68" i="4"/>
  <c r="H67" i="4" s="1"/>
  <c r="E68" i="4"/>
  <c r="E67" i="4" s="1"/>
  <c r="AE67" i="4"/>
  <c r="AD67" i="4"/>
  <c r="AA67" i="4"/>
  <c r="Z67" i="4"/>
  <c r="W67" i="4"/>
  <c r="V67" i="4"/>
  <c r="S67" i="4"/>
  <c r="R67" i="4"/>
  <c r="O67" i="4"/>
  <c r="N67" i="4"/>
  <c r="K67" i="4"/>
  <c r="J67" i="4"/>
  <c r="E66" i="4"/>
  <c r="D66" i="4"/>
  <c r="C66" i="4"/>
  <c r="G66" i="4" s="1"/>
  <c r="B66" i="4"/>
  <c r="F66" i="4" s="1"/>
  <c r="E65" i="4"/>
  <c r="D65" i="4"/>
  <c r="C65" i="4"/>
  <c r="G65" i="4" s="1"/>
  <c r="B65" i="4"/>
  <c r="F65" i="4" s="1"/>
  <c r="G64" i="4"/>
  <c r="E64" i="4"/>
  <c r="C64" i="4"/>
  <c r="D64" i="4" s="1"/>
  <c r="B64" i="4"/>
  <c r="F64" i="4" s="1"/>
  <c r="E63" i="4"/>
  <c r="C63" i="4"/>
  <c r="G63" i="4" s="1"/>
  <c r="B63" i="4"/>
  <c r="B62" i="4" s="1"/>
  <c r="AE62" i="4"/>
  <c r="AE61" i="4" s="1"/>
  <c r="AD62" i="4"/>
  <c r="AC62" i="4"/>
  <c r="AB62" i="4"/>
  <c r="AB61" i="4" s="1"/>
  <c r="AA62" i="4"/>
  <c r="AA61" i="4" s="1"/>
  <c r="Z62" i="4"/>
  <c r="Y62" i="4"/>
  <c r="X62" i="4"/>
  <c r="X61" i="4" s="1"/>
  <c r="W62" i="4"/>
  <c r="W61" i="4" s="1"/>
  <c r="V62" i="4"/>
  <c r="U62" i="4"/>
  <c r="T62" i="4"/>
  <c r="T61" i="4" s="1"/>
  <c r="S62" i="4"/>
  <c r="S61" i="4" s="1"/>
  <c r="R62" i="4"/>
  <c r="Q62" i="4"/>
  <c r="P62" i="4"/>
  <c r="P61" i="4" s="1"/>
  <c r="O62" i="4"/>
  <c r="O61" i="4" s="1"/>
  <c r="N62" i="4"/>
  <c r="M62" i="4"/>
  <c r="L62" i="4"/>
  <c r="L61" i="4" s="1"/>
  <c r="K62" i="4"/>
  <c r="K61" i="4" s="1"/>
  <c r="J62" i="4"/>
  <c r="I62" i="4"/>
  <c r="H62" i="4"/>
  <c r="H61" i="4" s="1"/>
  <c r="C62" i="4"/>
  <c r="C61" i="4" s="1"/>
  <c r="G61" i="4" s="1"/>
  <c r="AD61" i="4"/>
  <c r="AC61" i="4"/>
  <c r="Z61" i="4"/>
  <c r="Y61" i="4"/>
  <c r="V61" i="4"/>
  <c r="U61" i="4"/>
  <c r="R61" i="4"/>
  <c r="Q61" i="4"/>
  <c r="N61" i="4"/>
  <c r="M61" i="4"/>
  <c r="J61" i="4"/>
  <c r="I61" i="4"/>
  <c r="G60" i="4"/>
  <c r="E60" i="4"/>
  <c r="D60" i="4"/>
  <c r="C60" i="4"/>
  <c r="B60" i="4"/>
  <c r="F60" i="4" s="1"/>
  <c r="E59" i="4"/>
  <c r="D59" i="4" s="1"/>
  <c r="C59" i="4"/>
  <c r="G59" i="4" s="1"/>
  <c r="B59" i="4"/>
  <c r="F59" i="4" s="1"/>
  <c r="E58" i="4"/>
  <c r="C58" i="4"/>
  <c r="D58" i="4" s="1"/>
  <c r="B58" i="4"/>
  <c r="F58" i="4" s="1"/>
  <c r="E57" i="4"/>
  <c r="C57" i="4"/>
  <c r="G57" i="4" s="1"/>
  <c r="B57" i="4"/>
  <c r="B56" i="4" s="1"/>
  <c r="AE56" i="4"/>
  <c r="AE55" i="4" s="1"/>
  <c r="AD56" i="4"/>
  <c r="AC56" i="4"/>
  <c r="AB56" i="4"/>
  <c r="AB55" i="4" s="1"/>
  <c r="AA56" i="4"/>
  <c r="AA55" i="4" s="1"/>
  <c r="Z56" i="4"/>
  <c r="Y56" i="4"/>
  <c r="X56" i="4"/>
  <c r="X55" i="4" s="1"/>
  <c r="W56" i="4"/>
  <c r="W55" i="4" s="1"/>
  <c r="V56" i="4"/>
  <c r="U56" i="4"/>
  <c r="T56" i="4"/>
  <c r="T55" i="4" s="1"/>
  <c r="S56" i="4"/>
  <c r="S55" i="4" s="1"/>
  <c r="R56" i="4"/>
  <c r="Q56" i="4"/>
  <c r="P56" i="4"/>
  <c r="P55" i="4" s="1"/>
  <c r="O56" i="4"/>
  <c r="O55" i="4" s="1"/>
  <c r="N56" i="4"/>
  <c r="M56" i="4"/>
  <c r="L56" i="4"/>
  <c r="L55" i="4" s="1"/>
  <c r="K56" i="4"/>
  <c r="K55" i="4" s="1"/>
  <c r="J56" i="4"/>
  <c r="I56" i="4"/>
  <c r="H56" i="4"/>
  <c r="H55" i="4" s="1"/>
  <c r="AD55" i="4"/>
  <c r="AC55" i="4"/>
  <c r="Z55" i="4"/>
  <c r="Y55" i="4"/>
  <c r="V55" i="4"/>
  <c r="U55" i="4"/>
  <c r="R55" i="4"/>
  <c r="Q55" i="4"/>
  <c r="N55" i="4"/>
  <c r="M55" i="4"/>
  <c r="J55" i="4"/>
  <c r="I55" i="4"/>
  <c r="G54" i="4"/>
  <c r="E54" i="4"/>
  <c r="C54" i="4"/>
  <c r="D54" i="4" s="1"/>
  <c r="B54" i="4"/>
  <c r="F54" i="4" s="1"/>
  <c r="E53" i="4"/>
  <c r="D53" i="4"/>
  <c r="C53" i="4"/>
  <c r="G53" i="4" s="1"/>
  <c r="B53" i="4"/>
  <c r="F53" i="4" s="1"/>
  <c r="G52" i="4"/>
  <c r="E52" i="4"/>
  <c r="C52" i="4"/>
  <c r="D52" i="4" s="1"/>
  <c r="D50" i="4" s="1"/>
  <c r="D49" i="4" s="1"/>
  <c r="B52" i="4"/>
  <c r="F52" i="4" s="1"/>
  <c r="E51" i="4"/>
  <c r="E50" i="4" s="1"/>
  <c r="E49" i="4" s="1"/>
  <c r="D51" i="4"/>
  <c r="C51" i="4"/>
  <c r="G51" i="4" s="1"/>
  <c r="B51" i="4"/>
  <c r="B50" i="4" s="1"/>
  <c r="AE50" i="4"/>
  <c r="AE49" i="4" s="1"/>
  <c r="AD50" i="4"/>
  <c r="AC50" i="4"/>
  <c r="AB50" i="4"/>
  <c r="AB49" i="4" s="1"/>
  <c r="AA50" i="4"/>
  <c r="AA49" i="4" s="1"/>
  <c r="Z50" i="4"/>
  <c r="Y50" i="4"/>
  <c r="X50" i="4"/>
  <c r="X49" i="4" s="1"/>
  <c r="W50" i="4"/>
  <c r="W49" i="4" s="1"/>
  <c r="V50" i="4"/>
  <c r="U50" i="4"/>
  <c r="T50" i="4"/>
  <c r="T49" i="4" s="1"/>
  <c r="S50" i="4"/>
  <c r="S49" i="4" s="1"/>
  <c r="R50" i="4"/>
  <c r="Q50" i="4"/>
  <c r="P50" i="4"/>
  <c r="P49" i="4" s="1"/>
  <c r="O50" i="4"/>
  <c r="O49" i="4" s="1"/>
  <c r="N50" i="4"/>
  <c r="M50" i="4"/>
  <c r="L50" i="4"/>
  <c r="L49" i="4" s="1"/>
  <c r="K50" i="4"/>
  <c r="K49" i="4" s="1"/>
  <c r="J50" i="4"/>
  <c r="I50" i="4"/>
  <c r="H50" i="4"/>
  <c r="H49" i="4" s="1"/>
  <c r="AD49" i="4"/>
  <c r="AC49" i="4"/>
  <c r="Z49" i="4"/>
  <c r="Y49" i="4"/>
  <c r="V49" i="4"/>
  <c r="U49" i="4"/>
  <c r="R49" i="4"/>
  <c r="Q49" i="4"/>
  <c r="N49" i="4"/>
  <c r="M49" i="4"/>
  <c r="J49" i="4"/>
  <c r="I49" i="4"/>
  <c r="G48" i="4"/>
  <c r="E48" i="4"/>
  <c r="C48" i="4"/>
  <c r="D48" i="4" s="1"/>
  <c r="B48" i="4"/>
  <c r="F48" i="4" s="1"/>
  <c r="E47" i="4"/>
  <c r="D47" i="4"/>
  <c r="C47" i="4"/>
  <c r="G47" i="4" s="1"/>
  <c r="B47" i="4"/>
  <c r="F47" i="4" s="1"/>
  <c r="G46" i="4"/>
  <c r="E46" i="4"/>
  <c r="C46" i="4"/>
  <c r="D46" i="4" s="1"/>
  <c r="B46" i="4"/>
  <c r="F46" i="4" s="1"/>
  <c r="E45" i="4"/>
  <c r="E44" i="4" s="1"/>
  <c r="D45" i="4"/>
  <c r="C45" i="4"/>
  <c r="G45" i="4" s="1"/>
  <c r="B45" i="4"/>
  <c r="B44" i="4" s="1"/>
  <c r="AE44" i="4"/>
  <c r="AE43" i="4" s="1"/>
  <c r="AD44" i="4"/>
  <c r="AC44" i="4"/>
  <c r="AB44" i="4"/>
  <c r="AB43" i="4" s="1"/>
  <c r="AA44" i="4"/>
  <c r="AA43" i="4" s="1"/>
  <c r="Z44" i="4"/>
  <c r="Y44" i="4"/>
  <c r="X44" i="4"/>
  <c r="X43" i="4" s="1"/>
  <c r="W44" i="4"/>
  <c r="W43" i="4" s="1"/>
  <c r="V44" i="4"/>
  <c r="U44" i="4"/>
  <c r="T44" i="4"/>
  <c r="T43" i="4" s="1"/>
  <c r="S44" i="4"/>
  <c r="S43" i="4" s="1"/>
  <c r="R44" i="4"/>
  <c r="Q44" i="4"/>
  <c r="P44" i="4"/>
  <c r="P43" i="4" s="1"/>
  <c r="O44" i="4"/>
  <c r="O43" i="4" s="1"/>
  <c r="N44" i="4"/>
  <c r="M44" i="4"/>
  <c r="L44" i="4"/>
  <c r="L43" i="4" s="1"/>
  <c r="K44" i="4"/>
  <c r="K43" i="4" s="1"/>
  <c r="J44" i="4"/>
  <c r="I44" i="4"/>
  <c r="H44" i="4"/>
  <c r="H43" i="4" s="1"/>
  <c r="G44" i="4"/>
  <c r="D44" i="4"/>
  <c r="D43" i="4" s="1"/>
  <c r="C44" i="4"/>
  <c r="C43" i="4" s="1"/>
  <c r="G43" i="4" s="1"/>
  <c r="AD43" i="4"/>
  <c r="AC43" i="4"/>
  <c r="Z43" i="4"/>
  <c r="Y43" i="4"/>
  <c r="V43" i="4"/>
  <c r="U43" i="4"/>
  <c r="R43" i="4"/>
  <c r="Q43" i="4"/>
  <c r="N43" i="4"/>
  <c r="M43" i="4"/>
  <c r="J43" i="4"/>
  <c r="I43" i="4"/>
  <c r="E43" i="4"/>
  <c r="B43" i="4"/>
  <c r="F43" i="4" s="1"/>
  <c r="E42" i="4"/>
  <c r="C42" i="4"/>
  <c r="G42" i="4" s="1"/>
  <c r="B42" i="4"/>
  <c r="F42" i="4" s="1"/>
  <c r="E41" i="4"/>
  <c r="D41" i="4"/>
  <c r="C41" i="4"/>
  <c r="G41" i="4" s="1"/>
  <c r="B41" i="4"/>
  <c r="F41" i="4" s="1"/>
  <c r="G40" i="4"/>
  <c r="E40" i="4"/>
  <c r="C40" i="4"/>
  <c r="D40" i="4" s="1"/>
  <c r="B40" i="4"/>
  <c r="F40" i="4" s="1"/>
  <c r="E39" i="4"/>
  <c r="D39" i="4"/>
  <c r="C39" i="4"/>
  <c r="G39" i="4" s="1"/>
  <c r="B39" i="4"/>
  <c r="B38" i="4" s="1"/>
  <c r="AE38" i="4"/>
  <c r="AE37" i="4" s="1"/>
  <c r="AD38" i="4"/>
  <c r="AC38" i="4"/>
  <c r="AB38" i="4"/>
  <c r="AB37" i="4" s="1"/>
  <c r="AA38" i="4"/>
  <c r="AA37" i="4" s="1"/>
  <c r="Z38" i="4"/>
  <c r="Y38" i="4"/>
  <c r="X38" i="4"/>
  <c r="X37" i="4" s="1"/>
  <c r="W38" i="4"/>
  <c r="W37" i="4" s="1"/>
  <c r="V38" i="4"/>
  <c r="U38" i="4"/>
  <c r="T38" i="4"/>
  <c r="T37" i="4" s="1"/>
  <c r="S38" i="4"/>
  <c r="S37" i="4" s="1"/>
  <c r="R38" i="4"/>
  <c r="Q38" i="4"/>
  <c r="P38" i="4"/>
  <c r="P37" i="4" s="1"/>
  <c r="O38" i="4"/>
  <c r="O37" i="4" s="1"/>
  <c r="N38" i="4"/>
  <c r="M38" i="4"/>
  <c r="L38" i="4"/>
  <c r="L37" i="4" s="1"/>
  <c r="K38" i="4"/>
  <c r="K37" i="4" s="1"/>
  <c r="J38" i="4"/>
  <c r="I38" i="4"/>
  <c r="H38" i="4"/>
  <c r="H37" i="4" s="1"/>
  <c r="AD37" i="4"/>
  <c r="AC37" i="4"/>
  <c r="Z37" i="4"/>
  <c r="Y37" i="4"/>
  <c r="V37" i="4"/>
  <c r="U37" i="4"/>
  <c r="R37" i="4"/>
  <c r="Q37" i="4"/>
  <c r="N37" i="4"/>
  <c r="M37" i="4"/>
  <c r="J37" i="4"/>
  <c r="I37" i="4"/>
  <c r="G36" i="4"/>
  <c r="E36" i="4"/>
  <c r="C36" i="4"/>
  <c r="D36" i="4" s="1"/>
  <c r="B36" i="4"/>
  <c r="F36" i="4" s="1"/>
  <c r="E35" i="4"/>
  <c r="D35" i="4"/>
  <c r="C35" i="4"/>
  <c r="G35" i="4" s="1"/>
  <c r="B35" i="4"/>
  <c r="F35" i="4" s="1"/>
  <c r="E34" i="4"/>
  <c r="C34" i="4"/>
  <c r="G34" i="4" s="1"/>
  <c r="B34" i="4"/>
  <c r="F34" i="4" s="1"/>
  <c r="E33" i="4"/>
  <c r="E32" i="4" s="1"/>
  <c r="D33" i="4"/>
  <c r="C33" i="4"/>
  <c r="G33" i="4" s="1"/>
  <c r="B33" i="4"/>
  <c r="AE32" i="4"/>
  <c r="AE31" i="4" s="1"/>
  <c r="AD32" i="4"/>
  <c r="AC32" i="4"/>
  <c r="AB32" i="4"/>
  <c r="AB31" i="4" s="1"/>
  <c r="AA32" i="4"/>
  <c r="AA31" i="4" s="1"/>
  <c r="Z32" i="4"/>
  <c r="Y32" i="4"/>
  <c r="X32" i="4"/>
  <c r="X31" i="4" s="1"/>
  <c r="W32" i="4"/>
  <c r="W31" i="4" s="1"/>
  <c r="V32" i="4"/>
  <c r="U32" i="4"/>
  <c r="T32" i="4"/>
  <c r="T31" i="4" s="1"/>
  <c r="S32" i="4"/>
  <c r="S31" i="4" s="1"/>
  <c r="R32" i="4"/>
  <c r="Q32" i="4"/>
  <c r="P32" i="4"/>
  <c r="P31" i="4" s="1"/>
  <c r="O32" i="4"/>
  <c r="O31" i="4" s="1"/>
  <c r="N32" i="4"/>
  <c r="M32" i="4"/>
  <c r="L32" i="4"/>
  <c r="L31" i="4" s="1"/>
  <c r="K32" i="4"/>
  <c r="K31" i="4" s="1"/>
  <c r="J32" i="4"/>
  <c r="I32" i="4"/>
  <c r="H32" i="4"/>
  <c r="H31" i="4" s="1"/>
  <c r="AD31" i="4"/>
  <c r="AC31" i="4"/>
  <c r="Z31" i="4"/>
  <c r="Y31" i="4"/>
  <c r="V31" i="4"/>
  <c r="U31" i="4"/>
  <c r="R31" i="4"/>
  <c r="Q31" i="4"/>
  <c r="N31" i="4"/>
  <c r="M31" i="4"/>
  <c r="J31" i="4"/>
  <c r="I31" i="4"/>
  <c r="E31" i="4"/>
  <c r="E30" i="4"/>
  <c r="C30" i="4"/>
  <c r="G30" i="4" s="1"/>
  <c r="B30" i="4"/>
  <c r="F30" i="4" s="1"/>
  <c r="F29" i="4"/>
  <c r="E29" i="4"/>
  <c r="C29" i="4"/>
  <c r="D29" i="4" s="1"/>
  <c r="B29" i="4"/>
  <c r="E28" i="4"/>
  <c r="C28" i="4"/>
  <c r="D28" i="4" s="1"/>
  <c r="B28" i="4"/>
  <c r="F28" i="4" s="1"/>
  <c r="E27" i="4"/>
  <c r="C27" i="4"/>
  <c r="C26" i="4" s="1"/>
  <c r="B27" i="4"/>
  <c r="F27" i="4" s="1"/>
  <c r="AE26" i="4"/>
  <c r="AD26" i="4"/>
  <c r="AD25" i="4" s="1"/>
  <c r="AC26" i="4"/>
  <c r="AC25" i="4" s="1"/>
  <c r="AB26" i="4"/>
  <c r="AA26" i="4"/>
  <c r="Z26" i="4"/>
  <c r="Z25" i="4" s="1"/>
  <c r="Y26" i="4"/>
  <c r="Y25" i="4" s="1"/>
  <c r="X26" i="4"/>
  <c r="W26" i="4"/>
  <c r="V26" i="4"/>
  <c r="V25" i="4" s="1"/>
  <c r="U26" i="4"/>
  <c r="U25" i="4" s="1"/>
  <c r="T26" i="4"/>
  <c r="S26" i="4"/>
  <c r="R26" i="4"/>
  <c r="R25" i="4" s="1"/>
  <c r="Q26" i="4"/>
  <c r="Q25" i="4" s="1"/>
  <c r="P26" i="4"/>
  <c r="O26" i="4"/>
  <c r="N26" i="4"/>
  <c r="N25" i="4" s="1"/>
  <c r="M26" i="4"/>
  <c r="M25" i="4" s="1"/>
  <c r="L26" i="4"/>
  <c r="K26" i="4"/>
  <c r="J26" i="4"/>
  <c r="J25" i="4" s="1"/>
  <c r="I26" i="4"/>
  <c r="I25" i="4" s="1"/>
  <c r="H26" i="4"/>
  <c r="E26" i="4"/>
  <c r="E25" i="4" s="1"/>
  <c r="B26" i="4"/>
  <c r="B25" i="4" s="1"/>
  <c r="AE25" i="4"/>
  <c r="AB25" i="4"/>
  <c r="AA25" i="4"/>
  <c r="X25" i="4"/>
  <c r="W25" i="4"/>
  <c r="T25" i="4"/>
  <c r="S25" i="4"/>
  <c r="P25" i="4"/>
  <c r="O25" i="4"/>
  <c r="L25" i="4"/>
  <c r="K25" i="4"/>
  <c r="H25" i="4"/>
  <c r="E24" i="4"/>
  <c r="C24" i="4"/>
  <c r="D24" i="4" s="1"/>
  <c r="B24" i="4"/>
  <c r="F24" i="4" s="1"/>
  <c r="E23" i="4"/>
  <c r="C23" i="4"/>
  <c r="G23" i="4" s="1"/>
  <c r="B23" i="4"/>
  <c r="F23" i="4" s="1"/>
  <c r="E22" i="4"/>
  <c r="C22" i="4"/>
  <c r="D22" i="4" s="1"/>
  <c r="B22" i="4"/>
  <c r="F22" i="4" s="1"/>
  <c r="E21" i="4"/>
  <c r="C21" i="4"/>
  <c r="C20" i="4" s="1"/>
  <c r="B21" i="4"/>
  <c r="F21" i="4" s="1"/>
  <c r="AE20" i="4"/>
  <c r="AD20" i="4"/>
  <c r="AD19" i="4" s="1"/>
  <c r="AC20" i="4"/>
  <c r="AC19" i="4" s="1"/>
  <c r="AB20" i="4"/>
  <c r="AA20" i="4"/>
  <c r="Z20" i="4"/>
  <c r="Z19" i="4" s="1"/>
  <c r="Y20" i="4"/>
  <c r="Y19" i="4" s="1"/>
  <c r="X20" i="4"/>
  <c r="W20" i="4"/>
  <c r="V20" i="4"/>
  <c r="V19" i="4" s="1"/>
  <c r="U20" i="4"/>
  <c r="U19" i="4" s="1"/>
  <c r="T20" i="4"/>
  <c r="S20" i="4"/>
  <c r="R20" i="4"/>
  <c r="R19" i="4" s="1"/>
  <c r="Q20" i="4"/>
  <c r="Q19" i="4" s="1"/>
  <c r="P20" i="4"/>
  <c r="O20" i="4"/>
  <c r="N20" i="4"/>
  <c r="N19" i="4" s="1"/>
  <c r="M20" i="4"/>
  <c r="M19" i="4" s="1"/>
  <c r="L20" i="4"/>
  <c r="K20" i="4"/>
  <c r="J20" i="4"/>
  <c r="J19" i="4" s="1"/>
  <c r="I20" i="4"/>
  <c r="I19" i="4" s="1"/>
  <c r="H20" i="4"/>
  <c r="E20" i="4"/>
  <c r="E19" i="4" s="1"/>
  <c r="B20" i="4"/>
  <c r="B19" i="4" s="1"/>
  <c r="F19" i="4" s="1"/>
  <c r="AE19" i="4"/>
  <c r="AB19" i="4"/>
  <c r="AA19" i="4"/>
  <c r="X19" i="4"/>
  <c r="W19" i="4"/>
  <c r="T19" i="4"/>
  <c r="S19" i="4"/>
  <c r="P19" i="4"/>
  <c r="O19" i="4"/>
  <c r="L19" i="4"/>
  <c r="K19" i="4"/>
  <c r="H19" i="4"/>
  <c r="E18" i="4"/>
  <c r="D18" i="4" s="1"/>
  <c r="G18" i="4"/>
  <c r="B18" i="4"/>
  <c r="F18" i="4" s="1"/>
  <c r="E17" i="4"/>
  <c r="D17" i="4"/>
  <c r="C17" i="4"/>
  <c r="G17" i="4" s="1"/>
  <c r="B17" i="4"/>
  <c r="F17" i="4" s="1"/>
  <c r="E16" i="4"/>
  <c r="D16" i="4"/>
  <c r="B16" i="4"/>
  <c r="E15" i="4"/>
  <c r="D15" i="4"/>
  <c r="C15" i="4"/>
  <c r="C14" i="4" s="1"/>
  <c r="B15" i="4"/>
  <c r="F15" i="4" s="1"/>
  <c r="AE14" i="4"/>
  <c r="AD14" i="4"/>
  <c r="AD13" i="4" s="1"/>
  <c r="AC14" i="4"/>
  <c r="AC13" i="4" s="1"/>
  <c r="AB14" i="4"/>
  <c r="AA14" i="4"/>
  <c r="Z14" i="4"/>
  <c r="Z13" i="4" s="1"/>
  <c r="Y14" i="4"/>
  <c r="Y13" i="4" s="1"/>
  <c r="X14" i="4"/>
  <c r="W14" i="4"/>
  <c r="V14" i="4"/>
  <c r="V13" i="4" s="1"/>
  <c r="U14" i="4"/>
  <c r="U13" i="4" s="1"/>
  <c r="T14" i="4"/>
  <c r="S14" i="4"/>
  <c r="R14" i="4"/>
  <c r="R13" i="4" s="1"/>
  <c r="Q14" i="4"/>
  <c r="Q13" i="4" s="1"/>
  <c r="N14" i="4"/>
  <c r="N13" i="4" s="1"/>
  <c r="M14" i="4"/>
  <c r="M13" i="4" s="1"/>
  <c r="J14" i="4"/>
  <c r="J13" i="4" s="1"/>
  <c r="I14" i="4"/>
  <c r="I13" i="4" s="1"/>
  <c r="E14" i="4"/>
  <c r="E13" i="4" s="1"/>
  <c r="B14" i="4"/>
  <c r="B13" i="4" s="1"/>
  <c r="AE13" i="4"/>
  <c r="AB13" i="4"/>
  <c r="AA13" i="4"/>
  <c r="X13" i="4"/>
  <c r="W13" i="4"/>
  <c r="T13" i="4"/>
  <c r="S13" i="4"/>
  <c r="E12" i="4"/>
  <c r="E131" i="4" s="1"/>
  <c r="C12" i="4"/>
  <c r="C131" i="4" s="1"/>
  <c r="B12" i="4"/>
  <c r="B131" i="4" s="1"/>
  <c r="E11" i="4"/>
  <c r="D11" i="4"/>
  <c r="C11" i="4"/>
  <c r="C130" i="4" s="1"/>
  <c r="G130" i="4" s="1"/>
  <c r="B11" i="4"/>
  <c r="E10" i="4"/>
  <c r="B10" i="4"/>
  <c r="E9" i="4"/>
  <c r="D9" i="4"/>
  <c r="C9" i="4"/>
  <c r="C128" i="4" s="1"/>
  <c r="G128" i="4" s="1"/>
  <c r="B9" i="4"/>
  <c r="AE8" i="4"/>
  <c r="AD8" i="4"/>
  <c r="AC8" i="4"/>
  <c r="AB8" i="4"/>
  <c r="AA8" i="4"/>
  <c r="Z8" i="4"/>
  <c r="Y8" i="4"/>
  <c r="X8" i="4"/>
  <c r="W8" i="4"/>
  <c r="V8" i="4"/>
  <c r="U8" i="4"/>
  <c r="T8" i="4"/>
  <c r="S8" i="4"/>
  <c r="R8" i="4"/>
  <c r="Q8" i="4"/>
  <c r="P8" i="4"/>
  <c r="O8" i="4"/>
  <c r="N8" i="4"/>
  <c r="N127" i="4" s="1"/>
  <c r="M8" i="4"/>
  <c r="L8" i="4"/>
  <c r="K8" i="4"/>
  <c r="J8" i="4"/>
  <c r="J127" i="4" s="1"/>
  <c r="I8" i="4"/>
  <c r="H8" i="4"/>
  <c r="E8" i="4"/>
  <c r="B8" i="4"/>
  <c r="W127" i="4" l="1"/>
  <c r="AE127" i="4"/>
  <c r="K86" i="4"/>
  <c r="K85" i="4" s="1"/>
  <c r="S86" i="4"/>
  <c r="S85" i="4" s="1"/>
  <c r="AA86" i="4"/>
  <c r="AA85" i="4" s="1"/>
  <c r="X86" i="4"/>
  <c r="X85" i="4" s="1"/>
  <c r="H115" i="4"/>
  <c r="E130" i="4"/>
  <c r="U86" i="4"/>
  <c r="U85" i="4" s="1"/>
  <c r="Y86" i="4"/>
  <c r="Y85" i="4" s="1"/>
  <c r="AB127" i="4"/>
  <c r="M86" i="4"/>
  <c r="M85" i="4" s="1"/>
  <c r="F118" i="4"/>
  <c r="R86" i="4"/>
  <c r="R85" i="4" s="1"/>
  <c r="F112" i="4"/>
  <c r="V127" i="4"/>
  <c r="Z127" i="4"/>
  <c r="AD127" i="4"/>
  <c r="K98" i="4"/>
  <c r="K97" i="4" s="1"/>
  <c r="AA98" i="4"/>
  <c r="AA97" i="4" s="1"/>
  <c r="AE98" i="4"/>
  <c r="AE97" i="4" s="1"/>
  <c r="U127" i="4"/>
  <c r="AC127" i="4"/>
  <c r="E129" i="4"/>
  <c r="I86" i="4"/>
  <c r="I85" i="4" s="1"/>
  <c r="Q86" i="4"/>
  <c r="Q85" i="4" s="1"/>
  <c r="Z98" i="4"/>
  <c r="Z97" i="4" s="1"/>
  <c r="AD98" i="4"/>
  <c r="AD97" i="4" s="1"/>
  <c r="F106" i="4"/>
  <c r="F100" i="4"/>
  <c r="F94" i="4"/>
  <c r="T86" i="4"/>
  <c r="T85" i="4" s="1"/>
  <c r="B88" i="4"/>
  <c r="F88" i="4" s="1"/>
  <c r="B92" i="4"/>
  <c r="B86" i="4" s="1"/>
  <c r="B127" i="4" s="1"/>
  <c r="F16" i="4"/>
  <c r="C13" i="4"/>
  <c r="G13" i="4" s="1"/>
  <c r="G14" i="4"/>
  <c r="G20" i="4"/>
  <c r="C19" i="4"/>
  <c r="G19" i="4" s="1"/>
  <c r="D14" i="4"/>
  <c r="D13" i="4" s="1"/>
  <c r="F13" i="4"/>
  <c r="G26" i="4"/>
  <c r="C25" i="4"/>
  <c r="G25" i="4" s="1"/>
  <c r="F25" i="4"/>
  <c r="F56" i="4"/>
  <c r="B55" i="4"/>
  <c r="F55" i="4" s="1"/>
  <c r="D63" i="4"/>
  <c r="D62" i="4" s="1"/>
  <c r="D61" i="4" s="1"/>
  <c r="E62" i="4"/>
  <c r="E61" i="4" s="1"/>
  <c r="F10" i="4"/>
  <c r="F20" i="4"/>
  <c r="D21" i="4"/>
  <c r="D23" i="4"/>
  <c r="F26" i="4"/>
  <c r="D27" i="4"/>
  <c r="D30" i="4"/>
  <c r="D34" i="4"/>
  <c r="D32" i="4" s="1"/>
  <c r="D31" i="4" s="1"/>
  <c r="C38" i="4"/>
  <c r="D42" i="4"/>
  <c r="D38" i="4" s="1"/>
  <c r="D37" i="4" s="1"/>
  <c r="F50" i="4"/>
  <c r="B49" i="4"/>
  <c r="F49" i="4" s="1"/>
  <c r="G62" i="4"/>
  <c r="D93" i="4"/>
  <c r="E92" i="4"/>
  <c r="E87" i="4"/>
  <c r="B98" i="4"/>
  <c r="F101" i="4"/>
  <c r="G9" i="4"/>
  <c r="G15" i="4"/>
  <c r="G21" i="4"/>
  <c r="G27" i="4"/>
  <c r="F38" i="4"/>
  <c r="F8" i="4"/>
  <c r="F131" i="4"/>
  <c r="C8" i="4"/>
  <c r="E128" i="4"/>
  <c r="G10" i="4"/>
  <c r="G131" i="4"/>
  <c r="G12" i="4"/>
  <c r="K14" i="4"/>
  <c r="K13" i="4" s="1"/>
  <c r="O14" i="4"/>
  <c r="O13" i="4" s="1"/>
  <c r="G16" i="4"/>
  <c r="G22" i="4"/>
  <c r="G24" i="4"/>
  <c r="G28" i="4"/>
  <c r="B32" i="4"/>
  <c r="F33" i="4"/>
  <c r="B37" i="4"/>
  <c r="F44" i="4"/>
  <c r="C56" i="4"/>
  <c r="D57" i="4"/>
  <c r="D56" i="4" s="1"/>
  <c r="D55" i="4" s="1"/>
  <c r="E56" i="4"/>
  <c r="E55" i="4" s="1"/>
  <c r="G58" i="4"/>
  <c r="F62" i="4"/>
  <c r="B61" i="4"/>
  <c r="F61" i="4" s="1"/>
  <c r="C74" i="4"/>
  <c r="G75" i="4"/>
  <c r="C91" i="4"/>
  <c r="G11" i="4"/>
  <c r="F39" i="4"/>
  <c r="C109" i="4"/>
  <c r="D124" i="4"/>
  <c r="G124" i="4"/>
  <c r="C122" i="4"/>
  <c r="C88" i="4"/>
  <c r="G88" i="4" s="1"/>
  <c r="F12" i="4"/>
  <c r="F14" i="4"/>
  <c r="F9" i="4"/>
  <c r="D10" i="4"/>
  <c r="D8" i="4" s="1"/>
  <c r="F11" i="4"/>
  <c r="D12" i="4"/>
  <c r="D131" i="4" s="1"/>
  <c r="H14" i="4"/>
  <c r="H13" i="4" s="1"/>
  <c r="L14" i="4"/>
  <c r="L13" i="4" s="1"/>
  <c r="P14" i="4"/>
  <c r="P13" i="4" s="1"/>
  <c r="C32" i="4"/>
  <c r="E38" i="4"/>
  <c r="E37" i="4" s="1"/>
  <c r="C50" i="4"/>
  <c r="F45" i="4"/>
  <c r="F51" i="4"/>
  <c r="F57" i="4"/>
  <c r="F63" i="4"/>
  <c r="F69" i="4"/>
  <c r="D81" i="4"/>
  <c r="D80" i="4" s="1"/>
  <c r="E80" i="4"/>
  <c r="F80" i="4" s="1"/>
  <c r="C102" i="4"/>
  <c r="G102" i="4" s="1"/>
  <c r="C104" i="4"/>
  <c r="G108" i="4"/>
  <c r="G29" i="4"/>
  <c r="C68" i="4"/>
  <c r="G69" i="4"/>
  <c r="B67" i="4"/>
  <c r="F67" i="4" s="1"/>
  <c r="D111" i="4"/>
  <c r="D110" i="4" s="1"/>
  <c r="D109" i="4" s="1"/>
  <c r="E110" i="4"/>
  <c r="E109" i="4" s="1"/>
  <c r="F109" i="4" s="1"/>
  <c r="B74" i="4"/>
  <c r="B87" i="4"/>
  <c r="F87" i="4" s="1"/>
  <c r="B89" i="4"/>
  <c r="F89" i="4" s="1"/>
  <c r="B91" i="4"/>
  <c r="C100" i="4"/>
  <c r="D106" i="4"/>
  <c r="D100" i="4" s="1"/>
  <c r="C116" i="4"/>
  <c r="D117" i="4"/>
  <c r="D116" i="4" s="1"/>
  <c r="D115" i="4" s="1"/>
  <c r="E116" i="4"/>
  <c r="E115" i="4" s="1"/>
  <c r="F115" i="4" s="1"/>
  <c r="G118" i="4"/>
  <c r="D107" i="4"/>
  <c r="D101" i="4" s="1"/>
  <c r="E101" i="4"/>
  <c r="D123" i="4"/>
  <c r="E122" i="4"/>
  <c r="E121" i="4" s="1"/>
  <c r="F121" i="4" s="1"/>
  <c r="D105" i="4"/>
  <c r="E99" i="4"/>
  <c r="E98" i="4" s="1"/>
  <c r="E97" i="4" s="1"/>
  <c r="E104" i="4"/>
  <c r="E103" i="4" s="1"/>
  <c r="F103" i="4" s="1"/>
  <c r="F110" i="4"/>
  <c r="AA127" i="4" l="1"/>
  <c r="D122" i="4"/>
  <c r="D121" i="4" s="1"/>
  <c r="B85" i="4"/>
  <c r="K127" i="4"/>
  <c r="R127" i="4"/>
  <c r="S127" i="4"/>
  <c r="M127" i="4"/>
  <c r="B130" i="4"/>
  <c r="F130" i="4" s="1"/>
  <c r="Y127" i="4"/>
  <c r="X127" i="4"/>
  <c r="T127" i="4"/>
  <c r="Q127" i="4"/>
  <c r="F104" i="4"/>
  <c r="I127" i="4"/>
  <c r="B129" i="4"/>
  <c r="F129" i="4" s="1"/>
  <c r="E86" i="4"/>
  <c r="E91" i="4"/>
  <c r="E133" i="4" s="1"/>
  <c r="C49" i="4"/>
  <c r="G49" i="4" s="1"/>
  <c r="G50" i="4"/>
  <c r="P127" i="4"/>
  <c r="G74" i="4"/>
  <c r="C73" i="4"/>
  <c r="G73" i="4" s="1"/>
  <c r="F37" i="4"/>
  <c r="C129" i="4"/>
  <c r="G129" i="4" s="1"/>
  <c r="G8" i="4"/>
  <c r="D87" i="4"/>
  <c r="D128" i="4" s="1"/>
  <c r="D92" i="4"/>
  <c r="D20" i="4"/>
  <c r="D19" i="4" s="1"/>
  <c r="D99" i="4"/>
  <c r="D98" i="4" s="1"/>
  <c r="D97" i="4" s="1"/>
  <c r="D104" i="4"/>
  <c r="D103" i="4" s="1"/>
  <c r="C103" i="4"/>
  <c r="G103" i="4" s="1"/>
  <c r="G104" i="4"/>
  <c r="C86" i="4"/>
  <c r="G68" i="4"/>
  <c r="C67" i="4"/>
  <c r="G67" i="4" s="1"/>
  <c r="F122" i="4"/>
  <c r="F91" i="4"/>
  <c r="B133" i="4"/>
  <c r="F74" i="4"/>
  <c r="B73" i="4"/>
  <c r="F73" i="4" s="1"/>
  <c r="D89" i="4"/>
  <c r="D130" i="4" s="1"/>
  <c r="F116" i="4"/>
  <c r="L127" i="4"/>
  <c r="G110" i="4"/>
  <c r="G92" i="4"/>
  <c r="F98" i="4"/>
  <c r="F97" i="4" s="1"/>
  <c r="B97" i="4"/>
  <c r="D26" i="4"/>
  <c r="D25" i="4" s="1"/>
  <c r="B128" i="4"/>
  <c r="F128" i="4" s="1"/>
  <c r="G100" i="4"/>
  <c r="C98" i="4"/>
  <c r="C115" i="4"/>
  <c r="G115" i="4" s="1"/>
  <c r="G116" i="4"/>
  <c r="F92" i="4"/>
  <c r="D88" i="4"/>
  <c r="D129" i="4" s="1"/>
  <c r="C31" i="4"/>
  <c r="G31" i="4" s="1"/>
  <c r="G32" i="4"/>
  <c r="H127" i="4"/>
  <c r="C121" i="4"/>
  <c r="G121" i="4" s="1"/>
  <c r="G122" i="4"/>
  <c r="G109" i="4"/>
  <c r="C133" i="4"/>
  <c r="C55" i="4"/>
  <c r="G55" i="4" s="1"/>
  <c r="G56" i="4"/>
  <c r="F32" i="4"/>
  <c r="B31" i="4"/>
  <c r="F31" i="4" s="1"/>
  <c r="O127" i="4"/>
  <c r="C37" i="4"/>
  <c r="G37" i="4" s="1"/>
  <c r="G38" i="4"/>
  <c r="AJ103" i="4" l="1"/>
  <c r="G91" i="4"/>
  <c r="C85" i="4"/>
  <c r="G86" i="4"/>
  <c r="C97" i="4"/>
  <c r="G98" i="4"/>
  <c r="G97" i="4" s="1"/>
  <c r="C127" i="4"/>
  <c r="D91" i="4"/>
  <c r="D133" i="4" s="1"/>
  <c r="D86" i="4"/>
  <c r="E85" i="4"/>
  <c r="F85" i="4" s="1"/>
  <c r="F86" i="4"/>
  <c r="E127" i="4"/>
  <c r="F127" i="4" s="1"/>
  <c r="D85" i="4" l="1"/>
  <c r="D127" i="4"/>
  <c r="G127" i="4"/>
  <c r="G85" i="4"/>
</calcChain>
</file>

<file path=xl/sharedStrings.xml><?xml version="1.0" encoding="utf-8"?>
<sst xmlns="http://schemas.openxmlformats.org/spreadsheetml/2006/main" count="190" uniqueCount="68">
  <si>
    <t>Отчет о ходе реализации муниципальной программы (сетевой график)</t>
  </si>
  <si>
    <t>ОГЛАВЛЕНИЕ!A1</t>
  </si>
  <si>
    <t>«Управление муниципальным имуществом города Когалыма» (постановление Администрации города Коаглыма от 15.10.2013 №2934)</t>
  </si>
  <si>
    <t>тыс. рублей</t>
  </si>
  <si>
    <t>Наименование мероприятий программы</t>
  </si>
  <si>
    <t xml:space="preserve">План на </t>
  </si>
  <si>
    <t xml:space="preserve">Профинансировано на </t>
  </si>
  <si>
    <t xml:space="preserve">Кассовый расход на  </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</si>
  <si>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</si>
  <si>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</si>
  <si>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</si>
  <si>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</si>
  <si>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</si>
  <si>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</si>
  <si>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</si>
  <si>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</si>
  <si>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</si>
  <si>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</si>
  <si>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</si>
  <si>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</si>
  <si>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</si>
  <si>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</si>
  <si>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</si>
  <si>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</si>
  <si>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</si>
  <si>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</si>
  <si>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 Основное мероприятие "Организация обеспечения формирования состава и структуры муниципального имущества города Когалыма" (показатель 1, 2)</t>
  </si>
  <si>
    <t>Всего</t>
  </si>
  <si>
    <t>бюджет автономного округа</t>
  </si>
  <si>
    <t>бюджет города Когалыма</t>
  </si>
  <si>
    <t>федеральный бюджет</t>
  </si>
  <si>
    <t>привлеченные средства</t>
  </si>
  <si>
    <t>2. Основное мероприятие "Реконструкция и ремонт, в том числе капитальный, объектов муниципальной собственности города Когалыма (показатель 3)</t>
  </si>
  <si>
    <t>2.6. Ремонт комплекса зданий, находящихся в муниципальной собственности, расположенных по адресу: г.Когалым, улица Югорская, 3</t>
  </si>
  <si>
    <t>2.7. Капитальный ремонт здания, находящегомся в муниципальной собственности, расположенного по адресу: г. Когалым, ул. Сибирская, 11.</t>
  </si>
  <si>
    <t>2.8. Ремонт комплекса муниципальных зданий, расположенных по адресу: г.Когалым, ул.Янтарная д. 10</t>
  </si>
  <si>
    <t>2.9. Ремонт системы водоснабжения в нежилых помещениях, находящихся в муниципальной собственности, расположенных по адресу: г. Когалым, ул. Мира, д.4а</t>
  </si>
  <si>
    <t>2.10. Замена подъемно-секционных механических ворот в рамках капитального ремонта здания находящегося в муниципальной собственности: "Административно-бытовой комплекс", расположенного по адресу: город Когалым, улица Бакинская, дом 2</t>
  </si>
  <si>
    <t>3. Основное мероприятие "Организационно-техническое и финансовое обеспечение органов местного самоуправления города Когалыма" (показатели 4, 5)</t>
  </si>
  <si>
    <t>3.1. Расходы на обеспечение функций комитета по управлению муниципальным имуществом Администрации города Когалыма</t>
  </si>
  <si>
    <t>3.2.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t>
  </si>
  <si>
    <t>3.2.1 Выполнение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</si>
  <si>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</si>
  <si>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3.3. Организационно-техническое обеспечение органов местного самоуправления Администрации города Когалыма</t>
  </si>
  <si>
    <t xml:space="preserve">3.4.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</si>
  <si>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Итого по программе, в том числе</t>
  </si>
  <si>
    <t>Ответственный за составление сетевого графика</t>
  </si>
  <si>
    <t>Председатель комитета</t>
  </si>
  <si>
    <t>Ковальчк А.В.</t>
  </si>
  <si>
    <t>Кузьменков П.А.</t>
  </si>
  <si>
    <t>т.93-782</t>
  </si>
  <si>
    <t>Экономия сложилась в связи с наличием вакантных ставок, листов временной нетрудоспособности</t>
  </si>
  <si>
    <t>Экономия сложилась в связи с наличием: вакансии; специалистов имеющих небольшой стаж; листов временной нетрудоспособности</t>
  </si>
  <si>
    <t>2.1. Ремонт комплекса зданий, находящихся в муниципальной собственности, расположенных по адресу: г.Когалым, улица Югорская, 3</t>
  </si>
  <si>
    <t>2.2.Капитальный ремонт здания, находящегомся в муниципальной собственности, расположенного по адресу: г. Когалым, ул. Сибирская, 11.</t>
  </si>
  <si>
    <t>2.3. Ремонт комплекса муниципальных зданий, расположенных по адресу: г. Когалым, ул. Янтарная д.10</t>
  </si>
  <si>
    <t>2.4.Замена подъемно-секционных механических ворот в рамках капитального ремонта здания находящегося в муниципальной собственности: "Административно-бытовой комплекс", расположенного по адресу: город Когалым, улица Бакинская, дом 2</t>
  </si>
  <si>
    <t>2.5. Ремонт, в том числе капитальный жилых и нежилых помещений (для перевода в жилищный фонд), находящихся в муниципальной собственности</t>
  </si>
  <si>
    <t>На отчетную дату ведутся следующие работы:
1. Заключен контракт 12913/20 от 04.03.2020 на выполнение работ по ремонту комплекса зданий:
- цена контракта 14 523,00 тыс. руб.
- сроки выполнения работ по 31.08.2020.
На отчетную даты выплачен аванс в размере 30% от цены контракта (4356,9 тыс.руб.).
Отклонение образовалось по причине уменьшения инвестором объемов авансирования.</t>
  </si>
  <si>
    <t>На отчетную дату ведется исполнение муниципального контракта  №0187300013719000018 от 17.04.2019 по разработке проектно-сметной документации на кап.ремонт здания на сумму 2 593 тыс.руб. 
Окончание работ: 27.09.2019. Работы ведутся с нарушением срока, предусмотренного контрактом.</t>
  </si>
  <si>
    <t>На отчетную дату ведутся следующие работы:
1. Заключен контракт 12929/20 от 13.03.2020 на выполнение работ по ремонту комплекса зданий:
- цена контракта 5 741,00 тыс. руб.
- сроки выполнения работ по 31.08.2020.
На отчетную даты выплачен аванс в размере 30% от цены контракта (1722,3 тыс.руб.).</t>
  </si>
  <si>
    <t>На отчетную дату завершено исполнение муниципального контракта №0187300013719000361 от 25.11.2019 на сумму 925,62 тыс. руб.</t>
  </si>
  <si>
    <t xml:space="preserve">В рамках подмероприятия:
1) заключен муниципальный контракт 0187300013720000019 от 30.03.2020 на выполнение работ по ремонту помещений в здании "Культурно-досуговый центр", расположенных по адресу: г. Когалым, ул. Дружбы народов 11:
- цена контракта 637,52 тыс. руб.
- сроки выполнения работ по 31.07.2020. 
2) 28.04.2020 заключен МК № 0187300013720000051 от 27.03.2020 ремонт жилых помещениий по адресу пр. Шимидта, д.10, кв.1,2,3,4:
- цена контракта 563,71тыс. руб.
- сроки выполнения работ по 30.06.2020. </t>
  </si>
  <si>
    <t>2.6.Выполнение работ по ремонту кровли в жилом доме по улице Олимпийская дом 9</t>
  </si>
  <si>
    <t>Отклонение от плана составляет 3 355,63 тыс. рублей в том числе:
1) 128,5 тыс. рублей - выполнение работ по технической инвентаризации объектов муниципальной собственности;
2) 545,9 тыс. рублей - неисполнение связана с несвоевременным выставлением счетов управляющими компаниями на получение субсидии;
3) 101 тыс.рублей - выполнение работ по постановке земельных участков на государственный кадастровый учет;
4) 0,4 тыс. рублей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5)  2 579,8 тыс. рублей, из них:
- 874,4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- 45,3 тыс. рублей - в связи с фактическими расходами на содержание мун.жилищного фонда г.Когалыма;
- 1 660,1 тыс. рублей - в связи с фактическими расходами на содержание прочих объектов муниципальной собственности г.Когалыма</t>
  </si>
  <si>
    <t xml:space="preserve">
1. Заключен контракт 12913/20 от 04.03.2020 на выполнение работ по ремонту комплекса зданий:
- цена контракта 14 523,00 тыс. руб.
- сроки выполнения работ по 31.08.2020.
На отчетную даты выплачен аванс в размере 30% от цены контракта (4356,9 тыс.руб.).
Отклонение образовалось по причине уменьшения инвестором объемов авансирования.
2.ведется исполнение муниципального контракта  №0187300013719000018 от 17.04.2019 по разработке проектно-сметной документации на кап.ремонт здания на сумму 2 593 тыс.руб. 
Окончание работ: 27.09.2019. Работы ведутся с нарушением срока, предусмотренного контрактом.
3.На отчетную дату ведутся следующие работы:
-Заключен контракт 12929/20 от 13.03.2020 на выполнение работ по ремонту комплекса зданий:
- цена контракта 5 741,00 тыс. руб.
- сроки выполнения работ по 31.08.2020.
-На отчетную даты выплачен аванс в размере 30% от цены контракта (1722,3 тыс.руб.).
4.На отчетную дату завершено исполнение муниципального контракта №0187300013719000361 от 25.11.2019 на сумму 925,62 тыс. руб.
5.В рамках подмероприятия:
-заключен муниципальный контракт 0187300013720000019 от 30.03.2020 на выполнение работ по ремонту помещений в здании "Культурно-досуговый центр", расположенных по адресу: г. Когалым, ул. Дружбы народов 11:
- цена контракта 637,52 тыс. руб.
- сроки выполнения работ по 31.07.2020. 
-28.04.2020 заключен МК № 0187300013720000051 от 27.03.2020 ремонт жилых помещениий по адресу пр. Шимидта, д.10, кв.1,2,3,4:
- цена контракта 563,71тыс. руб.
- сроки выполнения работ по 30.06.2020. 
Работы по контракту выполнены, оплата будет проведена в первой декаде июня 2020 года
Работы выполнены оплата проведена в полном объеме.
3) 02.06.2020 заключен МК 09/2020 на выполнение работ по замене оконных блоков в нежилом помещении,находящемся в муниципальной сбственности, расположенном по адресу: город Когалым, улица Молодежная, дом 2, квартира 108 на сумму 158,97 тыс.руб. Работы выполнены, оплата проведена в полном объеме.</t>
  </si>
  <si>
    <t xml:space="preserve">Остаток плана на 01.08.2020г. составляет 7077,07 тыс.руб., в том числе:                                                                                                                                                                              
1) 10,45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2) 641,99 тыс.руб. - в связи с сложившимися фактическими расходами на командировочные расходы; проезд в отпуск и обратно (работники не воспользовались правом на оплату льготного проезда в связи с нововирусной инфекцией COVID-2019);
3) 875,00 тыс.руб. - по факту начисления страховых взносов;
4) 661,33 тыс.руб. - с связи с фактическими расходами на услуги связи;
5) 110,61 тыс.руб. -  в связи с фактическими расходами на оплату коммунальных услуг согласно показаниям приборов учета;                                                                                                                                                                                                                                                                                                                     6) 3609,45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оборудования средств пожарной безопасности зданий и электрооборудования внутренних инженерных сетей зданий; выполнение работ по ТО и ТР оборудования водных диспенсеров; выполнение работ по техническому обслуживанию и ремонту компьютерной и копировальной техники, серверного и сетевого оборудования, устройств печати;Оплата по факту оказания услуг по герметизации оконных блоков в рабочих кабинетах здания Администрации г.Когалыма (Дружбы Народов,7).
7) 997,90 тыс.руб.- экономия по торгам (оказание услуг по сопровождению ПО: 1С Предприятие, оказание услуг по техническому сопровождению ПО АС "Бюджет", АС "УРМ", ПО "Учет денежных обязательств", оказание услуг по ТО центрального сегмента региональной информационной системы, гос.итоговой аттестации г.Когалыма, ПО "Госзаказ". 
8) 82,70 тыс.руб.-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9) 87,64 тыс.руб. - питьевая вода для диспенсеров и одноразовые стаканы (оплачены по фактическим расходам);фирменные бланки (Почетные грамоты,благодарственные письма) (оплачены по фактическим расходам);канцелярские товары(оплачены по фактическим расходам)
</t>
  </si>
  <si>
    <t>Отклонение от плана составляет  12 320,99  тыс.руб. в том числе:
1. 5 034,52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180,0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1 282,55 тыс.руб.  -неисполнение субсидии по статье начисления на оплату труда возникло в связи с оплатой страховых взносов в августе  2020г.
4.  74,84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82,81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4,97  тыс.руб.- неисполнение субсидии по статье арендная плата за пользование имуществом возникло, в связи с тем, что оплата произведена согласно графика платежей.
7.  888,80  тыс. руб. - неисполнение субсидии по статье оплата услуг по содержанию имущества возникла в связи с: 1. Оплатой  счетов за вывоз прочих отходов  в месяце, следующем за отчетным. 2. Оплата за мойку автомобилей произведена согласно выставленных документов. 3. Оплата за прохождение техосмотра, произведена согласно выставленных документов. 4 Оплата за обслуживание компьютерной техники (инженер-программист/ аутсорсинг), произведена по факту выставленных документов. 5 Оплата за техническое обслуживание, технический ремонт транспорта и пр., произведена согласно выставленных документов. 6.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документов. 
8.  1 305,13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возмещение работникам (сотрудникам) расходов, связанных со служебными командировками по фактической потребности. 3. . Оказание услуг по охране базы, так как оплата произведена по факту оказанных услуг.
9.  91,18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10. 2 022,48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696,25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за приобретение шин, будет произведена по факту поставки товара.
12. 142,24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13. 474,0 тыс.руб. - неисполнение по статье расходов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14. 9,72  тыс.руб.- неисполнение субсидии по статье увеличение стоимости продуктов питания, в связи с оплатой по факту поставки  молока, согласно поданных заявок.
15. 31,5  тыс.руб.  -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</si>
</sst>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_ ;[Red]\-#,##0.00\ "/>
    <numFmt numFmtId="165" formatCode="#,##0.0_ ;[Red]\-#,##0.0\ "/>
    <numFmt numFmtId="166" formatCode="#,##0_ ;[Red]\-#,##0\ "/>
    <numFmt numFmtId="167" formatCode="#,##0.00;[Red]\-#,##0.00;0.00"/>
    <numFmt numFmtId="168" formatCode="#,##0.00\ _₽"/>
  </numFmts>
  <fonts count="23" x14ac:knownFonts="1">
    <font>
      <sz val="11"/>
      <color theme="1"/>
      <name val="Calibri"/>
      <family val="2"/>
      <scheme val="minor"/>
    </font>
    <font>
      <sz val="11"/>
      <color theme="1"/>
      <name val="Calibri"/>
      <family val="2"/>
      <scheme val="minor"/>
    </font>
    <font>
      <b/>
      <sz val="18"/>
      <name val="Times New Roman"/>
      <family val="1"/>
      <charset val="204"/>
    </font>
    <font>
      <sz val="18"/>
      <name val="Times New Roman"/>
      <family val="1"/>
      <charset val="204"/>
    </font>
    <font>
      <u/>
      <sz val="11"/>
      <color theme="10"/>
      <name val="Calibri"/>
      <family val="2"/>
      <scheme val="minor"/>
    </font>
    <font>
      <sz val="12"/>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theme="1"/>
      <name val="Times New Roman"/>
      <family val="1"/>
      <charset val="204"/>
    </font>
    <font>
      <sz val="12"/>
      <color indexed="8"/>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sz val="14"/>
      <color theme="1"/>
      <name val="Times New Roman"/>
      <family val="1"/>
      <charset val="204"/>
    </font>
    <font>
      <b/>
      <sz val="12"/>
      <name val="Arial"/>
      <family val="2"/>
      <charset val="204"/>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ABF3CC"/>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6" fillId="0" borderId="0"/>
  </cellStyleXfs>
  <cellXfs count="153">
    <xf numFmtId="0" fontId="0" fillId="0" borderId="0" xfId="0"/>
    <xf numFmtId="164" fontId="3" fillId="0" borderId="0" xfId="0" applyNumberFormat="1" applyFont="1" applyFill="1" applyAlignment="1">
      <alignment vertical="center" wrapText="1"/>
    </xf>
    <xf numFmtId="0" fontId="3" fillId="0" borderId="0" xfId="0" applyFont="1" applyFill="1" applyAlignment="1">
      <alignment vertical="center" wrapText="1"/>
    </xf>
    <xf numFmtId="0" fontId="4" fillId="0" borderId="0" xfId="2" applyFill="1" applyAlignment="1">
      <alignment vertical="center" wrapText="1"/>
    </xf>
    <xf numFmtId="0" fontId="5" fillId="0" borderId="0" xfId="0" applyFont="1" applyFill="1" applyAlignment="1">
      <alignment vertical="center" wrapText="1"/>
    </xf>
    <xf numFmtId="165" fontId="6" fillId="0" borderId="0"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7" fillId="0" borderId="1" xfId="0" applyNumberFormat="1" applyFont="1" applyFill="1" applyBorder="1" applyAlignment="1">
      <alignment vertical="center" wrapText="1"/>
    </xf>
    <xf numFmtId="0" fontId="8" fillId="0" borderId="0" xfId="0" applyFont="1" applyFill="1" applyAlignment="1">
      <alignment horizontal="center" vertical="center" wrapText="1"/>
    </xf>
    <xf numFmtId="165" fontId="9" fillId="0" borderId="3" xfId="0" applyNumberFormat="1" applyFont="1" applyFill="1" applyBorder="1" applyAlignment="1">
      <alignment horizontal="center" vertical="center" wrapText="1"/>
    </xf>
    <xf numFmtId="165" fontId="9" fillId="2" borderId="3"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49" fontId="8" fillId="0" borderId="3" xfId="0" applyNumberFormat="1" applyFont="1" applyFill="1" applyBorder="1" applyAlignment="1">
      <alignment horizontal="center" vertical="center" wrapText="1"/>
    </xf>
    <xf numFmtId="14"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166" fontId="5" fillId="0" borderId="0" xfId="0" applyNumberFormat="1" applyFont="1" applyFill="1" applyAlignment="1">
      <alignment vertical="center" wrapText="1"/>
    </xf>
    <xf numFmtId="0" fontId="8" fillId="0" borderId="3" xfId="0" applyFont="1" applyFill="1" applyBorder="1" applyAlignment="1">
      <alignment horizontal="justify" vertical="center" wrapText="1"/>
    </xf>
    <xf numFmtId="164" fontId="8" fillId="0" borderId="3" xfId="0" applyNumberFormat="1"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165" fontId="8" fillId="2" borderId="3" xfId="0" applyNumberFormat="1" applyFont="1" applyFill="1" applyBorder="1" applyAlignment="1" applyProtection="1">
      <alignment vertical="center" wrapText="1"/>
    </xf>
    <xf numFmtId="0" fontId="10" fillId="0" borderId="0" xfId="0" applyFont="1" applyFill="1" applyBorder="1" applyAlignment="1">
      <alignment vertical="center" wrapText="1"/>
    </xf>
    <xf numFmtId="0" fontId="9" fillId="0" borderId="3" xfId="0" applyFont="1" applyFill="1" applyBorder="1" applyAlignment="1">
      <alignment horizontal="justify" wrapText="1"/>
    </xf>
    <xf numFmtId="164" fontId="9" fillId="0" borderId="3" xfId="0" applyNumberFormat="1" applyFont="1" applyFill="1" applyBorder="1" applyAlignment="1" applyProtection="1">
      <alignment vertical="center" wrapText="1"/>
    </xf>
    <xf numFmtId="165" fontId="9" fillId="2" borderId="3" xfId="0" applyNumberFormat="1" applyFont="1" applyFill="1" applyBorder="1" applyAlignment="1" applyProtection="1">
      <alignment vertical="center" wrapText="1"/>
    </xf>
    <xf numFmtId="164" fontId="9" fillId="2" borderId="3" xfId="0" applyNumberFormat="1" applyFont="1" applyFill="1" applyBorder="1" applyAlignment="1" applyProtection="1">
      <alignment vertical="center" wrapText="1"/>
    </xf>
    <xf numFmtId="165" fontId="9" fillId="0" borderId="3" xfId="0" applyNumberFormat="1" applyFont="1" applyFill="1" applyBorder="1" applyAlignment="1" applyProtection="1">
      <alignment vertical="center" wrapText="1"/>
    </xf>
    <xf numFmtId="165" fontId="10" fillId="0" borderId="3" xfId="0" applyNumberFormat="1" applyFont="1" applyFill="1" applyBorder="1" applyAlignment="1" applyProtection="1">
      <alignment horizontal="justify" vertical="center" wrapText="1"/>
    </xf>
    <xf numFmtId="0" fontId="10" fillId="4" borderId="0" xfId="0" applyFont="1" applyFill="1" applyBorder="1" applyAlignment="1">
      <alignment vertical="center" wrapText="1"/>
    </xf>
    <xf numFmtId="0" fontId="8" fillId="0" borderId="3" xfId="0" applyFont="1" applyFill="1" applyBorder="1" applyAlignment="1">
      <alignment horizontal="justify" wrapText="1"/>
    </xf>
    <xf numFmtId="0" fontId="10" fillId="2" borderId="0" xfId="0" applyFont="1" applyFill="1" applyBorder="1" applyAlignment="1">
      <alignment vertical="center" wrapText="1"/>
    </xf>
    <xf numFmtId="49" fontId="5" fillId="2" borderId="3" xfId="0" applyNumberFormat="1" applyFont="1" applyFill="1" applyBorder="1" applyAlignment="1" applyProtection="1">
      <alignment horizontal="justify" vertical="center" wrapText="1"/>
    </xf>
    <xf numFmtId="165" fontId="5" fillId="5" borderId="2" xfId="0" applyNumberFormat="1" applyFont="1" applyFill="1" applyBorder="1" applyAlignment="1" applyProtection="1">
      <alignment horizontal="justify" vertical="center" wrapText="1"/>
    </xf>
    <xf numFmtId="0" fontId="10" fillId="5" borderId="0" xfId="0" applyFont="1" applyFill="1" applyBorder="1" applyAlignment="1">
      <alignment vertical="center" wrapText="1"/>
    </xf>
    <xf numFmtId="4" fontId="9" fillId="0" borderId="3" xfId="0" applyNumberFormat="1" applyFont="1" applyFill="1" applyBorder="1" applyAlignment="1" applyProtection="1">
      <alignment vertical="center" wrapText="1"/>
    </xf>
    <xf numFmtId="4" fontId="9" fillId="2" borderId="3" xfId="0" applyNumberFormat="1" applyFont="1" applyFill="1" applyBorder="1" applyAlignment="1" applyProtection="1">
      <alignment vertical="center" wrapText="1"/>
    </xf>
    <xf numFmtId="0" fontId="9" fillId="2" borderId="3" xfId="0" applyFont="1" applyFill="1" applyBorder="1" applyAlignment="1">
      <alignment horizontal="justify" wrapText="1"/>
    </xf>
    <xf numFmtId="164" fontId="10" fillId="0" borderId="0" xfId="0" applyNumberFormat="1" applyFont="1" applyFill="1" applyBorder="1" applyAlignment="1">
      <alignment vertical="center" wrapText="1"/>
    </xf>
    <xf numFmtId="164" fontId="10" fillId="2" borderId="0" xfId="0" applyNumberFormat="1" applyFont="1" applyFill="1" applyBorder="1" applyAlignment="1">
      <alignment vertical="center" wrapText="1"/>
    </xf>
    <xf numFmtId="4" fontId="9" fillId="0" borderId="2" xfId="0" applyNumberFormat="1" applyFont="1" applyFill="1" applyBorder="1" applyAlignment="1" applyProtection="1">
      <alignment vertical="center" wrapText="1"/>
    </xf>
    <xf numFmtId="4" fontId="9" fillId="2" borderId="2" xfId="0" applyNumberFormat="1" applyFont="1" applyFill="1" applyBorder="1" applyAlignment="1" applyProtection="1">
      <alignment vertical="center" wrapText="1"/>
    </xf>
    <xf numFmtId="0" fontId="8" fillId="6" borderId="3" xfId="0" applyFont="1" applyFill="1" applyBorder="1" applyAlignment="1">
      <alignment horizontal="justify" wrapText="1"/>
    </xf>
    <xf numFmtId="164"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horizontal="justify" vertical="center" wrapText="1"/>
    </xf>
    <xf numFmtId="164" fontId="5" fillId="6" borderId="0" xfId="0" applyNumberFormat="1" applyFont="1" applyFill="1" applyAlignment="1">
      <alignment vertical="center" wrapText="1"/>
    </xf>
    <xf numFmtId="0" fontId="5" fillId="6" borderId="0" xfId="0" applyFont="1" applyFill="1" applyAlignment="1">
      <alignment vertical="center" wrapText="1"/>
    </xf>
    <xf numFmtId="165" fontId="9" fillId="0" borderId="3" xfId="0" applyNumberFormat="1" applyFont="1" applyFill="1" applyBorder="1" applyAlignment="1" applyProtection="1">
      <alignment horizontal="justify" vertical="center" wrapText="1"/>
    </xf>
    <xf numFmtId="164" fontId="5" fillId="0" borderId="0" xfId="0" applyNumberFormat="1" applyFont="1" applyFill="1" applyAlignment="1">
      <alignment vertical="center" wrapText="1"/>
    </xf>
    <xf numFmtId="0" fontId="5" fillId="0" borderId="0" xfId="0" applyFont="1" applyFill="1" applyBorder="1" applyAlignment="1">
      <alignment vertical="center" wrapText="1"/>
    </xf>
    <xf numFmtId="0" fontId="13" fillId="2" borderId="0" xfId="0" applyFont="1" applyFill="1" applyBorder="1" applyAlignment="1">
      <alignment horizontal="justify" wrapText="1"/>
    </xf>
    <xf numFmtId="164" fontId="14" fillId="2" borderId="0" xfId="0" applyNumberFormat="1" applyFont="1" applyFill="1" applyBorder="1" applyAlignment="1">
      <alignment horizontal="justify" wrapText="1"/>
    </xf>
    <xf numFmtId="164" fontId="13" fillId="2" borderId="0" xfId="0" applyNumberFormat="1" applyFont="1" applyFill="1" applyBorder="1" applyAlignment="1">
      <alignment horizontal="justify" wrapText="1"/>
    </xf>
    <xf numFmtId="165" fontId="13" fillId="2" borderId="0" xfId="0" applyNumberFormat="1" applyFont="1" applyFill="1" applyBorder="1" applyAlignment="1">
      <alignment horizontal="justify" wrapText="1"/>
    </xf>
    <xf numFmtId="164" fontId="15" fillId="0" borderId="0" xfId="0" applyNumberFormat="1" applyFont="1" applyFill="1" applyBorder="1" applyAlignment="1" applyProtection="1">
      <alignment vertical="center" wrapText="1"/>
    </xf>
    <xf numFmtId="167" fontId="17" fillId="0" borderId="0" xfId="3" applyNumberFormat="1" applyFont="1" applyFill="1" applyBorder="1" applyAlignment="1" applyProtection="1">
      <protection hidden="1"/>
    </xf>
    <xf numFmtId="167" fontId="18" fillId="0" borderId="0" xfId="3" applyNumberFormat="1" applyFont="1" applyFill="1" applyBorder="1" applyAlignment="1" applyProtection="1">
      <protection hidden="1"/>
    </xf>
    <xf numFmtId="165" fontId="14" fillId="2" borderId="0" xfId="0" applyNumberFormat="1" applyFont="1" applyFill="1" applyBorder="1" applyAlignment="1">
      <alignment horizontal="justify" wrapText="1"/>
    </xf>
    <xf numFmtId="164" fontId="19" fillId="2" borderId="0" xfId="0" applyNumberFormat="1" applyFont="1" applyFill="1" applyAlignment="1">
      <alignment vertical="center" wrapText="1"/>
    </xf>
    <xf numFmtId="0" fontId="20" fillId="2" borderId="0" xfId="0" applyFont="1" applyFill="1" applyBorder="1" applyAlignment="1">
      <alignment vertical="center" wrapText="1"/>
    </xf>
    <xf numFmtId="0" fontId="9" fillId="0" borderId="0" xfId="0" applyFont="1" applyFill="1" applyBorder="1" applyAlignment="1">
      <alignment horizontal="center" wrapText="1"/>
    </xf>
    <xf numFmtId="164" fontId="8" fillId="0" borderId="7" xfId="0" applyNumberFormat="1" applyFont="1" applyFill="1" applyBorder="1" applyAlignment="1">
      <alignment horizontal="center" wrapText="1"/>
    </xf>
    <xf numFmtId="165" fontId="8" fillId="0" borderId="7" xfId="0" applyNumberFormat="1" applyFont="1" applyFill="1" applyBorder="1" applyAlignment="1">
      <alignment horizontal="center" wrapText="1"/>
    </xf>
    <xf numFmtId="164" fontId="8" fillId="0" borderId="3"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4" fontId="5" fillId="4" borderId="0" xfId="0" applyNumberFormat="1" applyFont="1" applyFill="1" applyAlignment="1">
      <alignment vertic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5" fontId="9" fillId="2" borderId="0" xfId="0" applyNumberFormat="1" applyFont="1" applyFill="1" applyBorder="1" applyAlignment="1">
      <alignment horizontal="justify" wrapText="1"/>
    </xf>
    <xf numFmtId="165" fontId="8" fillId="0" borderId="0" xfId="0" applyNumberFormat="1" applyFont="1" applyFill="1" applyBorder="1" applyAlignment="1" applyProtection="1">
      <alignment vertical="center" wrapText="1"/>
    </xf>
    <xf numFmtId="164" fontId="9" fillId="2" borderId="0" xfId="0" applyNumberFormat="1" applyFont="1" applyFill="1" applyBorder="1" applyAlignment="1">
      <alignment horizontal="center" wrapText="1"/>
    </xf>
    <xf numFmtId="164" fontId="5" fillId="2" borderId="0" xfId="0" applyNumberFormat="1" applyFont="1" applyFill="1" applyAlignment="1">
      <alignment vertical="center" wrapText="1"/>
    </xf>
    <xf numFmtId="0" fontId="9" fillId="0" borderId="0" xfId="0" applyFont="1" applyFill="1" applyAlignment="1">
      <alignment vertical="center" wrapText="1"/>
    </xf>
    <xf numFmtId="165" fontId="5" fillId="0" borderId="0" xfId="0" applyNumberFormat="1" applyFont="1" applyFill="1" applyAlignment="1">
      <alignment vertical="center" wrapText="1"/>
    </xf>
    <xf numFmtId="0" fontId="5" fillId="0" borderId="0" xfId="0" applyFont="1" applyFill="1" applyAlignment="1">
      <alignment horizontal="justify" vertical="center" wrapText="1"/>
    </xf>
    <xf numFmtId="0" fontId="9" fillId="0" borderId="0" xfId="0" applyFont="1" applyFill="1" applyBorder="1" applyAlignment="1" applyProtection="1">
      <alignment wrapText="1"/>
    </xf>
    <xf numFmtId="168" fontId="9" fillId="0" borderId="0" xfId="1" applyNumberFormat="1" applyFont="1" applyFill="1" applyBorder="1" applyAlignment="1" applyProtection="1">
      <alignment vertical="center" wrapText="1"/>
    </xf>
    <xf numFmtId="0" fontId="9" fillId="0" borderId="0" xfId="0" applyFont="1" applyFill="1" applyBorder="1" applyAlignment="1" applyProtection="1"/>
    <xf numFmtId="165" fontId="9" fillId="0" borderId="0" xfId="0" applyNumberFormat="1" applyFont="1" applyFill="1" applyBorder="1" applyAlignment="1" applyProtection="1">
      <alignment vertical="center" wrapText="1"/>
    </xf>
    <xf numFmtId="165" fontId="21" fillId="0" borderId="0" xfId="0" applyNumberFormat="1" applyFont="1" applyFill="1" applyBorder="1" applyAlignment="1" applyProtection="1">
      <alignment horizontal="left" vertical="top" wrapText="1"/>
    </xf>
    <xf numFmtId="165" fontId="10"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9" fillId="0" borderId="0" xfId="0" applyFont="1" applyFill="1" applyBorder="1" applyAlignment="1" applyProtection="1">
      <alignment horizontal="center" wrapText="1"/>
    </xf>
    <xf numFmtId="0" fontId="5" fillId="0" borderId="0" xfId="0" applyFont="1" applyFill="1" applyAlignment="1" applyProtection="1">
      <alignment vertical="center" wrapText="1"/>
    </xf>
    <xf numFmtId="0" fontId="9" fillId="0" borderId="0" xfId="0" applyFont="1" applyFill="1" applyAlignment="1" applyProtection="1">
      <alignment vertical="center" wrapText="1"/>
    </xf>
    <xf numFmtId="165" fontId="5" fillId="0" borderId="0" xfId="0" applyNumberFormat="1" applyFont="1" applyFill="1" applyAlignment="1" applyProtection="1">
      <alignment vertical="center" wrapText="1"/>
    </xf>
    <xf numFmtId="165" fontId="11" fillId="0" borderId="0" xfId="0" applyNumberFormat="1" applyFont="1" applyFill="1" applyAlignment="1" applyProtection="1">
      <alignment horizontal="left" vertical="top" wrapText="1"/>
    </xf>
    <xf numFmtId="0" fontId="5" fillId="0" borderId="0" xfId="0" applyFont="1" applyFill="1" applyAlignment="1" applyProtection="1">
      <alignment horizontal="center" vertical="top" wrapText="1"/>
    </xf>
    <xf numFmtId="165" fontId="5" fillId="0" borderId="0" xfId="0" applyNumberFormat="1" applyFont="1" applyFill="1" applyAlignment="1" applyProtection="1">
      <alignment horizontal="center" vertical="center" wrapText="1"/>
    </xf>
    <xf numFmtId="0" fontId="11" fillId="0" borderId="0" xfId="0" applyFont="1" applyFill="1" applyAlignment="1" applyProtection="1">
      <alignment horizontal="left" vertical="top" wrapText="1"/>
    </xf>
    <xf numFmtId="0" fontId="9" fillId="0" borderId="0" xfId="0" applyFont="1" applyFill="1" applyAlignment="1" applyProtection="1">
      <alignment wrapText="1"/>
    </xf>
    <xf numFmtId="165" fontId="11" fillId="0" borderId="0" xfId="0" applyNumberFormat="1" applyFont="1" applyFill="1" applyAlignment="1" applyProtection="1">
      <alignment vertical="center" wrapText="1"/>
    </xf>
    <xf numFmtId="0" fontId="5" fillId="0" borderId="0" xfId="0" applyFont="1" applyFill="1" applyAlignment="1">
      <alignment horizontal="left" vertical="center" wrapText="1"/>
    </xf>
    <xf numFmtId="167" fontId="22" fillId="0" borderId="0" xfId="3" applyNumberFormat="1" applyFont="1" applyFill="1" applyBorder="1" applyAlignment="1" applyProtection="1">
      <protection hidden="1"/>
    </xf>
    <xf numFmtId="164" fontId="9" fillId="2" borderId="0" xfId="0" applyNumberFormat="1" applyFont="1" applyFill="1" applyBorder="1" applyAlignment="1" applyProtection="1">
      <alignment vertical="center" wrapText="1"/>
    </xf>
    <xf numFmtId="0" fontId="9" fillId="0" borderId="0" xfId="0" applyFont="1" applyFill="1" applyAlignment="1">
      <alignment horizontal="left" vertical="center" wrapText="1"/>
    </xf>
    <xf numFmtId="0" fontId="9" fillId="3" borderId="4"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3" borderId="5" xfId="0" applyFont="1" applyFill="1" applyBorder="1" applyAlignment="1">
      <alignment horizontal="left" vertical="center" wrapText="1"/>
    </xf>
    <xf numFmtId="49" fontId="5" fillId="2" borderId="2" xfId="0" applyNumberFormat="1" applyFont="1" applyFill="1" applyBorder="1" applyAlignment="1" applyProtection="1">
      <alignment horizontal="center" vertical="top" wrapText="1"/>
    </xf>
    <xf numFmtId="49" fontId="5" fillId="2" borderId="7" xfId="0" applyNumberFormat="1" applyFont="1" applyFill="1" applyBorder="1" applyAlignment="1" applyProtection="1">
      <alignment horizontal="center" vertical="top" wrapText="1"/>
    </xf>
    <xf numFmtId="165" fontId="7" fillId="0" borderId="1" xfId="0" applyNumberFormat="1" applyFont="1" applyFill="1" applyBorder="1" applyAlignment="1">
      <alignment horizontal="right" vertical="center" wrapText="1"/>
    </xf>
    <xf numFmtId="165" fontId="8" fillId="0" borderId="3"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5" fontId="7"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5" fontId="8" fillId="0" borderId="7" xfId="0" applyNumberFormat="1" applyFont="1" applyFill="1" applyBorder="1" applyAlignment="1">
      <alignment horizontal="center" vertical="center" wrapText="1"/>
    </xf>
    <xf numFmtId="0" fontId="0" fillId="0" borderId="7" xfId="0" applyBorder="1" applyAlignment="1">
      <alignment horizontal="center" vertical="center" wrapText="1"/>
    </xf>
    <xf numFmtId="49" fontId="5" fillId="2" borderId="2" xfId="0" applyNumberFormat="1" applyFont="1" applyFill="1" applyBorder="1" applyAlignment="1" applyProtection="1">
      <alignment horizontal="center" vertical="top" wrapText="1"/>
    </xf>
    <xf numFmtId="49" fontId="5" fillId="2" borderId="6" xfId="0" applyNumberFormat="1" applyFont="1" applyFill="1" applyBorder="1" applyAlignment="1" applyProtection="1">
      <alignment horizontal="center" vertical="top" wrapText="1"/>
    </xf>
    <xf numFmtId="49" fontId="5" fillId="2" borderId="7" xfId="0" applyNumberFormat="1" applyFont="1" applyFill="1" applyBorder="1" applyAlignment="1" applyProtection="1">
      <alignment horizontal="center" vertical="top" wrapText="1"/>
    </xf>
    <xf numFmtId="0" fontId="6" fillId="3" borderId="4"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3" borderId="5"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3" borderId="5" xfId="0" applyFont="1" applyFill="1" applyBorder="1" applyAlignment="1">
      <alignment horizontal="left" vertical="center" wrapText="1"/>
    </xf>
    <xf numFmtId="165" fontId="11" fillId="0" borderId="2" xfId="0" applyNumberFormat="1" applyFont="1" applyFill="1" applyBorder="1" applyAlignment="1" applyProtection="1">
      <alignment horizontal="left" vertical="center" wrapText="1"/>
    </xf>
    <xf numFmtId="165" fontId="11" fillId="0" borderId="6" xfId="0" applyNumberFormat="1" applyFont="1" applyFill="1" applyBorder="1" applyAlignment="1" applyProtection="1">
      <alignment horizontal="left" vertical="center" wrapText="1"/>
    </xf>
    <xf numFmtId="165" fontId="11" fillId="0" borderId="7" xfId="0" applyNumberFormat="1" applyFont="1" applyFill="1" applyBorder="1" applyAlignment="1" applyProtection="1">
      <alignment horizontal="left" vertical="center" wrapText="1"/>
    </xf>
    <xf numFmtId="0" fontId="11" fillId="0" borderId="2"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49" fontId="5" fillId="2" borderId="2" xfId="0" applyNumberFormat="1" applyFont="1" applyFill="1" applyBorder="1" applyAlignment="1" applyProtection="1">
      <alignment horizontal="justify" vertical="top" wrapText="1"/>
    </xf>
    <xf numFmtId="49" fontId="5" fillId="2" borderId="6" xfId="0" applyNumberFormat="1" applyFont="1" applyFill="1" applyBorder="1" applyAlignment="1" applyProtection="1">
      <alignment horizontal="justify" vertical="top" wrapText="1"/>
    </xf>
    <xf numFmtId="49" fontId="5" fillId="2" borderId="7" xfId="0" applyNumberFormat="1" applyFont="1" applyFill="1" applyBorder="1" applyAlignment="1" applyProtection="1">
      <alignment horizontal="justify" vertical="top" wrapText="1"/>
    </xf>
    <xf numFmtId="49" fontId="5" fillId="2" borderId="2" xfId="0" applyNumberFormat="1" applyFont="1" applyFill="1" applyBorder="1" applyAlignment="1" applyProtection="1">
      <alignment horizontal="left" vertical="top" wrapText="1"/>
    </xf>
    <xf numFmtId="49" fontId="5" fillId="2" borderId="6" xfId="0" applyNumberFormat="1" applyFont="1" applyFill="1" applyBorder="1" applyAlignment="1" applyProtection="1">
      <alignment horizontal="left" vertical="top" wrapText="1"/>
    </xf>
    <xf numFmtId="49" fontId="5" fillId="2" borderId="7" xfId="0" applyNumberFormat="1" applyFont="1" applyFill="1" applyBorder="1" applyAlignment="1" applyProtection="1">
      <alignment horizontal="left" vertical="top" wrapText="1"/>
    </xf>
    <xf numFmtId="165" fontId="5" fillId="0" borderId="2" xfId="0" applyNumberFormat="1" applyFont="1" applyFill="1" applyBorder="1" applyAlignment="1" applyProtection="1">
      <alignment horizontal="left" vertical="center" wrapText="1"/>
    </xf>
    <xf numFmtId="165" fontId="5" fillId="0" borderId="6" xfId="0" applyNumberFormat="1" applyFont="1" applyFill="1" applyBorder="1" applyAlignment="1" applyProtection="1">
      <alignment horizontal="left" vertical="center" wrapText="1"/>
    </xf>
    <xf numFmtId="165" fontId="5" fillId="0" borderId="7" xfId="0" applyNumberFormat="1" applyFont="1" applyFill="1" applyBorder="1" applyAlignment="1" applyProtection="1">
      <alignment horizontal="left" vertical="center" wrapText="1"/>
    </xf>
    <xf numFmtId="0" fontId="9" fillId="0" borderId="0" xfId="0" applyFont="1" applyFill="1" applyAlignment="1">
      <alignment horizontal="left" vertical="center" wrapText="1"/>
    </xf>
    <xf numFmtId="165" fontId="5" fillId="2" borderId="2" xfId="0" applyNumberFormat="1" applyFont="1" applyFill="1" applyBorder="1" applyAlignment="1" applyProtection="1">
      <alignment horizontal="left" vertical="top" wrapText="1"/>
    </xf>
    <xf numFmtId="165" fontId="5" fillId="2" borderId="6" xfId="0" applyNumberFormat="1" applyFont="1" applyFill="1" applyBorder="1" applyAlignment="1" applyProtection="1">
      <alignment horizontal="left" vertical="top" wrapText="1"/>
    </xf>
    <xf numFmtId="165" fontId="5" fillId="2" borderId="7" xfId="0" applyNumberFormat="1" applyFont="1" applyFill="1" applyBorder="1" applyAlignment="1" applyProtection="1">
      <alignment horizontal="left" vertical="top" wrapText="1"/>
    </xf>
    <xf numFmtId="0" fontId="9"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2" borderId="2" xfId="0" applyNumberFormat="1" applyFont="1" applyFill="1" applyBorder="1" applyAlignment="1" applyProtection="1">
      <alignment horizontal="justify" vertical="top" wrapText="1"/>
    </xf>
    <xf numFmtId="165" fontId="5" fillId="2" borderId="6" xfId="0" applyNumberFormat="1" applyFont="1" applyFill="1" applyBorder="1" applyAlignment="1" applyProtection="1">
      <alignment horizontal="justify" vertical="top" wrapText="1"/>
    </xf>
    <xf numFmtId="165" fontId="5" fillId="2" borderId="7" xfId="0" applyNumberFormat="1" applyFont="1" applyFill="1" applyBorder="1" applyAlignment="1" applyProtection="1">
      <alignment horizontal="justify" vertical="top" wrapText="1"/>
    </xf>
    <xf numFmtId="165" fontId="12" fillId="2" borderId="2" xfId="0" applyNumberFormat="1" applyFont="1" applyFill="1" applyBorder="1" applyAlignment="1" applyProtection="1">
      <alignment horizontal="left" vertical="top" wrapText="1"/>
    </xf>
    <xf numFmtId="165" fontId="12" fillId="2" borderId="6" xfId="0" applyNumberFormat="1" applyFont="1" applyFill="1" applyBorder="1" applyAlignment="1" applyProtection="1">
      <alignment horizontal="left" vertical="top" wrapText="1"/>
    </xf>
    <xf numFmtId="165" fontId="12" fillId="2" borderId="7" xfId="0" applyNumberFormat="1" applyFont="1" applyFill="1" applyBorder="1" applyAlignment="1" applyProtection="1">
      <alignment horizontal="left" vertical="top" wrapText="1"/>
    </xf>
  </cellXfs>
  <cellStyles count="4">
    <cellStyle name="Гиперссылка" xfId="2" builtinId="8"/>
    <cellStyle name="Обычный" xfId="0" builtinId="0"/>
    <cellStyle name="Обычный 2 2"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ABF3CC"/>
  </sheetPr>
  <dimension ref="A1:AN148"/>
  <sheetViews>
    <sheetView tabSelected="1" view="pageBreakPreview" zoomScale="70" zoomScaleNormal="70" zoomScaleSheetLayoutView="70" workbookViewId="0">
      <pane ySplit="6" topLeftCell="A7" activePane="bottomLeft" state="frozen"/>
      <selection pane="bottomLeft" activeCell="B5" sqref="B5"/>
    </sheetView>
  </sheetViews>
  <sheetFormatPr defaultColWidth="9.140625" defaultRowHeight="15.75" x14ac:dyDescent="0.25"/>
  <cols>
    <col min="1" max="1" width="45.42578125" style="74" customWidth="1"/>
    <col min="2" max="2" width="18.85546875" style="74" customWidth="1"/>
    <col min="3" max="3" width="17.7109375" style="74" customWidth="1"/>
    <col min="4" max="4" width="19.140625" style="74" customWidth="1"/>
    <col min="5" max="5" width="18.42578125" style="74" customWidth="1"/>
    <col min="6" max="7" width="15.140625" style="74" customWidth="1"/>
    <col min="8" max="8" width="16.140625" style="4" customWidth="1"/>
    <col min="9" max="9" width="17.140625" style="74" customWidth="1"/>
    <col min="10" max="10" width="16.140625" style="4" customWidth="1"/>
    <col min="11" max="11" width="16.42578125" style="74" customWidth="1"/>
    <col min="12" max="12" width="16.140625" style="4" customWidth="1"/>
    <col min="13" max="13" width="17.28515625" style="74" customWidth="1"/>
    <col min="14" max="14" width="16.140625" style="4" customWidth="1"/>
    <col min="15" max="15" width="16.7109375" style="74" customWidth="1"/>
    <col min="16" max="16" width="16.140625" style="4" customWidth="1"/>
    <col min="17" max="17" width="19" style="74" customWidth="1"/>
    <col min="18" max="18" width="16.140625" style="4" customWidth="1"/>
    <col min="19" max="19" width="18.42578125" style="74" customWidth="1"/>
    <col min="20" max="20" width="18.85546875" style="73" customWidth="1"/>
    <col min="21" max="21" width="17" style="74" customWidth="1"/>
    <col min="22" max="22" width="16.140625" style="73" customWidth="1"/>
    <col min="23" max="23" width="15.140625" style="74" customWidth="1"/>
    <col min="24" max="24" width="16.140625" style="73" customWidth="1"/>
    <col min="25" max="25" width="15.140625" style="74" customWidth="1"/>
    <col min="26" max="26" width="16.140625" style="73" customWidth="1"/>
    <col min="27" max="27" width="15.140625" style="74" customWidth="1"/>
    <col min="28" max="28" width="16.140625" style="73" customWidth="1"/>
    <col min="29" max="29" width="15.140625" style="74" customWidth="1"/>
    <col min="30" max="30" width="16.140625" style="73" customWidth="1"/>
    <col min="31" max="31" width="15.140625" style="74" customWidth="1"/>
    <col min="32" max="32" width="128.7109375" style="74" customWidth="1"/>
    <col min="33" max="33" width="17.5703125" style="4" bestFit="1" customWidth="1"/>
    <col min="34" max="35" width="15.85546875" style="4" bestFit="1" customWidth="1"/>
    <col min="36" max="36" width="10.5703125" style="4" bestFit="1" customWidth="1"/>
    <col min="37" max="16384" width="9.140625" style="4"/>
  </cols>
  <sheetData>
    <row r="1" spans="1:36" ht="23.25" customHeight="1" x14ac:dyDescent="0.25">
      <c r="A1" s="107" t="s">
        <v>0</v>
      </c>
      <c r="B1" s="107"/>
      <c r="C1" s="107"/>
      <c r="D1" s="107"/>
      <c r="E1" s="107"/>
      <c r="F1" s="107"/>
      <c r="G1" s="107"/>
      <c r="H1" s="107"/>
      <c r="I1" s="107"/>
      <c r="J1" s="107"/>
      <c r="K1" s="107"/>
      <c r="L1" s="107"/>
      <c r="M1" s="107"/>
      <c r="N1" s="107"/>
      <c r="O1" s="107"/>
      <c r="P1" s="107"/>
      <c r="Q1" s="107"/>
      <c r="R1" s="107"/>
      <c r="S1" s="107"/>
      <c r="T1" s="107"/>
      <c r="U1" s="107"/>
      <c r="V1" s="107"/>
      <c r="W1" s="1"/>
      <c r="X1" s="1"/>
      <c r="Y1" s="1"/>
      <c r="Z1" s="2"/>
      <c r="AA1" s="1"/>
      <c r="AB1" s="1"/>
      <c r="AC1" s="2"/>
      <c r="AD1" s="2"/>
      <c r="AE1" s="1"/>
      <c r="AF1" s="2"/>
      <c r="AG1" s="3" t="s">
        <v>1</v>
      </c>
    </row>
    <row r="2" spans="1:36" ht="20.25" customHeight="1" x14ac:dyDescent="0.25">
      <c r="A2" s="107" t="s">
        <v>2</v>
      </c>
      <c r="B2" s="107"/>
      <c r="C2" s="107"/>
      <c r="D2" s="107"/>
      <c r="E2" s="107"/>
      <c r="F2" s="107"/>
      <c r="G2" s="107"/>
      <c r="H2" s="107"/>
      <c r="I2" s="107"/>
      <c r="J2" s="107"/>
      <c r="K2" s="107"/>
      <c r="L2" s="107"/>
      <c r="M2" s="107"/>
      <c r="N2" s="107"/>
      <c r="O2" s="107"/>
      <c r="P2" s="107"/>
      <c r="Q2" s="107"/>
      <c r="R2" s="107"/>
      <c r="S2" s="107"/>
      <c r="T2" s="107"/>
      <c r="U2" s="107"/>
      <c r="V2" s="107"/>
      <c r="W2" s="5"/>
      <c r="X2" s="6"/>
      <c r="Y2" s="5"/>
      <c r="Z2" s="6"/>
      <c r="AA2" s="5"/>
      <c r="AB2" s="7"/>
      <c r="AC2" s="7"/>
      <c r="AD2" s="108"/>
      <c r="AE2" s="108"/>
      <c r="AF2" s="102" t="s">
        <v>3</v>
      </c>
    </row>
    <row r="3" spans="1:36" s="8" customFormat="1" ht="18.75" customHeight="1" x14ac:dyDescent="0.25">
      <c r="A3" s="109" t="s">
        <v>4</v>
      </c>
      <c r="B3" s="112" t="s">
        <v>5</v>
      </c>
      <c r="C3" s="112" t="s">
        <v>5</v>
      </c>
      <c r="D3" s="112" t="s">
        <v>6</v>
      </c>
      <c r="E3" s="112" t="s">
        <v>7</v>
      </c>
      <c r="F3" s="104" t="s">
        <v>8</v>
      </c>
      <c r="G3" s="104"/>
      <c r="H3" s="105" t="s">
        <v>9</v>
      </c>
      <c r="I3" s="106"/>
      <c r="J3" s="105" t="s">
        <v>10</v>
      </c>
      <c r="K3" s="106"/>
      <c r="L3" s="105" t="s">
        <v>11</v>
      </c>
      <c r="M3" s="106"/>
      <c r="N3" s="105" t="s">
        <v>12</v>
      </c>
      <c r="O3" s="106"/>
      <c r="P3" s="105" t="s">
        <v>13</v>
      </c>
      <c r="Q3" s="106"/>
      <c r="R3" s="105" t="s">
        <v>14</v>
      </c>
      <c r="S3" s="106"/>
      <c r="T3" s="105" t="s">
        <v>15</v>
      </c>
      <c r="U3" s="106"/>
      <c r="V3" s="105" t="s">
        <v>16</v>
      </c>
      <c r="W3" s="106"/>
      <c r="X3" s="105" t="s">
        <v>17</v>
      </c>
      <c r="Y3" s="106"/>
      <c r="Z3" s="105" t="s">
        <v>18</v>
      </c>
      <c r="AA3" s="106"/>
      <c r="AB3" s="105" t="s">
        <v>19</v>
      </c>
      <c r="AC3" s="106"/>
      <c r="AD3" s="105" t="s">
        <v>20</v>
      </c>
      <c r="AE3" s="106"/>
      <c r="AF3" s="104" t="s">
        <v>21</v>
      </c>
    </row>
    <row r="4" spans="1:36" s="11" customFormat="1" ht="33" customHeight="1" x14ac:dyDescent="0.25">
      <c r="A4" s="110"/>
      <c r="B4" s="113"/>
      <c r="C4" s="113"/>
      <c r="D4" s="114"/>
      <c r="E4" s="113"/>
      <c r="F4" s="103"/>
      <c r="G4" s="103"/>
      <c r="H4" s="9"/>
      <c r="I4" s="10"/>
      <c r="J4" s="9"/>
      <c r="K4" s="10"/>
      <c r="L4" s="9"/>
      <c r="M4" s="10"/>
      <c r="N4" s="9"/>
      <c r="O4" s="10"/>
      <c r="P4" s="9"/>
      <c r="Q4" s="10"/>
      <c r="R4" s="9"/>
      <c r="S4" s="10"/>
      <c r="T4" s="9"/>
      <c r="U4" s="10"/>
      <c r="V4" s="9"/>
      <c r="W4" s="10"/>
      <c r="X4" s="9"/>
      <c r="Y4" s="10"/>
      <c r="Z4" s="9"/>
      <c r="AA4" s="10"/>
      <c r="AB4" s="9"/>
      <c r="AC4" s="10"/>
      <c r="AD4" s="9"/>
      <c r="AE4" s="10"/>
      <c r="AF4" s="104"/>
    </row>
    <row r="5" spans="1:36" s="11" customFormat="1" ht="60" customHeight="1" x14ac:dyDescent="0.25">
      <c r="A5" s="111"/>
      <c r="B5" s="12">
        <v>2020</v>
      </c>
      <c r="C5" s="13">
        <v>44044</v>
      </c>
      <c r="D5" s="13">
        <v>44044</v>
      </c>
      <c r="E5" s="13">
        <v>44044</v>
      </c>
      <c r="F5" s="14" t="s">
        <v>22</v>
      </c>
      <c r="G5" s="14" t="s">
        <v>23</v>
      </c>
      <c r="H5" s="14" t="s">
        <v>24</v>
      </c>
      <c r="I5" s="14" t="s">
        <v>25</v>
      </c>
      <c r="J5" s="14" t="s">
        <v>24</v>
      </c>
      <c r="K5" s="14" t="s">
        <v>25</v>
      </c>
      <c r="L5" s="14" t="s">
        <v>24</v>
      </c>
      <c r="M5" s="14" t="s">
        <v>25</v>
      </c>
      <c r="N5" s="14" t="s">
        <v>24</v>
      </c>
      <c r="O5" s="14" t="s">
        <v>25</v>
      </c>
      <c r="P5" s="14" t="s">
        <v>24</v>
      </c>
      <c r="Q5" s="14" t="s">
        <v>25</v>
      </c>
      <c r="R5" s="14" t="s">
        <v>24</v>
      </c>
      <c r="S5" s="14" t="s">
        <v>25</v>
      </c>
      <c r="T5" s="14" t="s">
        <v>24</v>
      </c>
      <c r="U5" s="14" t="s">
        <v>25</v>
      </c>
      <c r="V5" s="14" t="s">
        <v>24</v>
      </c>
      <c r="W5" s="14" t="s">
        <v>25</v>
      </c>
      <c r="X5" s="14" t="s">
        <v>24</v>
      </c>
      <c r="Y5" s="14" t="s">
        <v>25</v>
      </c>
      <c r="Z5" s="14" t="s">
        <v>24</v>
      </c>
      <c r="AA5" s="14" t="s">
        <v>25</v>
      </c>
      <c r="AB5" s="14" t="s">
        <v>24</v>
      </c>
      <c r="AC5" s="14" t="s">
        <v>25</v>
      </c>
      <c r="AD5" s="14" t="s">
        <v>24</v>
      </c>
      <c r="AE5" s="14" t="s">
        <v>25</v>
      </c>
      <c r="AF5" s="103"/>
    </row>
    <row r="6" spans="1:36" s="16" customFormat="1" ht="24.75" customHeight="1" x14ac:dyDescent="0.25">
      <c r="A6" s="15">
        <v>1</v>
      </c>
      <c r="B6" s="15">
        <v>2</v>
      </c>
      <c r="C6" s="15">
        <v>3</v>
      </c>
      <c r="D6" s="15">
        <v>4</v>
      </c>
      <c r="E6" s="15">
        <v>5</v>
      </c>
      <c r="F6" s="15">
        <v>6</v>
      </c>
      <c r="G6" s="15">
        <v>7</v>
      </c>
      <c r="H6" s="15">
        <v>8</v>
      </c>
      <c r="I6" s="15">
        <v>9</v>
      </c>
      <c r="J6" s="15">
        <v>10</v>
      </c>
      <c r="K6" s="15">
        <v>11</v>
      </c>
      <c r="L6" s="15">
        <v>12</v>
      </c>
      <c r="M6" s="15">
        <v>13</v>
      </c>
      <c r="N6" s="15">
        <v>14</v>
      </c>
      <c r="O6" s="15">
        <v>15</v>
      </c>
      <c r="P6" s="15">
        <v>16</v>
      </c>
      <c r="Q6" s="15">
        <v>17</v>
      </c>
      <c r="R6" s="15">
        <v>18</v>
      </c>
      <c r="S6" s="15">
        <v>19</v>
      </c>
      <c r="T6" s="15">
        <v>20</v>
      </c>
      <c r="U6" s="15">
        <v>21</v>
      </c>
      <c r="V6" s="15">
        <v>22</v>
      </c>
      <c r="W6" s="15">
        <v>23</v>
      </c>
      <c r="X6" s="15">
        <v>24</v>
      </c>
      <c r="Y6" s="15">
        <v>25</v>
      </c>
      <c r="Z6" s="15">
        <v>26</v>
      </c>
      <c r="AA6" s="15">
        <v>27</v>
      </c>
      <c r="AB6" s="15">
        <v>28</v>
      </c>
      <c r="AC6" s="15">
        <v>29</v>
      </c>
      <c r="AD6" s="15">
        <v>30</v>
      </c>
      <c r="AE6" s="15">
        <v>31</v>
      </c>
      <c r="AF6" s="15">
        <v>32</v>
      </c>
    </row>
    <row r="7" spans="1:36" s="16" customFormat="1" ht="45.75" customHeight="1" x14ac:dyDescent="0.25">
      <c r="A7" s="118" t="s">
        <v>26</v>
      </c>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20"/>
      <c r="AC7" s="119"/>
      <c r="AD7" s="120"/>
      <c r="AE7" s="121"/>
      <c r="AF7" s="15"/>
    </row>
    <row r="8" spans="1:36" s="21" customFormat="1" ht="18.75" x14ac:dyDescent="0.25">
      <c r="A8" s="17" t="s">
        <v>27</v>
      </c>
      <c r="B8" s="18">
        <f>SUM(B9:B12)</f>
        <v>58898</v>
      </c>
      <c r="C8" s="18">
        <f>SUM(C9:C12)</f>
        <v>39469.21</v>
      </c>
      <c r="D8" s="18">
        <f>SUM(D9:D12)</f>
        <v>39469.21</v>
      </c>
      <c r="E8" s="19">
        <f>SUM(E9:E12)</f>
        <v>36113.58</v>
      </c>
      <c r="F8" s="20">
        <f t="shared" ref="F8:F131" si="0">IF(B8=0,0, E8/B8*100)</f>
        <v>61.315460626846416</v>
      </c>
      <c r="G8" s="20">
        <f t="shared" ref="G8:G131" si="1">IF(C8=0,0, E8/C8*100)</f>
        <v>91.498107005435386</v>
      </c>
      <c r="H8" s="18">
        <f t="shared" ref="H8:AE8" si="2">SUM(H9:H12)</f>
        <v>6409.64</v>
      </c>
      <c r="I8" s="19">
        <f>SUM(I9:I12)</f>
        <v>2101.09</v>
      </c>
      <c r="J8" s="18">
        <f t="shared" si="2"/>
        <v>6832.27</v>
      </c>
      <c r="K8" s="19">
        <f>SUM(K9:K12)</f>
        <v>4751.2</v>
      </c>
      <c r="L8" s="18">
        <f t="shared" si="2"/>
        <v>5516.48</v>
      </c>
      <c r="M8" s="19">
        <f t="shared" si="2"/>
        <v>8472.77</v>
      </c>
      <c r="N8" s="18">
        <f t="shared" si="2"/>
        <v>12020.21</v>
      </c>
      <c r="O8" s="19">
        <f t="shared" si="2"/>
        <v>12782.13</v>
      </c>
      <c r="P8" s="18">
        <f t="shared" si="2"/>
        <v>2748.66</v>
      </c>
      <c r="Q8" s="19">
        <f t="shared" si="2"/>
        <v>2087.8200000000002</v>
      </c>
      <c r="R8" s="18">
        <f t="shared" si="2"/>
        <v>2975.8</v>
      </c>
      <c r="S8" s="19">
        <f t="shared" si="2"/>
        <v>2702.07</v>
      </c>
      <c r="T8" s="18">
        <f t="shared" si="2"/>
        <v>2966.15</v>
      </c>
      <c r="U8" s="19">
        <f t="shared" si="2"/>
        <v>3216.5</v>
      </c>
      <c r="V8" s="18">
        <f t="shared" si="2"/>
        <v>3113.71</v>
      </c>
      <c r="W8" s="19">
        <f t="shared" si="2"/>
        <v>0</v>
      </c>
      <c r="X8" s="18">
        <f t="shared" si="2"/>
        <v>3071.15</v>
      </c>
      <c r="Y8" s="19">
        <f t="shared" si="2"/>
        <v>0</v>
      </c>
      <c r="Z8" s="18">
        <f t="shared" si="2"/>
        <v>4346.22</v>
      </c>
      <c r="AA8" s="19">
        <f t="shared" si="2"/>
        <v>0</v>
      </c>
      <c r="AB8" s="18">
        <f t="shared" si="2"/>
        <v>3782.31</v>
      </c>
      <c r="AC8" s="19">
        <f t="shared" si="2"/>
        <v>0</v>
      </c>
      <c r="AD8" s="18">
        <f t="shared" si="2"/>
        <v>5115.3999999999996</v>
      </c>
      <c r="AE8" s="19">
        <f t="shared" si="2"/>
        <v>0</v>
      </c>
      <c r="AF8" s="126" t="s">
        <v>64</v>
      </c>
    </row>
    <row r="9" spans="1:36" s="21" customFormat="1" ht="18.75" x14ac:dyDescent="0.3">
      <c r="A9" s="22" t="s">
        <v>28</v>
      </c>
      <c r="B9" s="23">
        <f>H9+J9+L9+N9+P9+R9+T9+V9+X9+Z9+AB9+AD9</f>
        <v>0</v>
      </c>
      <c r="C9" s="23">
        <f>H9</f>
        <v>0</v>
      </c>
      <c r="D9" s="23">
        <f>E9</f>
        <v>0</v>
      </c>
      <c r="E9" s="23">
        <f>I9+K9+M9+O9+Q9+S9+U9+W9+Y9+AA9+AC9+AE9</f>
        <v>0</v>
      </c>
      <c r="F9" s="24">
        <f t="shared" si="0"/>
        <v>0</v>
      </c>
      <c r="G9" s="24">
        <f t="shared" si="1"/>
        <v>0</v>
      </c>
      <c r="H9" s="23">
        <v>0</v>
      </c>
      <c r="I9" s="25">
        <v>0</v>
      </c>
      <c r="J9" s="23">
        <v>0</v>
      </c>
      <c r="K9" s="25">
        <v>0</v>
      </c>
      <c r="L9" s="23">
        <v>0</v>
      </c>
      <c r="M9" s="25">
        <v>0</v>
      </c>
      <c r="N9" s="23">
        <v>0</v>
      </c>
      <c r="O9" s="25">
        <v>0</v>
      </c>
      <c r="P9" s="23">
        <v>0</v>
      </c>
      <c r="Q9" s="25">
        <v>0</v>
      </c>
      <c r="R9" s="23">
        <v>0</v>
      </c>
      <c r="S9" s="25">
        <v>0</v>
      </c>
      <c r="T9" s="23">
        <v>0</v>
      </c>
      <c r="U9" s="25">
        <v>0</v>
      </c>
      <c r="V9" s="23">
        <v>0</v>
      </c>
      <c r="W9" s="25">
        <v>0</v>
      </c>
      <c r="X9" s="23">
        <v>0</v>
      </c>
      <c r="Y9" s="25">
        <v>0</v>
      </c>
      <c r="Z9" s="23">
        <v>0</v>
      </c>
      <c r="AA9" s="25">
        <v>0</v>
      </c>
      <c r="AB9" s="23">
        <v>0</v>
      </c>
      <c r="AC9" s="25">
        <v>0</v>
      </c>
      <c r="AD9" s="23">
        <v>0</v>
      </c>
      <c r="AE9" s="25">
        <v>0</v>
      </c>
      <c r="AF9" s="127"/>
    </row>
    <row r="10" spans="1:36" s="21" customFormat="1" ht="18.75" x14ac:dyDescent="0.3">
      <c r="A10" s="22" t="s">
        <v>29</v>
      </c>
      <c r="B10" s="23">
        <f>H10+J10+L10+N10+P10+R10+T10+V10+X10+Z10+AB10+AD10</f>
        <v>58898</v>
      </c>
      <c r="C10" s="23">
        <f>H10+J10+L10+N10+P10+R10+T10</f>
        <v>39469.21</v>
      </c>
      <c r="D10" s="23">
        <f>C10</f>
        <v>39469.21</v>
      </c>
      <c r="E10" s="23">
        <f>I10+K10+M10+O10+Q10+S10+U10+W10+Y10+AA10+AC10+AE10</f>
        <v>36113.58</v>
      </c>
      <c r="F10" s="26">
        <f t="shared" si="0"/>
        <v>61.315460626846416</v>
      </c>
      <c r="G10" s="26">
        <f t="shared" si="1"/>
        <v>91.498107005435386</v>
      </c>
      <c r="H10" s="23">
        <v>6409.64</v>
      </c>
      <c r="I10" s="25">
        <v>2101.09</v>
      </c>
      <c r="J10" s="23">
        <v>6832.27</v>
      </c>
      <c r="K10" s="25">
        <v>4751.2</v>
      </c>
      <c r="L10" s="23">
        <v>5516.48</v>
      </c>
      <c r="M10" s="25">
        <v>8472.77</v>
      </c>
      <c r="N10" s="23">
        <v>12020.21</v>
      </c>
      <c r="O10" s="25">
        <v>12782.13</v>
      </c>
      <c r="P10" s="23">
        <v>2748.66</v>
      </c>
      <c r="Q10" s="25">
        <v>2087.8200000000002</v>
      </c>
      <c r="R10" s="23">
        <v>2975.8</v>
      </c>
      <c r="S10" s="25">
        <v>2702.07</v>
      </c>
      <c r="T10" s="23">
        <v>2966.15</v>
      </c>
      <c r="U10" s="25">
        <v>3216.5</v>
      </c>
      <c r="V10" s="23">
        <v>3113.71</v>
      </c>
      <c r="W10" s="25"/>
      <c r="X10" s="23">
        <v>3071.15</v>
      </c>
      <c r="Y10" s="25"/>
      <c r="Z10" s="23">
        <v>4346.22</v>
      </c>
      <c r="AA10" s="25"/>
      <c r="AB10" s="23">
        <v>3782.31</v>
      </c>
      <c r="AC10" s="25"/>
      <c r="AD10" s="23">
        <v>5115.3999999999996</v>
      </c>
      <c r="AE10" s="25"/>
      <c r="AF10" s="127"/>
    </row>
    <row r="11" spans="1:36" s="21" customFormat="1" ht="18.75" x14ac:dyDescent="0.3">
      <c r="A11" s="22" t="s">
        <v>30</v>
      </c>
      <c r="B11" s="23">
        <f>H11+J11+L11+N11+P11+R11+T11+V11+X11+Z11+AB11+AD11</f>
        <v>0</v>
      </c>
      <c r="C11" s="23">
        <f t="shared" ref="C11:C12" si="3">H11</f>
        <v>0</v>
      </c>
      <c r="D11" s="23">
        <f>E11</f>
        <v>0</v>
      </c>
      <c r="E11" s="23">
        <f>I11+K11+M11+O11+Q11+S11+U11+W11+Y11+AA11+AC11+AE11</f>
        <v>0</v>
      </c>
      <c r="F11" s="24">
        <f t="shared" si="0"/>
        <v>0</v>
      </c>
      <c r="G11" s="24">
        <f t="shared" si="1"/>
        <v>0</v>
      </c>
      <c r="H11" s="23">
        <v>0</v>
      </c>
      <c r="I11" s="25">
        <v>0</v>
      </c>
      <c r="J11" s="23">
        <v>0</v>
      </c>
      <c r="K11" s="25">
        <v>0</v>
      </c>
      <c r="L11" s="23">
        <v>0</v>
      </c>
      <c r="M11" s="25">
        <v>0</v>
      </c>
      <c r="N11" s="23">
        <v>0</v>
      </c>
      <c r="O11" s="25">
        <v>0</v>
      </c>
      <c r="P11" s="23">
        <v>0</v>
      </c>
      <c r="Q11" s="25">
        <v>0</v>
      </c>
      <c r="R11" s="23">
        <v>0</v>
      </c>
      <c r="S11" s="25">
        <v>0</v>
      </c>
      <c r="T11" s="23">
        <v>0</v>
      </c>
      <c r="U11" s="25">
        <v>0</v>
      </c>
      <c r="V11" s="23">
        <v>0</v>
      </c>
      <c r="W11" s="25">
        <v>0</v>
      </c>
      <c r="X11" s="23">
        <v>0</v>
      </c>
      <c r="Y11" s="25">
        <v>0</v>
      </c>
      <c r="Z11" s="23">
        <v>0</v>
      </c>
      <c r="AA11" s="25">
        <v>0</v>
      </c>
      <c r="AB11" s="23">
        <v>0</v>
      </c>
      <c r="AC11" s="25">
        <v>0</v>
      </c>
      <c r="AD11" s="23">
        <v>0</v>
      </c>
      <c r="AE11" s="25">
        <v>0</v>
      </c>
      <c r="AF11" s="127"/>
    </row>
    <row r="12" spans="1:36" s="21" customFormat="1" ht="157.5" customHeight="1" x14ac:dyDescent="0.3">
      <c r="A12" s="22" t="s">
        <v>31</v>
      </c>
      <c r="B12" s="23">
        <f>H12+J12+L12+N12+P12+R12+T12+V12+X12+Z12+AB12+AD12</f>
        <v>0</v>
      </c>
      <c r="C12" s="23">
        <f t="shared" si="3"/>
        <v>0</v>
      </c>
      <c r="D12" s="23">
        <f>E12</f>
        <v>0</v>
      </c>
      <c r="E12" s="23">
        <f>I12+K12+M12+O12+Q12+S12+U12+W12+Y12+AA12+AC12+AE12</f>
        <v>0</v>
      </c>
      <c r="F12" s="24">
        <f t="shared" si="0"/>
        <v>0</v>
      </c>
      <c r="G12" s="24">
        <f t="shared" si="1"/>
        <v>0</v>
      </c>
      <c r="H12" s="23">
        <v>0</v>
      </c>
      <c r="I12" s="25">
        <v>0</v>
      </c>
      <c r="J12" s="23">
        <v>0</v>
      </c>
      <c r="K12" s="25">
        <v>0</v>
      </c>
      <c r="L12" s="23">
        <v>0</v>
      </c>
      <c r="M12" s="25">
        <v>0</v>
      </c>
      <c r="N12" s="23">
        <v>0</v>
      </c>
      <c r="O12" s="25">
        <v>0</v>
      </c>
      <c r="P12" s="23">
        <v>0</v>
      </c>
      <c r="Q12" s="25">
        <v>0</v>
      </c>
      <c r="R12" s="23">
        <v>0</v>
      </c>
      <c r="S12" s="25">
        <v>0</v>
      </c>
      <c r="T12" s="23">
        <v>0</v>
      </c>
      <c r="U12" s="25">
        <v>0</v>
      </c>
      <c r="V12" s="23">
        <v>0</v>
      </c>
      <c r="W12" s="25">
        <v>0</v>
      </c>
      <c r="X12" s="23">
        <v>0</v>
      </c>
      <c r="Y12" s="25">
        <v>0</v>
      </c>
      <c r="Z12" s="23">
        <v>0</v>
      </c>
      <c r="AA12" s="25">
        <v>0</v>
      </c>
      <c r="AB12" s="23">
        <v>0</v>
      </c>
      <c r="AC12" s="25">
        <v>0</v>
      </c>
      <c r="AD12" s="23">
        <v>0</v>
      </c>
      <c r="AE12" s="25">
        <v>0</v>
      </c>
      <c r="AF12" s="128"/>
    </row>
    <row r="13" spans="1:36" s="28" customFormat="1" ht="38.25" customHeight="1" x14ac:dyDescent="0.25">
      <c r="A13" s="118" t="s">
        <v>32</v>
      </c>
      <c r="B13" s="119">
        <f>B14</f>
        <v>30599.469999999998</v>
      </c>
      <c r="C13" s="119">
        <f>C14</f>
        <v>16474.240000000002</v>
      </c>
      <c r="D13" s="119">
        <f>D14</f>
        <v>14339.679999999998</v>
      </c>
      <c r="E13" s="119">
        <f>E14</f>
        <v>14339.575999999999</v>
      </c>
      <c r="F13" s="119">
        <f>IF(B13=0,0, E13/B13*100)</f>
        <v>46.862171142179918</v>
      </c>
      <c r="G13" s="119">
        <f>IF(C13=0,0, E13/C13*100)</f>
        <v>87.0424128821724</v>
      </c>
      <c r="H13" s="119">
        <f t="shared" ref="H13:AE13" si="4">H14</f>
        <v>0</v>
      </c>
      <c r="I13" s="119">
        <f t="shared" si="4"/>
        <v>0</v>
      </c>
      <c r="J13" s="119">
        <f t="shared" si="4"/>
        <v>0</v>
      </c>
      <c r="K13" s="119">
        <f t="shared" si="4"/>
        <v>0</v>
      </c>
      <c r="L13" s="119">
        <f t="shared" si="4"/>
        <v>2648</v>
      </c>
      <c r="M13" s="119">
        <f t="shared" si="4"/>
        <v>925.62</v>
      </c>
      <c r="N13" s="119">
        <f t="shared" si="4"/>
        <v>5809.2</v>
      </c>
      <c r="O13" s="119">
        <f t="shared" si="4"/>
        <v>6079.2</v>
      </c>
      <c r="P13" s="119">
        <f t="shared" si="4"/>
        <v>0</v>
      </c>
      <c r="Q13" s="119">
        <f t="shared" si="4"/>
        <v>0</v>
      </c>
      <c r="R13" s="119">
        <f t="shared" si="4"/>
        <v>7567.4660000000003</v>
      </c>
      <c r="S13" s="119">
        <f t="shared" si="4"/>
        <v>1201.2159999999999</v>
      </c>
      <c r="T13" s="119">
        <f t="shared" si="4"/>
        <v>449.57399999999996</v>
      </c>
      <c r="U13" s="119">
        <f t="shared" si="4"/>
        <v>6133.54</v>
      </c>
      <c r="V13" s="119">
        <f t="shared" si="4"/>
        <v>0</v>
      </c>
      <c r="W13" s="119">
        <f t="shared" si="4"/>
        <v>0</v>
      </c>
      <c r="X13" s="119">
        <f t="shared" si="4"/>
        <v>2009.35</v>
      </c>
      <c r="Y13" s="119">
        <f t="shared" si="4"/>
        <v>0</v>
      </c>
      <c r="Z13" s="119">
        <f t="shared" si="4"/>
        <v>6950</v>
      </c>
      <c r="AA13" s="119">
        <f>AA14</f>
        <v>0</v>
      </c>
      <c r="AB13" s="120">
        <f t="shared" si="4"/>
        <v>1359.6</v>
      </c>
      <c r="AC13" s="119">
        <f t="shared" si="4"/>
        <v>0</v>
      </c>
      <c r="AD13" s="120">
        <f t="shared" si="4"/>
        <v>3806.28</v>
      </c>
      <c r="AE13" s="121">
        <f t="shared" si="4"/>
        <v>0</v>
      </c>
      <c r="AF13" s="27"/>
      <c r="AG13" s="21"/>
      <c r="AH13" s="21"/>
      <c r="AI13" s="21"/>
      <c r="AJ13" s="21"/>
    </row>
    <row r="14" spans="1:36" s="21" customFormat="1" ht="18.75" x14ac:dyDescent="0.3">
      <c r="A14" s="29" t="s">
        <v>27</v>
      </c>
      <c r="B14" s="18">
        <f>SUM(B15:B18)</f>
        <v>30599.469999999998</v>
      </c>
      <c r="C14" s="18">
        <f>SUM(C15:C18)</f>
        <v>16474.240000000002</v>
      </c>
      <c r="D14" s="18">
        <f>SUM(D15:D18)</f>
        <v>14339.679999999998</v>
      </c>
      <c r="E14" s="19">
        <f>SUM(E15:E18)</f>
        <v>14339.575999999999</v>
      </c>
      <c r="F14" s="20">
        <f t="shared" ref="F14:F18" si="5">IF(B14=0,0, E14/B14*100)</f>
        <v>46.862171142179918</v>
      </c>
      <c r="G14" s="20">
        <f t="shared" ref="G14:G18" si="6">IF(C14=0,0, E14/C14*100)</f>
        <v>87.0424128821724</v>
      </c>
      <c r="H14" s="18">
        <f t="shared" ref="H14:Q14" si="7">H20+H26+H32+H38+H50</f>
        <v>0</v>
      </c>
      <c r="I14" s="18">
        <f t="shared" si="7"/>
        <v>0</v>
      </c>
      <c r="J14" s="18">
        <f t="shared" si="7"/>
        <v>0</v>
      </c>
      <c r="K14" s="18">
        <f t="shared" si="7"/>
        <v>0</v>
      </c>
      <c r="L14" s="18">
        <f t="shared" si="7"/>
        <v>2648</v>
      </c>
      <c r="M14" s="18">
        <f t="shared" si="7"/>
        <v>925.62</v>
      </c>
      <c r="N14" s="18">
        <f t="shared" si="7"/>
        <v>5809.2</v>
      </c>
      <c r="O14" s="18">
        <f t="shared" si="7"/>
        <v>6079.2</v>
      </c>
      <c r="P14" s="18">
        <f t="shared" si="7"/>
        <v>0</v>
      </c>
      <c r="Q14" s="18">
        <f t="shared" si="7"/>
        <v>0</v>
      </c>
      <c r="R14" s="18">
        <f>R15+R16+R17+R18</f>
        <v>7567.4660000000003</v>
      </c>
      <c r="S14" s="18">
        <f t="shared" ref="S14:AE14" si="8">S15+S16+S17+S18</f>
        <v>1201.2159999999999</v>
      </c>
      <c r="T14" s="18">
        <f t="shared" si="8"/>
        <v>449.57399999999996</v>
      </c>
      <c r="U14" s="18">
        <f t="shared" si="8"/>
        <v>6133.54</v>
      </c>
      <c r="V14" s="18">
        <f t="shared" si="8"/>
        <v>0</v>
      </c>
      <c r="W14" s="18">
        <f t="shared" si="8"/>
        <v>0</v>
      </c>
      <c r="X14" s="18">
        <f t="shared" si="8"/>
        <v>2009.35</v>
      </c>
      <c r="Y14" s="18">
        <f t="shared" si="8"/>
        <v>0</v>
      </c>
      <c r="Z14" s="18">
        <f t="shared" si="8"/>
        <v>6950</v>
      </c>
      <c r="AA14" s="18">
        <f t="shared" si="8"/>
        <v>0</v>
      </c>
      <c r="AB14" s="18">
        <f t="shared" si="8"/>
        <v>1359.6</v>
      </c>
      <c r="AC14" s="18">
        <f t="shared" si="8"/>
        <v>0</v>
      </c>
      <c r="AD14" s="18">
        <f t="shared" si="8"/>
        <v>3806.28</v>
      </c>
      <c r="AE14" s="18">
        <f t="shared" si="8"/>
        <v>0</v>
      </c>
      <c r="AF14" s="138" t="s">
        <v>65</v>
      </c>
    </row>
    <row r="15" spans="1:36" s="21" customFormat="1" ht="18.75" x14ac:dyDescent="0.3">
      <c r="A15" s="22" t="s">
        <v>28</v>
      </c>
      <c r="B15" s="23">
        <f>H15+J15+L15+N15+P15+R15+T15+V15+X15+Z15+AB15+AD15</f>
        <v>0</v>
      </c>
      <c r="C15" s="23">
        <f>H15</f>
        <v>0</v>
      </c>
      <c r="D15" s="23">
        <f>E15</f>
        <v>0</v>
      </c>
      <c r="E15" s="23">
        <f>I15+K15+M15+O15+Q15+S15+U15+W15+Y15+AA15+AC15+AE15</f>
        <v>0</v>
      </c>
      <c r="F15" s="24">
        <f t="shared" si="5"/>
        <v>0</v>
      </c>
      <c r="G15" s="24">
        <f t="shared" si="6"/>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v>0</v>
      </c>
      <c r="AD15" s="23">
        <v>0</v>
      </c>
      <c r="AE15" s="23">
        <v>0</v>
      </c>
      <c r="AF15" s="139"/>
    </row>
    <row r="16" spans="1:36" s="21" customFormat="1" ht="18.75" x14ac:dyDescent="0.3">
      <c r="A16" s="22" t="s">
        <v>29</v>
      </c>
      <c r="B16" s="23">
        <f>H16+J16+L16+N16+P16+R16+T16+V16+X16+Z16+AB16+AD16</f>
        <v>9407.380000000001</v>
      </c>
      <c r="C16" s="23">
        <f>H16+J16+L16+N16+P16+R16+T16</f>
        <v>1648.3999999999999</v>
      </c>
      <c r="D16" s="23">
        <f>C16</f>
        <v>1648.3999999999999</v>
      </c>
      <c r="E16" s="23">
        <f>I16+K16+M16+O16+Q16+S16+U16+W16+Y16+AA16+AC16+AE16</f>
        <v>1648.296</v>
      </c>
      <c r="F16" s="26">
        <f t="shared" si="5"/>
        <v>17.521307739243021</v>
      </c>
      <c r="G16" s="26">
        <f t="shared" si="6"/>
        <v>99.993690851735025</v>
      </c>
      <c r="H16" s="23">
        <v>0</v>
      </c>
      <c r="I16" s="23">
        <v>0</v>
      </c>
      <c r="J16" s="23">
        <v>0</v>
      </c>
      <c r="K16" s="23">
        <v>0</v>
      </c>
      <c r="L16" s="23">
        <v>925.7</v>
      </c>
      <c r="M16" s="23">
        <v>925.62</v>
      </c>
      <c r="N16" s="23">
        <v>0</v>
      </c>
      <c r="O16" s="23">
        <v>0</v>
      </c>
      <c r="P16" s="23">
        <v>0</v>
      </c>
      <c r="Q16" s="23">
        <v>0</v>
      </c>
      <c r="R16" s="23">
        <v>563.70600000000002</v>
      </c>
      <c r="S16" s="23">
        <v>563.70600000000002</v>
      </c>
      <c r="T16" s="23">
        <v>158.994</v>
      </c>
      <c r="U16" s="25">
        <v>158.97</v>
      </c>
      <c r="V16" s="23">
        <v>0</v>
      </c>
      <c r="W16" s="25">
        <v>0</v>
      </c>
      <c r="X16" s="23">
        <v>0</v>
      </c>
      <c r="Y16" s="25">
        <v>0</v>
      </c>
      <c r="Z16" s="23">
        <v>2593.1</v>
      </c>
      <c r="AA16" s="25">
        <v>0</v>
      </c>
      <c r="AB16" s="23">
        <v>1359.6</v>
      </c>
      <c r="AC16" s="25">
        <v>0</v>
      </c>
      <c r="AD16" s="23">
        <v>3806.28</v>
      </c>
      <c r="AE16" s="25">
        <v>0</v>
      </c>
      <c r="AF16" s="139"/>
    </row>
    <row r="17" spans="1:32" s="21" customFormat="1" ht="18.75" x14ac:dyDescent="0.3">
      <c r="A17" s="22" t="s">
        <v>30</v>
      </c>
      <c r="B17" s="23">
        <f>H17+J17+L17+N17+P17+R17+T17+V17+X17+Z17+AB17+AD17</f>
        <v>0</v>
      </c>
      <c r="C17" s="23">
        <f t="shared" ref="C17" si="9">H17</f>
        <v>0</v>
      </c>
      <c r="D17" s="23">
        <f>E17</f>
        <v>0</v>
      </c>
      <c r="E17" s="23">
        <f>I17+K17+M17+O17+Q17+S17+U17+W17+Y17+AA17+AC17+AE17</f>
        <v>0</v>
      </c>
      <c r="F17" s="24">
        <f t="shared" si="5"/>
        <v>0</v>
      </c>
      <c r="G17" s="24">
        <f t="shared" si="6"/>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139"/>
    </row>
    <row r="18" spans="1:32" s="21" customFormat="1" ht="405.75" customHeight="1" x14ac:dyDescent="0.3">
      <c r="A18" s="22" t="s">
        <v>31</v>
      </c>
      <c r="B18" s="23">
        <f>H18+J18+L18+N18+P18+R18+T18+V18+X18+Z18+AB18+AD18</f>
        <v>21192.089999999997</v>
      </c>
      <c r="C18" s="23">
        <f>H18+J18+L18+N18+P18+R18+T18</f>
        <v>14825.84</v>
      </c>
      <c r="D18" s="23">
        <f>E18</f>
        <v>12691.279999999999</v>
      </c>
      <c r="E18" s="23">
        <f>I18+K18+M18+O18+Q18+S18+U18+W18+Y18+AA18+AC18+AE18</f>
        <v>12691.279999999999</v>
      </c>
      <c r="F18" s="24">
        <f t="shared" si="5"/>
        <v>59.886872885118933</v>
      </c>
      <c r="G18" s="24">
        <f t="shared" si="6"/>
        <v>85.602434668119969</v>
      </c>
      <c r="H18" s="23">
        <v>0</v>
      </c>
      <c r="I18" s="23">
        <v>0</v>
      </c>
      <c r="J18" s="23">
        <v>0</v>
      </c>
      <c r="K18" s="23">
        <v>0</v>
      </c>
      <c r="L18" s="23">
        <v>1722.3</v>
      </c>
      <c r="M18" s="23">
        <v>0</v>
      </c>
      <c r="N18" s="23">
        <v>5809.2</v>
      </c>
      <c r="O18" s="23">
        <v>6079.2</v>
      </c>
      <c r="P18" s="23">
        <v>0</v>
      </c>
      <c r="Q18" s="23">
        <v>0</v>
      </c>
      <c r="R18" s="23">
        <v>7003.76</v>
      </c>
      <c r="S18" s="23">
        <v>637.51</v>
      </c>
      <c r="T18" s="23">
        <v>290.58</v>
      </c>
      <c r="U18" s="23">
        <v>5974.57</v>
      </c>
      <c r="V18" s="23">
        <v>0</v>
      </c>
      <c r="W18" s="23">
        <v>0</v>
      </c>
      <c r="X18" s="23">
        <v>2009.35</v>
      </c>
      <c r="Y18" s="23">
        <v>0</v>
      </c>
      <c r="Z18" s="23">
        <v>4356.8999999999996</v>
      </c>
      <c r="AA18" s="23">
        <v>0</v>
      </c>
      <c r="AB18" s="23">
        <v>0</v>
      </c>
      <c r="AC18" s="23">
        <v>0</v>
      </c>
      <c r="AD18" s="23">
        <v>0</v>
      </c>
      <c r="AE18" s="23">
        <v>0</v>
      </c>
      <c r="AF18" s="140"/>
    </row>
    <row r="19" spans="1:32" s="30" customFormat="1" ht="40.5" hidden="1" customHeight="1" x14ac:dyDescent="0.25">
      <c r="A19" s="122" t="s">
        <v>53</v>
      </c>
      <c r="B19" s="123">
        <f t="shared" ref="B19:AE19" si="10">B20</f>
        <v>14522.999999999998</v>
      </c>
      <c r="C19" s="123">
        <f t="shared" si="10"/>
        <v>5809.2</v>
      </c>
      <c r="D19" s="123">
        <f t="shared" si="10"/>
        <v>5809.2</v>
      </c>
      <c r="E19" s="123">
        <f t="shared" si="10"/>
        <v>4356.8999999999996</v>
      </c>
      <c r="F19" s="123">
        <f t="shared" si="0"/>
        <v>30</v>
      </c>
      <c r="G19" s="123">
        <f t="shared" si="1"/>
        <v>75</v>
      </c>
      <c r="H19" s="123">
        <f t="shared" si="10"/>
        <v>0</v>
      </c>
      <c r="I19" s="123">
        <f t="shared" si="10"/>
        <v>0</v>
      </c>
      <c r="J19" s="123">
        <f t="shared" si="10"/>
        <v>0</v>
      </c>
      <c r="K19" s="123">
        <f t="shared" si="10"/>
        <v>0</v>
      </c>
      <c r="L19" s="123">
        <f t="shared" si="10"/>
        <v>0</v>
      </c>
      <c r="M19" s="123">
        <f t="shared" si="10"/>
        <v>0</v>
      </c>
      <c r="N19" s="123">
        <f t="shared" si="10"/>
        <v>5809.2</v>
      </c>
      <c r="O19" s="123">
        <f t="shared" si="10"/>
        <v>4356.8999999999996</v>
      </c>
      <c r="P19" s="123">
        <f t="shared" si="10"/>
        <v>0</v>
      </c>
      <c r="Q19" s="123">
        <f t="shared" si="10"/>
        <v>0</v>
      </c>
      <c r="R19" s="123">
        <f t="shared" si="10"/>
        <v>0</v>
      </c>
      <c r="S19" s="123">
        <f t="shared" si="10"/>
        <v>0</v>
      </c>
      <c r="T19" s="123">
        <f t="shared" si="10"/>
        <v>4356.8999999999996</v>
      </c>
      <c r="U19" s="123">
        <f t="shared" si="10"/>
        <v>0</v>
      </c>
      <c r="V19" s="123">
        <f t="shared" si="10"/>
        <v>0</v>
      </c>
      <c r="W19" s="123">
        <f t="shared" si="10"/>
        <v>0</v>
      </c>
      <c r="X19" s="123">
        <f t="shared" si="10"/>
        <v>0</v>
      </c>
      <c r="Y19" s="123">
        <f t="shared" si="10"/>
        <v>0</v>
      </c>
      <c r="Z19" s="123">
        <f t="shared" si="10"/>
        <v>4356.8999999999996</v>
      </c>
      <c r="AA19" s="123">
        <f t="shared" si="10"/>
        <v>0</v>
      </c>
      <c r="AB19" s="124">
        <f t="shared" si="10"/>
        <v>0</v>
      </c>
      <c r="AC19" s="123">
        <f t="shared" si="10"/>
        <v>0</v>
      </c>
      <c r="AD19" s="124">
        <f t="shared" si="10"/>
        <v>0</v>
      </c>
      <c r="AE19" s="125">
        <f t="shared" si="10"/>
        <v>0</v>
      </c>
      <c r="AF19" s="129" t="s">
        <v>58</v>
      </c>
    </row>
    <row r="20" spans="1:32" s="21" customFormat="1" ht="18.75" hidden="1" x14ac:dyDescent="0.3">
      <c r="A20" s="29" t="s">
        <v>27</v>
      </c>
      <c r="B20" s="18">
        <f>SUM(B21:B24)</f>
        <v>14522.999999999998</v>
      </c>
      <c r="C20" s="18">
        <f>SUM(C21:C24)</f>
        <v>5809.2</v>
      </c>
      <c r="D20" s="18">
        <f>SUM(D21:D24)</f>
        <v>5809.2</v>
      </c>
      <c r="E20" s="19">
        <f>SUM(E21:E24)</f>
        <v>4356.8999999999996</v>
      </c>
      <c r="F20" s="20">
        <f t="shared" si="0"/>
        <v>30</v>
      </c>
      <c r="G20" s="20">
        <f t="shared" si="1"/>
        <v>75</v>
      </c>
      <c r="H20" s="18">
        <f>SUM(H21:H24)</f>
        <v>0</v>
      </c>
      <c r="I20" s="19">
        <f>SUM(I21:I24)</f>
        <v>0</v>
      </c>
      <c r="J20" s="18">
        <f>SUM(J21:J24)</f>
        <v>0</v>
      </c>
      <c r="K20" s="19">
        <f>SUM(K21:K24)</f>
        <v>0</v>
      </c>
      <c r="L20" s="18">
        <f t="shared" ref="L20:AE20" si="11">SUM(L21:L24)</f>
        <v>0</v>
      </c>
      <c r="M20" s="19">
        <f t="shared" si="11"/>
        <v>0</v>
      </c>
      <c r="N20" s="18">
        <f t="shared" si="11"/>
        <v>5809.2</v>
      </c>
      <c r="O20" s="19">
        <f t="shared" si="11"/>
        <v>4356.8999999999996</v>
      </c>
      <c r="P20" s="18">
        <f t="shared" si="11"/>
        <v>0</v>
      </c>
      <c r="Q20" s="19">
        <f t="shared" si="11"/>
        <v>0</v>
      </c>
      <c r="R20" s="18">
        <f t="shared" si="11"/>
        <v>0</v>
      </c>
      <c r="S20" s="19">
        <f t="shared" si="11"/>
        <v>0</v>
      </c>
      <c r="T20" s="18">
        <f t="shared" si="11"/>
        <v>4356.8999999999996</v>
      </c>
      <c r="U20" s="19">
        <f t="shared" si="11"/>
        <v>0</v>
      </c>
      <c r="V20" s="18">
        <f t="shared" si="11"/>
        <v>0</v>
      </c>
      <c r="W20" s="19">
        <f t="shared" si="11"/>
        <v>0</v>
      </c>
      <c r="X20" s="18">
        <f t="shared" si="11"/>
        <v>0</v>
      </c>
      <c r="Y20" s="19">
        <f t="shared" si="11"/>
        <v>0</v>
      </c>
      <c r="Z20" s="18">
        <f t="shared" si="11"/>
        <v>4356.8999999999996</v>
      </c>
      <c r="AA20" s="19">
        <f t="shared" si="11"/>
        <v>0</v>
      </c>
      <c r="AB20" s="18">
        <f t="shared" si="11"/>
        <v>0</v>
      </c>
      <c r="AC20" s="19">
        <f t="shared" si="11"/>
        <v>0</v>
      </c>
      <c r="AD20" s="18">
        <f t="shared" si="11"/>
        <v>0</v>
      </c>
      <c r="AE20" s="19">
        <f t="shared" si="11"/>
        <v>0</v>
      </c>
      <c r="AF20" s="130"/>
    </row>
    <row r="21" spans="1:32" s="21" customFormat="1" ht="18.75" hidden="1" x14ac:dyDescent="0.3">
      <c r="A21" s="22" t="s">
        <v>28</v>
      </c>
      <c r="B21" s="23">
        <f>H21+J21+L21+N21+P21+R21+T21+V21+X21+Z21+AB21+AD21</f>
        <v>0</v>
      </c>
      <c r="C21" s="23">
        <f t="shared" ref="C21:C23" si="12">H21+J21+L21+N21</f>
        <v>0</v>
      </c>
      <c r="D21" s="23">
        <f>C21</f>
        <v>0</v>
      </c>
      <c r="E21" s="23">
        <f>I21+K21+M21+O21+Q21+S21+U21+W21+Y21+AA21+AC21+AE21</f>
        <v>0</v>
      </c>
      <c r="F21" s="24">
        <f t="shared" si="0"/>
        <v>0</v>
      </c>
      <c r="G21" s="24">
        <f t="shared" si="1"/>
        <v>0</v>
      </c>
      <c r="H21" s="23"/>
      <c r="I21" s="25"/>
      <c r="J21" s="23"/>
      <c r="K21" s="25"/>
      <c r="L21" s="23"/>
      <c r="M21" s="25"/>
      <c r="N21" s="23"/>
      <c r="O21" s="25"/>
      <c r="P21" s="23"/>
      <c r="Q21" s="25"/>
      <c r="R21" s="23"/>
      <c r="S21" s="23"/>
      <c r="T21" s="23"/>
      <c r="U21" s="23"/>
      <c r="V21" s="23"/>
      <c r="W21" s="23"/>
      <c r="X21" s="23"/>
      <c r="Y21" s="23"/>
      <c r="Z21" s="23"/>
      <c r="AA21" s="23"/>
      <c r="AB21" s="23"/>
      <c r="AC21" s="23"/>
      <c r="AD21" s="23"/>
      <c r="AE21" s="23"/>
      <c r="AF21" s="130"/>
    </row>
    <row r="22" spans="1:32" s="21" customFormat="1" ht="18.75" hidden="1" x14ac:dyDescent="0.3">
      <c r="A22" s="22" t="s">
        <v>29</v>
      </c>
      <c r="B22" s="23">
        <f>H22+J22+L22+N22+P22+R22+T22+V22+X22+Z22+AB22+AD22</f>
        <v>0</v>
      </c>
      <c r="C22" s="23">
        <f t="shared" si="12"/>
        <v>0</v>
      </c>
      <c r="D22" s="23">
        <f>C22</f>
        <v>0</v>
      </c>
      <c r="E22" s="23">
        <f>I22+K22+M22+O22+Q22+S22+U22+W22+Y22+AA22+AC22+AE22</f>
        <v>0</v>
      </c>
      <c r="F22" s="24">
        <f t="shared" si="0"/>
        <v>0</v>
      </c>
      <c r="G22" s="24">
        <f t="shared" si="1"/>
        <v>0</v>
      </c>
      <c r="H22" s="23"/>
      <c r="I22" s="25"/>
      <c r="J22" s="23"/>
      <c r="K22" s="25"/>
      <c r="L22" s="23"/>
      <c r="M22" s="25"/>
      <c r="N22" s="23"/>
      <c r="O22" s="25"/>
      <c r="P22" s="23"/>
      <c r="Q22" s="25"/>
      <c r="R22" s="23"/>
      <c r="S22" s="23"/>
      <c r="T22" s="23">
        <v>0</v>
      </c>
      <c r="U22" s="23"/>
      <c r="V22" s="23"/>
      <c r="W22" s="23"/>
      <c r="X22" s="23"/>
      <c r="Y22" s="23"/>
      <c r="Z22" s="23"/>
      <c r="AA22" s="23"/>
      <c r="AB22" s="23"/>
      <c r="AC22" s="23"/>
      <c r="AD22" s="23"/>
      <c r="AE22" s="23"/>
      <c r="AF22" s="130"/>
    </row>
    <row r="23" spans="1:32" s="21" customFormat="1" ht="18.75" hidden="1" x14ac:dyDescent="0.3">
      <c r="A23" s="22" t="s">
        <v>30</v>
      </c>
      <c r="B23" s="23">
        <f>H23+J23+L23+N23+P23+R23+T23+V23+X23+Z23+AB23+AD23</f>
        <v>0</v>
      </c>
      <c r="C23" s="23">
        <f t="shared" si="12"/>
        <v>0</v>
      </c>
      <c r="D23" s="23">
        <f>C23</f>
        <v>0</v>
      </c>
      <c r="E23" s="23">
        <f>I23+K23+M23+O23+Q23+S23+U23+W23+Y23+AA23+AC23+AE23</f>
        <v>0</v>
      </c>
      <c r="F23" s="24">
        <f t="shared" si="0"/>
        <v>0</v>
      </c>
      <c r="G23" s="24">
        <f t="shared" si="1"/>
        <v>0</v>
      </c>
      <c r="H23" s="23"/>
      <c r="I23" s="25"/>
      <c r="J23" s="23"/>
      <c r="K23" s="25"/>
      <c r="L23" s="23"/>
      <c r="M23" s="25"/>
      <c r="N23" s="23"/>
      <c r="O23" s="25"/>
      <c r="P23" s="23"/>
      <c r="Q23" s="25"/>
      <c r="R23" s="23"/>
      <c r="S23" s="23"/>
      <c r="T23" s="23"/>
      <c r="U23" s="23"/>
      <c r="V23" s="23"/>
      <c r="W23" s="23"/>
      <c r="X23" s="23"/>
      <c r="Y23" s="23"/>
      <c r="Z23" s="23"/>
      <c r="AA23" s="23"/>
      <c r="AB23" s="23"/>
      <c r="AC23" s="23"/>
      <c r="AD23" s="23"/>
      <c r="AE23" s="23"/>
      <c r="AF23" s="130"/>
    </row>
    <row r="24" spans="1:32" s="21" customFormat="1" ht="18.75" hidden="1" x14ac:dyDescent="0.3">
      <c r="A24" s="22" t="s">
        <v>31</v>
      </c>
      <c r="B24" s="23">
        <f>H24+J24+L24+N24+P24+R24+T24+V24+X24+Z24+AB24+AD24</f>
        <v>14522.999999999998</v>
      </c>
      <c r="C24" s="23">
        <f>H24+J24+L24+N24</f>
        <v>5809.2</v>
      </c>
      <c r="D24" s="23">
        <f>C24</f>
        <v>5809.2</v>
      </c>
      <c r="E24" s="23">
        <f>I24+K24+M24+O24+Q24+S24+U24+W24+Y24+AA24+AC24+AE24</f>
        <v>4356.8999999999996</v>
      </c>
      <c r="F24" s="24">
        <f t="shared" si="0"/>
        <v>30</v>
      </c>
      <c r="G24" s="24">
        <f t="shared" si="1"/>
        <v>75</v>
      </c>
      <c r="H24" s="23"/>
      <c r="I24" s="25"/>
      <c r="J24" s="23"/>
      <c r="K24" s="25"/>
      <c r="L24" s="23"/>
      <c r="M24" s="25"/>
      <c r="N24" s="23">
        <v>5809.2</v>
      </c>
      <c r="O24" s="25">
        <v>4356.8999999999996</v>
      </c>
      <c r="P24" s="23">
        <v>0</v>
      </c>
      <c r="Q24" s="25">
        <v>0</v>
      </c>
      <c r="R24" s="23">
        <v>0</v>
      </c>
      <c r="S24" s="23">
        <v>0</v>
      </c>
      <c r="T24" s="23">
        <v>4356.8999999999996</v>
      </c>
      <c r="U24" s="23">
        <v>0</v>
      </c>
      <c r="V24" s="23">
        <v>0</v>
      </c>
      <c r="W24" s="23">
        <v>0</v>
      </c>
      <c r="X24" s="23">
        <v>0</v>
      </c>
      <c r="Y24" s="23">
        <v>0</v>
      </c>
      <c r="Z24" s="23">
        <v>4356.8999999999996</v>
      </c>
      <c r="AA24" s="23">
        <v>0</v>
      </c>
      <c r="AB24" s="23">
        <v>0</v>
      </c>
      <c r="AC24" s="23">
        <v>0</v>
      </c>
      <c r="AD24" s="23">
        <v>0</v>
      </c>
      <c r="AE24" s="23">
        <v>0</v>
      </c>
      <c r="AF24" s="131"/>
    </row>
    <row r="25" spans="1:32" s="30" customFormat="1" ht="42.75" hidden="1" customHeight="1" x14ac:dyDescent="0.25">
      <c r="A25" s="122" t="s">
        <v>54</v>
      </c>
      <c r="B25" s="123">
        <f t="shared" ref="B25:AE25" si="13">B26</f>
        <v>2593.1</v>
      </c>
      <c r="C25" s="123">
        <f t="shared" si="13"/>
        <v>0</v>
      </c>
      <c r="D25" s="123">
        <f t="shared" si="13"/>
        <v>0</v>
      </c>
      <c r="E25" s="123">
        <f t="shared" si="13"/>
        <v>0</v>
      </c>
      <c r="F25" s="123">
        <f t="shared" si="0"/>
        <v>0</v>
      </c>
      <c r="G25" s="123">
        <f t="shared" si="1"/>
        <v>0</v>
      </c>
      <c r="H25" s="123">
        <f t="shared" si="13"/>
        <v>0</v>
      </c>
      <c r="I25" s="123">
        <f t="shared" si="13"/>
        <v>0</v>
      </c>
      <c r="J25" s="123">
        <f t="shared" si="13"/>
        <v>0</v>
      </c>
      <c r="K25" s="123">
        <f t="shared" si="13"/>
        <v>0</v>
      </c>
      <c r="L25" s="123">
        <f t="shared" si="13"/>
        <v>0</v>
      </c>
      <c r="M25" s="123">
        <f t="shared" si="13"/>
        <v>0</v>
      </c>
      <c r="N25" s="123">
        <f t="shared" si="13"/>
        <v>0</v>
      </c>
      <c r="O25" s="123">
        <f t="shared" si="13"/>
        <v>0</v>
      </c>
      <c r="P25" s="123">
        <f t="shared" si="13"/>
        <v>0</v>
      </c>
      <c r="Q25" s="123">
        <f t="shared" si="13"/>
        <v>0</v>
      </c>
      <c r="R25" s="123">
        <f t="shared" si="13"/>
        <v>0</v>
      </c>
      <c r="S25" s="123">
        <f t="shared" si="13"/>
        <v>0</v>
      </c>
      <c r="T25" s="123">
        <f t="shared" si="13"/>
        <v>0</v>
      </c>
      <c r="U25" s="123">
        <f t="shared" si="13"/>
        <v>0</v>
      </c>
      <c r="V25" s="123">
        <f t="shared" si="13"/>
        <v>0</v>
      </c>
      <c r="W25" s="123">
        <f t="shared" si="13"/>
        <v>0</v>
      </c>
      <c r="X25" s="123">
        <f t="shared" si="13"/>
        <v>0</v>
      </c>
      <c r="Y25" s="123">
        <f t="shared" si="13"/>
        <v>0</v>
      </c>
      <c r="Z25" s="123">
        <f t="shared" si="13"/>
        <v>2593.1</v>
      </c>
      <c r="AA25" s="123">
        <f t="shared" si="13"/>
        <v>0</v>
      </c>
      <c r="AB25" s="124">
        <f t="shared" si="13"/>
        <v>0</v>
      </c>
      <c r="AC25" s="123">
        <f t="shared" si="13"/>
        <v>0</v>
      </c>
      <c r="AD25" s="124">
        <f t="shared" si="13"/>
        <v>0</v>
      </c>
      <c r="AE25" s="125">
        <f t="shared" si="13"/>
        <v>0</v>
      </c>
      <c r="AF25" s="129" t="s">
        <v>59</v>
      </c>
    </row>
    <row r="26" spans="1:32" s="21" customFormat="1" ht="18.75" hidden="1" x14ac:dyDescent="0.3">
      <c r="A26" s="29" t="s">
        <v>27</v>
      </c>
      <c r="B26" s="18">
        <f>SUM(B27:B30)</f>
        <v>2593.1</v>
      </c>
      <c r="C26" s="18">
        <f>SUM(C27:C30)</f>
        <v>0</v>
      </c>
      <c r="D26" s="18">
        <f>SUM(D27:D30)</f>
        <v>0</v>
      </c>
      <c r="E26" s="19">
        <f>SUM(E27:E30)</f>
        <v>0</v>
      </c>
      <c r="F26" s="20">
        <f t="shared" si="0"/>
        <v>0</v>
      </c>
      <c r="G26" s="20">
        <f t="shared" si="1"/>
        <v>0</v>
      </c>
      <c r="H26" s="18">
        <f>SUM(H27:H30)</f>
        <v>0</v>
      </c>
      <c r="I26" s="19">
        <f>SUM(I27:I30)</f>
        <v>0</v>
      </c>
      <c r="J26" s="18">
        <f>SUM(J27:J30)</f>
        <v>0</v>
      </c>
      <c r="K26" s="19">
        <f>SUM(K27:K30)</f>
        <v>0</v>
      </c>
      <c r="L26" s="18">
        <f t="shared" ref="L26:AE26" si="14">SUM(L27:L30)</f>
        <v>0</v>
      </c>
      <c r="M26" s="19">
        <f t="shared" si="14"/>
        <v>0</v>
      </c>
      <c r="N26" s="18">
        <f t="shared" si="14"/>
        <v>0</v>
      </c>
      <c r="O26" s="19">
        <f t="shared" si="14"/>
        <v>0</v>
      </c>
      <c r="P26" s="18">
        <f t="shared" si="14"/>
        <v>0</v>
      </c>
      <c r="Q26" s="19">
        <f t="shared" si="14"/>
        <v>0</v>
      </c>
      <c r="R26" s="18">
        <f t="shared" si="14"/>
        <v>0</v>
      </c>
      <c r="S26" s="19">
        <f t="shared" si="14"/>
        <v>0</v>
      </c>
      <c r="T26" s="18">
        <f t="shared" si="14"/>
        <v>0</v>
      </c>
      <c r="U26" s="19">
        <f t="shared" si="14"/>
        <v>0</v>
      </c>
      <c r="V26" s="18">
        <f t="shared" si="14"/>
        <v>0</v>
      </c>
      <c r="W26" s="19">
        <f t="shared" si="14"/>
        <v>0</v>
      </c>
      <c r="X26" s="18">
        <f t="shared" si="14"/>
        <v>0</v>
      </c>
      <c r="Y26" s="19">
        <f t="shared" si="14"/>
        <v>0</v>
      </c>
      <c r="Z26" s="18">
        <f t="shared" si="14"/>
        <v>2593.1</v>
      </c>
      <c r="AA26" s="19">
        <f t="shared" si="14"/>
        <v>0</v>
      </c>
      <c r="AB26" s="18">
        <f t="shared" si="14"/>
        <v>0</v>
      </c>
      <c r="AC26" s="19">
        <f t="shared" si="14"/>
        <v>0</v>
      </c>
      <c r="AD26" s="18">
        <f t="shared" si="14"/>
        <v>0</v>
      </c>
      <c r="AE26" s="19">
        <f t="shared" si="14"/>
        <v>0</v>
      </c>
      <c r="AF26" s="130"/>
    </row>
    <row r="27" spans="1:32" s="21" customFormat="1" ht="18.75" hidden="1" x14ac:dyDescent="0.3">
      <c r="A27" s="22" t="s">
        <v>28</v>
      </c>
      <c r="B27" s="23">
        <f>H27+J27+L27+N27+P27+R27+T27+V27+X27+Z27+AB27+AD27</f>
        <v>0</v>
      </c>
      <c r="C27" s="23">
        <f>H27</f>
        <v>0</v>
      </c>
      <c r="D27" s="23">
        <f>C27</f>
        <v>0</v>
      </c>
      <c r="E27" s="23">
        <f>I27+K27+M27+O27+Q27+S27+U27+W27+Y27+AA27+AC27+AE27</f>
        <v>0</v>
      </c>
      <c r="F27" s="24">
        <f t="shared" si="0"/>
        <v>0</v>
      </c>
      <c r="G27" s="24">
        <f t="shared" si="1"/>
        <v>0</v>
      </c>
      <c r="H27" s="23"/>
      <c r="I27" s="25"/>
      <c r="J27" s="23"/>
      <c r="K27" s="25"/>
      <c r="L27" s="23"/>
      <c r="M27" s="25"/>
      <c r="N27" s="23"/>
      <c r="O27" s="23"/>
      <c r="P27" s="23"/>
      <c r="Q27" s="23"/>
      <c r="R27" s="23"/>
      <c r="S27" s="23"/>
      <c r="T27" s="23"/>
      <c r="U27" s="23"/>
      <c r="V27" s="23"/>
      <c r="W27" s="23"/>
      <c r="X27" s="23"/>
      <c r="Y27" s="23"/>
      <c r="Z27" s="23"/>
      <c r="AA27" s="23"/>
      <c r="AB27" s="23"/>
      <c r="AC27" s="23"/>
      <c r="AD27" s="23"/>
      <c r="AE27" s="23"/>
      <c r="AF27" s="130"/>
    </row>
    <row r="28" spans="1:32" s="21" customFormat="1" ht="18.75" hidden="1" x14ac:dyDescent="0.3">
      <c r="A28" s="22" t="s">
        <v>29</v>
      </c>
      <c r="B28" s="23">
        <f>H28+J28+L28+N28+P28+R28+T28+V28+X28+Z28+AB28+AD28</f>
        <v>2593.1</v>
      </c>
      <c r="C28" s="23">
        <f t="shared" ref="C28:C30" si="15">H28</f>
        <v>0</v>
      </c>
      <c r="D28" s="23">
        <f>C28</f>
        <v>0</v>
      </c>
      <c r="E28" s="23">
        <f>I28+K28+M28+O28+Q28+S28+U28+W28+Y28+AA28+AC28+AE28</f>
        <v>0</v>
      </c>
      <c r="F28" s="24">
        <f t="shared" si="0"/>
        <v>0</v>
      </c>
      <c r="G28" s="24">
        <f t="shared" si="1"/>
        <v>0</v>
      </c>
      <c r="H28" s="23"/>
      <c r="I28" s="25"/>
      <c r="J28" s="23"/>
      <c r="K28" s="25"/>
      <c r="L28" s="23"/>
      <c r="M28" s="25"/>
      <c r="N28" s="23"/>
      <c r="O28" s="23"/>
      <c r="P28" s="23"/>
      <c r="Q28" s="23"/>
      <c r="R28" s="23"/>
      <c r="S28" s="23"/>
      <c r="T28" s="23"/>
      <c r="U28" s="23"/>
      <c r="V28" s="23"/>
      <c r="W28" s="23"/>
      <c r="X28" s="23"/>
      <c r="Y28" s="23"/>
      <c r="Z28" s="23">
        <v>2593.1</v>
      </c>
      <c r="AA28" s="23"/>
      <c r="AB28" s="23"/>
      <c r="AC28" s="23"/>
      <c r="AD28" s="23"/>
      <c r="AE28" s="23"/>
      <c r="AF28" s="130"/>
    </row>
    <row r="29" spans="1:32" s="21" customFormat="1" ht="18.75" hidden="1" x14ac:dyDescent="0.3">
      <c r="A29" s="22" t="s">
        <v>30</v>
      </c>
      <c r="B29" s="23">
        <f>H29+J29+L29+N29+P29+R29+T29+V29+X29+Z29+AB29+AD29</f>
        <v>0</v>
      </c>
      <c r="C29" s="23">
        <f t="shared" si="15"/>
        <v>0</v>
      </c>
      <c r="D29" s="23">
        <f>C29</f>
        <v>0</v>
      </c>
      <c r="E29" s="23">
        <f>I29+K29+M29+O29+Q29+S29+U29+W29+Y29+AA29+AC29+AE29</f>
        <v>0</v>
      </c>
      <c r="F29" s="24">
        <f t="shared" si="0"/>
        <v>0</v>
      </c>
      <c r="G29" s="24">
        <f t="shared" si="1"/>
        <v>0</v>
      </c>
      <c r="H29" s="23"/>
      <c r="I29" s="25"/>
      <c r="J29" s="23"/>
      <c r="K29" s="25"/>
      <c r="L29" s="23"/>
      <c r="M29" s="25"/>
      <c r="N29" s="23"/>
      <c r="O29" s="23"/>
      <c r="P29" s="23"/>
      <c r="Q29" s="23"/>
      <c r="R29" s="23"/>
      <c r="S29" s="23"/>
      <c r="T29" s="23"/>
      <c r="U29" s="23"/>
      <c r="V29" s="23"/>
      <c r="W29" s="23"/>
      <c r="X29" s="23"/>
      <c r="Y29" s="23"/>
      <c r="Z29" s="23"/>
      <c r="AA29" s="23"/>
      <c r="AB29" s="23"/>
      <c r="AC29" s="23"/>
      <c r="AD29" s="23"/>
      <c r="AE29" s="23"/>
      <c r="AF29" s="130"/>
    </row>
    <row r="30" spans="1:32" s="21" customFormat="1" ht="18.75" hidden="1" x14ac:dyDescent="0.3">
      <c r="A30" s="22" t="s">
        <v>31</v>
      </c>
      <c r="B30" s="23">
        <f>H30+J30+L30+N30+P30+R30+T30+V30+X30+Z30+AB30+AD30</f>
        <v>0</v>
      </c>
      <c r="C30" s="23">
        <f t="shared" si="15"/>
        <v>0</v>
      </c>
      <c r="D30" s="23">
        <f>C30</f>
        <v>0</v>
      </c>
      <c r="E30" s="23">
        <f>I30+K30+M30+O30+Q30+S30+U30+W30+Y30+AA30+AC30+AE30</f>
        <v>0</v>
      </c>
      <c r="F30" s="24">
        <f t="shared" si="0"/>
        <v>0</v>
      </c>
      <c r="G30" s="24">
        <f t="shared" si="1"/>
        <v>0</v>
      </c>
      <c r="H30" s="23"/>
      <c r="I30" s="25"/>
      <c r="J30" s="23"/>
      <c r="K30" s="25"/>
      <c r="L30" s="23"/>
      <c r="M30" s="25"/>
      <c r="N30" s="23"/>
      <c r="O30" s="23"/>
      <c r="P30" s="23"/>
      <c r="Q30" s="23"/>
      <c r="R30" s="23"/>
      <c r="S30" s="23"/>
      <c r="T30" s="23"/>
      <c r="U30" s="23"/>
      <c r="V30" s="23"/>
      <c r="W30" s="23"/>
      <c r="X30" s="23"/>
      <c r="Y30" s="23"/>
      <c r="Z30" s="23"/>
      <c r="AA30" s="23"/>
      <c r="AB30" s="23"/>
      <c r="AC30" s="23"/>
      <c r="AD30" s="23"/>
      <c r="AE30" s="23"/>
      <c r="AF30" s="131"/>
    </row>
    <row r="31" spans="1:32" s="30" customFormat="1" ht="39.75" hidden="1" customHeight="1" x14ac:dyDescent="0.25">
      <c r="A31" s="122" t="s">
        <v>55</v>
      </c>
      <c r="B31" s="123">
        <f t="shared" ref="B31:AE31" si="16">B32</f>
        <v>5741</v>
      </c>
      <c r="C31" s="123">
        <f t="shared" si="16"/>
        <v>1722.3</v>
      </c>
      <c r="D31" s="123">
        <f t="shared" si="16"/>
        <v>1722.3</v>
      </c>
      <c r="E31" s="123">
        <f t="shared" si="16"/>
        <v>1722.3</v>
      </c>
      <c r="F31" s="123">
        <f t="shared" si="0"/>
        <v>30</v>
      </c>
      <c r="G31" s="123">
        <f t="shared" si="1"/>
        <v>100</v>
      </c>
      <c r="H31" s="123">
        <f t="shared" si="16"/>
        <v>0</v>
      </c>
      <c r="I31" s="123">
        <f t="shared" si="16"/>
        <v>0</v>
      </c>
      <c r="J31" s="123">
        <f t="shared" si="16"/>
        <v>0</v>
      </c>
      <c r="K31" s="123">
        <f t="shared" si="16"/>
        <v>0</v>
      </c>
      <c r="L31" s="123">
        <f t="shared" si="16"/>
        <v>1722.3</v>
      </c>
      <c r="M31" s="123">
        <f t="shared" si="16"/>
        <v>0</v>
      </c>
      <c r="N31" s="123">
        <f t="shared" si="16"/>
        <v>0</v>
      </c>
      <c r="O31" s="123">
        <f t="shared" si="16"/>
        <v>1722.3</v>
      </c>
      <c r="P31" s="123">
        <f t="shared" si="16"/>
        <v>0</v>
      </c>
      <c r="Q31" s="123">
        <f t="shared" si="16"/>
        <v>0</v>
      </c>
      <c r="R31" s="123">
        <f t="shared" si="16"/>
        <v>2009.35</v>
      </c>
      <c r="S31" s="123">
        <f t="shared" si="16"/>
        <v>0</v>
      </c>
      <c r="T31" s="123">
        <f t="shared" si="16"/>
        <v>0</v>
      </c>
      <c r="U31" s="123">
        <f t="shared" si="16"/>
        <v>0</v>
      </c>
      <c r="V31" s="123">
        <f t="shared" si="16"/>
        <v>0</v>
      </c>
      <c r="W31" s="123">
        <f t="shared" si="16"/>
        <v>0</v>
      </c>
      <c r="X31" s="123">
        <f t="shared" si="16"/>
        <v>2009.35</v>
      </c>
      <c r="Y31" s="123">
        <f t="shared" si="16"/>
        <v>0</v>
      </c>
      <c r="Z31" s="123">
        <f t="shared" si="16"/>
        <v>0</v>
      </c>
      <c r="AA31" s="123">
        <f t="shared" si="16"/>
        <v>0</v>
      </c>
      <c r="AB31" s="124">
        <f t="shared" si="16"/>
        <v>0</v>
      </c>
      <c r="AC31" s="123">
        <f t="shared" si="16"/>
        <v>0</v>
      </c>
      <c r="AD31" s="124">
        <f t="shared" si="16"/>
        <v>0</v>
      </c>
      <c r="AE31" s="125">
        <f t="shared" si="16"/>
        <v>0</v>
      </c>
      <c r="AF31" s="129" t="s">
        <v>60</v>
      </c>
    </row>
    <row r="32" spans="1:32" s="21" customFormat="1" ht="18.75" hidden="1" x14ac:dyDescent="0.3">
      <c r="A32" s="29" t="s">
        <v>27</v>
      </c>
      <c r="B32" s="18">
        <f>SUM(B33:B36)</f>
        <v>5741</v>
      </c>
      <c r="C32" s="18">
        <f>SUM(C33:C36)</f>
        <v>1722.3</v>
      </c>
      <c r="D32" s="18">
        <f>SUM(D33:D36)</f>
        <v>1722.3</v>
      </c>
      <c r="E32" s="19">
        <f>SUM(E33:E36)</f>
        <v>1722.3</v>
      </c>
      <c r="F32" s="20">
        <f t="shared" si="0"/>
        <v>30</v>
      </c>
      <c r="G32" s="20">
        <f t="shared" si="1"/>
        <v>100</v>
      </c>
      <c r="H32" s="18">
        <f>SUM(H33:H36)</f>
        <v>0</v>
      </c>
      <c r="I32" s="19">
        <f>SUM(I33:I36)</f>
        <v>0</v>
      </c>
      <c r="J32" s="18">
        <f>SUM(J33:J36)</f>
        <v>0</v>
      </c>
      <c r="K32" s="19">
        <f>SUM(K33:K36)</f>
        <v>0</v>
      </c>
      <c r="L32" s="18">
        <f t="shared" ref="L32:AE32" si="17">SUM(L33:L36)</f>
        <v>1722.3</v>
      </c>
      <c r="M32" s="19">
        <f t="shared" si="17"/>
        <v>0</v>
      </c>
      <c r="N32" s="18">
        <f t="shared" si="17"/>
        <v>0</v>
      </c>
      <c r="O32" s="19">
        <f t="shared" si="17"/>
        <v>1722.3</v>
      </c>
      <c r="P32" s="18">
        <f t="shared" si="17"/>
        <v>0</v>
      </c>
      <c r="Q32" s="19">
        <f t="shared" si="17"/>
        <v>0</v>
      </c>
      <c r="R32" s="18">
        <f t="shared" si="17"/>
        <v>2009.35</v>
      </c>
      <c r="S32" s="19">
        <f t="shared" si="17"/>
        <v>0</v>
      </c>
      <c r="T32" s="18">
        <f t="shared" si="17"/>
        <v>0</v>
      </c>
      <c r="U32" s="19">
        <f t="shared" si="17"/>
        <v>0</v>
      </c>
      <c r="V32" s="18">
        <f t="shared" si="17"/>
        <v>0</v>
      </c>
      <c r="W32" s="19">
        <f t="shared" si="17"/>
        <v>0</v>
      </c>
      <c r="X32" s="18">
        <f t="shared" si="17"/>
        <v>2009.35</v>
      </c>
      <c r="Y32" s="19">
        <f t="shared" si="17"/>
        <v>0</v>
      </c>
      <c r="Z32" s="18">
        <f t="shared" si="17"/>
        <v>0</v>
      </c>
      <c r="AA32" s="19">
        <f t="shared" si="17"/>
        <v>0</v>
      </c>
      <c r="AB32" s="18">
        <f t="shared" si="17"/>
        <v>0</v>
      </c>
      <c r="AC32" s="19">
        <f t="shared" si="17"/>
        <v>0</v>
      </c>
      <c r="AD32" s="18">
        <f t="shared" si="17"/>
        <v>0</v>
      </c>
      <c r="AE32" s="19">
        <f t="shared" si="17"/>
        <v>0</v>
      </c>
      <c r="AF32" s="130"/>
    </row>
    <row r="33" spans="1:32" s="21" customFormat="1" ht="18.75" hidden="1" x14ac:dyDescent="0.3">
      <c r="A33" s="22" t="s">
        <v>28</v>
      </c>
      <c r="B33" s="23">
        <f>H33+J33+L33+N33+P33+R33+T33+V33+X33+Z33+AB33+AD33</f>
        <v>0</v>
      </c>
      <c r="C33" s="23">
        <f>H33</f>
        <v>0</v>
      </c>
      <c r="D33" s="23">
        <f>C33</f>
        <v>0</v>
      </c>
      <c r="E33" s="23">
        <f>I33+K33+M33+O33+Q33+S33+U33+W33+Y33+AA33+AC33+AE33</f>
        <v>0</v>
      </c>
      <c r="F33" s="24">
        <f t="shared" si="0"/>
        <v>0</v>
      </c>
      <c r="G33" s="24">
        <f t="shared" si="1"/>
        <v>0</v>
      </c>
      <c r="H33" s="23"/>
      <c r="I33" s="25"/>
      <c r="J33" s="23"/>
      <c r="K33" s="25"/>
      <c r="L33" s="23"/>
      <c r="M33" s="25"/>
      <c r="N33" s="23"/>
      <c r="O33" s="23"/>
      <c r="P33" s="23"/>
      <c r="Q33" s="23"/>
      <c r="R33" s="23"/>
      <c r="S33" s="23"/>
      <c r="T33" s="23"/>
      <c r="U33" s="23"/>
      <c r="V33" s="23"/>
      <c r="W33" s="23"/>
      <c r="X33" s="23"/>
      <c r="Y33" s="23"/>
      <c r="Z33" s="23"/>
      <c r="AA33" s="23"/>
      <c r="AB33" s="23"/>
      <c r="AC33" s="23"/>
      <c r="AD33" s="23"/>
      <c r="AE33" s="23"/>
      <c r="AF33" s="130"/>
    </row>
    <row r="34" spans="1:32" s="21" customFormat="1" ht="18.75" hidden="1" x14ac:dyDescent="0.3">
      <c r="A34" s="22" t="s">
        <v>29</v>
      </c>
      <c r="B34" s="23">
        <f>H34+J34+L34+N34+P34+R34+T34+V34+X34+Z34+AB34+AD34</f>
        <v>0</v>
      </c>
      <c r="C34" s="23">
        <f t="shared" ref="C34:C35" si="18">H34+J34+L34+N34</f>
        <v>0</v>
      </c>
      <c r="D34" s="23">
        <f>C34</f>
        <v>0</v>
      </c>
      <c r="E34" s="23">
        <f>I34+K34+M34+O34+Q34+S34+U34+W34+Y34+AA34+AC34+AE34</f>
        <v>0</v>
      </c>
      <c r="F34" s="24">
        <f t="shared" si="0"/>
        <v>0</v>
      </c>
      <c r="G34" s="24">
        <f t="shared" si="1"/>
        <v>0</v>
      </c>
      <c r="H34" s="23"/>
      <c r="I34" s="25"/>
      <c r="J34" s="23"/>
      <c r="K34" s="25"/>
      <c r="L34" s="23"/>
      <c r="M34" s="25"/>
      <c r="N34" s="23"/>
      <c r="O34" s="23"/>
      <c r="P34" s="23"/>
      <c r="Q34" s="23"/>
      <c r="R34" s="23"/>
      <c r="S34" s="23"/>
      <c r="T34" s="23"/>
      <c r="U34" s="23"/>
      <c r="V34" s="23"/>
      <c r="W34" s="23"/>
      <c r="X34" s="23"/>
      <c r="Y34" s="23"/>
      <c r="Z34" s="23"/>
      <c r="AA34" s="23"/>
      <c r="AB34" s="23"/>
      <c r="AC34" s="23"/>
      <c r="AD34" s="23"/>
      <c r="AE34" s="23"/>
      <c r="AF34" s="130"/>
    </row>
    <row r="35" spans="1:32" s="21" customFormat="1" ht="18.75" hidden="1" x14ac:dyDescent="0.3">
      <c r="A35" s="22" t="s">
        <v>30</v>
      </c>
      <c r="B35" s="23">
        <f>H35+J35+L35+N35+P35+R35+T35+V35+X35+Z35+AB35+AD35</f>
        <v>0</v>
      </c>
      <c r="C35" s="23">
        <f t="shared" si="18"/>
        <v>0</v>
      </c>
      <c r="D35" s="23">
        <f>C35</f>
        <v>0</v>
      </c>
      <c r="E35" s="23">
        <f>I35+K35+M35+O35+Q35+S35+U35+W35+Y35+AA35+AC35+AE35</f>
        <v>0</v>
      </c>
      <c r="F35" s="24">
        <f t="shared" si="0"/>
        <v>0</v>
      </c>
      <c r="G35" s="24">
        <f t="shared" si="1"/>
        <v>0</v>
      </c>
      <c r="H35" s="23"/>
      <c r="I35" s="25"/>
      <c r="J35" s="23"/>
      <c r="K35" s="25"/>
      <c r="L35" s="23"/>
      <c r="M35" s="25"/>
      <c r="N35" s="23"/>
      <c r="O35" s="23"/>
      <c r="P35" s="23"/>
      <c r="Q35" s="23"/>
      <c r="R35" s="23"/>
      <c r="S35" s="23"/>
      <c r="T35" s="23"/>
      <c r="U35" s="23"/>
      <c r="V35" s="23"/>
      <c r="W35" s="23"/>
      <c r="X35" s="23"/>
      <c r="Y35" s="23"/>
      <c r="Z35" s="23"/>
      <c r="AA35" s="23"/>
      <c r="AB35" s="23"/>
      <c r="AC35" s="23"/>
      <c r="AD35" s="23"/>
      <c r="AE35" s="23"/>
      <c r="AF35" s="130"/>
    </row>
    <row r="36" spans="1:32" s="21" customFormat="1" ht="18.75" hidden="1" x14ac:dyDescent="0.3">
      <c r="A36" s="22" t="s">
        <v>31</v>
      </c>
      <c r="B36" s="23">
        <f>H36+J36+L36+N36+P36+R36+T36+V36+X36+Z36+AB36+AD36</f>
        <v>5741</v>
      </c>
      <c r="C36" s="23">
        <f>H36+J36+L36+N36</f>
        <v>1722.3</v>
      </c>
      <c r="D36" s="23">
        <f>C36</f>
        <v>1722.3</v>
      </c>
      <c r="E36" s="23">
        <f>I36+K36+M36+O36+Q36+S36+U36+W36+Y36+AA36+AC36+AE36</f>
        <v>1722.3</v>
      </c>
      <c r="F36" s="24">
        <f t="shared" si="0"/>
        <v>30</v>
      </c>
      <c r="G36" s="24">
        <f t="shared" si="1"/>
        <v>100</v>
      </c>
      <c r="H36" s="23"/>
      <c r="I36" s="25"/>
      <c r="J36" s="23"/>
      <c r="K36" s="25"/>
      <c r="L36" s="23">
        <v>1722.3</v>
      </c>
      <c r="M36" s="25">
        <v>0</v>
      </c>
      <c r="N36" s="23">
        <v>0</v>
      </c>
      <c r="O36" s="23">
        <v>1722.3</v>
      </c>
      <c r="P36" s="23">
        <v>0</v>
      </c>
      <c r="Q36" s="23">
        <v>0</v>
      </c>
      <c r="R36" s="23">
        <v>2009.35</v>
      </c>
      <c r="S36" s="23">
        <v>0</v>
      </c>
      <c r="T36" s="23">
        <v>0</v>
      </c>
      <c r="U36" s="23">
        <v>0</v>
      </c>
      <c r="V36" s="23">
        <v>0</v>
      </c>
      <c r="W36" s="23">
        <v>0</v>
      </c>
      <c r="X36" s="23">
        <v>2009.35</v>
      </c>
      <c r="Y36" s="23"/>
      <c r="Z36" s="23"/>
      <c r="AA36" s="23"/>
      <c r="AB36" s="23"/>
      <c r="AC36" s="23"/>
      <c r="AD36" s="23"/>
      <c r="AE36" s="23"/>
      <c r="AF36" s="131"/>
    </row>
    <row r="37" spans="1:32" s="30" customFormat="1" ht="30" hidden="1" customHeight="1" x14ac:dyDescent="0.25">
      <c r="A37" s="122" t="s">
        <v>56</v>
      </c>
      <c r="B37" s="123">
        <f t="shared" ref="B37:AE37" si="19">B38</f>
        <v>925.7</v>
      </c>
      <c r="C37" s="123">
        <f t="shared" si="19"/>
        <v>925.7</v>
      </c>
      <c r="D37" s="123">
        <f t="shared" si="19"/>
        <v>925.7</v>
      </c>
      <c r="E37" s="123">
        <f t="shared" si="19"/>
        <v>925.62</v>
      </c>
      <c r="F37" s="123">
        <f t="shared" si="0"/>
        <v>99.991357891325478</v>
      </c>
      <c r="G37" s="123">
        <f t="shared" si="1"/>
        <v>99.991357891325478</v>
      </c>
      <c r="H37" s="123">
        <f t="shared" si="19"/>
        <v>0</v>
      </c>
      <c r="I37" s="123">
        <f t="shared" si="19"/>
        <v>0</v>
      </c>
      <c r="J37" s="123">
        <f t="shared" si="19"/>
        <v>0</v>
      </c>
      <c r="K37" s="123">
        <f t="shared" si="19"/>
        <v>0</v>
      </c>
      <c r="L37" s="123">
        <f t="shared" si="19"/>
        <v>925.7</v>
      </c>
      <c r="M37" s="123">
        <f t="shared" si="19"/>
        <v>925.62</v>
      </c>
      <c r="N37" s="123">
        <f t="shared" si="19"/>
        <v>0</v>
      </c>
      <c r="O37" s="123">
        <f t="shared" si="19"/>
        <v>0</v>
      </c>
      <c r="P37" s="123">
        <f t="shared" si="19"/>
        <v>0</v>
      </c>
      <c r="Q37" s="123">
        <f t="shared" si="19"/>
        <v>0</v>
      </c>
      <c r="R37" s="123">
        <f t="shared" si="19"/>
        <v>0</v>
      </c>
      <c r="S37" s="123">
        <f t="shared" si="19"/>
        <v>0</v>
      </c>
      <c r="T37" s="123">
        <f t="shared" si="19"/>
        <v>0</v>
      </c>
      <c r="U37" s="123">
        <f t="shared" si="19"/>
        <v>0</v>
      </c>
      <c r="V37" s="123">
        <f t="shared" si="19"/>
        <v>0</v>
      </c>
      <c r="W37" s="123">
        <f t="shared" si="19"/>
        <v>0</v>
      </c>
      <c r="X37" s="123">
        <f t="shared" si="19"/>
        <v>0</v>
      </c>
      <c r="Y37" s="123">
        <f t="shared" si="19"/>
        <v>0</v>
      </c>
      <c r="Z37" s="123">
        <f t="shared" si="19"/>
        <v>0</v>
      </c>
      <c r="AA37" s="123">
        <f t="shared" si="19"/>
        <v>0</v>
      </c>
      <c r="AB37" s="124">
        <f t="shared" si="19"/>
        <v>0</v>
      </c>
      <c r="AC37" s="123">
        <f t="shared" si="19"/>
        <v>0</v>
      </c>
      <c r="AD37" s="124">
        <f t="shared" si="19"/>
        <v>0</v>
      </c>
      <c r="AE37" s="125">
        <f t="shared" si="19"/>
        <v>0</v>
      </c>
      <c r="AF37" s="129" t="s">
        <v>61</v>
      </c>
    </row>
    <row r="38" spans="1:32" s="21" customFormat="1" ht="18.75" hidden="1" x14ac:dyDescent="0.3">
      <c r="A38" s="29" t="s">
        <v>27</v>
      </c>
      <c r="B38" s="18">
        <f>SUM(B39:B42)</f>
        <v>925.7</v>
      </c>
      <c r="C38" s="18">
        <f>SUM(C39:C42)</f>
        <v>925.7</v>
      </c>
      <c r="D38" s="18">
        <f>SUM(D39:D42)</f>
        <v>925.7</v>
      </c>
      <c r="E38" s="19">
        <f>SUM(E39:E42)</f>
        <v>925.62</v>
      </c>
      <c r="F38" s="20">
        <f t="shared" si="0"/>
        <v>99.991357891325478</v>
      </c>
      <c r="G38" s="20">
        <f t="shared" si="1"/>
        <v>99.991357891325478</v>
      </c>
      <c r="H38" s="18">
        <f>SUM(H39:H42)</f>
        <v>0</v>
      </c>
      <c r="I38" s="19">
        <f>SUM(I39:I42)</f>
        <v>0</v>
      </c>
      <c r="J38" s="18">
        <f>SUM(J39:J42)</f>
        <v>0</v>
      </c>
      <c r="K38" s="19">
        <f>SUM(K39:K42)</f>
        <v>0</v>
      </c>
      <c r="L38" s="18">
        <f t="shared" ref="L38:AE38" si="20">SUM(L39:L42)</f>
        <v>925.7</v>
      </c>
      <c r="M38" s="19">
        <f t="shared" si="20"/>
        <v>925.62</v>
      </c>
      <c r="N38" s="18">
        <f t="shared" si="20"/>
        <v>0</v>
      </c>
      <c r="O38" s="19">
        <f t="shared" si="20"/>
        <v>0</v>
      </c>
      <c r="P38" s="18">
        <f t="shared" si="20"/>
        <v>0</v>
      </c>
      <c r="Q38" s="19">
        <f t="shared" si="20"/>
        <v>0</v>
      </c>
      <c r="R38" s="18">
        <f t="shared" si="20"/>
        <v>0</v>
      </c>
      <c r="S38" s="19">
        <f t="shared" si="20"/>
        <v>0</v>
      </c>
      <c r="T38" s="18">
        <f t="shared" si="20"/>
        <v>0</v>
      </c>
      <c r="U38" s="19">
        <f t="shared" si="20"/>
        <v>0</v>
      </c>
      <c r="V38" s="18">
        <f t="shared" si="20"/>
        <v>0</v>
      </c>
      <c r="W38" s="19">
        <f t="shared" si="20"/>
        <v>0</v>
      </c>
      <c r="X38" s="18">
        <f t="shared" si="20"/>
        <v>0</v>
      </c>
      <c r="Y38" s="19">
        <f t="shared" si="20"/>
        <v>0</v>
      </c>
      <c r="Z38" s="18">
        <f t="shared" si="20"/>
        <v>0</v>
      </c>
      <c r="AA38" s="19">
        <f t="shared" si="20"/>
        <v>0</v>
      </c>
      <c r="AB38" s="18">
        <f t="shared" si="20"/>
        <v>0</v>
      </c>
      <c r="AC38" s="19">
        <f t="shared" si="20"/>
        <v>0</v>
      </c>
      <c r="AD38" s="18">
        <f t="shared" si="20"/>
        <v>0</v>
      </c>
      <c r="AE38" s="19">
        <f t="shared" si="20"/>
        <v>0</v>
      </c>
      <c r="AF38" s="130"/>
    </row>
    <row r="39" spans="1:32" s="21" customFormat="1" ht="18.75" hidden="1" x14ac:dyDescent="0.3">
      <c r="A39" s="22" t="s">
        <v>28</v>
      </c>
      <c r="B39" s="23">
        <f>H39+J39+L39+N39+P39+R39+T39+V39+X39+Z39+AB39+AD39</f>
        <v>0</v>
      </c>
      <c r="C39" s="23">
        <f>H39</f>
        <v>0</v>
      </c>
      <c r="D39" s="23">
        <f>C39</f>
        <v>0</v>
      </c>
      <c r="E39" s="23">
        <f>I39+K39+M39+O39+Q39+S39+U39+W39+Y39+AA39+AC39+AE39</f>
        <v>0</v>
      </c>
      <c r="F39" s="24">
        <f t="shared" si="0"/>
        <v>0</v>
      </c>
      <c r="G39" s="24">
        <f t="shared" si="1"/>
        <v>0</v>
      </c>
      <c r="H39" s="23"/>
      <c r="I39" s="25"/>
      <c r="J39" s="23"/>
      <c r="K39" s="25"/>
      <c r="L39" s="23"/>
      <c r="M39" s="25"/>
      <c r="N39" s="23"/>
      <c r="O39" s="25"/>
      <c r="P39" s="23"/>
      <c r="Q39" s="25"/>
      <c r="R39" s="23"/>
      <c r="S39" s="25"/>
      <c r="T39" s="23"/>
      <c r="U39" s="25"/>
      <c r="V39" s="23"/>
      <c r="W39" s="25"/>
      <c r="X39" s="23"/>
      <c r="Y39" s="25"/>
      <c r="Z39" s="23"/>
      <c r="AA39" s="25"/>
      <c r="AB39" s="23"/>
      <c r="AC39" s="25"/>
      <c r="AD39" s="23"/>
      <c r="AE39" s="25"/>
      <c r="AF39" s="130"/>
    </row>
    <row r="40" spans="1:32" s="21" customFormat="1" ht="18.75" hidden="1" x14ac:dyDescent="0.3">
      <c r="A40" s="22" t="s">
        <v>29</v>
      </c>
      <c r="B40" s="23">
        <f>H40+J40+L40+N40+P40+R40+T40+V40+X40+Z40+AB40+AD40</f>
        <v>925.7</v>
      </c>
      <c r="C40" s="23">
        <f>H40+J40+L40</f>
        <v>925.7</v>
      </c>
      <c r="D40" s="23">
        <f>C40</f>
        <v>925.7</v>
      </c>
      <c r="E40" s="23">
        <f>I40+K40+M40+O40+Q40+S40+U40+W40+Y40+AA40+AC40+AE40</f>
        <v>925.62</v>
      </c>
      <c r="F40" s="24">
        <f t="shared" si="0"/>
        <v>99.991357891325478</v>
      </c>
      <c r="G40" s="24">
        <f t="shared" si="1"/>
        <v>99.991357891325478</v>
      </c>
      <c r="H40" s="23"/>
      <c r="I40" s="25"/>
      <c r="J40" s="23"/>
      <c r="K40" s="25"/>
      <c r="L40" s="23">
        <v>925.7</v>
      </c>
      <c r="M40" s="25">
        <v>925.62</v>
      </c>
      <c r="N40" s="23"/>
      <c r="O40" s="25"/>
      <c r="P40" s="23"/>
      <c r="Q40" s="25"/>
      <c r="R40" s="23"/>
      <c r="S40" s="25"/>
      <c r="T40" s="23"/>
      <c r="U40" s="25"/>
      <c r="V40" s="23"/>
      <c r="W40" s="25"/>
      <c r="X40" s="23"/>
      <c r="Y40" s="25"/>
      <c r="Z40" s="23"/>
      <c r="AA40" s="25"/>
      <c r="AB40" s="23"/>
      <c r="AC40" s="25"/>
      <c r="AD40" s="23"/>
      <c r="AE40" s="25"/>
      <c r="AF40" s="130"/>
    </row>
    <row r="41" spans="1:32" s="21" customFormat="1" ht="18.75" hidden="1" x14ac:dyDescent="0.3">
      <c r="A41" s="22" t="s">
        <v>30</v>
      </c>
      <c r="B41" s="23">
        <f>H41+J41+L41+N41+P41+R41+T41+V41+X41+Z41+AB41+AD41</f>
        <v>0</v>
      </c>
      <c r="C41" s="23">
        <f>H41+J41+L41</f>
        <v>0</v>
      </c>
      <c r="D41" s="23">
        <f>C41</f>
        <v>0</v>
      </c>
      <c r="E41" s="23">
        <f>I41+K41+M41+O41+Q41+S41+U41+W41+Y41+AA41+AC41+AE41</f>
        <v>0</v>
      </c>
      <c r="F41" s="24">
        <f t="shared" si="0"/>
        <v>0</v>
      </c>
      <c r="G41" s="24">
        <f t="shared" si="1"/>
        <v>0</v>
      </c>
      <c r="H41" s="23"/>
      <c r="I41" s="25"/>
      <c r="J41" s="23"/>
      <c r="K41" s="25"/>
      <c r="L41" s="23"/>
      <c r="M41" s="25"/>
      <c r="N41" s="23"/>
      <c r="O41" s="25"/>
      <c r="P41" s="23"/>
      <c r="Q41" s="25"/>
      <c r="R41" s="23"/>
      <c r="S41" s="25"/>
      <c r="T41" s="23"/>
      <c r="U41" s="25"/>
      <c r="V41" s="23"/>
      <c r="W41" s="25"/>
      <c r="X41" s="23"/>
      <c r="Y41" s="25"/>
      <c r="Z41" s="23"/>
      <c r="AA41" s="25"/>
      <c r="AB41" s="23"/>
      <c r="AC41" s="25"/>
      <c r="AD41" s="23"/>
      <c r="AE41" s="25"/>
      <c r="AF41" s="130"/>
    </row>
    <row r="42" spans="1:32" s="21" customFormat="1" ht="18.75" hidden="1" x14ac:dyDescent="0.3">
      <c r="A42" s="22" t="s">
        <v>31</v>
      </c>
      <c r="B42" s="23">
        <f>H42+J42+L42+N42+P42+R42+T42+V42+X42+Z42+AB42+AD42</f>
        <v>0</v>
      </c>
      <c r="C42" s="23">
        <f>H42+J42+L42</f>
        <v>0</v>
      </c>
      <c r="D42" s="23">
        <f>C42</f>
        <v>0</v>
      </c>
      <c r="E42" s="23">
        <f>I42+K42+M42+O42+Q42+S42+U42+W42+Y42+AA42+AC42+AE42</f>
        <v>0</v>
      </c>
      <c r="F42" s="24">
        <f t="shared" si="0"/>
        <v>0</v>
      </c>
      <c r="G42" s="24">
        <f t="shared" si="1"/>
        <v>0</v>
      </c>
      <c r="H42" s="23"/>
      <c r="I42" s="25"/>
      <c r="J42" s="23"/>
      <c r="K42" s="25"/>
      <c r="L42" s="23"/>
      <c r="M42" s="25"/>
      <c r="N42" s="23"/>
      <c r="O42" s="25"/>
      <c r="P42" s="23"/>
      <c r="Q42" s="25"/>
      <c r="R42" s="23"/>
      <c r="S42" s="25"/>
      <c r="T42" s="23"/>
      <c r="U42" s="25"/>
      <c r="V42" s="23"/>
      <c r="W42" s="25"/>
      <c r="X42" s="23"/>
      <c r="Y42" s="25"/>
      <c r="Z42" s="23"/>
      <c r="AA42" s="25"/>
      <c r="AB42" s="23"/>
      <c r="AC42" s="25"/>
      <c r="AD42" s="23"/>
      <c r="AE42" s="25"/>
      <c r="AF42" s="131"/>
    </row>
    <row r="43" spans="1:32" s="21" customFormat="1" ht="43.5" hidden="1" customHeight="1" x14ac:dyDescent="0.25">
      <c r="A43" s="122" t="s">
        <v>57</v>
      </c>
      <c r="B43" s="123">
        <f t="shared" ref="B43:AE43" si="21">B44</f>
        <v>1650.7947800000002</v>
      </c>
      <c r="C43" s="123">
        <f t="shared" si="21"/>
        <v>0</v>
      </c>
      <c r="D43" s="123">
        <f t="shared" si="21"/>
        <v>0</v>
      </c>
      <c r="E43" s="123">
        <f t="shared" si="21"/>
        <v>0</v>
      </c>
      <c r="F43" s="123">
        <f t="shared" si="0"/>
        <v>0</v>
      </c>
      <c r="G43" s="123">
        <f t="shared" si="1"/>
        <v>0</v>
      </c>
      <c r="H43" s="123">
        <f t="shared" si="21"/>
        <v>0</v>
      </c>
      <c r="I43" s="123">
        <f t="shared" si="21"/>
        <v>0</v>
      </c>
      <c r="J43" s="123">
        <f t="shared" si="21"/>
        <v>0</v>
      </c>
      <c r="K43" s="123">
        <f t="shared" si="21"/>
        <v>0</v>
      </c>
      <c r="L43" s="123">
        <f t="shared" si="21"/>
        <v>0</v>
      </c>
      <c r="M43" s="123">
        <f t="shared" si="21"/>
        <v>0</v>
      </c>
      <c r="N43" s="123">
        <f t="shared" si="21"/>
        <v>0</v>
      </c>
      <c r="O43" s="123">
        <f t="shared" si="21"/>
        <v>0</v>
      </c>
      <c r="P43" s="123">
        <f t="shared" si="21"/>
        <v>0</v>
      </c>
      <c r="Q43" s="123">
        <f t="shared" si="21"/>
        <v>0</v>
      </c>
      <c r="R43" s="123">
        <f t="shared" si="21"/>
        <v>0</v>
      </c>
      <c r="S43" s="123">
        <f t="shared" si="21"/>
        <v>0</v>
      </c>
      <c r="T43" s="123">
        <f t="shared" si="21"/>
        <v>1650.7947800000002</v>
      </c>
      <c r="U43" s="123">
        <f t="shared" si="21"/>
        <v>0</v>
      </c>
      <c r="V43" s="123">
        <f t="shared" si="21"/>
        <v>0</v>
      </c>
      <c r="W43" s="123">
        <f t="shared" si="21"/>
        <v>0</v>
      </c>
      <c r="X43" s="123">
        <f t="shared" si="21"/>
        <v>0</v>
      </c>
      <c r="Y43" s="123">
        <f t="shared" si="21"/>
        <v>0</v>
      </c>
      <c r="Z43" s="123">
        <f t="shared" si="21"/>
        <v>0</v>
      </c>
      <c r="AA43" s="123">
        <f t="shared" si="21"/>
        <v>0</v>
      </c>
      <c r="AB43" s="124">
        <f t="shared" si="21"/>
        <v>0</v>
      </c>
      <c r="AC43" s="123">
        <f t="shared" si="21"/>
        <v>0</v>
      </c>
      <c r="AD43" s="124">
        <f t="shared" si="21"/>
        <v>0</v>
      </c>
      <c r="AE43" s="125">
        <f t="shared" si="21"/>
        <v>0</v>
      </c>
      <c r="AF43" s="129" t="s">
        <v>62</v>
      </c>
    </row>
    <row r="44" spans="1:32" s="21" customFormat="1" ht="18.75" hidden="1" x14ac:dyDescent="0.3">
      <c r="A44" s="29" t="s">
        <v>27</v>
      </c>
      <c r="B44" s="18">
        <f>SUM(B45:B48)</f>
        <v>1650.7947800000002</v>
      </c>
      <c r="C44" s="18">
        <f>SUM(C45:C48)</f>
        <v>0</v>
      </c>
      <c r="D44" s="18">
        <f>SUM(D45:D48)</f>
        <v>0</v>
      </c>
      <c r="E44" s="19">
        <f>SUM(E45:E48)</f>
        <v>0</v>
      </c>
      <c r="F44" s="20">
        <f t="shared" si="0"/>
        <v>0</v>
      </c>
      <c r="G44" s="20">
        <f t="shared" si="1"/>
        <v>0</v>
      </c>
      <c r="H44" s="18">
        <f>SUM(H45:H48)</f>
        <v>0</v>
      </c>
      <c r="I44" s="19">
        <f>SUM(I45:I48)</f>
        <v>0</v>
      </c>
      <c r="J44" s="18">
        <f>SUM(J45:J48)</f>
        <v>0</v>
      </c>
      <c r="K44" s="19">
        <f>SUM(K45:K48)</f>
        <v>0</v>
      </c>
      <c r="L44" s="18">
        <f t="shared" ref="L44:AE44" si="22">SUM(L45:L48)</f>
        <v>0</v>
      </c>
      <c r="M44" s="19">
        <f t="shared" si="22"/>
        <v>0</v>
      </c>
      <c r="N44" s="18">
        <f t="shared" si="22"/>
        <v>0</v>
      </c>
      <c r="O44" s="19">
        <f t="shared" si="22"/>
        <v>0</v>
      </c>
      <c r="P44" s="18">
        <f t="shared" si="22"/>
        <v>0</v>
      </c>
      <c r="Q44" s="19">
        <f t="shared" si="22"/>
        <v>0</v>
      </c>
      <c r="R44" s="18">
        <f t="shared" si="22"/>
        <v>0</v>
      </c>
      <c r="S44" s="19">
        <f t="shared" si="22"/>
        <v>0</v>
      </c>
      <c r="T44" s="18">
        <f t="shared" si="22"/>
        <v>1650.7947800000002</v>
      </c>
      <c r="U44" s="19">
        <f t="shared" si="22"/>
        <v>0</v>
      </c>
      <c r="V44" s="18">
        <f t="shared" si="22"/>
        <v>0</v>
      </c>
      <c r="W44" s="19">
        <f t="shared" si="22"/>
        <v>0</v>
      </c>
      <c r="X44" s="18">
        <f t="shared" si="22"/>
        <v>0</v>
      </c>
      <c r="Y44" s="19">
        <f t="shared" si="22"/>
        <v>0</v>
      </c>
      <c r="Z44" s="18">
        <f t="shared" si="22"/>
        <v>0</v>
      </c>
      <c r="AA44" s="19">
        <f t="shared" si="22"/>
        <v>0</v>
      </c>
      <c r="AB44" s="18">
        <f t="shared" si="22"/>
        <v>0</v>
      </c>
      <c r="AC44" s="19">
        <f t="shared" si="22"/>
        <v>0</v>
      </c>
      <c r="AD44" s="18">
        <f t="shared" si="22"/>
        <v>0</v>
      </c>
      <c r="AE44" s="19">
        <f t="shared" si="22"/>
        <v>0</v>
      </c>
      <c r="AF44" s="130"/>
    </row>
    <row r="45" spans="1:32" s="21" customFormat="1" ht="18.75" hidden="1" x14ac:dyDescent="0.3">
      <c r="A45" s="22" t="s">
        <v>28</v>
      </c>
      <c r="B45" s="23">
        <f>H45+J45+L45+N45+P45+R45+T45+V45+X45+Z45+AB45+AD45</f>
        <v>0</v>
      </c>
      <c r="C45" s="23">
        <f>H45</f>
        <v>0</v>
      </c>
      <c r="D45" s="23">
        <f>C45</f>
        <v>0</v>
      </c>
      <c r="E45" s="23">
        <f>I45+K45+M45+O45+Q45+S45+U45+W45+Y45+AA45+AC45+AE45</f>
        <v>0</v>
      </c>
      <c r="F45" s="24">
        <f t="shared" si="0"/>
        <v>0</v>
      </c>
      <c r="G45" s="24">
        <f t="shared" si="1"/>
        <v>0</v>
      </c>
      <c r="H45" s="23"/>
      <c r="I45" s="25"/>
      <c r="J45" s="23"/>
      <c r="K45" s="25"/>
      <c r="L45" s="23"/>
      <c r="M45" s="25"/>
      <c r="N45" s="23"/>
      <c r="O45" s="25"/>
      <c r="P45" s="23"/>
      <c r="Q45" s="25"/>
      <c r="R45" s="23"/>
      <c r="S45" s="25"/>
      <c r="T45" s="23"/>
      <c r="U45" s="25"/>
      <c r="V45" s="23"/>
      <c r="W45" s="25"/>
      <c r="X45" s="23"/>
      <c r="Y45" s="25"/>
      <c r="Z45" s="23"/>
      <c r="AA45" s="25"/>
      <c r="AB45" s="23"/>
      <c r="AC45" s="25"/>
      <c r="AD45" s="23"/>
      <c r="AE45" s="25"/>
      <c r="AF45" s="130"/>
    </row>
    <row r="46" spans="1:32" s="21" customFormat="1" ht="18.75" hidden="1" x14ac:dyDescent="0.3">
      <c r="A46" s="22" t="s">
        <v>29</v>
      </c>
      <c r="B46" s="23">
        <f>H46+J46+L46+N46+P46+R46+T46+V46+X46+Z46+AB46+AD46</f>
        <v>722.7</v>
      </c>
      <c r="C46" s="23">
        <f t="shared" ref="C46:C48" si="23">H46</f>
        <v>0</v>
      </c>
      <c r="D46" s="23">
        <f>C46</f>
        <v>0</v>
      </c>
      <c r="E46" s="23">
        <f>I46+K46+M46+O46+Q46+S46+U46+W46+Y46+AA46+AC46+AE46</f>
        <v>0</v>
      </c>
      <c r="F46" s="24">
        <f t="shared" si="0"/>
        <v>0</v>
      </c>
      <c r="G46" s="24">
        <f t="shared" si="1"/>
        <v>0</v>
      </c>
      <c r="H46" s="23"/>
      <c r="I46" s="25"/>
      <c r="J46" s="23"/>
      <c r="K46" s="25"/>
      <c r="L46" s="23"/>
      <c r="M46" s="25"/>
      <c r="N46" s="23"/>
      <c r="O46" s="25"/>
      <c r="P46" s="23"/>
      <c r="Q46" s="25"/>
      <c r="R46" s="23"/>
      <c r="S46" s="25"/>
      <c r="T46" s="23">
        <v>722.7</v>
      </c>
      <c r="U46" s="25"/>
      <c r="V46" s="23"/>
      <c r="W46" s="25"/>
      <c r="X46" s="23"/>
      <c r="Y46" s="25"/>
      <c r="Z46" s="23"/>
      <c r="AA46" s="25"/>
      <c r="AB46" s="23"/>
      <c r="AC46" s="25"/>
      <c r="AD46" s="23"/>
      <c r="AE46" s="25"/>
      <c r="AF46" s="130"/>
    </row>
    <row r="47" spans="1:32" s="21" customFormat="1" ht="18.75" hidden="1" x14ac:dyDescent="0.3">
      <c r="A47" s="22" t="s">
        <v>30</v>
      </c>
      <c r="B47" s="23">
        <f>H47+J47+L47+N47+P47+R47+T47+V47+X47+Z47+AB47+AD47</f>
        <v>0</v>
      </c>
      <c r="C47" s="23">
        <f t="shared" si="23"/>
        <v>0</v>
      </c>
      <c r="D47" s="23">
        <f>C47</f>
        <v>0</v>
      </c>
      <c r="E47" s="23">
        <f>I47+K47+M47+O47+Q47+S47+U47+W47+Y47+AA47+AC47+AE47</f>
        <v>0</v>
      </c>
      <c r="F47" s="24">
        <f t="shared" si="0"/>
        <v>0</v>
      </c>
      <c r="G47" s="24">
        <f t="shared" si="1"/>
        <v>0</v>
      </c>
      <c r="H47" s="23"/>
      <c r="I47" s="25"/>
      <c r="J47" s="23"/>
      <c r="K47" s="25"/>
      <c r="L47" s="23"/>
      <c r="M47" s="25"/>
      <c r="N47" s="23"/>
      <c r="O47" s="25"/>
      <c r="P47" s="23"/>
      <c r="Q47" s="25"/>
      <c r="R47" s="23"/>
      <c r="S47" s="25"/>
      <c r="T47" s="23">
        <v>0</v>
      </c>
      <c r="U47" s="25"/>
      <c r="V47" s="23"/>
      <c r="W47" s="25"/>
      <c r="X47" s="23"/>
      <c r="Y47" s="25"/>
      <c r="Z47" s="23"/>
      <c r="AA47" s="25"/>
      <c r="AB47" s="23"/>
      <c r="AC47" s="25"/>
      <c r="AD47" s="23"/>
      <c r="AE47" s="25"/>
      <c r="AF47" s="130"/>
    </row>
    <row r="48" spans="1:32" s="21" customFormat="1" ht="33.75" hidden="1" customHeight="1" x14ac:dyDescent="0.3">
      <c r="A48" s="22" t="s">
        <v>31</v>
      </c>
      <c r="B48" s="23">
        <f>H48+J48+L48+N48+P48+R48+T48+V48+X48+Z48+AB48+AD48</f>
        <v>928.09478000000001</v>
      </c>
      <c r="C48" s="23">
        <f t="shared" si="23"/>
        <v>0</v>
      </c>
      <c r="D48" s="23">
        <f>C48</f>
        <v>0</v>
      </c>
      <c r="E48" s="23">
        <f>I48+K48+M48+O48+Q48+S48+U48+W48+Y48+AA48+AC48+AE48</f>
        <v>0</v>
      </c>
      <c r="F48" s="24">
        <f t="shared" si="0"/>
        <v>0</v>
      </c>
      <c r="G48" s="24">
        <f t="shared" si="1"/>
        <v>0</v>
      </c>
      <c r="H48" s="23"/>
      <c r="I48" s="25"/>
      <c r="J48" s="23"/>
      <c r="K48" s="25"/>
      <c r="L48" s="23"/>
      <c r="M48" s="25"/>
      <c r="N48" s="23"/>
      <c r="O48" s="25"/>
      <c r="P48" s="23"/>
      <c r="Q48" s="25"/>
      <c r="R48" s="23"/>
      <c r="S48" s="25"/>
      <c r="T48" s="23">
        <v>928.09478000000001</v>
      </c>
      <c r="U48" s="25"/>
      <c r="V48" s="23"/>
      <c r="W48" s="25"/>
      <c r="X48" s="23"/>
      <c r="Y48" s="25"/>
      <c r="Z48" s="23"/>
      <c r="AA48" s="25"/>
      <c r="AB48" s="23"/>
      <c r="AC48" s="25"/>
      <c r="AD48" s="23"/>
      <c r="AE48" s="25"/>
      <c r="AF48" s="131"/>
    </row>
    <row r="49" spans="1:32" s="21" customFormat="1" ht="38.25" hidden="1" customHeight="1" x14ac:dyDescent="0.25">
      <c r="A49" s="122" t="s">
        <v>33</v>
      </c>
      <c r="B49" s="123">
        <f t="shared" ref="B49:AE49" si="24">B50</f>
        <v>0</v>
      </c>
      <c r="C49" s="123">
        <f t="shared" si="24"/>
        <v>0</v>
      </c>
      <c r="D49" s="123">
        <f t="shared" si="24"/>
        <v>0</v>
      </c>
      <c r="E49" s="123">
        <f t="shared" si="24"/>
        <v>0</v>
      </c>
      <c r="F49" s="123">
        <f t="shared" si="0"/>
        <v>0</v>
      </c>
      <c r="G49" s="123">
        <f t="shared" si="1"/>
        <v>0</v>
      </c>
      <c r="H49" s="123">
        <f t="shared" si="24"/>
        <v>0</v>
      </c>
      <c r="I49" s="123">
        <f t="shared" si="24"/>
        <v>0</v>
      </c>
      <c r="J49" s="123">
        <f t="shared" si="24"/>
        <v>0</v>
      </c>
      <c r="K49" s="123">
        <f t="shared" si="24"/>
        <v>0</v>
      </c>
      <c r="L49" s="123">
        <f t="shared" si="24"/>
        <v>0</v>
      </c>
      <c r="M49" s="123">
        <f t="shared" si="24"/>
        <v>0</v>
      </c>
      <c r="N49" s="123">
        <f t="shared" si="24"/>
        <v>0</v>
      </c>
      <c r="O49" s="123">
        <f t="shared" si="24"/>
        <v>0</v>
      </c>
      <c r="P49" s="123">
        <f t="shared" si="24"/>
        <v>0</v>
      </c>
      <c r="Q49" s="123">
        <f t="shared" si="24"/>
        <v>0</v>
      </c>
      <c r="R49" s="123">
        <f t="shared" si="24"/>
        <v>0</v>
      </c>
      <c r="S49" s="123">
        <f t="shared" si="24"/>
        <v>0</v>
      </c>
      <c r="T49" s="123">
        <f t="shared" si="24"/>
        <v>0</v>
      </c>
      <c r="U49" s="123">
        <f t="shared" si="24"/>
        <v>0</v>
      </c>
      <c r="V49" s="123">
        <f t="shared" si="24"/>
        <v>0</v>
      </c>
      <c r="W49" s="123">
        <f t="shared" si="24"/>
        <v>0</v>
      </c>
      <c r="X49" s="123">
        <f t="shared" si="24"/>
        <v>0</v>
      </c>
      <c r="Y49" s="123">
        <f t="shared" si="24"/>
        <v>0</v>
      </c>
      <c r="Z49" s="123">
        <f t="shared" si="24"/>
        <v>0</v>
      </c>
      <c r="AA49" s="123">
        <f t="shared" si="24"/>
        <v>0</v>
      </c>
      <c r="AB49" s="123">
        <f t="shared" si="24"/>
        <v>0</v>
      </c>
      <c r="AC49" s="123">
        <f t="shared" si="24"/>
        <v>0</v>
      </c>
      <c r="AD49" s="123">
        <f t="shared" si="24"/>
        <v>0</v>
      </c>
      <c r="AE49" s="125">
        <f t="shared" si="24"/>
        <v>0</v>
      </c>
      <c r="AF49" s="132"/>
    </row>
    <row r="50" spans="1:32" s="21" customFormat="1" ht="18.75" hidden="1" x14ac:dyDescent="0.3">
      <c r="A50" s="29" t="s">
        <v>27</v>
      </c>
      <c r="B50" s="18">
        <f>SUM(B51:B54)</f>
        <v>0</v>
      </c>
      <c r="C50" s="18">
        <f>SUM(C51:C54)</f>
        <v>0</v>
      </c>
      <c r="D50" s="18">
        <f>SUM(D51:D54)</f>
        <v>0</v>
      </c>
      <c r="E50" s="19">
        <f>SUM(E51:E54)</f>
        <v>0</v>
      </c>
      <c r="F50" s="20">
        <f t="shared" si="0"/>
        <v>0</v>
      </c>
      <c r="G50" s="20">
        <f t="shared" si="1"/>
        <v>0</v>
      </c>
      <c r="H50" s="18">
        <f>SUM(H51:H54)</f>
        <v>0</v>
      </c>
      <c r="I50" s="19">
        <f>SUM(I51:I54)</f>
        <v>0</v>
      </c>
      <c r="J50" s="18">
        <f>SUM(J51:J54)</f>
        <v>0</v>
      </c>
      <c r="K50" s="19">
        <f>SUM(K51:K54)</f>
        <v>0</v>
      </c>
      <c r="L50" s="18">
        <f t="shared" ref="L50:AE50" si="25">SUM(L51:L54)</f>
        <v>0</v>
      </c>
      <c r="M50" s="19">
        <f t="shared" si="25"/>
        <v>0</v>
      </c>
      <c r="N50" s="18">
        <f t="shared" si="25"/>
        <v>0</v>
      </c>
      <c r="O50" s="19">
        <f t="shared" si="25"/>
        <v>0</v>
      </c>
      <c r="P50" s="18">
        <f t="shared" si="25"/>
        <v>0</v>
      </c>
      <c r="Q50" s="19">
        <f t="shared" si="25"/>
        <v>0</v>
      </c>
      <c r="R50" s="18">
        <f t="shared" si="25"/>
        <v>0</v>
      </c>
      <c r="S50" s="19">
        <f t="shared" si="25"/>
        <v>0</v>
      </c>
      <c r="T50" s="18">
        <f t="shared" si="25"/>
        <v>0</v>
      </c>
      <c r="U50" s="19">
        <f t="shared" si="25"/>
        <v>0</v>
      </c>
      <c r="V50" s="18">
        <f t="shared" si="25"/>
        <v>0</v>
      </c>
      <c r="W50" s="19">
        <f t="shared" si="25"/>
        <v>0</v>
      </c>
      <c r="X50" s="18">
        <f t="shared" si="25"/>
        <v>0</v>
      </c>
      <c r="Y50" s="19">
        <f t="shared" si="25"/>
        <v>0</v>
      </c>
      <c r="Z50" s="18">
        <f t="shared" si="25"/>
        <v>0</v>
      </c>
      <c r="AA50" s="19">
        <f t="shared" si="25"/>
        <v>0</v>
      </c>
      <c r="AB50" s="18">
        <f t="shared" si="25"/>
        <v>0</v>
      </c>
      <c r="AC50" s="19">
        <f t="shared" si="25"/>
        <v>0</v>
      </c>
      <c r="AD50" s="18">
        <f t="shared" si="25"/>
        <v>0</v>
      </c>
      <c r="AE50" s="19">
        <f t="shared" si="25"/>
        <v>0</v>
      </c>
      <c r="AF50" s="133"/>
    </row>
    <row r="51" spans="1:32" s="21" customFormat="1" ht="18.75" hidden="1" x14ac:dyDescent="0.3">
      <c r="A51" s="22" t="s">
        <v>28</v>
      </c>
      <c r="B51" s="23">
        <f>H51+J51+L51+N51+P51+R51+T51+V51+X51+Z51+AB51+AD51</f>
        <v>0</v>
      </c>
      <c r="C51" s="23">
        <f>H51</f>
        <v>0</v>
      </c>
      <c r="D51" s="23">
        <f>C51</f>
        <v>0</v>
      </c>
      <c r="E51" s="23">
        <f>I51+K51+M51+O51+Q51+S51+U51+W51+Y51+AA51+AC51+AE51</f>
        <v>0</v>
      </c>
      <c r="F51" s="24">
        <f t="shared" si="0"/>
        <v>0</v>
      </c>
      <c r="G51" s="24">
        <f t="shared" si="1"/>
        <v>0</v>
      </c>
      <c r="H51" s="23"/>
      <c r="I51" s="25"/>
      <c r="J51" s="23"/>
      <c r="K51" s="25"/>
      <c r="L51" s="23"/>
      <c r="M51" s="25"/>
      <c r="N51" s="23"/>
      <c r="O51" s="25"/>
      <c r="P51" s="23"/>
      <c r="Q51" s="25"/>
      <c r="R51" s="23"/>
      <c r="S51" s="25"/>
      <c r="T51" s="23"/>
      <c r="U51" s="25"/>
      <c r="V51" s="23"/>
      <c r="W51" s="25"/>
      <c r="X51" s="23"/>
      <c r="Y51" s="25"/>
      <c r="Z51" s="23"/>
      <c r="AA51" s="25"/>
      <c r="AB51" s="23"/>
      <c r="AC51" s="25"/>
      <c r="AD51" s="23"/>
      <c r="AE51" s="25"/>
      <c r="AF51" s="133"/>
    </row>
    <row r="52" spans="1:32" s="21" customFormat="1" ht="18.75" hidden="1" x14ac:dyDescent="0.3">
      <c r="A52" s="22" t="s">
        <v>29</v>
      </c>
      <c r="B52" s="23">
        <f>H52+J52+L52+N52+P52+R52+T52+V52+X52+Z52+AB52+AD52</f>
        <v>0</v>
      </c>
      <c r="C52" s="23">
        <f t="shared" ref="C52:C54" si="26">H52</f>
        <v>0</v>
      </c>
      <c r="D52" s="23">
        <f>C52</f>
        <v>0</v>
      </c>
      <c r="E52" s="23">
        <f>I52+K52+M52+O52+Q52+S52+U52+W52+Y52+AA52+AC52+AE52</f>
        <v>0</v>
      </c>
      <c r="F52" s="24">
        <f t="shared" si="0"/>
        <v>0</v>
      </c>
      <c r="G52" s="24">
        <f t="shared" si="1"/>
        <v>0</v>
      </c>
      <c r="H52" s="23"/>
      <c r="I52" s="25"/>
      <c r="J52" s="23"/>
      <c r="K52" s="25"/>
      <c r="L52" s="23"/>
      <c r="M52" s="25"/>
      <c r="N52" s="23"/>
      <c r="O52" s="25"/>
      <c r="P52" s="23"/>
      <c r="Q52" s="25"/>
      <c r="R52" s="23"/>
      <c r="S52" s="25"/>
      <c r="T52" s="23"/>
      <c r="U52" s="25"/>
      <c r="V52" s="23"/>
      <c r="W52" s="25"/>
      <c r="X52" s="23"/>
      <c r="Y52" s="25"/>
      <c r="Z52" s="23"/>
      <c r="AA52" s="25"/>
      <c r="AB52" s="23"/>
      <c r="AC52" s="25"/>
      <c r="AD52" s="23"/>
      <c r="AE52" s="25"/>
      <c r="AF52" s="133"/>
    </row>
    <row r="53" spans="1:32" s="21" customFormat="1" ht="18.75" hidden="1" x14ac:dyDescent="0.3">
      <c r="A53" s="22" t="s">
        <v>30</v>
      </c>
      <c r="B53" s="23">
        <f>H53+J53+L53+N53+P53+R53+T53+V53+X53+Z53+AB53+AD53</f>
        <v>0</v>
      </c>
      <c r="C53" s="23">
        <f t="shared" si="26"/>
        <v>0</v>
      </c>
      <c r="D53" s="23">
        <f>C53</f>
        <v>0</v>
      </c>
      <c r="E53" s="23">
        <f>I53+K53+M53+O53+Q53+S53+U53+W53+Y53+AA53+AC53+AE53</f>
        <v>0</v>
      </c>
      <c r="F53" s="24">
        <f t="shared" si="0"/>
        <v>0</v>
      </c>
      <c r="G53" s="24">
        <f t="shared" si="1"/>
        <v>0</v>
      </c>
      <c r="H53" s="23"/>
      <c r="I53" s="25"/>
      <c r="J53" s="23"/>
      <c r="K53" s="25"/>
      <c r="L53" s="23"/>
      <c r="M53" s="25"/>
      <c r="N53" s="23"/>
      <c r="O53" s="25"/>
      <c r="P53" s="23"/>
      <c r="Q53" s="25"/>
      <c r="R53" s="23"/>
      <c r="S53" s="25"/>
      <c r="T53" s="23"/>
      <c r="U53" s="25"/>
      <c r="V53" s="23"/>
      <c r="W53" s="25"/>
      <c r="X53" s="23"/>
      <c r="Y53" s="25"/>
      <c r="Z53" s="23"/>
      <c r="AA53" s="25"/>
      <c r="AB53" s="23"/>
      <c r="AC53" s="25"/>
      <c r="AD53" s="23"/>
      <c r="AE53" s="25"/>
      <c r="AF53" s="133"/>
    </row>
    <row r="54" spans="1:32" s="21" customFormat="1" ht="18.75" hidden="1" x14ac:dyDescent="0.3">
      <c r="A54" s="22" t="s">
        <v>31</v>
      </c>
      <c r="B54" s="23">
        <f>H54+J54+L54+N54+P54+R54+T54+V54+X54+Z54+AB54+AD54</f>
        <v>0</v>
      </c>
      <c r="C54" s="23">
        <f t="shared" si="26"/>
        <v>0</v>
      </c>
      <c r="D54" s="23">
        <f>C54</f>
        <v>0</v>
      </c>
      <c r="E54" s="23">
        <f>I54+K54+M54+O54+Q54+S54+U54+W54+Y54+AA54+AC54+AE54</f>
        <v>0</v>
      </c>
      <c r="F54" s="24">
        <f t="shared" si="0"/>
        <v>0</v>
      </c>
      <c r="G54" s="24">
        <f t="shared" si="1"/>
        <v>0</v>
      </c>
      <c r="H54" s="23"/>
      <c r="I54" s="25"/>
      <c r="J54" s="23"/>
      <c r="K54" s="25"/>
      <c r="L54" s="23"/>
      <c r="M54" s="25"/>
      <c r="N54" s="23">
        <v>0</v>
      </c>
      <c r="O54" s="25">
        <v>0</v>
      </c>
      <c r="P54" s="23"/>
      <c r="Q54" s="25"/>
      <c r="R54" s="23">
        <v>0</v>
      </c>
      <c r="S54" s="25"/>
      <c r="T54" s="23"/>
      <c r="U54" s="25"/>
      <c r="V54" s="23"/>
      <c r="W54" s="25"/>
      <c r="X54" s="23"/>
      <c r="Y54" s="25"/>
      <c r="Z54" s="23">
        <v>0</v>
      </c>
      <c r="AA54" s="25"/>
      <c r="AB54" s="23"/>
      <c r="AC54" s="25"/>
      <c r="AD54" s="23"/>
      <c r="AE54" s="25"/>
      <c r="AF54" s="134"/>
    </row>
    <row r="55" spans="1:32" s="21" customFormat="1" ht="34.5" hidden="1" customHeight="1" x14ac:dyDescent="0.25">
      <c r="A55" s="122" t="s">
        <v>34</v>
      </c>
      <c r="B55" s="123">
        <f>B56</f>
        <v>0</v>
      </c>
      <c r="C55" s="123">
        <f>C56</f>
        <v>0</v>
      </c>
      <c r="D55" s="123">
        <f>D56</f>
        <v>0</v>
      </c>
      <c r="E55" s="123">
        <f>E56</f>
        <v>0</v>
      </c>
      <c r="F55" s="123">
        <f t="shared" si="0"/>
        <v>0</v>
      </c>
      <c r="G55" s="123">
        <f t="shared" si="1"/>
        <v>0</v>
      </c>
      <c r="H55" s="123">
        <f t="shared" ref="H55:AE55" si="27">H56</f>
        <v>0</v>
      </c>
      <c r="I55" s="123">
        <f t="shared" si="27"/>
        <v>0</v>
      </c>
      <c r="J55" s="123">
        <f t="shared" si="27"/>
        <v>0</v>
      </c>
      <c r="K55" s="123">
        <f t="shared" si="27"/>
        <v>0</v>
      </c>
      <c r="L55" s="123">
        <f t="shared" si="27"/>
        <v>0</v>
      </c>
      <c r="M55" s="123">
        <f t="shared" si="27"/>
        <v>0</v>
      </c>
      <c r="N55" s="123">
        <f t="shared" si="27"/>
        <v>0</v>
      </c>
      <c r="O55" s="123">
        <f t="shared" si="27"/>
        <v>0</v>
      </c>
      <c r="P55" s="123">
        <f t="shared" si="27"/>
        <v>0</v>
      </c>
      <c r="Q55" s="123">
        <f t="shared" si="27"/>
        <v>0</v>
      </c>
      <c r="R55" s="123">
        <f t="shared" si="27"/>
        <v>0</v>
      </c>
      <c r="S55" s="123">
        <f t="shared" si="27"/>
        <v>0</v>
      </c>
      <c r="T55" s="123">
        <f t="shared" si="27"/>
        <v>0</v>
      </c>
      <c r="U55" s="123">
        <f t="shared" si="27"/>
        <v>0</v>
      </c>
      <c r="V55" s="123">
        <f t="shared" si="27"/>
        <v>0</v>
      </c>
      <c r="W55" s="123">
        <f t="shared" si="27"/>
        <v>0</v>
      </c>
      <c r="X55" s="123">
        <f t="shared" si="27"/>
        <v>0</v>
      </c>
      <c r="Y55" s="123">
        <f t="shared" si="27"/>
        <v>0</v>
      </c>
      <c r="Z55" s="123">
        <f t="shared" si="27"/>
        <v>0</v>
      </c>
      <c r="AA55" s="123">
        <f t="shared" si="27"/>
        <v>0</v>
      </c>
      <c r="AB55" s="123">
        <f t="shared" si="27"/>
        <v>0</v>
      </c>
      <c r="AC55" s="123">
        <f t="shared" si="27"/>
        <v>0</v>
      </c>
      <c r="AD55" s="123">
        <f t="shared" si="27"/>
        <v>0</v>
      </c>
      <c r="AE55" s="125">
        <f t="shared" si="27"/>
        <v>0</v>
      </c>
      <c r="AF55" s="135"/>
    </row>
    <row r="56" spans="1:32" s="21" customFormat="1" ht="18.75" hidden="1" x14ac:dyDescent="0.3">
      <c r="A56" s="29" t="s">
        <v>27</v>
      </c>
      <c r="B56" s="18">
        <f>SUM(B57:B60)</f>
        <v>0</v>
      </c>
      <c r="C56" s="18">
        <f>SUM(C57:C60)</f>
        <v>0</v>
      </c>
      <c r="D56" s="18">
        <f>SUM(D57:D60)</f>
        <v>0</v>
      </c>
      <c r="E56" s="19">
        <f>SUM(E57:E60)</f>
        <v>0</v>
      </c>
      <c r="F56" s="20">
        <f t="shared" si="0"/>
        <v>0</v>
      </c>
      <c r="G56" s="20">
        <f t="shared" si="1"/>
        <v>0</v>
      </c>
      <c r="H56" s="18">
        <f>SUM(H57:H60)</f>
        <v>0</v>
      </c>
      <c r="I56" s="19">
        <f>SUM(I57:I60)</f>
        <v>0</v>
      </c>
      <c r="J56" s="18">
        <f>SUM(J57:J60)</f>
        <v>0</v>
      </c>
      <c r="K56" s="19">
        <f>SUM(K57:K60)</f>
        <v>0</v>
      </c>
      <c r="L56" s="18">
        <f t="shared" ref="L56:AE56" si="28">SUM(L57:L60)</f>
        <v>0</v>
      </c>
      <c r="M56" s="19">
        <f t="shared" si="28"/>
        <v>0</v>
      </c>
      <c r="N56" s="18">
        <f t="shared" si="28"/>
        <v>0</v>
      </c>
      <c r="O56" s="19">
        <f t="shared" si="28"/>
        <v>0</v>
      </c>
      <c r="P56" s="18">
        <f t="shared" si="28"/>
        <v>0</v>
      </c>
      <c r="Q56" s="19">
        <f t="shared" si="28"/>
        <v>0</v>
      </c>
      <c r="R56" s="18">
        <f t="shared" si="28"/>
        <v>0</v>
      </c>
      <c r="S56" s="19">
        <f t="shared" si="28"/>
        <v>0</v>
      </c>
      <c r="T56" s="18">
        <f t="shared" si="28"/>
        <v>0</v>
      </c>
      <c r="U56" s="19">
        <f t="shared" si="28"/>
        <v>0</v>
      </c>
      <c r="V56" s="18">
        <f t="shared" si="28"/>
        <v>0</v>
      </c>
      <c r="W56" s="19">
        <f t="shared" si="28"/>
        <v>0</v>
      </c>
      <c r="X56" s="18">
        <f t="shared" si="28"/>
        <v>0</v>
      </c>
      <c r="Y56" s="19">
        <f t="shared" si="28"/>
        <v>0</v>
      </c>
      <c r="Z56" s="18">
        <f t="shared" si="28"/>
        <v>0</v>
      </c>
      <c r="AA56" s="19">
        <f t="shared" si="28"/>
        <v>0</v>
      </c>
      <c r="AB56" s="18">
        <f t="shared" si="28"/>
        <v>0</v>
      </c>
      <c r="AC56" s="19">
        <f t="shared" si="28"/>
        <v>0</v>
      </c>
      <c r="AD56" s="18">
        <f t="shared" si="28"/>
        <v>0</v>
      </c>
      <c r="AE56" s="19">
        <f t="shared" si="28"/>
        <v>0</v>
      </c>
      <c r="AF56" s="136"/>
    </row>
    <row r="57" spans="1:32" s="21" customFormat="1" ht="18.75" hidden="1" x14ac:dyDescent="0.3">
      <c r="A57" s="22" t="s">
        <v>28</v>
      </c>
      <c r="B57" s="23">
        <f>H57+J57+L57+N57+P57+R57+T57+V57+X57+Z57+AB57+AD57</f>
        <v>0</v>
      </c>
      <c r="C57" s="23">
        <f>H57</f>
        <v>0</v>
      </c>
      <c r="D57" s="23">
        <f>E57</f>
        <v>0</v>
      </c>
      <c r="E57" s="23">
        <f>I57+K57+M57+O57+Q57+S57+U57+W57+Y57+AA57+AC57+AE57</f>
        <v>0</v>
      </c>
      <c r="F57" s="24">
        <f t="shared" si="0"/>
        <v>0</v>
      </c>
      <c r="G57" s="24">
        <f t="shared" si="1"/>
        <v>0</v>
      </c>
      <c r="H57" s="23"/>
      <c r="I57" s="25"/>
      <c r="J57" s="23"/>
      <c r="K57" s="25"/>
      <c r="L57" s="23"/>
      <c r="M57" s="25"/>
      <c r="N57" s="23"/>
      <c r="O57" s="25"/>
      <c r="P57" s="23"/>
      <c r="Q57" s="25"/>
      <c r="R57" s="23"/>
      <c r="S57" s="25"/>
      <c r="T57" s="23"/>
      <c r="U57" s="25"/>
      <c r="V57" s="23"/>
      <c r="W57" s="25"/>
      <c r="X57" s="23"/>
      <c r="Y57" s="25"/>
      <c r="Z57" s="23"/>
      <c r="AA57" s="25"/>
      <c r="AB57" s="23"/>
      <c r="AC57" s="25"/>
      <c r="AD57" s="23"/>
      <c r="AE57" s="25"/>
      <c r="AF57" s="136"/>
    </row>
    <row r="58" spans="1:32" s="21" customFormat="1" ht="18.75" hidden="1" x14ac:dyDescent="0.3">
      <c r="A58" s="22" t="s">
        <v>29</v>
      </c>
      <c r="B58" s="23">
        <f>H58+J58+L58+N58+P58+R58+T58+V58+X58+Z58+AB58+AD58</f>
        <v>0</v>
      </c>
      <c r="C58" s="23">
        <f t="shared" ref="C58:C60" si="29">H58</f>
        <v>0</v>
      </c>
      <c r="D58" s="23">
        <f>C58</f>
        <v>0</v>
      </c>
      <c r="E58" s="23">
        <f>I58+K58+M58+O58+Q58+S58+U58+W58+Y58+AA58+AC58+AE58</f>
        <v>0</v>
      </c>
      <c r="F58" s="24">
        <f t="shared" si="0"/>
        <v>0</v>
      </c>
      <c r="G58" s="24">
        <f t="shared" si="1"/>
        <v>0</v>
      </c>
      <c r="H58" s="23"/>
      <c r="I58" s="25"/>
      <c r="J58" s="23"/>
      <c r="K58" s="25"/>
      <c r="L58" s="23"/>
      <c r="M58" s="25"/>
      <c r="N58" s="23"/>
      <c r="O58" s="25"/>
      <c r="P58" s="23"/>
      <c r="Q58" s="25"/>
      <c r="R58" s="23"/>
      <c r="S58" s="25"/>
      <c r="T58" s="23"/>
      <c r="U58" s="25"/>
      <c r="V58" s="23"/>
      <c r="W58" s="25"/>
      <c r="X58" s="23"/>
      <c r="Y58" s="25"/>
      <c r="Z58" s="23">
        <v>0</v>
      </c>
      <c r="AA58" s="25"/>
      <c r="AB58" s="23"/>
      <c r="AC58" s="25"/>
      <c r="AD58" s="23"/>
      <c r="AE58" s="25"/>
      <c r="AF58" s="136"/>
    </row>
    <row r="59" spans="1:32" s="21" customFormat="1" ht="18.75" hidden="1" x14ac:dyDescent="0.3">
      <c r="A59" s="22" t="s">
        <v>30</v>
      </c>
      <c r="B59" s="23">
        <f>H59+J59+L59+N59+P59+R59+T59+V59+X59+Z59+AB59+AD59</f>
        <v>0</v>
      </c>
      <c r="C59" s="23">
        <f t="shared" si="29"/>
        <v>0</v>
      </c>
      <c r="D59" s="23">
        <f>E59</f>
        <v>0</v>
      </c>
      <c r="E59" s="23">
        <f>I59+K59+M59+O59+Q59+S59+U59+W59+Y59+AA59+AC59+AE59</f>
        <v>0</v>
      </c>
      <c r="F59" s="24">
        <f t="shared" si="0"/>
        <v>0</v>
      </c>
      <c r="G59" s="24">
        <f t="shared" si="1"/>
        <v>0</v>
      </c>
      <c r="H59" s="23"/>
      <c r="I59" s="25"/>
      <c r="J59" s="23"/>
      <c r="K59" s="25"/>
      <c r="L59" s="23"/>
      <c r="M59" s="25"/>
      <c r="N59" s="23"/>
      <c r="O59" s="25"/>
      <c r="P59" s="23"/>
      <c r="Q59" s="25"/>
      <c r="R59" s="23"/>
      <c r="S59" s="25"/>
      <c r="T59" s="23"/>
      <c r="U59" s="25"/>
      <c r="V59" s="23"/>
      <c r="W59" s="25"/>
      <c r="X59" s="23"/>
      <c r="Y59" s="25"/>
      <c r="Z59" s="23"/>
      <c r="AA59" s="25"/>
      <c r="AB59" s="23"/>
      <c r="AC59" s="25"/>
      <c r="AD59" s="23"/>
      <c r="AE59" s="25"/>
      <c r="AF59" s="136"/>
    </row>
    <row r="60" spans="1:32" s="21" customFormat="1" ht="18.75" hidden="1" x14ac:dyDescent="0.3">
      <c r="A60" s="22" t="s">
        <v>31</v>
      </c>
      <c r="B60" s="23">
        <f>H60+J60+L60+N60+P60+R60+T60+V60+X60+Z60+AB60+AD60</f>
        <v>0</v>
      </c>
      <c r="C60" s="23">
        <f t="shared" si="29"/>
        <v>0</v>
      </c>
      <c r="D60" s="23">
        <f>E60</f>
        <v>0</v>
      </c>
      <c r="E60" s="23">
        <f>I60+K60+M60+O60+Q60+S60+U60+W60+Y60+AA60+AC60+AE60</f>
        <v>0</v>
      </c>
      <c r="F60" s="24">
        <f t="shared" si="0"/>
        <v>0</v>
      </c>
      <c r="G60" s="24">
        <f t="shared" si="1"/>
        <v>0</v>
      </c>
      <c r="H60" s="23"/>
      <c r="I60" s="25"/>
      <c r="J60" s="23"/>
      <c r="K60" s="25"/>
      <c r="L60" s="23"/>
      <c r="M60" s="25"/>
      <c r="N60" s="23"/>
      <c r="O60" s="25"/>
      <c r="P60" s="23"/>
      <c r="Q60" s="25"/>
      <c r="R60" s="23"/>
      <c r="S60" s="25"/>
      <c r="T60" s="23"/>
      <c r="U60" s="25"/>
      <c r="V60" s="23"/>
      <c r="W60" s="25"/>
      <c r="X60" s="23"/>
      <c r="Y60" s="25"/>
      <c r="Z60" s="23"/>
      <c r="AA60" s="25"/>
      <c r="AB60" s="23"/>
      <c r="AC60" s="25"/>
      <c r="AD60" s="23"/>
      <c r="AE60" s="25"/>
      <c r="AF60" s="137"/>
    </row>
    <row r="61" spans="1:32" s="21" customFormat="1" ht="34.5" hidden="1" customHeight="1" x14ac:dyDescent="0.25">
      <c r="A61" s="122" t="s">
        <v>35</v>
      </c>
      <c r="B61" s="123">
        <f>B62</f>
        <v>0</v>
      </c>
      <c r="C61" s="123">
        <f>C62</f>
        <v>0</v>
      </c>
      <c r="D61" s="123">
        <f>D62</f>
        <v>0</v>
      </c>
      <c r="E61" s="123">
        <f>E62</f>
        <v>0</v>
      </c>
      <c r="F61" s="123">
        <f t="shared" si="0"/>
        <v>0</v>
      </c>
      <c r="G61" s="123">
        <f t="shared" si="1"/>
        <v>0</v>
      </c>
      <c r="H61" s="123">
        <f t="shared" ref="H61:AE61" si="30">H62</f>
        <v>0</v>
      </c>
      <c r="I61" s="123">
        <f t="shared" si="30"/>
        <v>0</v>
      </c>
      <c r="J61" s="123">
        <f t="shared" si="30"/>
        <v>0</v>
      </c>
      <c r="K61" s="123">
        <f t="shared" si="30"/>
        <v>0</v>
      </c>
      <c r="L61" s="123">
        <f t="shared" si="30"/>
        <v>0</v>
      </c>
      <c r="M61" s="123">
        <f t="shared" si="30"/>
        <v>0</v>
      </c>
      <c r="N61" s="123">
        <f t="shared" si="30"/>
        <v>0</v>
      </c>
      <c r="O61" s="123">
        <f t="shared" si="30"/>
        <v>0</v>
      </c>
      <c r="P61" s="123">
        <f t="shared" si="30"/>
        <v>0</v>
      </c>
      <c r="Q61" s="123">
        <f t="shared" si="30"/>
        <v>0</v>
      </c>
      <c r="R61" s="123">
        <f t="shared" si="30"/>
        <v>0</v>
      </c>
      <c r="S61" s="123">
        <f t="shared" si="30"/>
        <v>0</v>
      </c>
      <c r="T61" s="123">
        <f t="shared" si="30"/>
        <v>0</v>
      </c>
      <c r="U61" s="123">
        <f t="shared" si="30"/>
        <v>0</v>
      </c>
      <c r="V61" s="123">
        <f t="shared" si="30"/>
        <v>0</v>
      </c>
      <c r="W61" s="123">
        <f t="shared" si="30"/>
        <v>0</v>
      </c>
      <c r="X61" s="123">
        <f t="shared" si="30"/>
        <v>0</v>
      </c>
      <c r="Y61" s="123">
        <f t="shared" si="30"/>
        <v>0</v>
      </c>
      <c r="Z61" s="123">
        <f t="shared" si="30"/>
        <v>0</v>
      </c>
      <c r="AA61" s="123">
        <f t="shared" si="30"/>
        <v>0</v>
      </c>
      <c r="AB61" s="123">
        <f t="shared" si="30"/>
        <v>0</v>
      </c>
      <c r="AC61" s="123">
        <f t="shared" si="30"/>
        <v>0</v>
      </c>
      <c r="AD61" s="123">
        <f t="shared" si="30"/>
        <v>0</v>
      </c>
      <c r="AE61" s="125">
        <f t="shared" si="30"/>
        <v>0</v>
      </c>
      <c r="AF61" s="135"/>
    </row>
    <row r="62" spans="1:32" s="21" customFormat="1" ht="18.75" hidden="1" x14ac:dyDescent="0.3">
      <c r="A62" s="29" t="s">
        <v>27</v>
      </c>
      <c r="B62" s="18">
        <f>SUM(B63:B66)</f>
        <v>0</v>
      </c>
      <c r="C62" s="18">
        <f>SUM(C63:C66)</f>
        <v>0</v>
      </c>
      <c r="D62" s="18">
        <f>SUM(D63:D66)</f>
        <v>0</v>
      </c>
      <c r="E62" s="19">
        <f>SUM(E63:E66)</f>
        <v>0</v>
      </c>
      <c r="F62" s="20">
        <f t="shared" si="0"/>
        <v>0</v>
      </c>
      <c r="G62" s="20">
        <f t="shared" si="1"/>
        <v>0</v>
      </c>
      <c r="H62" s="18">
        <f>SUM(H63:H66)</f>
        <v>0</v>
      </c>
      <c r="I62" s="19">
        <f>SUM(I63:I66)</f>
        <v>0</v>
      </c>
      <c r="J62" s="18">
        <f>SUM(J63:J66)</f>
        <v>0</v>
      </c>
      <c r="K62" s="19">
        <f>SUM(K63:K66)</f>
        <v>0</v>
      </c>
      <c r="L62" s="18">
        <f t="shared" ref="L62:AE62" si="31">SUM(L63:L66)</f>
        <v>0</v>
      </c>
      <c r="M62" s="19">
        <f t="shared" si="31"/>
        <v>0</v>
      </c>
      <c r="N62" s="18">
        <f t="shared" si="31"/>
        <v>0</v>
      </c>
      <c r="O62" s="19">
        <f t="shared" si="31"/>
        <v>0</v>
      </c>
      <c r="P62" s="18">
        <f t="shared" si="31"/>
        <v>0</v>
      </c>
      <c r="Q62" s="19">
        <f t="shared" si="31"/>
        <v>0</v>
      </c>
      <c r="R62" s="18">
        <f t="shared" si="31"/>
        <v>0</v>
      </c>
      <c r="S62" s="19">
        <f t="shared" si="31"/>
        <v>0</v>
      </c>
      <c r="T62" s="18">
        <f t="shared" si="31"/>
        <v>0</v>
      </c>
      <c r="U62" s="19">
        <f t="shared" si="31"/>
        <v>0</v>
      </c>
      <c r="V62" s="18">
        <f t="shared" si="31"/>
        <v>0</v>
      </c>
      <c r="W62" s="19">
        <f t="shared" si="31"/>
        <v>0</v>
      </c>
      <c r="X62" s="18">
        <f t="shared" si="31"/>
        <v>0</v>
      </c>
      <c r="Y62" s="19">
        <f t="shared" si="31"/>
        <v>0</v>
      </c>
      <c r="Z62" s="18">
        <f t="shared" si="31"/>
        <v>0</v>
      </c>
      <c r="AA62" s="19">
        <f t="shared" si="31"/>
        <v>0</v>
      </c>
      <c r="AB62" s="18">
        <f t="shared" si="31"/>
        <v>0</v>
      </c>
      <c r="AC62" s="19">
        <f t="shared" si="31"/>
        <v>0</v>
      </c>
      <c r="AD62" s="18">
        <f t="shared" si="31"/>
        <v>0</v>
      </c>
      <c r="AE62" s="19">
        <f t="shared" si="31"/>
        <v>0</v>
      </c>
      <c r="AF62" s="136"/>
    </row>
    <row r="63" spans="1:32" s="21" customFormat="1" ht="18.75" hidden="1" x14ac:dyDescent="0.3">
      <c r="A63" s="22" t="s">
        <v>28</v>
      </c>
      <c r="B63" s="23">
        <f>H63+J63+L63+N63+P63+R63+T63+V63+X63+Z63+AB63+AD63</f>
        <v>0</v>
      </c>
      <c r="C63" s="23">
        <f>H63</f>
        <v>0</v>
      </c>
      <c r="D63" s="23">
        <f>E63</f>
        <v>0</v>
      </c>
      <c r="E63" s="23">
        <f>I63+K63+M63+O63+Q63+S63+U63+W63+Y63+AA63+AC63+AE63</f>
        <v>0</v>
      </c>
      <c r="F63" s="24">
        <f t="shared" si="0"/>
        <v>0</v>
      </c>
      <c r="G63" s="24">
        <f t="shared" si="1"/>
        <v>0</v>
      </c>
      <c r="H63" s="23"/>
      <c r="I63" s="25"/>
      <c r="J63" s="23"/>
      <c r="K63" s="25"/>
      <c r="L63" s="23"/>
      <c r="M63" s="25"/>
      <c r="N63" s="23"/>
      <c r="O63" s="25"/>
      <c r="P63" s="23"/>
      <c r="Q63" s="25"/>
      <c r="R63" s="23"/>
      <c r="S63" s="25"/>
      <c r="T63" s="23"/>
      <c r="U63" s="25"/>
      <c r="V63" s="23"/>
      <c r="W63" s="25"/>
      <c r="X63" s="23"/>
      <c r="Y63" s="25"/>
      <c r="Z63" s="23"/>
      <c r="AA63" s="25"/>
      <c r="AB63" s="23"/>
      <c r="AC63" s="25"/>
      <c r="AD63" s="23"/>
      <c r="AE63" s="25"/>
      <c r="AF63" s="136"/>
    </row>
    <row r="64" spans="1:32" s="21" customFormat="1" ht="18.75" hidden="1" x14ac:dyDescent="0.3">
      <c r="A64" s="22" t="s">
        <v>29</v>
      </c>
      <c r="B64" s="23">
        <f>H64+J64+L64+N64+P64+R64+T64+V64+X64+Z64+AB64+AD64</f>
        <v>0</v>
      </c>
      <c r="C64" s="23">
        <f t="shared" ref="C64:C66" si="32">H64</f>
        <v>0</v>
      </c>
      <c r="D64" s="23">
        <f>C64</f>
        <v>0</v>
      </c>
      <c r="E64" s="23">
        <f>I64+K64+M64+O64+Q64+S64+U64+W64+Y64+AA64+AC64+AE64</f>
        <v>0</v>
      </c>
      <c r="F64" s="24">
        <f t="shared" si="0"/>
        <v>0</v>
      </c>
      <c r="G64" s="24">
        <f t="shared" si="1"/>
        <v>0</v>
      </c>
      <c r="H64" s="23"/>
      <c r="I64" s="25"/>
      <c r="J64" s="23"/>
      <c r="K64" s="25"/>
      <c r="L64" s="23"/>
      <c r="M64" s="25"/>
      <c r="N64" s="23"/>
      <c r="O64" s="25"/>
      <c r="P64" s="23"/>
      <c r="Q64" s="25"/>
      <c r="R64" s="23"/>
      <c r="S64" s="25"/>
      <c r="T64" s="23"/>
      <c r="U64" s="25"/>
      <c r="V64" s="23"/>
      <c r="W64" s="25"/>
      <c r="X64" s="23"/>
      <c r="Y64" s="25"/>
      <c r="Z64" s="23"/>
      <c r="AA64" s="25"/>
      <c r="AB64" s="23"/>
      <c r="AC64" s="25"/>
      <c r="AD64" s="23"/>
      <c r="AE64" s="25"/>
      <c r="AF64" s="136"/>
    </row>
    <row r="65" spans="1:32" s="21" customFormat="1" ht="18.75" hidden="1" x14ac:dyDescent="0.3">
      <c r="A65" s="22" t="s">
        <v>30</v>
      </c>
      <c r="B65" s="23">
        <f>H65+J65+L65+N65+P65+R65+T65+V65+X65+Z65+AB65+AD65</f>
        <v>0</v>
      </c>
      <c r="C65" s="23">
        <f t="shared" si="32"/>
        <v>0</v>
      </c>
      <c r="D65" s="23">
        <f>E65</f>
        <v>0</v>
      </c>
      <c r="E65" s="23">
        <f>I65+K65+M65+O65+Q65+S65+U65+W65+Y65+AA65+AC65+AE65</f>
        <v>0</v>
      </c>
      <c r="F65" s="24">
        <f t="shared" si="0"/>
        <v>0</v>
      </c>
      <c r="G65" s="24">
        <f t="shared" si="1"/>
        <v>0</v>
      </c>
      <c r="H65" s="23"/>
      <c r="I65" s="25"/>
      <c r="J65" s="23"/>
      <c r="K65" s="25"/>
      <c r="L65" s="23"/>
      <c r="M65" s="25"/>
      <c r="N65" s="23"/>
      <c r="O65" s="25"/>
      <c r="P65" s="23"/>
      <c r="Q65" s="25"/>
      <c r="R65" s="23"/>
      <c r="S65" s="25"/>
      <c r="T65" s="23"/>
      <c r="U65" s="25"/>
      <c r="V65" s="23"/>
      <c r="W65" s="25"/>
      <c r="X65" s="23"/>
      <c r="Y65" s="25"/>
      <c r="Z65" s="23"/>
      <c r="AA65" s="25"/>
      <c r="AB65" s="23"/>
      <c r="AC65" s="25"/>
      <c r="AD65" s="23"/>
      <c r="AE65" s="25"/>
      <c r="AF65" s="136"/>
    </row>
    <row r="66" spans="1:32" s="21" customFormat="1" ht="18.75" hidden="1" x14ac:dyDescent="0.3">
      <c r="A66" s="22" t="s">
        <v>31</v>
      </c>
      <c r="B66" s="23">
        <f>H66+J66+L66+N66+P66+R66+T66+V66+X66+Z66+AB66+AD66</f>
        <v>0</v>
      </c>
      <c r="C66" s="23">
        <f t="shared" si="32"/>
        <v>0</v>
      </c>
      <c r="D66" s="23">
        <f>E66</f>
        <v>0</v>
      </c>
      <c r="E66" s="23">
        <f>I66+K66+M66+O66+Q66+S66+U66+W66+Y66+AA66+AC66+AE66</f>
        <v>0</v>
      </c>
      <c r="F66" s="24">
        <f t="shared" si="0"/>
        <v>0</v>
      </c>
      <c r="G66" s="24">
        <f t="shared" si="1"/>
        <v>0</v>
      </c>
      <c r="H66" s="23"/>
      <c r="I66" s="25"/>
      <c r="J66" s="23"/>
      <c r="K66" s="25"/>
      <c r="L66" s="23"/>
      <c r="M66" s="25"/>
      <c r="N66" s="23">
        <v>0</v>
      </c>
      <c r="O66" s="25"/>
      <c r="P66" s="23"/>
      <c r="Q66" s="25"/>
      <c r="R66" s="23">
        <v>0</v>
      </c>
      <c r="S66" s="25"/>
      <c r="T66" s="23"/>
      <c r="U66" s="25"/>
      <c r="V66" s="23"/>
      <c r="W66" s="25"/>
      <c r="X66" s="23">
        <v>0</v>
      </c>
      <c r="Y66" s="25"/>
      <c r="Z66" s="23"/>
      <c r="AA66" s="25"/>
      <c r="AB66" s="23"/>
      <c r="AC66" s="25"/>
      <c r="AD66" s="23"/>
      <c r="AE66" s="25"/>
      <c r="AF66" s="137"/>
    </row>
    <row r="67" spans="1:32" s="21" customFormat="1" ht="31.5" hidden="1" customHeight="1" x14ac:dyDescent="0.25">
      <c r="A67" s="96" t="s">
        <v>36</v>
      </c>
      <c r="B67" s="97">
        <f>B68</f>
        <v>0</v>
      </c>
      <c r="C67" s="97">
        <f>C68</f>
        <v>0</v>
      </c>
      <c r="D67" s="97">
        <f>D68</f>
        <v>0</v>
      </c>
      <c r="E67" s="97">
        <f>E68</f>
        <v>0</v>
      </c>
      <c r="F67" s="97">
        <f t="shared" si="0"/>
        <v>0</v>
      </c>
      <c r="G67" s="97">
        <f t="shared" si="1"/>
        <v>0</v>
      </c>
      <c r="H67" s="97">
        <f t="shared" ref="H67:AE67" si="33">H68</f>
        <v>0</v>
      </c>
      <c r="I67" s="97">
        <f t="shared" si="33"/>
        <v>0</v>
      </c>
      <c r="J67" s="97">
        <f t="shared" si="33"/>
        <v>0</v>
      </c>
      <c r="K67" s="97">
        <f t="shared" si="33"/>
        <v>0</v>
      </c>
      <c r="L67" s="97">
        <f t="shared" si="33"/>
        <v>0</v>
      </c>
      <c r="M67" s="97">
        <f t="shared" si="33"/>
        <v>0</v>
      </c>
      <c r="N67" s="97">
        <f t="shared" si="33"/>
        <v>0</v>
      </c>
      <c r="O67" s="97">
        <f t="shared" si="33"/>
        <v>0</v>
      </c>
      <c r="P67" s="97">
        <f t="shared" si="33"/>
        <v>0</v>
      </c>
      <c r="Q67" s="97">
        <f t="shared" si="33"/>
        <v>0</v>
      </c>
      <c r="R67" s="97">
        <f t="shared" si="33"/>
        <v>0</v>
      </c>
      <c r="S67" s="97">
        <f t="shared" si="33"/>
        <v>0</v>
      </c>
      <c r="T67" s="97">
        <f t="shared" si="33"/>
        <v>0</v>
      </c>
      <c r="U67" s="97">
        <f t="shared" si="33"/>
        <v>0</v>
      </c>
      <c r="V67" s="97">
        <f t="shared" si="33"/>
        <v>0</v>
      </c>
      <c r="W67" s="97">
        <f t="shared" si="33"/>
        <v>0</v>
      </c>
      <c r="X67" s="97">
        <f t="shared" si="33"/>
        <v>0</v>
      </c>
      <c r="Y67" s="97">
        <f t="shared" si="33"/>
        <v>0</v>
      </c>
      <c r="Z67" s="97">
        <f t="shared" si="33"/>
        <v>0</v>
      </c>
      <c r="AA67" s="97">
        <f t="shared" si="33"/>
        <v>0</v>
      </c>
      <c r="AB67" s="98">
        <f t="shared" si="33"/>
        <v>0</v>
      </c>
      <c r="AC67" s="97">
        <f t="shared" si="33"/>
        <v>0</v>
      </c>
      <c r="AD67" s="98">
        <f t="shared" si="33"/>
        <v>0</v>
      </c>
      <c r="AE67" s="99">
        <f t="shared" si="33"/>
        <v>0</v>
      </c>
      <c r="AF67" s="115"/>
    </row>
    <row r="68" spans="1:32" s="21" customFormat="1" ht="18.75" hidden="1" x14ac:dyDescent="0.3">
      <c r="A68" s="29" t="s">
        <v>27</v>
      </c>
      <c r="B68" s="18">
        <f>SUM(B69:B72)</f>
        <v>0</v>
      </c>
      <c r="C68" s="18">
        <f>SUM(C69:C72)</f>
        <v>0</v>
      </c>
      <c r="D68" s="18">
        <f>SUM(D69:D72)</f>
        <v>0</v>
      </c>
      <c r="E68" s="19">
        <f>SUM(E69:E72)</f>
        <v>0</v>
      </c>
      <c r="F68" s="20">
        <f t="shared" si="0"/>
        <v>0</v>
      </c>
      <c r="G68" s="20">
        <f t="shared" si="1"/>
        <v>0</v>
      </c>
      <c r="H68" s="18">
        <f>SUM(H69:H72)</f>
        <v>0</v>
      </c>
      <c r="I68" s="19">
        <f>SUM(I69:I72)</f>
        <v>0</v>
      </c>
      <c r="J68" s="18">
        <f>SUM(J69:J72)</f>
        <v>0</v>
      </c>
      <c r="K68" s="19">
        <f>SUM(K69:K72)</f>
        <v>0</v>
      </c>
      <c r="L68" s="18">
        <f t="shared" ref="L68:AE68" si="34">SUM(L69:L72)</f>
        <v>0</v>
      </c>
      <c r="M68" s="19">
        <f t="shared" si="34"/>
        <v>0</v>
      </c>
      <c r="N68" s="18">
        <f t="shared" si="34"/>
        <v>0</v>
      </c>
      <c r="O68" s="19">
        <f t="shared" si="34"/>
        <v>0</v>
      </c>
      <c r="P68" s="18">
        <f t="shared" si="34"/>
        <v>0</v>
      </c>
      <c r="Q68" s="19">
        <f t="shared" si="34"/>
        <v>0</v>
      </c>
      <c r="R68" s="18">
        <f t="shared" si="34"/>
        <v>0</v>
      </c>
      <c r="S68" s="19">
        <f t="shared" si="34"/>
        <v>0</v>
      </c>
      <c r="T68" s="18">
        <f t="shared" si="34"/>
        <v>0</v>
      </c>
      <c r="U68" s="19">
        <f t="shared" si="34"/>
        <v>0</v>
      </c>
      <c r="V68" s="18">
        <f t="shared" si="34"/>
        <v>0</v>
      </c>
      <c r="W68" s="19">
        <f t="shared" si="34"/>
        <v>0</v>
      </c>
      <c r="X68" s="18">
        <f t="shared" si="34"/>
        <v>0</v>
      </c>
      <c r="Y68" s="19">
        <f t="shared" si="34"/>
        <v>0</v>
      </c>
      <c r="Z68" s="18">
        <f t="shared" si="34"/>
        <v>0</v>
      </c>
      <c r="AA68" s="19">
        <f t="shared" si="34"/>
        <v>0</v>
      </c>
      <c r="AB68" s="18">
        <f t="shared" si="34"/>
        <v>0</v>
      </c>
      <c r="AC68" s="19">
        <f t="shared" si="34"/>
        <v>0</v>
      </c>
      <c r="AD68" s="18">
        <f t="shared" si="34"/>
        <v>0</v>
      </c>
      <c r="AE68" s="19">
        <f t="shared" si="34"/>
        <v>0</v>
      </c>
      <c r="AF68" s="116"/>
    </row>
    <row r="69" spans="1:32" s="21" customFormat="1" ht="18.75" hidden="1" x14ac:dyDescent="0.3">
      <c r="A69" s="22" t="s">
        <v>28</v>
      </c>
      <c r="B69" s="23">
        <f>H69+J69+L69+N69+P69+R69+T69+V69+X69+Z69+AB69+AD69</f>
        <v>0</v>
      </c>
      <c r="C69" s="23">
        <f>H69</f>
        <v>0</v>
      </c>
      <c r="D69" s="23">
        <f>E69</f>
        <v>0</v>
      </c>
      <c r="E69" s="23">
        <f>I69+K69+M69+O69+Q69+S69+U69+W69+Y69+AA69+AC69+AE69</f>
        <v>0</v>
      </c>
      <c r="F69" s="24">
        <f t="shared" si="0"/>
        <v>0</v>
      </c>
      <c r="G69" s="24">
        <f t="shared" si="1"/>
        <v>0</v>
      </c>
      <c r="H69" s="23"/>
      <c r="I69" s="25"/>
      <c r="J69" s="23"/>
      <c r="K69" s="25"/>
      <c r="L69" s="23"/>
      <c r="M69" s="25"/>
      <c r="N69" s="23"/>
      <c r="O69" s="25"/>
      <c r="P69" s="23"/>
      <c r="Q69" s="25"/>
      <c r="R69" s="23"/>
      <c r="S69" s="25"/>
      <c r="T69" s="23"/>
      <c r="U69" s="25"/>
      <c r="V69" s="23"/>
      <c r="W69" s="25"/>
      <c r="X69" s="23"/>
      <c r="Y69" s="25"/>
      <c r="Z69" s="23"/>
      <c r="AA69" s="25"/>
      <c r="AB69" s="23"/>
      <c r="AC69" s="25"/>
      <c r="AD69" s="23"/>
      <c r="AE69" s="25"/>
      <c r="AF69" s="116"/>
    </row>
    <row r="70" spans="1:32" s="21" customFormat="1" ht="18.75" hidden="1" x14ac:dyDescent="0.3">
      <c r="A70" s="22" t="s">
        <v>29</v>
      </c>
      <c r="B70" s="23">
        <f>H70+J70+L70+N70+P70+R70+T70+V70+X70+Z70+AB70+AD70</f>
        <v>0</v>
      </c>
      <c r="C70" s="23">
        <f t="shared" ref="C70:C72" si="35">H70</f>
        <v>0</v>
      </c>
      <c r="D70" s="23">
        <f>C70</f>
        <v>0</v>
      </c>
      <c r="E70" s="23">
        <f>I70+K70+M70+O70+Q70+S70+U70+W70+Y70+AA70+AC70+AE70</f>
        <v>0</v>
      </c>
      <c r="F70" s="24">
        <f t="shared" si="0"/>
        <v>0</v>
      </c>
      <c r="G70" s="24">
        <f t="shared" si="1"/>
        <v>0</v>
      </c>
      <c r="H70" s="23"/>
      <c r="I70" s="25"/>
      <c r="J70" s="23"/>
      <c r="K70" s="25"/>
      <c r="L70" s="23"/>
      <c r="M70" s="25"/>
      <c r="N70" s="23"/>
      <c r="O70" s="25"/>
      <c r="P70" s="23"/>
      <c r="Q70" s="25"/>
      <c r="R70" s="23"/>
      <c r="S70" s="25"/>
      <c r="T70" s="23"/>
      <c r="U70" s="25"/>
      <c r="V70" s="23"/>
      <c r="W70" s="25"/>
      <c r="X70" s="23"/>
      <c r="Y70" s="25"/>
      <c r="Z70" s="23"/>
      <c r="AA70" s="25"/>
      <c r="AB70" s="23"/>
      <c r="AC70" s="25"/>
      <c r="AD70" s="23"/>
      <c r="AE70" s="25"/>
      <c r="AF70" s="116"/>
    </row>
    <row r="71" spans="1:32" s="21" customFormat="1" ht="18.75" hidden="1" x14ac:dyDescent="0.3">
      <c r="A71" s="22" t="s">
        <v>30</v>
      </c>
      <c r="B71" s="23">
        <f>H71+J71+L71+N71+P71+R71+T71+V71+X71+Z71+AB71+AD71</f>
        <v>0</v>
      </c>
      <c r="C71" s="23">
        <f t="shared" si="35"/>
        <v>0</v>
      </c>
      <c r="D71" s="23">
        <f>E71</f>
        <v>0</v>
      </c>
      <c r="E71" s="23">
        <f>I71+K71+M71+O71+Q71+S71+U71+W71+Y71+AA71+AC71+AE71</f>
        <v>0</v>
      </c>
      <c r="F71" s="24">
        <f t="shared" si="0"/>
        <v>0</v>
      </c>
      <c r="G71" s="24">
        <f t="shared" si="1"/>
        <v>0</v>
      </c>
      <c r="H71" s="23"/>
      <c r="I71" s="25"/>
      <c r="J71" s="23"/>
      <c r="K71" s="25"/>
      <c r="L71" s="23"/>
      <c r="M71" s="25"/>
      <c r="N71" s="23"/>
      <c r="O71" s="25"/>
      <c r="P71" s="23"/>
      <c r="Q71" s="25"/>
      <c r="R71" s="23"/>
      <c r="S71" s="25"/>
      <c r="T71" s="23"/>
      <c r="U71" s="25"/>
      <c r="V71" s="23"/>
      <c r="W71" s="25"/>
      <c r="X71" s="23"/>
      <c r="Y71" s="25"/>
      <c r="Z71" s="23"/>
      <c r="AA71" s="25"/>
      <c r="AB71" s="23"/>
      <c r="AC71" s="25"/>
      <c r="AD71" s="23"/>
      <c r="AE71" s="25"/>
      <c r="AF71" s="116"/>
    </row>
    <row r="72" spans="1:32" s="21" customFormat="1" ht="18.75" hidden="1" x14ac:dyDescent="0.3">
      <c r="A72" s="22" t="s">
        <v>31</v>
      </c>
      <c r="B72" s="23">
        <f>H72+J72+L72+N72+P72+R72+T72+V72+X72+Z72+AB72+AD72</f>
        <v>0</v>
      </c>
      <c r="C72" s="23">
        <f t="shared" si="35"/>
        <v>0</v>
      </c>
      <c r="D72" s="23">
        <f>E72</f>
        <v>0</v>
      </c>
      <c r="E72" s="23">
        <f>I72+K72+M72+O72+Q72+S72+U72+W72+Y72+AA72+AC72+AE72</f>
        <v>0</v>
      </c>
      <c r="F72" s="24">
        <f t="shared" si="0"/>
        <v>0</v>
      </c>
      <c r="G72" s="24">
        <f t="shared" si="1"/>
        <v>0</v>
      </c>
      <c r="H72" s="23"/>
      <c r="I72" s="25"/>
      <c r="J72" s="23"/>
      <c r="K72" s="25"/>
      <c r="L72" s="23"/>
      <c r="M72" s="25"/>
      <c r="N72" s="23"/>
      <c r="O72" s="25"/>
      <c r="P72" s="23"/>
      <c r="Q72" s="25"/>
      <c r="R72" s="23"/>
      <c r="S72" s="25"/>
      <c r="T72" s="23"/>
      <c r="U72" s="25"/>
      <c r="V72" s="23"/>
      <c r="W72" s="25"/>
      <c r="X72" s="23"/>
      <c r="Y72" s="25"/>
      <c r="Z72" s="23"/>
      <c r="AA72" s="25"/>
      <c r="AB72" s="23"/>
      <c r="AC72" s="25"/>
      <c r="AD72" s="23"/>
      <c r="AE72" s="25"/>
      <c r="AF72" s="117"/>
    </row>
    <row r="73" spans="1:32" s="21" customFormat="1" ht="31.5" hidden="1" customHeight="1" x14ac:dyDescent="0.25">
      <c r="A73" s="96" t="s">
        <v>37</v>
      </c>
      <c r="B73" s="97">
        <f>B74</f>
        <v>0</v>
      </c>
      <c r="C73" s="97">
        <f>C74</f>
        <v>0</v>
      </c>
      <c r="D73" s="97">
        <f>D74</f>
        <v>0</v>
      </c>
      <c r="E73" s="97">
        <f>E74</f>
        <v>0</v>
      </c>
      <c r="F73" s="97">
        <f t="shared" si="0"/>
        <v>0</v>
      </c>
      <c r="G73" s="97">
        <f t="shared" si="1"/>
        <v>0</v>
      </c>
      <c r="H73" s="97">
        <f t="shared" ref="H73:AE73" si="36">H74</f>
        <v>0</v>
      </c>
      <c r="I73" s="97">
        <f t="shared" si="36"/>
        <v>0</v>
      </c>
      <c r="J73" s="97">
        <f t="shared" si="36"/>
        <v>0</v>
      </c>
      <c r="K73" s="97">
        <f t="shared" si="36"/>
        <v>0</v>
      </c>
      <c r="L73" s="97">
        <f t="shared" si="36"/>
        <v>0</v>
      </c>
      <c r="M73" s="97">
        <f t="shared" si="36"/>
        <v>0</v>
      </c>
      <c r="N73" s="97">
        <f t="shared" si="36"/>
        <v>0</v>
      </c>
      <c r="O73" s="97">
        <f t="shared" si="36"/>
        <v>0</v>
      </c>
      <c r="P73" s="97">
        <f t="shared" si="36"/>
        <v>0</v>
      </c>
      <c r="Q73" s="97">
        <f t="shared" si="36"/>
        <v>0</v>
      </c>
      <c r="R73" s="97">
        <f t="shared" si="36"/>
        <v>0</v>
      </c>
      <c r="S73" s="97">
        <f t="shared" si="36"/>
        <v>0</v>
      </c>
      <c r="T73" s="97">
        <f t="shared" si="36"/>
        <v>0</v>
      </c>
      <c r="U73" s="97">
        <f t="shared" si="36"/>
        <v>0</v>
      </c>
      <c r="V73" s="97">
        <f t="shared" si="36"/>
        <v>0</v>
      </c>
      <c r="W73" s="97">
        <f t="shared" si="36"/>
        <v>0</v>
      </c>
      <c r="X73" s="97">
        <f t="shared" si="36"/>
        <v>0</v>
      </c>
      <c r="Y73" s="97">
        <f t="shared" si="36"/>
        <v>0</v>
      </c>
      <c r="Z73" s="97">
        <f t="shared" si="36"/>
        <v>0</v>
      </c>
      <c r="AA73" s="97">
        <f t="shared" si="36"/>
        <v>0</v>
      </c>
      <c r="AB73" s="98">
        <f t="shared" si="36"/>
        <v>0</v>
      </c>
      <c r="AC73" s="97">
        <f t="shared" si="36"/>
        <v>0</v>
      </c>
      <c r="AD73" s="98">
        <f t="shared" si="36"/>
        <v>0</v>
      </c>
      <c r="AE73" s="99">
        <f t="shared" si="36"/>
        <v>0</v>
      </c>
      <c r="AF73" s="115"/>
    </row>
    <row r="74" spans="1:32" s="21" customFormat="1" ht="18.75" hidden="1" x14ac:dyDescent="0.3">
      <c r="A74" s="29" t="s">
        <v>27</v>
      </c>
      <c r="B74" s="18">
        <f>SUM(B75:B78)</f>
        <v>0</v>
      </c>
      <c r="C74" s="18">
        <f>SUM(C75:C78)</f>
        <v>0</v>
      </c>
      <c r="D74" s="18">
        <f>SUM(D75:D78)</f>
        <v>0</v>
      </c>
      <c r="E74" s="19">
        <f>SUM(E75:E78)</f>
        <v>0</v>
      </c>
      <c r="F74" s="20">
        <f t="shared" si="0"/>
        <v>0</v>
      </c>
      <c r="G74" s="20">
        <f t="shared" si="1"/>
        <v>0</v>
      </c>
      <c r="H74" s="18">
        <f>SUM(H75:H78)</f>
        <v>0</v>
      </c>
      <c r="I74" s="19">
        <f>SUM(I75:I78)</f>
        <v>0</v>
      </c>
      <c r="J74" s="18">
        <f>SUM(J75:J78)</f>
        <v>0</v>
      </c>
      <c r="K74" s="19">
        <f>SUM(K75:K78)</f>
        <v>0</v>
      </c>
      <c r="L74" s="18">
        <f t="shared" ref="L74:AE74" si="37">SUM(L75:L78)</f>
        <v>0</v>
      </c>
      <c r="M74" s="19">
        <f t="shared" si="37"/>
        <v>0</v>
      </c>
      <c r="N74" s="18">
        <f t="shared" si="37"/>
        <v>0</v>
      </c>
      <c r="O74" s="19">
        <f t="shared" si="37"/>
        <v>0</v>
      </c>
      <c r="P74" s="18">
        <f t="shared" si="37"/>
        <v>0</v>
      </c>
      <c r="Q74" s="19">
        <f t="shared" si="37"/>
        <v>0</v>
      </c>
      <c r="R74" s="18">
        <f t="shared" si="37"/>
        <v>0</v>
      </c>
      <c r="S74" s="19">
        <f t="shared" si="37"/>
        <v>0</v>
      </c>
      <c r="T74" s="18">
        <f t="shared" si="37"/>
        <v>0</v>
      </c>
      <c r="U74" s="19">
        <f t="shared" si="37"/>
        <v>0</v>
      </c>
      <c r="V74" s="18">
        <f t="shared" si="37"/>
        <v>0</v>
      </c>
      <c r="W74" s="19">
        <f t="shared" si="37"/>
        <v>0</v>
      </c>
      <c r="X74" s="18">
        <f t="shared" si="37"/>
        <v>0</v>
      </c>
      <c r="Y74" s="19">
        <f t="shared" si="37"/>
        <v>0</v>
      </c>
      <c r="Z74" s="18">
        <f t="shared" si="37"/>
        <v>0</v>
      </c>
      <c r="AA74" s="19">
        <f t="shared" si="37"/>
        <v>0</v>
      </c>
      <c r="AB74" s="18">
        <f t="shared" si="37"/>
        <v>0</v>
      </c>
      <c r="AC74" s="19">
        <f t="shared" si="37"/>
        <v>0</v>
      </c>
      <c r="AD74" s="18">
        <f t="shared" si="37"/>
        <v>0</v>
      </c>
      <c r="AE74" s="19">
        <f t="shared" si="37"/>
        <v>0</v>
      </c>
      <c r="AF74" s="116"/>
    </row>
    <row r="75" spans="1:32" s="21" customFormat="1" ht="18.75" hidden="1" x14ac:dyDescent="0.3">
      <c r="A75" s="22" t="s">
        <v>28</v>
      </c>
      <c r="B75" s="23">
        <f>H75+J75+L75+N75+P75+R75+T75+V75+X75+Z75+AB75+AD75</f>
        <v>0</v>
      </c>
      <c r="C75" s="23">
        <f>H75</f>
        <v>0</v>
      </c>
      <c r="D75" s="23">
        <f>E75</f>
        <v>0</v>
      </c>
      <c r="E75" s="23">
        <f>I75+K75+M75+O75+Q75+S75+U75+W75+Y75+AA75+AC75+AE75</f>
        <v>0</v>
      </c>
      <c r="F75" s="24">
        <f t="shared" si="0"/>
        <v>0</v>
      </c>
      <c r="G75" s="24">
        <f t="shared" si="1"/>
        <v>0</v>
      </c>
      <c r="H75" s="23"/>
      <c r="I75" s="25"/>
      <c r="J75" s="23"/>
      <c r="K75" s="25"/>
      <c r="L75" s="23"/>
      <c r="M75" s="25"/>
      <c r="N75" s="23"/>
      <c r="O75" s="25"/>
      <c r="P75" s="23"/>
      <c r="Q75" s="25"/>
      <c r="R75" s="23"/>
      <c r="S75" s="25"/>
      <c r="T75" s="23"/>
      <c r="U75" s="25"/>
      <c r="V75" s="23"/>
      <c r="W75" s="25"/>
      <c r="X75" s="23"/>
      <c r="Y75" s="25"/>
      <c r="Z75" s="23"/>
      <c r="AA75" s="25"/>
      <c r="AB75" s="23"/>
      <c r="AC75" s="25"/>
      <c r="AD75" s="23"/>
      <c r="AE75" s="25"/>
      <c r="AF75" s="116"/>
    </row>
    <row r="76" spans="1:32" s="21" customFormat="1" ht="18.75" hidden="1" x14ac:dyDescent="0.3">
      <c r="A76" s="22" t="s">
        <v>29</v>
      </c>
      <c r="B76" s="23">
        <f>H76+J76+L76+N76+P76+R76+T76+V76+X76+Z76+AB76+AD76</f>
        <v>0</v>
      </c>
      <c r="C76" s="23">
        <f t="shared" ref="C76:C78" si="38">H76</f>
        <v>0</v>
      </c>
      <c r="D76" s="23">
        <f>C76</f>
        <v>0</v>
      </c>
      <c r="E76" s="23">
        <f>I76+K76+M76+O76+Q76+S76+U76+W76+Y76+AA76+AC76+AE76</f>
        <v>0</v>
      </c>
      <c r="F76" s="24">
        <f t="shared" si="0"/>
        <v>0</v>
      </c>
      <c r="G76" s="24">
        <f t="shared" si="1"/>
        <v>0</v>
      </c>
      <c r="H76" s="23"/>
      <c r="I76" s="25"/>
      <c r="J76" s="23"/>
      <c r="K76" s="25"/>
      <c r="L76" s="23">
        <v>0</v>
      </c>
      <c r="M76" s="25"/>
      <c r="N76" s="23"/>
      <c r="O76" s="25"/>
      <c r="P76" s="23"/>
      <c r="Q76" s="25"/>
      <c r="R76" s="23"/>
      <c r="S76" s="25"/>
      <c r="T76" s="23"/>
      <c r="U76" s="25"/>
      <c r="V76" s="23"/>
      <c r="W76" s="25"/>
      <c r="X76" s="23"/>
      <c r="Y76" s="25"/>
      <c r="Z76" s="23"/>
      <c r="AA76" s="25"/>
      <c r="AB76" s="23"/>
      <c r="AC76" s="25"/>
      <c r="AD76" s="23"/>
      <c r="AE76" s="25"/>
      <c r="AF76" s="116"/>
    </row>
    <row r="77" spans="1:32" s="21" customFormat="1" ht="18.75" hidden="1" x14ac:dyDescent="0.3">
      <c r="A77" s="22" t="s">
        <v>30</v>
      </c>
      <c r="B77" s="23">
        <f>H77+J77+L77+N77+P77+R77+T77+V77+X77+Z77+AB77+AD77</f>
        <v>0</v>
      </c>
      <c r="C77" s="23">
        <f t="shared" si="38"/>
        <v>0</v>
      </c>
      <c r="D77" s="23">
        <f>E77</f>
        <v>0</v>
      </c>
      <c r="E77" s="23">
        <f>I77+K77+M77+O77+Q77+S77+U77+W77+Y77+AA77+AC77+AE77</f>
        <v>0</v>
      </c>
      <c r="F77" s="24">
        <f t="shared" si="0"/>
        <v>0</v>
      </c>
      <c r="G77" s="24">
        <f t="shared" si="1"/>
        <v>0</v>
      </c>
      <c r="H77" s="23"/>
      <c r="I77" s="25"/>
      <c r="J77" s="23"/>
      <c r="K77" s="25"/>
      <c r="L77" s="23"/>
      <c r="M77" s="25"/>
      <c r="N77" s="23"/>
      <c r="O77" s="25"/>
      <c r="P77" s="23"/>
      <c r="Q77" s="25"/>
      <c r="R77" s="23"/>
      <c r="S77" s="25"/>
      <c r="T77" s="23"/>
      <c r="U77" s="25"/>
      <c r="V77" s="23"/>
      <c r="W77" s="25"/>
      <c r="X77" s="23"/>
      <c r="Y77" s="25"/>
      <c r="Z77" s="23"/>
      <c r="AA77" s="25"/>
      <c r="AB77" s="23"/>
      <c r="AC77" s="25"/>
      <c r="AD77" s="23"/>
      <c r="AE77" s="25"/>
      <c r="AF77" s="116"/>
    </row>
    <row r="78" spans="1:32" s="21" customFormat="1" ht="18.75" hidden="1" x14ac:dyDescent="0.3">
      <c r="A78" s="22" t="s">
        <v>31</v>
      </c>
      <c r="B78" s="23">
        <f>H78+J78+L78+N78+P78+R78+T78+V78+X78+Z78+AB78+AD78</f>
        <v>0</v>
      </c>
      <c r="C78" s="23">
        <f t="shared" si="38"/>
        <v>0</v>
      </c>
      <c r="D78" s="23">
        <f>E78</f>
        <v>0</v>
      </c>
      <c r="E78" s="23">
        <f>I78+K78+M78+O78+Q78+S78+U78+W78+Y78+AA78+AC78+AE78</f>
        <v>0</v>
      </c>
      <c r="F78" s="24">
        <f t="shared" si="0"/>
        <v>0</v>
      </c>
      <c r="G78" s="24">
        <f t="shared" si="1"/>
        <v>0</v>
      </c>
      <c r="H78" s="23"/>
      <c r="I78" s="25"/>
      <c r="J78" s="23"/>
      <c r="K78" s="25"/>
      <c r="L78" s="23"/>
      <c r="M78" s="25"/>
      <c r="N78" s="23"/>
      <c r="O78" s="25"/>
      <c r="P78" s="23"/>
      <c r="Q78" s="25"/>
      <c r="R78" s="23"/>
      <c r="S78" s="25"/>
      <c r="T78" s="23"/>
      <c r="U78" s="25"/>
      <c r="V78" s="23"/>
      <c r="W78" s="25"/>
      <c r="X78" s="23"/>
      <c r="Y78" s="25"/>
      <c r="Z78" s="23"/>
      <c r="AA78" s="25"/>
      <c r="AB78" s="23"/>
      <c r="AC78" s="25"/>
      <c r="AD78" s="23"/>
      <c r="AE78" s="25"/>
      <c r="AF78" s="117"/>
    </row>
    <row r="79" spans="1:32" s="21" customFormat="1" ht="63" hidden="1" customHeight="1" x14ac:dyDescent="0.25">
      <c r="A79" s="122" t="s">
        <v>63</v>
      </c>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4"/>
      <c r="AC79" s="123"/>
      <c r="AD79" s="124"/>
      <c r="AE79" s="125"/>
      <c r="AF79" s="100"/>
    </row>
    <row r="80" spans="1:32" s="21" customFormat="1" ht="18.75" hidden="1" x14ac:dyDescent="0.3">
      <c r="A80" s="29" t="s">
        <v>27</v>
      </c>
      <c r="B80" s="18">
        <f>SUM(B81:B84)</f>
        <v>1712.6</v>
      </c>
      <c r="C80" s="18">
        <f>SUM(C81:C84)</f>
        <v>0</v>
      </c>
      <c r="D80" s="18">
        <f>SUM(D81:D84)</f>
        <v>0</v>
      </c>
      <c r="E80" s="19">
        <f>SUM(E81:E84)</f>
        <v>0</v>
      </c>
      <c r="F80" s="20">
        <f t="shared" ref="F80:F84" si="39">IF(B80=0,0, E80/B80*100)</f>
        <v>0</v>
      </c>
      <c r="G80" s="20">
        <f t="shared" ref="G80:G84" si="40">IF(C80=0,0, E80/C80*100)</f>
        <v>0</v>
      </c>
      <c r="H80" s="18">
        <f>SUM(H81:H84)</f>
        <v>0</v>
      </c>
      <c r="I80" s="19">
        <f>SUM(I81:I84)</f>
        <v>0</v>
      </c>
      <c r="J80" s="18">
        <f>SUM(J81:J84)</f>
        <v>0</v>
      </c>
      <c r="K80" s="19">
        <f>SUM(K81:K84)</f>
        <v>0</v>
      </c>
      <c r="L80" s="18">
        <f t="shared" ref="L80:AE80" si="41">SUM(L81:L84)</f>
        <v>0</v>
      </c>
      <c r="M80" s="19">
        <f t="shared" si="41"/>
        <v>0</v>
      </c>
      <c r="N80" s="18">
        <f t="shared" si="41"/>
        <v>0</v>
      </c>
      <c r="O80" s="19">
        <f t="shared" si="41"/>
        <v>0</v>
      </c>
      <c r="P80" s="18">
        <f t="shared" si="41"/>
        <v>0</v>
      </c>
      <c r="Q80" s="19">
        <f t="shared" si="41"/>
        <v>0</v>
      </c>
      <c r="R80" s="18">
        <f t="shared" si="41"/>
        <v>0</v>
      </c>
      <c r="S80" s="19">
        <f t="shared" si="41"/>
        <v>0</v>
      </c>
      <c r="T80" s="18">
        <f t="shared" si="41"/>
        <v>0</v>
      </c>
      <c r="U80" s="19">
        <f t="shared" si="41"/>
        <v>0</v>
      </c>
      <c r="V80" s="18">
        <f t="shared" si="41"/>
        <v>0</v>
      </c>
      <c r="W80" s="19">
        <f t="shared" si="41"/>
        <v>0</v>
      </c>
      <c r="X80" s="18">
        <f t="shared" si="41"/>
        <v>0</v>
      </c>
      <c r="Y80" s="19">
        <f t="shared" si="41"/>
        <v>0</v>
      </c>
      <c r="Z80" s="18">
        <f t="shared" si="41"/>
        <v>0</v>
      </c>
      <c r="AA80" s="19">
        <f t="shared" si="41"/>
        <v>0</v>
      </c>
      <c r="AB80" s="18">
        <f t="shared" si="41"/>
        <v>0</v>
      </c>
      <c r="AC80" s="19">
        <f t="shared" si="41"/>
        <v>0</v>
      </c>
      <c r="AD80" s="18">
        <f t="shared" si="41"/>
        <v>1712.6</v>
      </c>
      <c r="AE80" s="19">
        <f t="shared" si="41"/>
        <v>0</v>
      </c>
      <c r="AF80" s="101"/>
    </row>
    <row r="81" spans="1:32" s="21" customFormat="1" ht="18.75" hidden="1" x14ac:dyDescent="0.3">
      <c r="A81" s="22" t="s">
        <v>28</v>
      </c>
      <c r="B81" s="23">
        <f>H81+J81+L81+N81+P81+R81+T81+V81+X81+Z81+AB81+AD81</f>
        <v>0</v>
      </c>
      <c r="C81" s="23">
        <f>H81</f>
        <v>0</v>
      </c>
      <c r="D81" s="23">
        <f>E81</f>
        <v>0</v>
      </c>
      <c r="E81" s="23">
        <f>I81+K81+M81+O81+Q81+S81+U81+W81+Y81+AA81+AC81+AE81</f>
        <v>0</v>
      </c>
      <c r="F81" s="24">
        <f t="shared" si="39"/>
        <v>0</v>
      </c>
      <c r="G81" s="24">
        <f t="shared" si="40"/>
        <v>0</v>
      </c>
      <c r="H81" s="23"/>
      <c r="I81" s="25"/>
      <c r="J81" s="23"/>
      <c r="K81" s="25"/>
      <c r="L81" s="23"/>
      <c r="M81" s="25"/>
      <c r="N81" s="23"/>
      <c r="O81" s="25"/>
      <c r="P81" s="23"/>
      <c r="Q81" s="25"/>
      <c r="R81" s="23"/>
      <c r="S81" s="25"/>
      <c r="T81" s="23"/>
      <c r="U81" s="25"/>
      <c r="V81" s="23"/>
      <c r="W81" s="25"/>
      <c r="X81" s="23"/>
      <c r="Y81" s="25"/>
      <c r="Z81" s="23"/>
      <c r="AA81" s="25"/>
      <c r="AB81" s="23"/>
      <c r="AC81" s="25"/>
      <c r="AD81" s="23"/>
      <c r="AE81" s="25"/>
      <c r="AF81" s="101"/>
    </row>
    <row r="82" spans="1:32" s="21" customFormat="1" ht="18.75" hidden="1" x14ac:dyDescent="0.3">
      <c r="A82" s="22" t="s">
        <v>29</v>
      </c>
      <c r="B82" s="23">
        <f>H82+J82+L82+N82+P82+R82+T82+V82+X82+Z82+AB82+AD82</f>
        <v>1712.6</v>
      </c>
      <c r="C82" s="23">
        <f t="shared" ref="C82:C84" si="42">H82</f>
        <v>0</v>
      </c>
      <c r="D82" s="23">
        <f>C82</f>
        <v>0</v>
      </c>
      <c r="E82" s="23">
        <f>I82+K82+M82+O82+Q82+S82+U82+W82+Y82+AA82+AC82+AE82</f>
        <v>0</v>
      </c>
      <c r="F82" s="24">
        <f t="shared" si="39"/>
        <v>0</v>
      </c>
      <c r="G82" s="24">
        <f t="shared" si="40"/>
        <v>0</v>
      </c>
      <c r="H82" s="23"/>
      <c r="I82" s="25"/>
      <c r="J82" s="23"/>
      <c r="K82" s="25"/>
      <c r="L82" s="23"/>
      <c r="M82" s="25"/>
      <c r="N82" s="23"/>
      <c r="O82" s="25"/>
      <c r="P82" s="23"/>
      <c r="Q82" s="25"/>
      <c r="R82" s="23"/>
      <c r="S82" s="25"/>
      <c r="T82" s="23"/>
      <c r="U82" s="25"/>
      <c r="V82" s="23"/>
      <c r="W82" s="25"/>
      <c r="X82" s="23"/>
      <c r="Y82" s="25"/>
      <c r="Z82" s="23"/>
      <c r="AA82" s="25"/>
      <c r="AB82" s="23"/>
      <c r="AC82" s="25"/>
      <c r="AD82" s="23">
        <v>1712.6</v>
      </c>
      <c r="AE82" s="25"/>
      <c r="AF82" s="101"/>
    </row>
    <row r="83" spans="1:32" s="21" customFormat="1" ht="18.75" hidden="1" x14ac:dyDescent="0.3">
      <c r="A83" s="22" t="s">
        <v>30</v>
      </c>
      <c r="B83" s="23">
        <f>H83+J83+L83+N83+P83+R83+T83+V83+X83+Z83+AB83+AD83</f>
        <v>0</v>
      </c>
      <c r="C83" s="23">
        <f t="shared" si="42"/>
        <v>0</v>
      </c>
      <c r="D83" s="23">
        <f>E83</f>
        <v>0</v>
      </c>
      <c r="E83" s="23">
        <f>I83+K83+M83+O83+Q83+S83+U83+W83+Y83+AA83+AC83+AE83</f>
        <v>0</v>
      </c>
      <c r="F83" s="24">
        <f t="shared" si="39"/>
        <v>0</v>
      </c>
      <c r="G83" s="24">
        <f t="shared" si="40"/>
        <v>0</v>
      </c>
      <c r="H83" s="23"/>
      <c r="I83" s="25"/>
      <c r="J83" s="23"/>
      <c r="K83" s="25"/>
      <c r="L83" s="23"/>
      <c r="M83" s="25"/>
      <c r="N83" s="23"/>
      <c r="O83" s="25"/>
      <c r="P83" s="23"/>
      <c r="Q83" s="25"/>
      <c r="R83" s="23"/>
      <c r="S83" s="25"/>
      <c r="T83" s="23"/>
      <c r="U83" s="25"/>
      <c r="V83" s="23"/>
      <c r="W83" s="25"/>
      <c r="X83" s="23"/>
      <c r="Y83" s="25"/>
      <c r="Z83" s="23"/>
      <c r="AA83" s="25"/>
      <c r="AB83" s="23"/>
      <c r="AC83" s="25"/>
      <c r="AD83" s="23"/>
      <c r="AE83" s="25"/>
      <c r="AF83" s="101"/>
    </row>
    <row r="84" spans="1:32" s="21" customFormat="1" ht="18.75" hidden="1" x14ac:dyDescent="0.3">
      <c r="A84" s="22" t="s">
        <v>31</v>
      </c>
      <c r="B84" s="23">
        <f>H84+J84+L84+N84+P84+R84+T84+V84+X84+Z84+AB84+AD84</f>
        <v>0</v>
      </c>
      <c r="C84" s="23">
        <f t="shared" si="42"/>
        <v>0</v>
      </c>
      <c r="D84" s="23">
        <f>E84</f>
        <v>0</v>
      </c>
      <c r="E84" s="23">
        <f>I84+K84+M84+O84+Q84+S84+U84+W84+Y84+AA84+AC84+AE84</f>
        <v>0</v>
      </c>
      <c r="F84" s="24">
        <f t="shared" si="39"/>
        <v>0</v>
      </c>
      <c r="G84" s="24">
        <f t="shared" si="40"/>
        <v>0</v>
      </c>
      <c r="H84" s="23"/>
      <c r="I84" s="25"/>
      <c r="J84" s="23"/>
      <c r="K84" s="25"/>
      <c r="L84" s="23"/>
      <c r="M84" s="25"/>
      <c r="N84" s="23"/>
      <c r="O84" s="25"/>
      <c r="P84" s="23"/>
      <c r="Q84" s="25"/>
      <c r="R84" s="23"/>
      <c r="S84" s="25"/>
      <c r="T84" s="23"/>
      <c r="U84" s="25"/>
      <c r="V84" s="23"/>
      <c r="W84" s="25"/>
      <c r="X84" s="23"/>
      <c r="Y84" s="25"/>
      <c r="Z84" s="23"/>
      <c r="AA84" s="25"/>
      <c r="AB84" s="23"/>
      <c r="AC84" s="25"/>
      <c r="AD84" s="23"/>
      <c r="AE84" s="25"/>
      <c r="AF84" s="101"/>
    </row>
    <row r="85" spans="1:32" s="28" customFormat="1" ht="48.75" customHeight="1" x14ac:dyDescent="0.25">
      <c r="A85" s="118" t="s">
        <v>38</v>
      </c>
      <c r="B85" s="119">
        <f>B86</f>
        <v>246169.31400000001</v>
      </c>
      <c r="C85" s="119">
        <f>C86</f>
        <v>163355.101</v>
      </c>
      <c r="D85" s="119">
        <f t="shared" ref="D85:AE85" si="43">D86</f>
        <v>163355.101</v>
      </c>
      <c r="E85" s="119">
        <f t="shared" si="43"/>
        <v>141799.29800000001</v>
      </c>
      <c r="F85" s="119">
        <f t="shared" si="0"/>
        <v>57.602345189132706</v>
      </c>
      <c r="G85" s="119">
        <f t="shared" si="1"/>
        <v>86.80432819786877</v>
      </c>
      <c r="H85" s="119">
        <f t="shared" si="43"/>
        <v>22424.909</v>
      </c>
      <c r="I85" s="119">
        <f t="shared" si="43"/>
        <v>14964.282000000001</v>
      </c>
      <c r="J85" s="119">
        <f t="shared" si="43"/>
        <v>26235.123</v>
      </c>
      <c r="K85" s="119">
        <f t="shared" si="43"/>
        <v>23059.198</v>
      </c>
      <c r="L85" s="119">
        <f t="shared" si="43"/>
        <v>17960.112000000001</v>
      </c>
      <c r="M85" s="119">
        <f t="shared" si="43"/>
        <v>16998.546999999999</v>
      </c>
      <c r="N85" s="119">
        <f t="shared" si="43"/>
        <v>28028.511000000002</v>
      </c>
      <c r="O85" s="119">
        <f t="shared" si="43"/>
        <v>28783.607</v>
      </c>
      <c r="P85" s="119">
        <f t="shared" si="43"/>
        <v>17117.909</v>
      </c>
      <c r="Q85" s="119">
        <f t="shared" si="43"/>
        <v>11748.321999999998</v>
      </c>
      <c r="R85" s="119">
        <f t="shared" si="43"/>
        <v>23225.550999999999</v>
      </c>
      <c r="S85" s="119">
        <f t="shared" si="43"/>
        <v>19427.673999999999</v>
      </c>
      <c r="T85" s="119">
        <f t="shared" si="43"/>
        <v>28021.405999999999</v>
      </c>
      <c r="U85" s="119">
        <f t="shared" si="43"/>
        <v>26020.657999999999</v>
      </c>
      <c r="V85" s="119">
        <f t="shared" si="43"/>
        <v>15234.500000000002</v>
      </c>
      <c r="W85" s="119">
        <f t="shared" si="43"/>
        <v>0</v>
      </c>
      <c r="X85" s="119">
        <f t="shared" si="43"/>
        <v>12559.550999999999</v>
      </c>
      <c r="Y85" s="119">
        <f t="shared" si="43"/>
        <v>0</v>
      </c>
      <c r="Z85" s="119">
        <f t="shared" si="43"/>
        <v>21082.882999999998</v>
      </c>
      <c r="AA85" s="119">
        <f t="shared" si="43"/>
        <v>0</v>
      </c>
      <c r="AB85" s="120">
        <f t="shared" si="43"/>
        <v>13601.560000000001</v>
      </c>
      <c r="AC85" s="119">
        <f t="shared" si="43"/>
        <v>0</v>
      </c>
      <c r="AD85" s="120">
        <f t="shared" si="43"/>
        <v>20335.718999999997</v>
      </c>
      <c r="AE85" s="121">
        <f t="shared" si="43"/>
        <v>0</v>
      </c>
      <c r="AF85" s="27"/>
    </row>
    <row r="86" spans="1:32" s="21" customFormat="1" ht="18.75" x14ac:dyDescent="0.3">
      <c r="A86" s="29" t="s">
        <v>27</v>
      </c>
      <c r="B86" s="18">
        <f>B92+B104+B116+B122+B110</f>
        <v>246169.31400000001</v>
      </c>
      <c r="C86" s="18">
        <f>C92+C104+C116+C122+C110</f>
        <v>163355.101</v>
      </c>
      <c r="D86" s="18">
        <f>D92+D104+D116+D122+D110</f>
        <v>163355.101</v>
      </c>
      <c r="E86" s="18">
        <f>E92+E104+E116+E122+E110</f>
        <v>141799.29800000001</v>
      </c>
      <c r="F86" s="20">
        <f t="shared" si="0"/>
        <v>57.602345189132706</v>
      </c>
      <c r="G86" s="20">
        <f t="shared" si="1"/>
        <v>86.80432819786877</v>
      </c>
      <c r="H86" s="18">
        <f t="shared" ref="H86:W90" si="44">H92+H104+H116+H122</f>
        <v>22424.909</v>
      </c>
      <c r="I86" s="18">
        <f t="shared" si="44"/>
        <v>14964.282000000001</v>
      </c>
      <c r="J86" s="18">
        <f t="shared" si="44"/>
        <v>26235.123</v>
      </c>
      <c r="K86" s="18">
        <f t="shared" si="44"/>
        <v>23059.198</v>
      </c>
      <c r="L86" s="18">
        <f t="shared" si="44"/>
        <v>17960.112000000001</v>
      </c>
      <c r="M86" s="18">
        <f t="shared" si="44"/>
        <v>16998.546999999999</v>
      </c>
      <c r="N86" s="18">
        <f>N92+N104+N116+N122+N112</f>
        <v>28028.511000000002</v>
      </c>
      <c r="O86" s="18">
        <f>O92+O104+O116+O122</f>
        <v>28783.607</v>
      </c>
      <c r="P86" s="18">
        <f>P92+P104+P116+P122+P110</f>
        <v>17117.909</v>
      </c>
      <c r="Q86" s="18">
        <f>Q92+Q104+Q116+Q122</f>
        <v>11748.321999999998</v>
      </c>
      <c r="R86" s="18">
        <f>R92+R104+R116+R122+R110</f>
        <v>23225.550999999999</v>
      </c>
      <c r="S86" s="18">
        <f>S92+S104+S116+S122</f>
        <v>19427.673999999999</v>
      </c>
      <c r="T86" s="18">
        <f>T92+T104+T116+T122+T110</f>
        <v>28021.405999999999</v>
      </c>
      <c r="U86" s="18">
        <f>U92+U104+U116+U122</f>
        <v>26020.657999999999</v>
      </c>
      <c r="V86" s="18">
        <f>V92+V104+V116+V122+V110</f>
        <v>15234.500000000002</v>
      </c>
      <c r="W86" s="18">
        <f>W92+W104+W116+W122</f>
        <v>0</v>
      </c>
      <c r="X86" s="18">
        <f>X92+X104+X116+X122+X110</f>
        <v>12559.550999999999</v>
      </c>
      <c r="Y86" s="18">
        <f>Y92+Y104+Y116+Y122</f>
        <v>0</v>
      </c>
      <c r="Z86" s="18">
        <f>Z92+Z104+Z116+Z122+Z110</f>
        <v>21082.882999999998</v>
      </c>
      <c r="AA86" s="18">
        <f>AA92+AA104+AA116+AA122</f>
        <v>0</v>
      </c>
      <c r="AB86" s="18">
        <f>AB92+AB104+AB116+AB122+AB110</f>
        <v>13601.560000000001</v>
      </c>
      <c r="AC86" s="18">
        <f>AC92+AC104+AC116+AC122</f>
        <v>0</v>
      </c>
      <c r="AD86" s="18">
        <f>AD92+AD104+AD116+AD122+AD110</f>
        <v>20335.718999999997</v>
      </c>
      <c r="AE86" s="18">
        <f>AE92+AE104+AE116+AE122</f>
        <v>0</v>
      </c>
      <c r="AF86" s="27"/>
    </row>
    <row r="87" spans="1:32" s="21" customFormat="1" ht="18.75" x14ac:dyDescent="0.3">
      <c r="A87" s="22" t="s">
        <v>28</v>
      </c>
      <c r="B87" s="23">
        <f>H87+J87+L87+N87+P87+R87+T87+V87+X87+Z87+AB87+AD87</f>
        <v>0</v>
      </c>
      <c r="C87" s="23">
        <f>C93+C105+C117+C123</f>
        <v>0</v>
      </c>
      <c r="D87" s="25">
        <f t="shared" ref="D87:E90" si="45">D93+D105+D117+D123</f>
        <v>0</v>
      </c>
      <c r="E87" s="23">
        <f t="shared" si="45"/>
        <v>0</v>
      </c>
      <c r="F87" s="24">
        <f t="shared" si="0"/>
        <v>0</v>
      </c>
      <c r="G87" s="24">
        <f t="shared" si="1"/>
        <v>0</v>
      </c>
      <c r="H87" s="23">
        <f t="shared" si="44"/>
        <v>0</v>
      </c>
      <c r="I87" s="23">
        <f t="shared" si="44"/>
        <v>0</v>
      </c>
      <c r="J87" s="23">
        <f t="shared" si="44"/>
        <v>0</v>
      </c>
      <c r="K87" s="23">
        <f t="shared" si="44"/>
        <v>0</v>
      </c>
      <c r="L87" s="23">
        <f t="shared" si="44"/>
        <v>0</v>
      </c>
      <c r="M87" s="23">
        <f t="shared" si="44"/>
        <v>0</v>
      </c>
      <c r="N87" s="23">
        <f>N93+N105+N117+N123</f>
        <v>0</v>
      </c>
      <c r="O87" s="23">
        <f>O93+O105+O117+O123</f>
        <v>0</v>
      </c>
      <c r="P87" s="23">
        <f>P93+P105+P117+P123</f>
        <v>0</v>
      </c>
      <c r="Q87" s="23">
        <f>Q93+Q105+Q117+Q123</f>
        <v>0</v>
      </c>
      <c r="R87" s="23">
        <f>R93+R105+R117+R123</f>
        <v>0</v>
      </c>
      <c r="S87" s="23">
        <f>S93+S105+S117+S123</f>
        <v>0</v>
      </c>
      <c r="T87" s="23">
        <f>T93+T105+T117+T123</f>
        <v>0</v>
      </c>
      <c r="U87" s="23">
        <f>U93+U105+U117+U123</f>
        <v>0</v>
      </c>
      <c r="V87" s="23">
        <f>V93+V105+V117+V123</f>
        <v>0</v>
      </c>
      <c r="W87" s="23">
        <f>W93+W105+W117+W123</f>
        <v>0</v>
      </c>
      <c r="X87" s="23">
        <f>X93+X105+X117+X123</f>
        <v>0</v>
      </c>
      <c r="Y87" s="23">
        <f>Y93+Y105+Y117+Y123</f>
        <v>0</v>
      </c>
      <c r="Z87" s="23">
        <f>Z93+Z105+Z117+Z123</f>
        <v>0</v>
      </c>
      <c r="AA87" s="23">
        <f>AA93+AA105+AA117+AA123</f>
        <v>0</v>
      </c>
      <c r="AB87" s="23">
        <f>AB93+AB105+AB117+AB123</f>
        <v>0</v>
      </c>
      <c r="AC87" s="23">
        <f>AC93+AC105+AC117+AC123</f>
        <v>0</v>
      </c>
      <c r="AD87" s="23">
        <f>AD93+AD105+AD117+AD123</f>
        <v>0</v>
      </c>
      <c r="AE87" s="23">
        <f>AE93+AE105+AE117+AE123</f>
        <v>0</v>
      </c>
      <c r="AF87" s="27"/>
    </row>
    <row r="88" spans="1:32" s="21" customFormat="1" ht="18.75" x14ac:dyDescent="0.3">
      <c r="A88" s="22" t="s">
        <v>29</v>
      </c>
      <c r="B88" s="23">
        <f>H88+J88+L88+N88+P88+R88+T88+V88+X88+Z88+AB88+AD88</f>
        <v>246169.31400000001</v>
      </c>
      <c r="C88" s="23">
        <f>C94+C106+C118+C124+C112</f>
        <v>163355.101</v>
      </c>
      <c r="D88" s="23">
        <f>D94+D106+D118+D124+D112</f>
        <v>163355.101</v>
      </c>
      <c r="E88" s="23">
        <f>E94+E106+E118+E124+E112</f>
        <v>141799.29800000001</v>
      </c>
      <c r="F88" s="24">
        <f t="shared" si="0"/>
        <v>57.602345189132706</v>
      </c>
      <c r="G88" s="24">
        <f t="shared" si="1"/>
        <v>86.80432819786877</v>
      </c>
      <c r="H88" s="23">
        <f>H94+H106+H118+H124+H112</f>
        <v>22538.769</v>
      </c>
      <c r="I88" s="23">
        <f>I94+I106+I118+I124+I112</f>
        <v>15078.142000000002</v>
      </c>
      <c r="J88" s="23">
        <f t="shared" ref="J88:AE88" si="46">J94+J106+J118+J124+J112</f>
        <v>26348.983</v>
      </c>
      <c r="K88" s="23">
        <f t="shared" si="46"/>
        <v>23173.058000000001</v>
      </c>
      <c r="L88" s="23">
        <f t="shared" si="46"/>
        <v>18073.972000000002</v>
      </c>
      <c r="M88" s="23">
        <f t="shared" si="46"/>
        <v>17112.406999999999</v>
      </c>
      <c r="N88" s="23">
        <f t="shared" si="46"/>
        <v>28028.511000000002</v>
      </c>
      <c r="O88" s="23">
        <f t="shared" si="46"/>
        <v>28897.456999999999</v>
      </c>
      <c r="P88" s="23">
        <f t="shared" si="46"/>
        <v>17117.909</v>
      </c>
      <c r="Q88" s="23">
        <f t="shared" si="46"/>
        <v>11862.181999999999</v>
      </c>
      <c r="R88" s="23">
        <f t="shared" si="46"/>
        <v>23225.550999999999</v>
      </c>
      <c r="S88" s="23">
        <f t="shared" si="46"/>
        <v>19541.534</v>
      </c>
      <c r="T88" s="23">
        <f t="shared" si="46"/>
        <v>28021.405999999999</v>
      </c>
      <c r="U88" s="23">
        <f t="shared" si="46"/>
        <v>26134.518</v>
      </c>
      <c r="V88" s="23">
        <f t="shared" si="46"/>
        <v>15234.500000000002</v>
      </c>
      <c r="W88" s="23">
        <f t="shared" si="46"/>
        <v>0</v>
      </c>
      <c r="X88" s="23">
        <f t="shared" si="46"/>
        <v>12559.550999999999</v>
      </c>
      <c r="Y88" s="23">
        <f t="shared" si="46"/>
        <v>0</v>
      </c>
      <c r="Z88" s="23">
        <f t="shared" si="46"/>
        <v>21082.882999999998</v>
      </c>
      <c r="AA88" s="23">
        <f t="shared" si="46"/>
        <v>0</v>
      </c>
      <c r="AB88" s="23">
        <f t="shared" si="46"/>
        <v>13601.560000000001</v>
      </c>
      <c r="AC88" s="23">
        <f t="shared" si="46"/>
        <v>0</v>
      </c>
      <c r="AD88" s="23">
        <f t="shared" si="46"/>
        <v>20335.718999999997</v>
      </c>
      <c r="AE88" s="23">
        <f t="shared" si="46"/>
        <v>0</v>
      </c>
      <c r="AF88" s="27"/>
    </row>
    <row r="89" spans="1:32" s="21" customFormat="1" ht="18.75" x14ac:dyDescent="0.3">
      <c r="A89" s="22" t="s">
        <v>30</v>
      </c>
      <c r="B89" s="23">
        <f>H89+J89+L89+N89+P89+R89+T89+V89+X89+Z89+AB89+AD89</f>
        <v>0</v>
      </c>
      <c r="C89" s="23">
        <f>C95+C107+C119+C125</f>
        <v>0</v>
      </c>
      <c r="D89" s="23">
        <f t="shared" si="45"/>
        <v>0</v>
      </c>
      <c r="E89" s="23">
        <f t="shared" si="45"/>
        <v>0</v>
      </c>
      <c r="F89" s="24">
        <f t="shared" si="0"/>
        <v>0</v>
      </c>
      <c r="G89" s="24">
        <f t="shared" si="1"/>
        <v>0</v>
      </c>
      <c r="H89" s="23">
        <f t="shared" si="44"/>
        <v>0</v>
      </c>
      <c r="I89" s="23">
        <f t="shared" si="44"/>
        <v>0</v>
      </c>
      <c r="J89" s="23">
        <f t="shared" si="44"/>
        <v>0</v>
      </c>
      <c r="K89" s="23">
        <f t="shared" si="44"/>
        <v>0</v>
      </c>
      <c r="L89" s="23">
        <f t="shared" si="44"/>
        <v>0</v>
      </c>
      <c r="M89" s="23">
        <f t="shared" si="44"/>
        <v>0</v>
      </c>
      <c r="N89" s="23">
        <f t="shared" si="44"/>
        <v>0</v>
      </c>
      <c r="O89" s="23">
        <f t="shared" si="44"/>
        <v>0</v>
      </c>
      <c r="P89" s="23">
        <f t="shared" si="44"/>
        <v>0</v>
      </c>
      <c r="Q89" s="23">
        <f t="shared" si="44"/>
        <v>0</v>
      </c>
      <c r="R89" s="23">
        <f t="shared" si="44"/>
        <v>0</v>
      </c>
      <c r="S89" s="23">
        <f t="shared" si="44"/>
        <v>0</v>
      </c>
      <c r="T89" s="23">
        <f t="shared" si="44"/>
        <v>0</v>
      </c>
      <c r="U89" s="23">
        <f t="shared" si="44"/>
        <v>0</v>
      </c>
      <c r="V89" s="23">
        <f t="shared" si="44"/>
        <v>0</v>
      </c>
      <c r="W89" s="23">
        <f t="shared" si="44"/>
        <v>0</v>
      </c>
      <c r="X89" s="23">
        <f t="shared" ref="X89:AE90" si="47">X95+X107+X119+X125</f>
        <v>0</v>
      </c>
      <c r="Y89" s="23">
        <f t="shared" si="47"/>
        <v>0</v>
      </c>
      <c r="Z89" s="23">
        <f t="shared" si="47"/>
        <v>0</v>
      </c>
      <c r="AA89" s="23">
        <f t="shared" si="47"/>
        <v>0</v>
      </c>
      <c r="AB89" s="23">
        <f t="shared" si="47"/>
        <v>0</v>
      </c>
      <c r="AC89" s="23">
        <f t="shared" si="47"/>
        <v>0</v>
      </c>
      <c r="AD89" s="23">
        <f t="shared" si="47"/>
        <v>0</v>
      </c>
      <c r="AE89" s="23">
        <f t="shared" si="47"/>
        <v>0</v>
      </c>
      <c r="AF89" s="27"/>
    </row>
    <row r="90" spans="1:32" s="21" customFormat="1" ht="18.75" x14ac:dyDescent="0.3">
      <c r="A90" s="22" t="s">
        <v>31</v>
      </c>
      <c r="B90" s="23">
        <f>H90+J90+L90+N90+P90+R90+T90+V90+X90+Z90+AB90+AD90</f>
        <v>0</v>
      </c>
      <c r="C90" s="23">
        <f>C96+C108+C120+C126</f>
        <v>0</v>
      </c>
      <c r="D90" s="23">
        <f t="shared" si="45"/>
        <v>0</v>
      </c>
      <c r="E90" s="23">
        <f t="shared" si="45"/>
        <v>0</v>
      </c>
      <c r="F90" s="24">
        <f t="shared" si="0"/>
        <v>0</v>
      </c>
      <c r="G90" s="24">
        <f t="shared" si="1"/>
        <v>0</v>
      </c>
      <c r="H90" s="23">
        <f t="shared" si="44"/>
        <v>0</v>
      </c>
      <c r="I90" s="23">
        <f t="shared" si="44"/>
        <v>0</v>
      </c>
      <c r="J90" s="23">
        <f t="shared" si="44"/>
        <v>0</v>
      </c>
      <c r="K90" s="23">
        <f t="shared" si="44"/>
        <v>0</v>
      </c>
      <c r="L90" s="23">
        <f t="shared" si="44"/>
        <v>0</v>
      </c>
      <c r="M90" s="23">
        <f t="shared" si="44"/>
        <v>0</v>
      </c>
      <c r="N90" s="23">
        <f t="shared" si="44"/>
        <v>0</v>
      </c>
      <c r="O90" s="23">
        <f t="shared" si="44"/>
        <v>0</v>
      </c>
      <c r="P90" s="23">
        <f t="shared" si="44"/>
        <v>0</v>
      </c>
      <c r="Q90" s="23">
        <f t="shared" si="44"/>
        <v>0</v>
      </c>
      <c r="R90" s="23">
        <f t="shared" si="44"/>
        <v>0</v>
      </c>
      <c r="S90" s="23">
        <f t="shared" si="44"/>
        <v>0</v>
      </c>
      <c r="T90" s="23">
        <f t="shared" si="44"/>
        <v>0</v>
      </c>
      <c r="U90" s="23">
        <f t="shared" si="44"/>
        <v>0</v>
      </c>
      <c r="V90" s="23">
        <f t="shared" si="44"/>
        <v>0</v>
      </c>
      <c r="W90" s="23">
        <f t="shared" si="44"/>
        <v>0</v>
      </c>
      <c r="X90" s="23">
        <f t="shared" si="47"/>
        <v>0</v>
      </c>
      <c r="Y90" s="23">
        <f t="shared" si="47"/>
        <v>0</v>
      </c>
      <c r="Z90" s="23">
        <f t="shared" si="47"/>
        <v>0</v>
      </c>
      <c r="AA90" s="23">
        <f t="shared" si="47"/>
        <v>0</v>
      </c>
      <c r="AB90" s="23">
        <f t="shared" si="47"/>
        <v>0</v>
      </c>
      <c r="AC90" s="23">
        <f t="shared" si="47"/>
        <v>0</v>
      </c>
      <c r="AD90" s="23">
        <f t="shared" si="47"/>
        <v>0</v>
      </c>
      <c r="AE90" s="23">
        <f t="shared" si="47"/>
        <v>0</v>
      </c>
      <c r="AF90" s="27"/>
    </row>
    <row r="91" spans="1:32" s="30" customFormat="1" ht="50.25" customHeight="1" x14ac:dyDescent="0.25">
      <c r="A91" s="122" t="s">
        <v>39</v>
      </c>
      <c r="B91" s="123">
        <f>B92</f>
        <v>32053.9</v>
      </c>
      <c r="C91" s="123">
        <f t="shared" ref="C91:AE91" si="48">C92</f>
        <v>20546.189999999999</v>
      </c>
      <c r="D91" s="123">
        <f t="shared" si="48"/>
        <v>20546.189999999999</v>
      </c>
      <c r="E91" s="123">
        <f t="shared" si="48"/>
        <v>19340.77</v>
      </c>
      <c r="F91" s="123">
        <f t="shared" si="0"/>
        <v>60.338273969782144</v>
      </c>
      <c r="G91" s="123">
        <f t="shared" si="1"/>
        <v>94.133121517906744</v>
      </c>
      <c r="H91" s="123">
        <f t="shared" si="48"/>
        <v>4425.66</v>
      </c>
      <c r="I91" s="123">
        <f t="shared" si="48"/>
        <v>2612.9</v>
      </c>
      <c r="J91" s="123">
        <f t="shared" si="48"/>
        <v>3077.9</v>
      </c>
      <c r="K91" s="123">
        <f t="shared" si="48"/>
        <v>2997.2</v>
      </c>
      <c r="L91" s="123">
        <f t="shared" si="48"/>
        <v>1786.8</v>
      </c>
      <c r="M91" s="123">
        <f t="shared" si="48"/>
        <v>2694.23</v>
      </c>
      <c r="N91" s="123">
        <f t="shared" si="48"/>
        <v>3409.63</v>
      </c>
      <c r="O91" s="123">
        <f t="shared" si="48"/>
        <v>4236.84</v>
      </c>
      <c r="P91" s="123">
        <f t="shared" si="48"/>
        <v>2043.4</v>
      </c>
      <c r="Q91" s="123">
        <f t="shared" si="48"/>
        <v>689.56</v>
      </c>
      <c r="R91" s="123">
        <f t="shared" si="48"/>
        <v>3628.8</v>
      </c>
      <c r="S91" s="123">
        <f t="shared" si="48"/>
        <v>2151.77</v>
      </c>
      <c r="T91" s="123">
        <f t="shared" si="48"/>
        <v>2174</v>
      </c>
      <c r="U91" s="123">
        <f t="shared" si="48"/>
        <v>3958.27</v>
      </c>
      <c r="V91" s="123">
        <f t="shared" si="48"/>
        <v>2088.8000000000002</v>
      </c>
      <c r="W91" s="123">
        <f t="shared" si="48"/>
        <v>0</v>
      </c>
      <c r="X91" s="123">
        <f t="shared" si="48"/>
        <v>1571.7</v>
      </c>
      <c r="Y91" s="123">
        <f t="shared" si="48"/>
        <v>0</v>
      </c>
      <c r="Z91" s="123">
        <f t="shared" si="48"/>
        <v>2883.2</v>
      </c>
      <c r="AA91" s="123">
        <f t="shared" si="48"/>
        <v>0</v>
      </c>
      <c r="AB91" s="124">
        <f t="shared" si="48"/>
        <v>1647.7</v>
      </c>
      <c r="AC91" s="123">
        <f t="shared" si="48"/>
        <v>0</v>
      </c>
      <c r="AD91" s="124">
        <f t="shared" si="48"/>
        <v>3316.31</v>
      </c>
      <c r="AE91" s="125">
        <f t="shared" si="48"/>
        <v>0</v>
      </c>
      <c r="AF91" s="31"/>
    </row>
    <row r="92" spans="1:32" s="21" customFormat="1" ht="18.75" x14ac:dyDescent="0.3">
      <c r="A92" s="29" t="s">
        <v>27</v>
      </c>
      <c r="B92" s="18">
        <f>SUM(B93:B96)</f>
        <v>32053.9</v>
      </c>
      <c r="C92" s="18">
        <f>SUM(C93:C96)</f>
        <v>20546.189999999999</v>
      </c>
      <c r="D92" s="18">
        <f>SUM(D93:D96)</f>
        <v>20546.189999999999</v>
      </c>
      <c r="E92" s="19">
        <f>SUM(E93:E96)</f>
        <v>19340.77</v>
      </c>
      <c r="F92" s="20">
        <f t="shared" si="0"/>
        <v>60.338273969782144</v>
      </c>
      <c r="G92" s="20">
        <f t="shared" si="1"/>
        <v>94.133121517906744</v>
      </c>
      <c r="H92" s="18">
        <f t="shared" ref="H92:AE92" si="49">SUM(H93:H96)</f>
        <v>4425.66</v>
      </c>
      <c r="I92" s="19">
        <f>SUM(I93:I96)</f>
        <v>2612.9</v>
      </c>
      <c r="J92" s="18">
        <f t="shared" si="49"/>
        <v>3077.9</v>
      </c>
      <c r="K92" s="19">
        <f>SUM(K93:K96)</f>
        <v>2997.2</v>
      </c>
      <c r="L92" s="18">
        <f t="shared" si="49"/>
        <v>1786.8</v>
      </c>
      <c r="M92" s="19">
        <f t="shared" si="49"/>
        <v>2694.23</v>
      </c>
      <c r="N92" s="18">
        <f t="shared" si="49"/>
        <v>3409.63</v>
      </c>
      <c r="O92" s="19">
        <f t="shared" si="49"/>
        <v>4236.84</v>
      </c>
      <c r="P92" s="18">
        <f t="shared" si="49"/>
        <v>2043.4</v>
      </c>
      <c r="Q92" s="19">
        <f t="shared" si="49"/>
        <v>689.56</v>
      </c>
      <c r="R92" s="18">
        <f t="shared" si="49"/>
        <v>3628.8</v>
      </c>
      <c r="S92" s="19">
        <f t="shared" si="49"/>
        <v>2151.77</v>
      </c>
      <c r="T92" s="18">
        <f t="shared" si="49"/>
        <v>2174</v>
      </c>
      <c r="U92" s="19">
        <f t="shared" si="49"/>
        <v>3958.27</v>
      </c>
      <c r="V92" s="18">
        <f t="shared" si="49"/>
        <v>2088.8000000000002</v>
      </c>
      <c r="W92" s="19">
        <f t="shared" si="49"/>
        <v>0</v>
      </c>
      <c r="X92" s="18">
        <f t="shared" si="49"/>
        <v>1571.7</v>
      </c>
      <c r="Y92" s="19">
        <f t="shared" si="49"/>
        <v>0</v>
      </c>
      <c r="Z92" s="18">
        <f t="shared" si="49"/>
        <v>2883.2</v>
      </c>
      <c r="AA92" s="19">
        <f t="shared" si="49"/>
        <v>0</v>
      </c>
      <c r="AB92" s="18">
        <f t="shared" si="49"/>
        <v>1647.7</v>
      </c>
      <c r="AC92" s="19">
        <f t="shared" si="49"/>
        <v>0</v>
      </c>
      <c r="AD92" s="18">
        <f t="shared" si="49"/>
        <v>3316.31</v>
      </c>
      <c r="AE92" s="19">
        <f t="shared" si="49"/>
        <v>0</v>
      </c>
      <c r="AF92" s="138" t="s">
        <v>52</v>
      </c>
    </row>
    <row r="93" spans="1:32" s="21" customFormat="1" ht="18.75" x14ac:dyDescent="0.3">
      <c r="A93" s="22" t="s">
        <v>28</v>
      </c>
      <c r="B93" s="23">
        <f>H93+J93+L93+N93+P93+R93+T93+V93+X93+Z93+AB93+AD93</f>
        <v>0</v>
      </c>
      <c r="C93" s="23">
        <f>H93</f>
        <v>0</v>
      </c>
      <c r="D93" s="23">
        <f>E93</f>
        <v>0</v>
      </c>
      <c r="E93" s="23">
        <f>I93+K93+M93+O93+Q93+S93+U93+W93+Y93+AA93+AC93+AE93</f>
        <v>0</v>
      </c>
      <c r="F93" s="24">
        <f t="shared" si="0"/>
        <v>0</v>
      </c>
      <c r="G93" s="24">
        <f t="shared" si="1"/>
        <v>0</v>
      </c>
      <c r="H93" s="23"/>
      <c r="I93" s="25"/>
      <c r="J93" s="23"/>
      <c r="K93" s="25"/>
      <c r="L93" s="23"/>
      <c r="M93" s="25"/>
      <c r="N93" s="23"/>
      <c r="O93" s="25"/>
      <c r="P93" s="23"/>
      <c r="Q93" s="25"/>
      <c r="R93" s="23"/>
      <c r="S93" s="25"/>
      <c r="T93" s="23"/>
      <c r="U93" s="25"/>
      <c r="V93" s="23"/>
      <c r="W93" s="25"/>
      <c r="X93" s="23"/>
      <c r="Y93" s="25"/>
      <c r="Z93" s="23"/>
      <c r="AA93" s="25"/>
      <c r="AB93" s="23"/>
      <c r="AC93" s="25"/>
      <c r="AD93" s="23"/>
      <c r="AE93" s="25"/>
      <c r="AF93" s="139"/>
    </row>
    <row r="94" spans="1:32" s="21" customFormat="1" ht="18.75" x14ac:dyDescent="0.3">
      <c r="A94" s="22" t="s">
        <v>29</v>
      </c>
      <c r="B94" s="23">
        <f>H94+J94+L94+N94+P94+R94+T94+V94+X94+Z94+AB94+AD94</f>
        <v>32053.9</v>
      </c>
      <c r="C94" s="23">
        <f>H94+J94+L94+N94+P94+R94+T94</f>
        <v>20546.189999999999</v>
      </c>
      <c r="D94" s="23">
        <f>C94</f>
        <v>20546.189999999999</v>
      </c>
      <c r="E94" s="23">
        <f>I94+K94+M94+O94+Q94+S94+U94+W94+Y94+AA94+AC94+AE94</f>
        <v>19340.77</v>
      </c>
      <c r="F94" s="26">
        <f t="shared" si="0"/>
        <v>60.338273969782144</v>
      </c>
      <c r="G94" s="26">
        <f t="shared" si="1"/>
        <v>94.133121517906744</v>
      </c>
      <c r="H94" s="23">
        <v>4425.66</v>
      </c>
      <c r="I94" s="25">
        <v>2612.9</v>
      </c>
      <c r="J94" s="23">
        <v>3077.9</v>
      </c>
      <c r="K94" s="25">
        <v>2997.2</v>
      </c>
      <c r="L94" s="23">
        <v>1786.8</v>
      </c>
      <c r="M94" s="25">
        <v>2694.23</v>
      </c>
      <c r="N94" s="23">
        <v>3409.63</v>
      </c>
      <c r="O94" s="25">
        <v>4236.84</v>
      </c>
      <c r="P94" s="23">
        <v>2043.4</v>
      </c>
      <c r="Q94" s="25">
        <v>689.56</v>
      </c>
      <c r="R94" s="23">
        <v>3628.8</v>
      </c>
      <c r="S94" s="25">
        <v>2151.77</v>
      </c>
      <c r="T94" s="23">
        <v>2174</v>
      </c>
      <c r="U94" s="25">
        <v>3958.27</v>
      </c>
      <c r="V94" s="23">
        <v>2088.8000000000002</v>
      </c>
      <c r="W94" s="25"/>
      <c r="X94" s="23">
        <v>1571.7</v>
      </c>
      <c r="Y94" s="25"/>
      <c r="Z94" s="23">
        <v>2883.2</v>
      </c>
      <c r="AA94" s="25"/>
      <c r="AB94" s="23">
        <v>1647.7</v>
      </c>
      <c r="AC94" s="25"/>
      <c r="AD94" s="23">
        <v>3316.31</v>
      </c>
      <c r="AE94" s="25"/>
      <c r="AF94" s="139"/>
    </row>
    <row r="95" spans="1:32" s="21" customFormat="1" ht="18.75" x14ac:dyDescent="0.3">
      <c r="A95" s="22" t="s">
        <v>30</v>
      </c>
      <c r="B95" s="23">
        <f>H95+J95+L95+N95+P95+R95+T95+V95+X95+Z95+AB95+AD95</f>
        <v>0</v>
      </c>
      <c r="C95" s="23">
        <f t="shared" ref="C95:C96" si="50">H95</f>
        <v>0</v>
      </c>
      <c r="D95" s="23">
        <f>E95</f>
        <v>0</v>
      </c>
      <c r="E95" s="23">
        <f>I95+K95+M95+O95+Q95+S95+U95+W95+Y95+AA95+AC95+AE95</f>
        <v>0</v>
      </c>
      <c r="F95" s="24">
        <f t="shared" si="0"/>
        <v>0</v>
      </c>
      <c r="G95" s="24">
        <f t="shared" si="1"/>
        <v>0</v>
      </c>
      <c r="H95" s="23"/>
      <c r="I95" s="25"/>
      <c r="J95" s="23"/>
      <c r="K95" s="25"/>
      <c r="L95" s="23"/>
      <c r="M95" s="25"/>
      <c r="N95" s="23"/>
      <c r="O95" s="25"/>
      <c r="P95" s="23"/>
      <c r="Q95" s="25"/>
      <c r="R95" s="23"/>
      <c r="S95" s="25"/>
      <c r="T95" s="23"/>
      <c r="U95" s="25"/>
      <c r="V95" s="23"/>
      <c r="W95" s="25"/>
      <c r="X95" s="23"/>
      <c r="Y95" s="25"/>
      <c r="Z95" s="23"/>
      <c r="AA95" s="25"/>
      <c r="AB95" s="23"/>
      <c r="AC95" s="25"/>
      <c r="AD95" s="23"/>
      <c r="AE95" s="25"/>
      <c r="AF95" s="139"/>
    </row>
    <row r="96" spans="1:32" s="21" customFormat="1" ht="18.75" x14ac:dyDescent="0.3">
      <c r="A96" s="22" t="s">
        <v>31</v>
      </c>
      <c r="B96" s="23">
        <f>H96+J96+L96+N96+P96+R96+T96+V96+X96+Z96+AB96+AD96</f>
        <v>0</v>
      </c>
      <c r="C96" s="23">
        <f t="shared" si="50"/>
        <v>0</v>
      </c>
      <c r="D96" s="23">
        <f>E96</f>
        <v>0</v>
      </c>
      <c r="E96" s="23">
        <f>I96+K96+M96+O96+Q96+S96+U96+W96+Y96+AA96+AC96+AE96</f>
        <v>0</v>
      </c>
      <c r="F96" s="24">
        <f t="shared" si="0"/>
        <v>0</v>
      </c>
      <c r="G96" s="24">
        <f t="shared" si="1"/>
        <v>0</v>
      </c>
      <c r="H96" s="23"/>
      <c r="I96" s="25"/>
      <c r="J96" s="23"/>
      <c r="K96" s="25"/>
      <c r="L96" s="23"/>
      <c r="M96" s="25"/>
      <c r="N96" s="23"/>
      <c r="O96" s="25"/>
      <c r="P96" s="23"/>
      <c r="Q96" s="25"/>
      <c r="R96" s="23"/>
      <c r="S96" s="25"/>
      <c r="T96" s="23"/>
      <c r="U96" s="25"/>
      <c r="V96" s="23"/>
      <c r="W96" s="25"/>
      <c r="X96" s="23"/>
      <c r="Y96" s="25"/>
      <c r="Z96" s="23"/>
      <c r="AA96" s="25"/>
      <c r="AB96" s="23"/>
      <c r="AC96" s="25"/>
      <c r="AD96" s="23"/>
      <c r="AE96" s="25"/>
      <c r="AF96" s="140"/>
    </row>
    <row r="97" spans="1:36" s="33" customFormat="1" ht="51" customHeight="1" x14ac:dyDescent="0.25">
      <c r="A97" s="122" t="s">
        <v>40</v>
      </c>
      <c r="B97" s="123">
        <f>B98</f>
        <v>67313.850000000006</v>
      </c>
      <c r="C97" s="123">
        <f t="shared" ref="C97:AE97" si="51">C98</f>
        <v>47988.480000000003</v>
      </c>
      <c r="D97" s="123">
        <f t="shared" si="51"/>
        <v>47988.480000000003</v>
      </c>
      <c r="E97" s="123">
        <f t="shared" si="51"/>
        <v>35667.49</v>
      </c>
      <c r="F97" s="123">
        <f t="shared" si="51"/>
        <v>52.986851888578649</v>
      </c>
      <c r="G97" s="123">
        <f t="shared" si="51"/>
        <v>74.325108859459604</v>
      </c>
      <c r="H97" s="123">
        <f t="shared" si="51"/>
        <v>5874.07</v>
      </c>
      <c r="I97" s="123">
        <f t="shared" si="51"/>
        <v>3035.65</v>
      </c>
      <c r="J97" s="123">
        <f t="shared" si="51"/>
        <v>8824.3299999999981</v>
      </c>
      <c r="K97" s="123">
        <f t="shared" si="51"/>
        <v>5614.12</v>
      </c>
      <c r="L97" s="123">
        <f t="shared" si="51"/>
        <v>5698.37</v>
      </c>
      <c r="M97" s="123">
        <f t="shared" si="51"/>
        <v>5483.7999999999993</v>
      </c>
      <c r="N97" s="123">
        <f t="shared" si="51"/>
        <v>6588.7300000000005</v>
      </c>
      <c r="O97" s="123">
        <f t="shared" si="51"/>
        <v>6642.88</v>
      </c>
      <c r="P97" s="123">
        <f t="shared" si="51"/>
        <v>6901.2199999999993</v>
      </c>
      <c r="Q97" s="123">
        <f t="shared" si="51"/>
        <v>4510.88</v>
      </c>
      <c r="R97" s="123">
        <f t="shared" si="51"/>
        <v>7403.3499999999995</v>
      </c>
      <c r="S97" s="123">
        <f t="shared" si="51"/>
        <v>5350.36</v>
      </c>
      <c r="T97" s="123">
        <f t="shared" si="51"/>
        <v>6698.4099999999989</v>
      </c>
      <c r="U97" s="123">
        <f t="shared" si="51"/>
        <v>5029.7999999999993</v>
      </c>
      <c r="V97" s="123">
        <f t="shared" si="51"/>
        <v>5132.82</v>
      </c>
      <c r="W97" s="123">
        <f t="shared" si="51"/>
        <v>0</v>
      </c>
      <c r="X97" s="123">
        <f t="shared" si="51"/>
        <v>3296.9900000000002</v>
      </c>
      <c r="Y97" s="123">
        <f t="shared" si="51"/>
        <v>0</v>
      </c>
      <c r="Z97" s="123">
        <f t="shared" si="51"/>
        <v>3224.82</v>
      </c>
      <c r="AA97" s="123">
        <f t="shared" si="51"/>
        <v>0</v>
      </c>
      <c r="AB97" s="124">
        <f t="shared" si="51"/>
        <v>3648.0499999999997</v>
      </c>
      <c r="AC97" s="123">
        <f t="shared" si="51"/>
        <v>0</v>
      </c>
      <c r="AD97" s="124">
        <f t="shared" si="51"/>
        <v>4022.69</v>
      </c>
      <c r="AE97" s="125">
        <f t="shared" si="51"/>
        <v>0</v>
      </c>
      <c r="AF97" s="32"/>
    </row>
    <row r="98" spans="1:36" s="21" customFormat="1" ht="18.75" x14ac:dyDescent="0.3">
      <c r="A98" s="29" t="s">
        <v>27</v>
      </c>
      <c r="B98" s="18">
        <f>SUM(B99:B102)</f>
        <v>67313.850000000006</v>
      </c>
      <c r="C98" s="18">
        <f>SUM(C99:C102)</f>
        <v>47988.480000000003</v>
      </c>
      <c r="D98" s="18">
        <f>SUM(D99:D102)</f>
        <v>47988.480000000003</v>
      </c>
      <c r="E98" s="19">
        <f>SUM(E99:E102)</f>
        <v>35667.49</v>
      </c>
      <c r="F98" s="20">
        <f>IF(B98=0,0, E98/B98*100)</f>
        <v>52.986851888578649</v>
      </c>
      <c r="G98" s="20">
        <f>IF(C98=0,0, E98/C98*100)</f>
        <v>74.325108859459604</v>
      </c>
      <c r="H98" s="18">
        <f t="shared" ref="H98:AE98" si="52">SUM(H99:H102)</f>
        <v>5874.07</v>
      </c>
      <c r="I98" s="19">
        <f t="shared" si="52"/>
        <v>3035.65</v>
      </c>
      <c r="J98" s="18">
        <f t="shared" si="52"/>
        <v>8824.3299999999981</v>
      </c>
      <c r="K98" s="19">
        <f t="shared" si="52"/>
        <v>5614.12</v>
      </c>
      <c r="L98" s="18">
        <f t="shared" si="52"/>
        <v>5698.37</v>
      </c>
      <c r="M98" s="19">
        <f t="shared" si="52"/>
        <v>5483.7999999999993</v>
      </c>
      <c r="N98" s="18">
        <f t="shared" si="52"/>
        <v>6588.7300000000005</v>
      </c>
      <c r="O98" s="19">
        <f t="shared" si="52"/>
        <v>6642.88</v>
      </c>
      <c r="P98" s="18">
        <f t="shared" si="52"/>
        <v>6901.2199999999993</v>
      </c>
      <c r="Q98" s="19">
        <f t="shared" si="52"/>
        <v>4510.88</v>
      </c>
      <c r="R98" s="18">
        <f t="shared" si="52"/>
        <v>7403.3499999999995</v>
      </c>
      <c r="S98" s="19">
        <f t="shared" si="52"/>
        <v>5350.36</v>
      </c>
      <c r="T98" s="18">
        <f t="shared" si="52"/>
        <v>6698.4099999999989</v>
      </c>
      <c r="U98" s="19">
        <f t="shared" si="52"/>
        <v>5029.7999999999993</v>
      </c>
      <c r="V98" s="18">
        <f t="shared" si="52"/>
        <v>5132.82</v>
      </c>
      <c r="W98" s="19">
        <f t="shared" si="52"/>
        <v>0</v>
      </c>
      <c r="X98" s="18">
        <f t="shared" si="52"/>
        <v>3296.9900000000002</v>
      </c>
      <c r="Y98" s="19">
        <f t="shared" si="52"/>
        <v>0</v>
      </c>
      <c r="Z98" s="18">
        <f t="shared" si="52"/>
        <v>3224.82</v>
      </c>
      <c r="AA98" s="19">
        <f t="shared" si="52"/>
        <v>0</v>
      </c>
      <c r="AB98" s="18">
        <f t="shared" si="52"/>
        <v>3648.0499999999997</v>
      </c>
      <c r="AC98" s="19">
        <f t="shared" si="52"/>
        <v>0</v>
      </c>
      <c r="AD98" s="18">
        <f t="shared" si="52"/>
        <v>4022.69</v>
      </c>
      <c r="AE98" s="19">
        <f t="shared" si="52"/>
        <v>0</v>
      </c>
      <c r="AF98" s="150" t="s">
        <v>67</v>
      </c>
    </row>
    <row r="99" spans="1:36" s="21" customFormat="1" ht="18.75" x14ac:dyDescent="0.3">
      <c r="A99" s="22" t="s">
        <v>28</v>
      </c>
      <c r="B99" s="23">
        <f>B105+B111</f>
        <v>0</v>
      </c>
      <c r="C99" s="23">
        <f>C105+C111</f>
        <v>0</v>
      </c>
      <c r="D99" s="25">
        <f>D105+D111</f>
        <v>0</v>
      </c>
      <c r="E99" s="25">
        <f>E105+E111</f>
        <v>0</v>
      </c>
      <c r="F99" s="24">
        <f>IF(B99=0,0, E99/B99*100)</f>
        <v>0</v>
      </c>
      <c r="G99" s="24">
        <f>IF(C99=0,0, E99/C99*100)</f>
        <v>0</v>
      </c>
      <c r="H99" s="34">
        <f>H105+H111</f>
        <v>0</v>
      </c>
      <c r="I99" s="35">
        <f t="shared" ref="I99:AE102" si="53">I105+I111</f>
        <v>0</v>
      </c>
      <c r="J99" s="34">
        <f t="shared" si="53"/>
        <v>0</v>
      </c>
      <c r="K99" s="35">
        <f t="shared" si="53"/>
        <v>0</v>
      </c>
      <c r="L99" s="34">
        <f t="shared" si="53"/>
        <v>0</v>
      </c>
      <c r="M99" s="35">
        <f t="shared" si="53"/>
        <v>0</v>
      </c>
      <c r="N99" s="34">
        <f t="shared" si="53"/>
        <v>0</v>
      </c>
      <c r="O99" s="35">
        <f t="shared" si="53"/>
        <v>0</v>
      </c>
      <c r="P99" s="34">
        <f t="shared" si="53"/>
        <v>0</v>
      </c>
      <c r="Q99" s="35">
        <f t="shared" si="53"/>
        <v>0</v>
      </c>
      <c r="R99" s="34">
        <f t="shared" si="53"/>
        <v>0</v>
      </c>
      <c r="S99" s="35">
        <f t="shared" si="53"/>
        <v>0</v>
      </c>
      <c r="T99" s="34">
        <f t="shared" si="53"/>
        <v>0</v>
      </c>
      <c r="U99" s="35">
        <f t="shared" si="53"/>
        <v>0</v>
      </c>
      <c r="V99" s="34">
        <f t="shared" si="53"/>
        <v>0</v>
      </c>
      <c r="W99" s="35">
        <f t="shared" si="53"/>
        <v>0</v>
      </c>
      <c r="X99" s="34">
        <f t="shared" si="53"/>
        <v>0</v>
      </c>
      <c r="Y99" s="35">
        <f t="shared" si="53"/>
        <v>0</v>
      </c>
      <c r="Z99" s="34">
        <f t="shared" si="53"/>
        <v>0</v>
      </c>
      <c r="AA99" s="35">
        <f t="shared" si="53"/>
        <v>0</v>
      </c>
      <c r="AB99" s="34">
        <f t="shared" si="53"/>
        <v>0</v>
      </c>
      <c r="AC99" s="35">
        <f t="shared" si="53"/>
        <v>0</v>
      </c>
      <c r="AD99" s="34">
        <f t="shared" si="53"/>
        <v>0</v>
      </c>
      <c r="AE99" s="35">
        <f t="shared" si="53"/>
        <v>0</v>
      </c>
      <c r="AF99" s="151"/>
    </row>
    <row r="100" spans="1:36" s="21" customFormat="1" ht="18.75" x14ac:dyDescent="0.3">
      <c r="A100" s="36" t="s">
        <v>29</v>
      </c>
      <c r="B100" s="23">
        <f t="shared" ref="B100:E102" si="54">B106+B112</f>
        <v>67313.850000000006</v>
      </c>
      <c r="C100" s="23">
        <f t="shared" si="54"/>
        <v>47988.480000000003</v>
      </c>
      <c r="D100" s="25">
        <f t="shared" si="54"/>
        <v>47988.480000000003</v>
      </c>
      <c r="E100" s="25">
        <f t="shared" si="54"/>
        <v>35667.49</v>
      </c>
      <c r="F100" s="24">
        <f>IF(B100=0,0, E100/B100*100)</f>
        <v>52.986851888578649</v>
      </c>
      <c r="G100" s="24">
        <f>IF(C100=0,0, E100/C100*100)</f>
        <v>74.325108859459604</v>
      </c>
      <c r="H100" s="34">
        <f>H106+H112</f>
        <v>5874.07</v>
      </c>
      <c r="I100" s="35">
        <f t="shared" si="53"/>
        <v>3035.65</v>
      </c>
      <c r="J100" s="34">
        <f t="shared" si="53"/>
        <v>8824.3299999999981</v>
      </c>
      <c r="K100" s="35">
        <f t="shared" si="53"/>
        <v>5614.12</v>
      </c>
      <c r="L100" s="34">
        <f t="shared" si="53"/>
        <v>5698.37</v>
      </c>
      <c r="M100" s="35">
        <f t="shared" si="53"/>
        <v>5483.7999999999993</v>
      </c>
      <c r="N100" s="34">
        <f t="shared" si="53"/>
        <v>6588.7300000000005</v>
      </c>
      <c r="O100" s="35">
        <f t="shared" si="53"/>
        <v>6642.88</v>
      </c>
      <c r="P100" s="34">
        <f t="shared" si="53"/>
        <v>6901.2199999999993</v>
      </c>
      <c r="Q100" s="35">
        <f t="shared" si="53"/>
        <v>4510.88</v>
      </c>
      <c r="R100" s="34">
        <f t="shared" si="53"/>
        <v>7403.3499999999995</v>
      </c>
      <c r="S100" s="35">
        <f t="shared" si="53"/>
        <v>5350.36</v>
      </c>
      <c r="T100" s="34">
        <f t="shared" si="53"/>
        <v>6698.4099999999989</v>
      </c>
      <c r="U100" s="35">
        <f t="shared" si="53"/>
        <v>5029.7999999999993</v>
      </c>
      <c r="V100" s="34">
        <f t="shared" si="53"/>
        <v>5132.82</v>
      </c>
      <c r="W100" s="35">
        <f t="shared" si="53"/>
        <v>0</v>
      </c>
      <c r="X100" s="34">
        <f>X106+X112</f>
        <v>3296.9900000000002</v>
      </c>
      <c r="Y100" s="35">
        <f t="shared" si="53"/>
        <v>0</v>
      </c>
      <c r="Z100" s="34">
        <f t="shared" si="53"/>
        <v>3224.82</v>
      </c>
      <c r="AA100" s="35">
        <f t="shared" si="53"/>
        <v>0</v>
      </c>
      <c r="AB100" s="34">
        <f>AB106+AB112</f>
        <v>3648.0499999999997</v>
      </c>
      <c r="AC100" s="35">
        <f t="shared" si="53"/>
        <v>0</v>
      </c>
      <c r="AD100" s="34">
        <f t="shared" si="53"/>
        <v>4022.69</v>
      </c>
      <c r="AE100" s="35">
        <f t="shared" si="53"/>
        <v>0</v>
      </c>
      <c r="AF100" s="151"/>
    </row>
    <row r="101" spans="1:36" s="21" customFormat="1" ht="18.75" x14ac:dyDescent="0.3">
      <c r="A101" s="22" t="s">
        <v>30</v>
      </c>
      <c r="B101" s="23">
        <f t="shared" si="54"/>
        <v>0</v>
      </c>
      <c r="C101" s="23">
        <f t="shared" si="54"/>
        <v>0</v>
      </c>
      <c r="D101" s="25">
        <f t="shared" si="54"/>
        <v>0</v>
      </c>
      <c r="E101" s="25">
        <f t="shared" si="54"/>
        <v>0</v>
      </c>
      <c r="F101" s="24">
        <f>IF(B101=0,0, E101/B101*100)</f>
        <v>0</v>
      </c>
      <c r="G101" s="24">
        <f>IF(C101=0,0, E101/C101*100)</f>
        <v>0</v>
      </c>
      <c r="H101" s="34">
        <f>H107+H113</f>
        <v>0</v>
      </c>
      <c r="I101" s="35">
        <f t="shared" si="53"/>
        <v>0</v>
      </c>
      <c r="J101" s="34">
        <f t="shared" si="53"/>
        <v>0</v>
      </c>
      <c r="K101" s="35">
        <f t="shared" si="53"/>
        <v>0</v>
      </c>
      <c r="L101" s="34">
        <f t="shared" si="53"/>
        <v>0</v>
      </c>
      <c r="M101" s="35">
        <f t="shared" si="53"/>
        <v>0</v>
      </c>
      <c r="N101" s="34">
        <f t="shared" si="53"/>
        <v>0</v>
      </c>
      <c r="O101" s="35">
        <f t="shared" si="53"/>
        <v>0</v>
      </c>
      <c r="P101" s="34">
        <f t="shared" si="53"/>
        <v>0</v>
      </c>
      <c r="Q101" s="35">
        <f t="shared" si="53"/>
        <v>0</v>
      </c>
      <c r="R101" s="34">
        <f t="shared" si="53"/>
        <v>0</v>
      </c>
      <c r="S101" s="35">
        <f t="shared" si="53"/>
        <v>0</v>
      </c>
      <c r="T101" s="34">
        <f t="shared" si="53"/>
        <v>0</v>
      </c>
      <c r="U101" s="35">
        <f t="shared" si="53"/>
        <v>0</v>
      </c>
      <c r="V101" s="34">
        <f t="shared" si="53"/>
        <v>0</v>
      </c>
      <c r="W101" s="35">
        <f t="shared" si="53"/>
        <v>0</v>
      </c>
      <c r="X101" s="34">
        <f t="shared" si="53"/>
        <v>0</v>
      </c>
      <c r="Y101" s="35">
        <f t="shared" si="53"/>
        <v>0</v>
      </c>
      <c r="Z101" s="34">
        <f t="shared" si="53"/>
        <v>0</v>
      </c>
      <c r="AA101" s="35">
        <f t="shared" si="53"/>
        <v>0</v>
      </c>
      <c r="AB101" s="34">
        <f t="shared" si="53"/>
        <v>0</v>
      </c>
      <c r="AC101" s="35">
        <f t="shared" si="53"/>
        <v>0</v>
      </c>
      <c r="AD101" s="34">
        <f t="shared" si="53"/>
        <v>0</v>
      </c>
      <c r="AE101" s="35">
        <f t="shared" si="53"/>
        <v>0</v>
      </c>
      <c r="AF101" s="151"/>
      <c r="AH101" s="37"/>
    </row>
    <row r="102" spans="1:36" s="21" customFormat="1" ht="18.75" x14ac:dyDescent="0.3">
      <c r="A102" s="22" t="s">
        <v>31</v>
      </c>
      <c r="B102" s="23">
        <f t="shared" si="54"/>
        <v>0</v>
      </c>
      <c r="C102" s="23">
        <f t="shared" si="54"/>
        <v>0</v>
      </c>
      <c r="D102" s="25">
        <f t="shared" si="54"/>
        <v>0</v>
      </c>
      <c r="E102" s="25">
        <f t="shared" si="54"/>
        <v>0</v>
      </c>
      <c r="F102" s="24">
        <f>IF(B102=0,0, E102/B102*100)</f>
        <v>0</v>
      </c>
      <c r="G102" s="24">
        <f>IF(C102=0,0, E102/C102*100)</f>
        <v>0</v>
      </c>
      <c r="H102" s="34">
        <f>H108+H114</f>
        <v>0</v>
      </c>
      <c r="I102" s="35">
        <f t="shared" si="53"/>
        <v>0</v>
      </c>
      <c r="J102" s="34">
        <f t="shared" si="53"/>
        <v>0</v>
      </c>
      <c r="K102" s="35">
        <f t="shared" si="53"/>
        <v>0</v>
      </c>
      <c r="L102" s="34">
        <f t="shared" si="53"/>
        <v>0</v>
      </c>
      <c r="M102" s="35">
        <f t="shared" si="53"/>
        <v>0</v>
      </c>
      <c r="N102" s="34">
        <f t="shared" si="53"/>
        <v>0</v>
      </c>
      <c r="O102" s="35">
        <f t="shared" si="53"/>
        <v>0</v>
      </c>
      <c r="P102" s="34">
        <f t="shared" si="53"/>
        <v>0</v>
      </c>
      <c r="Q102" s="35">
        <f t="shared" si="53"/>
        <v>0</v>
      </c>
      <c r="R102" s="34">
        <f t="shared" si="53"/>
        <v>0</v>
      </c>
      <c r="S102" s="35">
        <f t="shared" si="53"/>
        <v>0</v>
      </c>
      <c r="T102" s="34">
        <f t="shared" si="53"/>
        <v>0</v>
      </c>
      <c r="U102" s="35">
        <f t="shared" si="53"/>
        <v>0</v>
      </c>
      <c r="V102" s="34">
        <f t="shared" si="53"/>
        <v>0</v>
      </c>
      <c r="W102" s="35">
        <f t="shared" si="53"/>
        <v>0</v>
      </c>
      <c r="X102" s="34">
        <f t="shared" si="53"/>
        <v>0</v>
      </c>
      <c r="Y102" s="35">
        <f t="shared" si="53"/>
        <v>0</v>
      </c>
      <c r="Z102" s="34">
        <f t="shared" si="53"/>
        <v>0</v>
      </c>
      <c r="AA102" s="35">
        <f t="shared" si="53"/>
        <v>0</v>
      </c>
      <c r="AB102" s="34">
        <f t="shared" si="53"/>
        <v>0</v>
      </c>
      <c r="AC102" s="35">
        <f t="shared" si="53"/>
        <v>0</v>
      </c>
      <c r="AD102" s="34">
        <f t="shared" si="53"/>
        <v>0</v>
      </c>
      <c r="AE102" s="35">
        <f t="shared" si="53"/>
        <v>0</v>
      </c>
      <c r="AF102" s="151"/>
    </row>
    <row r="103" spans="1:36" s="30" customFormat="1" ht="42" customHeight="1" x14ac:dyDescent="0.25">
      <c r="A103" s="122" t="s">
        <v>41</v>
      </c>
      <c r="B103" s="123">
        <f t="shared" ref="B103:AE103" si="55">B104</f>
        <v>65947.55</v>
      </c>
      <c r="C103" s="123">
        <f>C104</f>
        <v>47191.47</v>
      </c>
      <c r="D103" s="123">
        <f>D104</f>
        <v>47191.47</v>
      </c>
      <c r="E103" s="123">
        <f t="shared" si="55"/>
        <v>34870.479999999996</v>
      </c>
      <c r="F103" s="123">
        <f t="shared" si="0"/>
        <v>52.876081067454351</v>
      </c>
      <c r="G103" s="123">
        <f t="shared" si="1"/>
        <v>73.891489288212455</v>
      </c>
      <c r="H103" s="123">
        <f t="shared" si="55"/>
        <v>5760.21</v>
      </c>
      <c r="I103" s="123">
        <f t="shared" si="55"/>
        <v>2921.79</v>
      </c>
      <c r="J103" s="123">
        <f t="shared" si="55"/>
        <v>8710.4699999999993</v>
      </c>
      <c r="K103" s="123">
        <f t="shared" si="55"/>
        <v>5500.26</v>
      </c>
      <c r="L103" s="123">
        <f t="shared" si="55"/>
        <v>5584.51</v>
      </c>
      <c r="M103" s="123">
        <f t="shared" si="55"/>
        <v>5369.94</v>
      </c>
      <c r="N103" s="123">
        <f t="shared" si="55"/>
        <v>6474.88</v>
      </c>
      <c r="O103" s="123">
        <f t="shared" si="55"/>
        <v>6529.03</v>
      </c>
      <c r="P103" s="123">
        <f t="shared" si="55"/>
        <v>6787.36</v>
      </c>
      <c r="Q103" s="123">
        <f t="shared" si="55"/>
        <v>4397.0200000000004</v>
      </c>
      <c r="R103" s="123">
        <f t="shared" si="55"/>
        <v>7289.49</v>
      </c>
      <c r="S103" s="123">
        <f t="shared" si="55"/>
        <v>5236.5</v>
      </c>
      <c r="T103" s="123">
        <f t="shared" si="55"/>
        <v>6584.5499999999993</v>
      </c>
      <c r="U103" s="123">
        <f t="shared" si="55"/>
        <v>4915.9399999999996</v>
      </c>
      <c r="V103" s="123">
        <f t="shared" si="55"/>
        <v>5018.96</v>
      </c>
      <c r="W103" s="123">
        <f t="shared" si="55"/>
        <v>0</v>
      </c>
      <c r="X103" s="123">
        <f t="shared" si="55"/>
        <v>3183.13</v>
      </c>
      <c r="Y103" s="123">
        <f t="shared" si="55"/>
        <v>0</v>
      </c>
      <c r="Z103" s="123">
        <f t="shared" si="55"/>
        <v>3110.96</v>
      </c>
      <c r="AA103" s="123">
        <f t="shared" si="55"/>
        <v>0</v>
      </c>
      <c r="AB103" s="124">
        <f t="shared" si="55"/>
        <v>3534.1899999999996</v>
      </c>
      <c r="AC103" s="123">
        <f t="shared" si="55"/>
        <v>0</v>
      </c>
      <c r="AD103" s="124">
        <f t="shared" si="55"/>
        <v>3908.84</v>
      </c>
      <c r="AE103" s="125">
        <f t="shared" si="55"/>
        <v>0</v>
      </c>
      <c r="AF103" s="151"/>
      <c r="AJ103" s="38">
        <f>D103-C103</f>
        <v>0</v>
      </c>
    </row>
    <row r="104" spans="1:36" s="21" customFormat="1" ht="18.75" x14ac:dyDescent="0.3">
      <c r="A104" s="29" t="s">
        <v>27</v>
      </c>
      <c r="B104" s="18">
        <f>SUM(B105:B108)</f>
        <v>65947.55</v>
      </c>
      <c r="C104" s="18">
        <f>SUM(C105:C108)</f>
        <v>47191.47</v>
      </c>
      <c r="D104" s="18">
        <f>SUM(D105:D108)</f>
        <v>47191.47</v>
      </c>
      <c r="E104" s="19">
        <f>SUM(E105:E108)</f>
        <v>34870.479999999996</v>
      </c>
      <c r="F104" s="20">
        <f t="shared" si="0"/>
        <v>52.876081067454351</v>
      </c>
      <c r="G104" s="20">
        <f t="shared" si="1"/>
        <v>73.891489288212455</v>
      </c>
      <c r="H104" s="18">
        <f t="shared" ref="H104:AE104" si="56">SUM(H105:H108)</f>
        <v>5760.21</v>
      </c>
      <c r="I104" s="19">
        <f t="shared" si="56"/>
        <v>2921.79</v>
      </c>
      <c r="J104" s="18">
        <f t="shared" si="56"/>
        <v>8710.4699999999993</v>
      </c>
      <c r="K104" s="19">
        <f t="shared" si="56"/>
        <v>5500.26</v>
      </c>
      <c r="L104" s="18">
        <f t="shared" si="56"/>
        <v>5584.51</v>
      </c>
      <c r="M104" s="19">
        <f t="shared" si="56"/>
        <v>5369.94</v>
      </c>
      <c r="N104" s="18">
        <f t="shared" si="56"/>
        <v>6474.88</v>
      </c>
      <c r="O104" s="19">
        <f t="shared" si="56"/>
        <v>6529.03</v>
      </c>
      <c r="P104" s="18">
        <f t="shared" si="56"/>
        <v>6787.36</v>
      </c>
      <c r="Q104" s="19">
        <f t="shared" si="56"/>
        <v>4397.0200000000004</v>
      </c>
      <c r="R104" s="18">
        <f t="shared" si="56"/>
        <v>7289.49</v>
      </c>
      <c r="S104" s="19">
        <f t="shared" si="56"/>
        <v>5236.5</v>
      </c>
      <c r="T104" s="18">
        <f t="shared" si="56"/>
        <v>6584.5499999999993</v>
      </c>
      <c r="U104" s="19">
        <f t="shared" si="56"/>
        <v>4915.9399999999996</v>
      </c>
      <c r="V104" s="18">
        <f t="shared" si="56"/>
        <v>5018.96</v>
      </c>
      <c r="W104" s="19">
        <f t="shared" si="56"/>
        <v>0</v>
      </c>
      <c r="X104" s="18">
        <f t="shared" si="56"/>
        <v>3183.13</v>
      </c>
      <c r="Y104" s="19">
        <f t="shared" si="56"/>
        <v>0</v>
      </c>
      <c r="Z104" s="18">
        <f t="shared" si="56"/>
        <v>3110.96</v>
      </c>
      <c r="AA104" s="19">
        <f t="shared" si="56"/>
        <v>0</v>
      </c>
      <c r="AB104" s="18">
        <f t="shared" si="56"/>
        <v>3534.1899999999996</v>
      </c>
      <c r="AC104" s="19">
        <f t="shared" si="56"/>
        <v>0</v>
      </c>
      <c r="AD104" s="18">
        <f t="shared" si="56"/>
        <v>3908.84</v>
      </c>
      <c r="AE104" s="19">
        <f t="shared" si="56"/>
        <v>0</v>
      </c>
      <c r="AF104" s="151"/>
    </row>
    <row r="105" spans="1:36" s="21" customFormat="1" ht="18.75" x14ac:dyDescent="0.3">
      <c r="A105" s="22" t="s">
        <v>28</v>
      </c>
      <c r="B105" s="23">
        <f>H105+J105+L105+N105+P105+R105+T105+V105+X105+Z105+AB105+AD105</f>
        <v>0</v>
      </c>
      <c r="C105" s="23">
        <f>H105</f>
        <v>0</v>
      </c>
      <c r="D105" s="23">
        <f>E105</f>
        <v>0</v>
      </c>
      <c r="E105" s="23">
        <f>I105+K105+M105+O105+Q105+S105+U105+W105+Y105+AA105+AC105+AE105</f>
        <v>0</v>
      </c>
      <c r="F105" s="24">
        <f t="shared" si="0"/>
        <v>0</v>
      </c>
      <c r="G105" s="24">
        <f t="shared" si="1"/>
        <v>0</v>
      </c>
      <c r="H105" s="23"/>
      <c r="I105" s="25"/>
      <c r="J105" s="23"/>
      <c r="K105" s="25"/>
      <c r="L105" s="23"/>
      <c r="M105" s="25"/>
      <c r="N105" s="23"/>
      <c r="O105" s="25"/>
      <c r="P105" s="23"/>
      <c r="Q105" s="25"/>
      <c r="R105" s="23"/>
      <c r="S105" s="25"/>
      <c r="T105" s="23"/>
      <c r="U105" s="25"/>
      <c r="V105" s="23"/>
      <c r="W105" s="25"/>
      <c r="X105" s="23"/>
      <c r="Y105" s="25"/>
      <c r="Z105" s="23"/>
      <c r="AA105" s="25"/>
      <c r="AB105" s="23"/>
      <c r="AC105" s="25"/>
      <c r="AD105" s="23"/>
      <c r="AE105" s="25"/>
      <c r="AF105" s="151"/>
    </row>
    <row r="106" spans="1:36" s="30" customFormat="1" ht="18.75" x14ac:dyDescent="0.3">
      <c r="A106" s="36" t="s">
        <v>29</v>
      </c>
      <c r="B106" s="23">
        <f>H106+J106+L106+N106+P106+R106+T106+V106+X106+Z106+AB106+AD106</f>
        <v>65947.55</v>
      </c>
      <c r="C106" s="23">
        <f>H106+J106+L106+N106+P106+R106+T106</f>
        <v>47191.47</v>
      </c>
      <c r="D106" s="23">
        <f>C106</f>
        <v>47191.47</v>
      </c>
      <c r="E106" s="23">
        <f>I106+K106+M106+O106+Q106+S106+U106+W106+Y106+AA106+AC106+AE106</f>
        <v>34870.479999999996</v>
      </c>
      <c r="F106" s="24">
        <f t="shared" si="0"/>
        <v>52.876081067454351</v>
      </c>
      <c r="G106" s="24">
        <f t="shared" si="1"/>
        <v>73.891489288212455</v>
      </c>
      <c r="H106" s="23">
        <v>5760.21</v>
      </c>
      <c r="I106" s="25">
        <v>2921.79</v>
      </c>
      <c r="J106" s="23">
        <v>8710.4699999999993</v>
      </c>
      <c r="K106" s="25">
        <v>5500.26</v>
      </c>
      <c r="L106" s="23">
        <v>5584.51</v>
      </c>
      <c r="M106" s="25">
        <v>5369.94</v>
      </c>
      <c r="N106" s="23">
        <v>6474.88</v>
      </c>
      <c r="O106" s="25">
        <v>6529.03</v>
      </c>
      <c r="P106" s="23">
        <v>6787.36</v>
      </c>
      <c r="Q106" s="25">
        <v>4397.0200000000004</v>
      </c>
      <c r="R106" s="23">
        <v>7289.49</v>
      </c>
      <c r="S106" s="25">
        <v>5236.5</v>
      </c>
      <c r="T106" s="23">
        <v>6584.5499999999993</v>
      </c>
      <c r="U106" s="25">
        <v>4915.9399999999996</v>
      </c>
      <c r="V106" s="23">
        <v>5018.96</v>
      </c>
      <c r="W106" s="25"/>
      <c r="X106" s="23">
        <v>3183.13</v>
      </c>
      <c r="Y106" s="25"/>
      <c r="Z106" s="23">
        <v>3110.96</v>
      </c>
      <c r="AA106" s="25"/>
      <c r="AB106" s="23">
        <v>3534.1899999999996</v>
      </c>
      <c r="AC106" s="25"/>
      <c r="AD106" s="23">
        <v>3908.84</v>
      </c>
      <c r="AE106" s="25"/>
      <c r="AF106" s="151"/>
    </row>
    <row r="107" spans="1:36" s="21" customFormat="1" ht="18.75" x14ac:dyDescent="0.3">
      <c r="A107" s="22" t="s">
        <v>30</v>
      </c>
      <c r="B107" s="23">
        <f>H107+J107+L107+N107+P107+R107+T107+V107+X107+Z107+AB107+AD107</f>
        <v>0</v>
      </c>
      <c r="C107" s="23">
        <f t="shared" ref="C107:C108" si="57">H107</f>
        <v>0</v>
      </c>
      <c r="D107" s="23">
        <f>E107</f>
        <v>0</v>
      </c>
      <c r="E107" s="23">
        <f>I107+K107+M107+O107+Q107+S107+U107+W107+Y107+AA107+AC107+AE107</f>
        <v>0</v>
      </c>
      <c r="F107" s="24">
        <f t="shared" si="0"/>
        <v>0</v>
      </c>
      <c r="G107" s="24">
        <f t="shared" si="1"/>
        <v>0</v>
      </c>
      <c r="H107" s="23"/>
      <c r="I107" s="25"/>
      <c r="J107" s="23"/>
      <c r="K107" s="25"/>
      <c r="L107" s="23"/>
      <c r="M107" s="25"/>
      <c r="N107" s="23"/>
      <c r="O107" s="25"/>
      <c r="P107" s="23"/>
      <c r="Q107" s="25"/>
      <c r="R107" s="23"/>
      <c r="S107" s="25"/>
      <c r="T107" s="23"/>
      <c r="U107" s="25"/>
      <c r="V107" s="23"/>
      <c r="W107" s="25"/>
      <c r="X107" s="23"/>
      <c r="Y107" s="25"/>
      <c r="Z107" s="23"/>
      <c r="AA107" s="25"/>
      <c r="AB107" s="23"/>
      <c r="AC107" s="25"/>
      <c r="AD107" s="23"/>
      <c r="AE107" s="25"/>
      <c r="AF107" s="151"/>
    </row>
    <row r="108" spans="1:36" s="21" customFormat="1" ht="18.75" customHeight="1" x14ac:dyDescent="0.3">
      <c r="A108" s="22" t="s">
        <v>31</v>
      </c>
      <c r="B108" s="23">
        <f>H108+J108+L108+N108+P108+R108+T108+V108+X108+Z108+AB108+AD108</f>
        <v>0</v>
      </c>
      <c r="C108" s="23">
        <f t="shared" si="57"/>
        <v>0</v>
      </c>
      <c r="D108" s="23">
        <f>E108</f>
        <v>0</v>
      </c>
      <c r="E108" s="23">
        <f>I108+K108+M108+O108+Q108+S108+U108+W108+Y108+AA108+AC108+AE108</f>
        <v>0</v>
      </c>
      <c r="F108" s="24">
        <f t="shared" si="0"/>
        <v>0</v>
      </c>
      <c r="G108" s="24">
        <f t="shared" si="1"/>
        <v>0</v>
      </c>
      <c r="H108" s="23"/>
      <c r="I108" s="25"/>
      <c r="J108" s="23"/>
      <c r="K108" s="25"/>
      <c r="L108" s="23"/>
      <c r="M108" s="25"/>
      <c r="N108" s="23"/>
      <c r="O108" s="25"/>
      <c r="P108" s="23"/>
      <c r="Q108" s="25"/>
      <c r="R108" s="23"/>
      <c r="S108" s="25"/>
      <c r="T108" s="23"/>
      <c r="U108" s="25"/>
      <c r="V108" s="23"/>
      <c r="W108" s="25"/>
      <c r="X108" s="23"/>
      <c r="Y108" s="25"/>
      <c r="Z108" s="23"/>
      <c r="AA108" s="25"/>
      <c r="AB108" s="23"/>
      <c r="AC108" s="25"/>
      <c r="AD108" s="23"/>
      <c r="AE108" s="25"/>
      <c r="AF108" s="151"/>
    </row>
    <row r="109" spans="1:36" s="21" customFormat="1" ht="48.75" customHeight="1" x14ac:dyDescent="0.25">
      <c r="A109" s="122" t="s">
        <v>42</v>
      </c>
      <c r="B109" s="123">
        <f t="shared" ref="B109:AE109" si="58">B110</f>
        <v>1366.2999999999995</v>
      </c>
      <c r="C109" s="123">
        <f>C110</f>
        <v>797.00999999999976</v>
      </c>
      <c r="D109" s="123">
        <f>D110</f>
        <v>797.00999999999976</v>
      </c>
      <c r="E109" s="123">
        <f t="shared" si="58"/>
        <v>797.01</v>
      </c>
      <c r="F109" s="123">
        <f t="shared" si="0"/>
        <v>58.333455317280269</v>
      </c>
      <c r="G109" s="123">
        <f t="shared" si="1"/>
        <v>100.00000000000003</v>
      </c>
      <c r="H109" s="123">
        <f t="shared" si="58"/>
        <v>113.86</v>
      </c>
      <c r="I109" s="123">
        <f t="shared" si="58"/>
        <v>113.86</v>
      </c>
      <c r="J109" s="123">
        <f t="shared" si="58"/>
        <v>113.85999999999967</v>
      </c>
      <c r="K109" s="123">
        <f t="shared" si="58"/>
        <v>113.86</v>
      </c>
      <c r="L109" s="123">
        <f t="shared" si="58"/>
        <v>113.86</v>
      </c>
      <c r="M109" s="123">
        <f t="shared" si="58"/>
        <v>113.86</v>
      </c>
      <c r="N109" s="123">
        <f t="shared" si="58"/>
        <v>113.85</v>
      </c>
      <c r="O109" s="123">
        <f t="shared" si="58"/>
        <v>113.85</v>
      </c>
      <c r="P109" s="123">
        <f t="shared" si="58"/>
        <v>113.86</v>
      </c>
      <c r="Q109" s="123">
        <f t="shared" si="58"/>
        <v>113.86</v>
      </c>
      <c r="R109" s="123">
        <f t="shared" si="58"/>
        <v>113.86</v>
      </c>
      <c r="S109" s="123">
        <f t="shared" si="58"/>
        <v>113.86</v>
      </c>
      <c r="T109" s="123">
        <f t="shared" si="58"/>
        <v>113.86</v>
      </c>
      <c r="U109" s="123">
        <f t="shared" si="58"/>
        <v>113.86</v>
      </c>
      <c r="V109" s="123">
        <f t="shared" si="58"/>
        <v>113.86</v>
      </c>
      <c r="W109" s="123">
        <f t="shared" si="58"/>
        <v>0</v>
      </c>
      <c r="X109" s="123">
        <f t="shared" si="58"/>
        <v>113.86</v>
      </c>
      <c r="Y109" s="123">
        <f t="shared" si="58"/>
        <v>0</v>
      </c>
      <c r="Z109" s="123">
        <f t="shared" si="58"/>
        <v>113.86</v>
      </c>
      <c r="AA109" s="123">
        <f t="shared" si="58"/>
        <v>0</v>
      </c>
      <c r="AB109" s="124">
        <f t="shared" si="58"/>
        <v>113.86</v>
      </c>
      <c r="AC109" s="123">
        <f t="shared" si="58"/>
        <v>0</v>
      </c>
      <c r="AD109" s="124">
        <f t="shared" si="58"/>
        <v>113.85</v>
      </c>
      <c r="AE109" s="125">
        <f t="shared" si="58"/>
        <v>0</v>
      </c>
      <c r="AF109" s="151"/>
    </row>
    <row r="110" spans="1:36" s="21" customFormat="1" ht="31.5" customHeight="1" x14ac:dyDescent="0.3">
      <c r="A110" s="29" t="s">
        <v>27</v>
      </c>
      <c r="B110" s="18">
        <f>SUM(B111:B114)</f>
        <v>1366.2999999999995</v>
      </c>
      <c r="C110" s="18">
        <f>SUM(C111:C114)</f>
        <v>797.00999999999976</v>
      </c>
      <c r="D110" s="18">
        <f>SUM(D111:D114)</f>
        <v>797.00999999999976</v>
      </c>
      <c r="E110" s="19">
        <f>SUM(E111:E114)</f>
        <v>797.01</v>
      </c>
      <c r="F110" s="20">
        <f t="shared" si="0"/>
        <v>58.333455317280269</v>
      </c>
      <c r="G110" s="20">
        <f t="shared" si="1"/>
        <v>100.00000000000003</v>
      </c>
      <c r="H110" s="18">
        <f t="shared" ref="H110:AE110" si="59">SUM(H111:H114)</f>
        <v>113.86</v>
      </c>
      <c r="I110" s="19">
        <f t="shared" si="59"/>
        <v>113.86</v>
      </c>
      <c r="J110" s="18">
        <f t="shared" si="59"/>
        <v>113.85999999999967</v>
      </c>
      <c r="K110" s="19">
        <f t="shared" si="59"/>
        <v>113.86</v>
      </c>
      <c r="L110" s="18">
        <f t="shared" si="59"/>
        <v>113.86</v>
      </c>
      <c r="M110" s="19">
        <f t="shared" si="59"/>
        <v>113.86</v>
      </c>
      <c r="N110" s="18">
        <f t="shared" si="59"/>
        <v>113.85</v>
      </c>
      <c r="O110" s="19">
        <f t="shared" si="59"/>
        <v>113.85</v>
      </c>
      <c r="P110" s="18">
        <f t="shared" si="59"/>
        <v>113.86</v>
      </c>
      <c r="Q110" s="19">
        <f t="shared" si="59"/>
        <v>113.86</v>
      </c>
      <c r="R110" s="18">
        <f t="shared" si="59"/>
        <v>113.86</v>
      </c>
      <c r="S110" s="19">
        <f t="shared" si="59"/>
        <v>113.86</v>
      </c>
      <c r="T110" s="18">
        <f t="shared" si="59"/>
        <v>113.86</v>
      </c>
      <c r="U110" s="19">
        <f t="shared" si="59"/>
        <v>113.86</v>
      </c>
      <c r="V110" s="18">
        <f t="shared" si="59"/>
        <v>113.86</v>
      </c>
      <c r="W110" s="19">
        <f t="shared" si="59"/>
        <v>0</v>
      </c>
      <c r="X110" s="18">
        <f t="shared" si="59"/>
        <v>113.86</v>
      </c>
      <c r="Y110" s="19">
        <f t="shared" si="59"/>
        <v>0</v>
      </c>
      <c r="Z110" s="18">
        <f t="shared" si="59"/>
        <v>113.86</v>
      </c>
      <c r="AA110" s="19">
        <f t="shared" si="59"/>
        <v>0</v>
      </c>
      <c r="AB110" s="18">
        <f t="shared" si="59"/>
        <v>113.86</v>
      </c>
      <c r="AC110" s="19">
        <f t="shared" si="59"/>
        <v>0</v>
      </c>
      <c r="AD110" s="18">
        <f t="shared" si="59"/>
        <v>113.85</v>
      </c>
      <c r="AE110" s="19">
        <f t="shared" si="59"/>
        <v>0</v>
      </c>
      <c r="AF110" s="151"/>
    </row>
    <row r="111" spans="1:36" s="21" customFormat="1" ht="24" customHeight="1" x14ac:dyDescent="0.3">
      <c r="A111" s="22" t="s">
        <v>28</v>
      </c>
      <c r="B111" s="23">
        <f>H111+J111+L111+N111+P111+R111+T111+V111+X111+Z111+AB111+AD111</f>
        <v>0</v>
      </c>
      <c r="C111" s="23">
        <f>H111</f>
        <v>0</v>
      </c>
      <c r="D111" s="23">
        <f>E111</f>
        <v>0</v>
      </c>
      <c r="E111" s="23">
        <f>I111+K111+M111+O111+Q111+S111+U111+W111+Y111+AA111+AC111+AE111</f>
        <v>0</v>
      </c>
      <c r="F111" s="24">
        <f t="shared" si="0"/>
        <v>0</v>
      </c>
      <c r="G111" s="24">
        <f t="shared" si="1"/>
        <v>0</v>
      </c>
      <c r="H111" s="23"/>
      <c r="I111" s="25"/>
      <c r="J111" s="23"/>
      <c r="K111" s="25"/>
      <c r="L111" s="23"/>
      <c r="M111" s="25"/>
      <c r="N111" s="23"/>
      <c r="O111" s="25"/>
      <c r="P111" s="23"/>
      <c r="Q111" s="25"/>
      <c r="R111" s="23"/>
      <c r="S111" s="25"/>
      <c r="T111" s="23"/>
      <c r="U111" s="25"/>
      <c r="V111" s="23"/>
      <c r="W111" s="25"/>
      <c r="X111" s="23"/>
      <c r="Y111" s="25"/>
      <c r="Z111" s="23"/>
      <c r="AA111" s="25"/>
      <c r="AB111" s="23"/>
      <c r="AC111" s="25"/>
      <c r="AD111" s="23"/>
      <c r="AE111" s="25"/>
      <c r="AF111" s="151"/>
    </row>
    <row r="112" spans="1:36" s="21" customFormat="1" ht="21.75" customHeight="1" x14ac:dyDescent="0.3">
      <c r="A112" s="36" t="s">
        <v>29</v>
      </c>
      <c r="B112" s="23">
        <f>H112+J112+L112+N112+P112+R112+T112+V112+X112+Z112+AB112+AD112</f>
        <v>1366.2999999999995</v>
      </c>
      <c r="C112" s="23">
        <f>H112+J112+L112+N112+P112+R112+T112</f>
        <v>797.00999999999976</v>
      </c>
      <c r="D112" s="23">
        <f>C112</f>
        <v>797.00999999999976</v>
      </c>
      <c r="E112" s="23">
        <f>I112+K112+M112+O112+Q112+S112+U112+W112+Y112+AA112+AC112+AE112</f>
        <v>797.01</v>
      </c>
      <c r="F112" s="24">
        <f t="shared" si="0"/>
        <v>58.333455317280269</v>
      </c>
      <c r="G112" s="24">
        <f t="shared" si="1"/>
        <v>100.00000000000003</v>
      </c>
      <c r="H112" s="23">
        <v>113.86</v>
      </c>
      <c r="I112" s="25">
        <v>113.86</v>
      </c>
      <c r="J112" s="23">
        <v>113.85999999999967</v>
      </c>
      <c r="K112" s="25">
        <v>113.86</v>
      </c>
      <c r="L112" s="23">
        <v>113.86</v>
      </c>
      <c r="M112" s="25">
        <v>113.86</v>
      </c>
      <c r="N112" s="23">
        <v>113.85</v>
      </c>
      <c r="O112" s="25">
        <v>113.85</v>
      </c>
      <c r="P112" s="23">
        <v>113.86</v>
      </c>
      <c r="Q112" s="25">
        <v>113.86</v>
      </c>
      <c r="R112" s="23">
        <v>113.86</v>
      </c>
      <c r="S112" s="25">
        <v>113.86</v>
      </c>
      <c r="T112" s="23">
        <v>113.86</v>
      </c>
      <c r="U112" s="25">
        <v>113.86</v>
      </c>
      <c r="V112" s="23">
        <v>113.86</v>
      </c>
      <c r="W112" s="25"/>
      <c r="X112" s="23">
        <v>113.86</v>
      </c>
      <c r="Y112" s="25"/>
      <c r="Z112" s="23">
        <v>113.86</v>
      </c>
      <c r="AA112" s="25"/>
      <c r="AB112" s="23">
        <v>113.86</v>
      </c>
      <c r="AC112" s="25"/>
      <c r="AD112" s="23">
        <v>113.85</v>
      </c>
      <c r="AE112" s="25"/>
      <c r="AF112" s="151"/>
    </row>
    <row r="113" spans="1:35" s="21" customFormat="1" ht="21" customHeight="1" x14ac:dyDescent="0.3">
      <c r="A113" s="22" t="s">
        <v>30</v>
      </c>
      <c r="B113" s="23">
        <f>H113+J113+L113+N113+P113+R113+T113+V113+X113+Z113+AB113+AD113</f>
        <v>0</v>
      </c>
      <c r="C113" s="23">
        <f t="shared" ref="C113:C114" si="60">H113</f>
        <v>0</v>
      </c>
      <c r="D113" s="23">
        <f>E113</f>
        <v>0</v>
      </c>
      <c r="E113" s="23">
        <f>I113+K113+M113+O113+Q113+S113+U113+W113+Y113+AA113+AC113+AE113</f>
        <v>0</v>
      </c>
      <c r="F113" s="24">
        <f t="shared" si="0"/>
        <v>0</v>
      </c>
      <c r="G113" s="24">
        <f t="shared" si="1"/>
        <v>0</v>
      </c>
      <c r="H113" s="23"/>
      <c r="I113" s="25"/>
      <c r="J113" s="23"/>
      <c r="K113" s="25"/>
      <c r="L113" s="23"/>
      <c r="M113" s="25"/>
      <c r="N113" s="23"/>
      <c r="O113" s="25"/>
      <c r="P113" s="23"/>
      <c r="Q113" s="25"/>
      <c r="R113" s="23"/>
      <c r="S113" s="25"/>
      <c r="T113" s="23"/>
      <c r="U113" s="25"/>
      <c r="V113" s="23"/>
      <c r="W113" s="25"/>
      <c r="X113" s="23"/>
      <c r="Y113" s="25"/>
      <c r="Z113" s="23"/>
      <c r="AA113" s="25"/>
      <c r="AB113" s="23"/>
      <c r="AC113" s="25"/>
      <c r="AD113" s="23"/>
      <c r="AE113" s="25"/>
      <c r="AF113" s="151"/>
    </row>
    <row r="114" spans="1:35" s="21" customFormat="1" ht="328.5" customHeight="1" x14ac:dyDescent="0.3">
      <c r="A114" s="22" t="s">
        <v>31</v>
      </c>
      <c r="B114" s="23">
        <f>H114+J114+L114+N114+P114+R114+T114+V114+X114+Z114+AB114+AD114</f>
        <v>0</v>
      </c>
      <c r="C114" s="23">
        <f t="shared" si="60"/>
        <v>0</v>
      </c>
      <c r="D114" s="23">
        <f>E114</f>
        <v>0</v>
      </c>
      <c r="E114" s="23">
        <f>I114+K114+M114+O114+Q114+S114+U114+W114+Y114+AA114+AC114+AE114</f>
        <v>0</v>
      </c>
      <c r="F114" s="24">
        <f t="shared" si="0"/>
        <v>0</v>
      </c>
      <c r="G114" s="24">
        <f t="shared" si="1"/>
        <v>0</v>
      </c>
      <c r="H114" s="23"/>
      <c r="I114" s="25"/>
      <c r="J114" s="23"/>
      <c r="K114" s="25"/>
      <c r="L114" s="23"/>
      <c r="M114" s="25"/>
      <c r="N114" s="23"/>
      <c r="O114" s="25"/>
      <c r="P114" s="23"/>
      <c r="Q114" s="25"/>
      <c r="R114" s="23"/>
      <c r="S114" s="25"/>
      <c r="T114" s="23"/>
      <c r="U114" s="25"/>
      <c r="V114" s="23"/>
      <c r="W114" s="25"/>
      <c r="X114" s="23"/>
      <c r="Y114" s="25"/>
      <c r="Z114" s="23"/>
      <c r="AA114" s="25"/>
      <c r="AB114" s="23"/>
      <c r="AC114" s="25"/>
      <c r="AD114" s="23"/>
      <c r="AE114" s="25"/>
      <c r="AF114" s="152"/>
      <c r="AH114" s="37"/>
    </row>
    <row r="115" spans="1:35" s="30" customFormat="1" ht="61.5" customHeight="1" x14ac:dyDescent="0.25">
      <c r="A115" s="122" t="s">
        <v>43</v>
      </c>
      <c r="B115" s="123">
        <f t="shared" ref="B115:AE115" si="61">B116</f>
        <v>127961.18999999999</v>
      </c>
      <c r="C115" s="123">
        <f t="shared" si="61"/>
        <v>83655.809999999983</v>
      </c>
      <c r="D115" s="123">
        <f t="shared" si="61"/>
        <v>83655.809999999983</v>
      </c>
      <c r="E115" s="123">
        <f t="shared" si="61"/>
        <v>76578.75</v>
      </c>
      <c r="F115" s="123">
        <f t="shared" si="0"/>
        <v>59.845293717571714</v>
      </c>
      <c r="G115" s="123">
        <f t="shared" si="1"/>
        <v>91.540264806473118</v>
      </c>
      <c r="H115" s="123">
        <f t="shared" si="61"/>
        <v>11419.38</v>
      </c>
      <c r="I115" s="123">
        <f t="shared" si="61"/>
        <v>8862.2000000000007</v>
      </c>
      <c r="J115" s="123">
        <f t="shared" si="61"/>
        <v>12631.29</v>
      </c>
      <c r="K115" s="123">
        <f t="shared" si="61"/>
        <v>13046.7</v>
      </c>
      <c r="L115" s="123">
        <f t="shared" si="61"/>
        <v>9048.86</v>
      </c>
      <c r="M115" s="123">
        <f t="shared" si="61"/>
        <v>7621.72</v>
      </c>
      <c r="N115" s="123">
        <f t="shared" si="61"/>
        <v>16463.68</v>
      </c>
      <c r="O115" s="123">
        <f t="shared" si="61"/>
        <v>16487.22</v>
      </c>
      <c r="P115" s="123">
        <f t="shared" si="61"/>
        <v>6584.88</v>
      </c>
      <c r="Q115" s="123">
        <f t="shared" si="61"/>
        <v>4946.04</v>
      </c>
      <c r="R115" s="123">
        <f t="shared" si="61"/>
        <v>10259.209999999999</v>
      </c>
      <c r="S115" s="123">
        <f t="shared" si="61"/>
        <v>10318.98</v>
      </c>
      <c r="T115" s="123">
        <f t="shared" si="61"/>
        <v>17248.509999999998</v>
      </c>
      <c r="U115" s="123">
        <f t="shared" si="61"/>
        <v>15295.89</v>
      </c>
      <c r="V115" s="123">
        <f t="shared" si="61"/>
        <v>6443.6</v>
      </c>
      <c r="W115" s="123">
        <f t="shared" si="61"/>
        <v>0</v>
      </c>
      <c r="X115" s="123">
        <f t="shared" si="61"/>
        <v>6219.24</v>
      </c>
      <c r="Y115" s="123">
        <f t="shared" si="61"/>
        <v>0</v>
      </c>
      <c r="Z115" s="123">
        <f>Z116</f>
        <v>13404.19</v>
      </c>
      <c r="AA115" s="123">
        <f t="shared" si="61"/>
        <v>0</v>
      </c>
      <c r="AB115" s="124">
        <f t="shared" si="61"/>
        <v>6847.95</v>
      </c>
      <c r="AC115" s="123">
        <f t="shared" si="61"/>
        <v>0</v>
      </c>
      <c r="AD115" s="124">
        <f t="shared" si="61"/>
        <v>11390.4</v>
      </c>
      <c r="AE115" s="125">
        <f t="shared" si="61"/>
        <v>0</v>
      </c>
      <c r="AF115" s="142" t="s">
        <v>66</v>
      </c>
    </row>
    <row r="116" spans="1:35" s="21" customFormat="1" ht="18.75" x14ac:dyDescent="0.3">
      <c r="A116" s="29" t="s">
        <v>27</v>
      </c>
      <c r="B116" s="18">
        <f>SUM(B117:B120)</f>
        <v>127961.18999999999</v>
      </c>
      <c r="C116" s="18">
        <f>SUM(C117:C120)</f>
        <v>83655.809999999983</v>
      </c>
      <c r="D116" s="18">
        <f>SUM(D117:D120)</f>
        <v>83655.809999999983</v>
      </c>
      <c r="E116" s="19">
        <f>SUM(E117:E120)</f>
        <v>76578.75</v>
      </c>
      <c r="F116" s="20">
        <f t="shared" si="0"/>
        <v>59.845293717571714</v>
      </c>
      <c r="G116" s="20">
        <f t="shared" si="1"/>
        <v>91.540264806473118</v>
      </c>
      <c r="H116" s="18">
        <f>SUM(H117:H120)</f>
        <v>11419.38</v>
      </c>
      <c r="I116" s="19">
        <f>SUM(I117:I120)</f>
        <v>8862.2000000000007</v>
      </c>
      <c r="J116" s="18">
        <f>SUM(J117:J120)</f>
        <v>12631.29</v>
      </c>
      <c r="K116" s="19">
        <f>SUM(K117:K120)</f>
        <v>13046.7</v>
      </c>
      <c r="L116" s="18">
        <f t="shared" ref="L116:AE116" si="62">SUM(L117:L120)</f>
        <v>9048.86</v>
      </c>
      <c r="M116" s="19">
        <f t="shared" si="62"/>
        <v>7621.72</v>
      </c>
      <c r="N116" s="18">
        <f t="shared" si="62"/>
        <v>16463.68</v>
      </c>
      <c r="O116" s="19">
        <f t="shared" si="62"/>
        <v>16487.22</v>
      </c>
      <c r="P116" s="18">
        <f t="shared" si="62"/>
        <v>6584.88</v>
      </c>
      <c r="Q116" s="19">
        <f t="shared" si="62"/>
        <v>4946.04</v>
      </c>
      <c r="R116" s="18">
        <f t="shared" si="62"/>
        <v>10259.209999999999</v>
      </c>
      <c r="S116" s="19">
        <f t="shared" si="62"/>
        <v>10318.98</v>
      </c>
      <c r="T116" s="18">
        <f t="shared" si="62"/>
        <v>17248.509999999998</v>
      </c>
      <c r="U116" s="19">
        <f t="shared" si="62"/>
        <v>15295.89</v>
      </c>
      <c r="V116" s="18">
        <f t="shared" si="62"/>
        <v>6443.6</v>
      </c>
      <c r="W116" s="19">
        <f t="shared" si="62"/>
        <v>0</v>
      </c>
      <c r="X116" s="18">
        <f t="shared" si="62"/>
        <v>6219.24</v>
      </c>
      <c r="Y116" s="19">
        <f t="shared" si="62"/>
        <v>0</v>
      </c>
      <c r="Z116" s="18">
        <f t="shared" si="62"/>
        <v>13404.19</v>
      </c>
      <c r="AA116" s="19">
        <f t="shared" si="62"/>
        <v>0</v>
      </c>
      <c r="AB116" s="18">
        <f t="shared" si="62"/>
        <v>6847.95</v>
      </c>
      <c r="AC116" s="19">
        <f t="shared" si="62"/>
        <v>0</v>
      </c>
      <c r="AD116" s="18">
        <f t="shared" si="62"/>
        <v>11390.4</v>
      </c>
      <c r="AE116" s="19">
        <f t="shared" si="62"/>
        <v>0</v>
      </c>
      <c r="AF116" s="143"/>
    </row>
    <row r="117" spans="1:35" s="21" customFormat="1" ht="18.75" x14ac:dyDescent="0.3">
      <c r="A117" s="22" t="s">
        <v>28</v>
      </c>
      <c r="B117" s="23">
        <f>H117+J117+L117+N117+P117+R117+T117+V117+X117+Z117+AB117+AD117</f>
        <v>0</v>
      </c>
      <c r="C117" s="23">
        <f>H117</f>
        <v>0</v>
      </c>
      <c r="D117" s="23">
        <f>E117</f>
        <v>0</v>
      </c>
      <c r="E117" s="23">
        <f>I117+K117+M117+O117+Q117+S117+U117+W117+Y117+AA117+AC117+AE117</f>
        <v>0</v>
      </c>
      <c r="F117" s="24">
        <f t="shared" si="0"/>
        <v>0</v>
      </c>
      <c r="G117" s="24">
        <f t="shared" si="1"/>
        <v>0</v>
      </c>
      <c r="H117" s="23"/>
      <c r="I117" s="25"/>
      <c r="J117" s="23"/>
      <c r="K117" s="25"/>
      <c r="L117" s="23"/>
      <c r="M117" s="25"/>
      <c r="N117" s="23"/>
      <c r="O117" s="25"/>
      <c r="P117" s="23"/>
      <c r="Q117" s="25"/>
      <c r="R117" s="23"/>
      <c r="S117" s="25"/>
      <c r="T117" s="23"/>
      <c r="U117" s="25"/>
      <c r="V117" s="23"/>
      <c r="W117" s="25"/>
      <c r="X117" s="23"/>
      <c r="Y117" s="25"/>
      <c r="Z117" s="23"/>
      <c r="AA117" s="25"/>
      <c r="AB117" s="23"/>
      <c r="AC117" s="25"/>
      <c r="AD117" s="23"/>
      <c r="AE117" s="25"/>
      <c r="AF117" s="143"/>
    </row>
    <row r="118" spans="1:35" s="21" customFormat="1" ht="18.75" x14ac:dyDescent="0.3">
      <c r="A118" s="22" t="s">
        <v>29</v>
      </c>
      <c r="B118" s="23">
        <f>H118+J118+L118+N118+P118+R118+T118+V118+X118+Z118+AB118+AD118</f>
        <v>127961.18999999999</v>
      </c>
      <c r="C118" s="23">
        <f>H118+J118+L118+N118+P118+R118+T118</f>
        <v>83655.809999999983</v>
      </c>
      <c r="D118" s="23">
        <f>C118</f>
        <v>83655.809999999983</v>
      </c>
      <c r="E118" s="23">
        <f>I118+K118+M118+O118+Q118+S118+U118+W118+Y118+AA118+AC118+AE118</f>
        <v>76578.75</v>
      </c>
      <c r="F118" s="24">
        <f t="shared" si="0"/>
        <v>59.845293717571714</v>
      </c>
      <c r="G118" s="24">
        <f t="shared" si="1"/>
        <v>91.540264806473118</v>
      </c>
      <c r="H118" s="39">
        <v>11419.38</v>
      </c>
      <c r="I118" s="39">
        <v>8862.2000000000007</v>
      </c>
      <c r="J118" s="39">
        <v>12631.29</v>
      </c>
      <c r="K118" s="39">
        <v>13046.7</v>
      </c>
      <c r="L118" s="39">
        <v>9048.86</v>
      </c>
      <c r="M118" s="39">
        <v>7621.72</v>
      </c>
      <c r="N118" s="39">
        <v>16463.68</v>
      </c>
      <c r="O118" s="39">
        <v>16487.22</v>
      </c>
      <c r="P118" s="39">
        <v>6584.88</v>
      </c>
      <c r="Q118" s="39">
        <v>4946.04</v>
      </c>
      <c r="R118" s="39">
        <v>10259.209999999999</v>
      </c>
      <c r="S118" s="39">
        <v>10318.98</v>
      </c>
      <c r="T118" s="39">
        <v>17248.509999999998</v>
      </c>
      <c r="U118" s="40">
        <v>15295.89</v>
      </c>
      <c r="V118" s="39">
        <v>6443.6</v>
      </c>
      <c r="W118" s="39">
        <v>0</v>
      </c>
      <c r="X118" s="39">
        <v>6219.24</v>
      </c>
      <c r="Y118" s="39">
        <v>0</v>
      </c>
      <c r="Z118" s="39">
        <v>13404.19</v>
      </c>
      <c r="AA118" s="40">
        <v>0</v>
      </c>
      <c r="AB118" s="39">
        <v>6847.95</v>
      </c>
      <c r="AC118" s="40">
        <v>0</v>
      </c>
      <c r="AD118" s="39">
        <v>11390.4</v>
      </c>
      <c r="AE118" s="40">
        <v>0</v>
      </c>
      <c r="AF118" s="143"/>
    </row>
    <row r="119" spans="1:35" s="21" customFormat="1" ht="18.75" x14ac:dyDescent="0.3">
      <c r="A119" s="22" t="s">
        <v>30</v>
      </c>
      <c r="B119" s="23">
        <f>H119+J119+L119+N119+P119+R119+T119+V119+X119+Z119+AB119+AD119</f>
        <v>0</v>
      </c>
      <c r="C119" s="23">
        <f t="shared" ref="C119:C120" si="63">H119</f>
        <v>0</v>
      </c>
      <c r="D119" s="23">
        <f>E119</f>
        <v>0</v>
      </c>
      <c r="E119" s="23">
        <f>I119+K119+M119+O119+Q119+S119+U119+W119+Y119+AA119+AC119+AE119</f>
        <v>0</v>
      </c>
      <c r="F119" s="24">
        <f t="shared" si="0"/>
        <v>0</v>
      </c>
      <c r="G119" s="24">
        <f t="shared" si="1"/>
        <v>0</v>
      </c>
      <c r="H119" s="23"/>
      <c r="I119" s="25"/>
      <c r="J119" s="23"/>
      <c r="K119" s="25"/>
      <c r="L119" s="23"/>
      <c r="M119" s="25"/>
      <c r="N119" s="23"/>
      <c r="O119" s="25"/>
      <c r="P119" s="23"/>
      <c r="Q119" s="25"/>
      <c r="R119" s="23"/>
      <c r="S119" s="25"/>
      <c r="T119" s="23"/>
      <c r="U119" s="25"/>
      <c r="V119" s="23"/>
      <c r="W119" s="25"/>
      <c r="X119" s="23"/>
      <c r="Y119" s="25"/>
      <c r="Z119" s="23"/>
      <c r="AA119" s="25"/>
      <c r="AB119" s="23"/>
      <c r="AC119" s="25"/>
      <c r="AD119" s="23"/>
      <c r="AE119" s="25"/>
      <c r="AF119" s="143"/>
    </row>
    <row r="120" spans="1:35" s="21" customFormat="1" ht="258.75" customHeight="1" x14ac:dyDescent="0.3">
      <c r="A120" s="22" t="s">
        <v>31</v>
      </c>
      <c r="B120" s="23">
        <f>H120+J120+L120+N120+P120+R120+T120+V120+X120+Z120+AB120+AD120</f>
        <v>0</v>
      </c>
      <c r="C120" s="23">
        <f t="shared" si="63"/>
        <v>0</v>
      </c>
      <c r="D120" s="23">
        <f>E120</f>
        <v>0</v>
      </c>
      <c r="E120" s="23">
        <f>I120+K120+M120+O120+Q120+S120+U120+W120+Y120+AA120+AC120+AE120</f>
        <v>0</v>
      </c>
      <c r="F120" s="24">
        <f t="shared" si="0"/>
        <v>0</v>
      </c>
      <c r="G120" s="24">
        <f t="shared" si="1"/>
        <v>0</v>
      </c>
      <c r="H120" s="23"/>
      <c r="I120" s="25"/>
      <c r="J120" s="23"/>
      <c r="K120" s="25"/>
      <c r="L120" s="23"/>
      <c r="M120" s="25"/>
      <c r="N120" s="23"/>
      <c r="O120" s="25"/>
      <c r="P120" s="23"/>
      <c r="Q120" s="25"/>
      <c r="R120" s="23"/>
      <c r="S120" s="25"/>
      <c r="T120" s="23"/>
      <c r="U120" s="25"/>
      <c r="V120" s="23"/>
      <c r="W120" s="25"/>
      <c r="X120" s="23"/>
      <c r="Y120" s="25"/>
      <c r="Z120" s="23"/>
      <c r="AA120" s="25"/>
      <c r="AB120" s="23"/>
      <c r="AC120" s="25"/>
      <c r="AD120" s="23"/>
      <c r="AE120" s="25"/>
      <c r="AF120" s="144"/>
    </row>
    <row r="121" spans="1:35" s="30" customFormat="1" ht="39.75" customHeight="1" x14ac:dyDescent="0.25">
      <c r="A121" s="122" t="s">
        <v>44</v>
      </c>
      <c r="B121" s="123">
        <f t="shared" ref="B121:AE121" si="64">B122</f>
        <v>18840.374</v>
      </c>
      <c r="C121" s="123">
        <f t="shared" si="64"/>
        <v>11164.621000000001</v>
      </c>
      <c r="D121" s="123">
        <f t="shared" si="64"/>
        <v>11164.621000000001</v>
      </c>
      <c r="E121" s="123">
        <f t="shared" si="64"/>
        <v>10212.288</v>
      </c>
      <c r="F121" s="123">
        <f t="shared" si="0"/>
        <v>54.204274288822504</v>
      </c>
      <c r="G121" s="123">
        <f t="shared" si="1"/>
        <v>91.470082146093446</v>
      </c>
      <c r="H121" s="123">
        <f t="shared" si="64"/>
        <v>819.65899999999999</v>
      </c>
      <c r="I121" s="123">
        <f t="shared" si="64"/>
        <v>567.39200000000005</v>
      </c>
      <c r="J121" s="123">
        <f t="shared" si="64"/>
        <v>1815.463</v>
      </c>
      <c r="K121" s="123">
        <f t="shared" si="64"/>
        <v>1515.038</v>
      </c>
      <c r="L121" s="123">
        <f t="shared" si="64"/>
        <v>1539.942</v>
      </c>
      <c r="M121" s="123">
        <f t="shared" si="64"/>
        <v>1312.6569999999999</v>
      </c>
      <c r="N121" s="123">
        <f t="shared" si="64"/>
        <v>1566.471</v>
      </c>
      <c r="O121" s="123">
        <f t="shared" si="64"/>
        <v>1530.5170000000001</v>
      </c>
      <c r="P121" s="123">
        <f t="shared" si="64"/>
        <v>1588.4090000000001</v>
      </c>
      <c r="Q121" s="123">
        <f t="shared" si="64"/>
        <v>1715.702</v>
      </c>
      <c r="R121" s="123">
        <f t="shared" si="64"/>
        <v>1934.191</v>
      </c>
      <c r="S121" s="123">
        <f t="shared" si="64"/>
        <v>1720.424</v>
      </c>
      <c r="T121" s="123">
        <f t="shared" si="64"/>
        <v>1900.4860000000001</v>
      </c>
      <c r="U121" s="123">
        <f t="shared" si="64"/>
        <v>1850.558</v>
      </c>
      <c r="V121" s="123">
        <f t="shared" si="64"/>
        <v>1569.28</v>
      </c>
      <c r="W121" s="123">
        <f t="shared" si="64"/>
        <v>0</v>
      </c>
      <c r="X121" s="123">
        <f t="shared" si="64"/>
        <v>1471.6210000000001</v>
      </c>
      <c r="Y121" s="123">
        <f t="shared" si="64"/>
        <v>0</v>
      </c>
      <c r="Z121" s="123">
        <f t="shared" si="64"/>
        <v>1570.673</v>
      </c>
      <c r="AA121" s="123">
        <f t="shared" si="64"/>
        <v>0</v>
      </c>
      <c r="AB121" s="124">
        <f t="shared" si="64"/>
        <v>1457.86</v>
      </c>
      <c r="AC121" s="123">
        <f t="shared" si="64"/>
        <v>0</v>
      </c>
      <c r="AD121" s="124">
        <f t="shared" si="64"/>
        <v>1606.319</v>
      </c>
      <c r="AE121" s="125">
        <f t="shared" si="64"/>
        <v>0</v>
      </c>
      <c r="AF121" s="147" t="s">
        <v>51</v>
      </c>
    </row>
    <row r="122" spans="1:35" s="21" customFormat="1" ht="18.75" x14ac:dyDescent="0.3">
      <c r="A122" s="29" t="s">
        <v>27</v>
      </c>
      <c r="B122" s="18">
        <f>SUM(B123:B126)</f>
        <v>18840.374</v>
      </c>
      <c r="C122" s="18">
        <f>SUM(C123:C126)</f>
        <v>11164.621000000001</v>
      </c>
      <c r="D122" s="18">
        <f>SUM(D123:D126)</f>
        <v>11164.621000000001</v>
      </c>
      <c r="E122" s="19">
        <f>SUM(E123:E126)</f>
        <v>10212.288</v>
      </c>
      <c r="F122" s="20">
        <f t="shared" si="0"/>
        <v>54.204274288822504</v>
      </c>
      <c r="G122" s="20">
        <f t="shared" si="1"/>
        <v>91.470082146093446</v>
      </c>
      <c r="H122" s="18">
        <f t="shared" ref="H122:AE122" si="65">SUM(H123:H126)</f>
        <v>819.65899999999999</v>
      </c>
      <c r="I122" s="19">
        <f>SUM(I123:I126)</f>
        <v>567.39200000000005</v>
      </c>
      <c r="J122" s="18">
        <f t="shared" si="65"/>
        <v>1815.463</v>
      </c>
      <c r="K122" s="19">
        <f>SUM(K123:K126)</f>
        <v>1515.038</v>
      </c>
      <c r="L122" s="18">
        <f t="shared" si="65"/>
        <v>1539.942</v>
      </c>
      <c r="M122" s="19">
        <f t="shared" si="65"/>
        <v>1312.6569999999999</v>
      </c>
      <c r="N122" s="18">
        <f t="shared" si="65"/>
        <v>1566.471</v>
      </c>
      <c r="O122" s="19">
        <f t="shared" si="65"/>
        <v>1530.5170000000001</v>
      </c>
      <c r="P122" s="18">
        <f t="shared" si="65"/>
        <v>1588.4090000000001</v>
      </c>
      <c r="Q122" s="19">
        <f t="shared" si="65"/>
        <v>1715.702</v>
      </c>
      <c r="R122" s="18">
        <f t="shared" si="65"/>
        <v>1934.191</v>
      </c>
      <c r="S122" s="19">
        <f t="shared" si="65"/>
        <v>1720.424</v>
      </c>
      <c r="T122" s="18">
        <f t="shared" si="65"/>
        <v>1900.4860000000001</v>
      </c>
      <c r="U122" s="19">
        <f t="shared" si="65"/>
        <v>1850.558</v>
      </c>
      <c r="V122" s="18">
        <f t="shared" si="65"/>
        <v>1569.28</v>
      </c>
      <c r="W122" s="19">
        <f t="shared" si="65"/>
        <v>0</v>
      </c>
      <c r="X122" s="18">
        <f t="shared" si="65"/>
        <v>1471.6210000000001</v>
      </c>
      <c r="Y122" s="19">
        <f t="shared" si="65"/>
        <v>0</v>
      </c>
      <c r="Z122" s="18">
        <f t="shared" si="65"/>
        <v>1570.673</v>
      </c>
      <c r="AA122" s="19">
        <f t="shared" si="65"/>
        <v>0</v>
      </c>
      <c r="AB122" s="18">
        <f t="shared" si="65"/>
        <v>1457.86</v>
      </c>
      <c r="AC122" s="19">
        <f t="shared" si="65"/>
        <v>0</v>
      </c>
      <c r="AD122" s="18">
        <f t="shared" si="65"/>
        <v>1606.319</v>
      </c>
      <c r="AE122" s="19">
        <f t="shared" si="65"/>
        <v>0</v>
      </c>
      <c r="AF122" s="148"/>
    </row>
    <row r="123" spans="1:35" s="21" customFormat="1" ht="18.75" x14ac:dyDescent="0.3">
      <c r="A123" s="22" t="s">
        <v>28</v>
      </c>
      <c r="B123" s="23">
        <f>H123+J123+L123+N123+P123+R123+T123+V123+X123+Z123+AB123+AD123</f>
        <v>0</v>
      </c>
      <c r="C123" s="23">
        <f>H123</f>
        <v>0</v>
      </c>
      <c r="D123" s="23">
        <f>E123</f>
        <v>0</v>
      </c>
      <c r="E123" s="23">
        <f>I123+K123+M123+O123+Q123+S123+U123+W123+Y123+AA123+AC123+AE123</f>
        <v>0</v>
      </c>
      <c r="F123" s="24">
        <f t="shared" si="0"/>
        <v>0</v>
      </c>
      <c r="G123" s="24">
        <f t="shared" si="1"/>
        <v>0</v>
      </c>
      <c r="H123" s="23"/>
      <c r="I123" s="25"/>
      <c r="J123" s="23"/>
      <c r="K123" s="25"/>
      <c r="L123" s="23"/>
      <c r="M123" s="25"/>
      <c r="N123" s="23"/>
      <c r="O123" s="25"/>
      <c r="P123" s="23"/>
      <c r="Q123" s="25"/>
      <c r="R123" s="23"/>
      <c r="S123" s="25"/>
      <c r="T123" s="23"/>
      <c r="U123" s="25"/>
      <c r="V123" s="23"/>
      <c r="W123" s="25"/>
      <c r="X123" s="23"/>
      <c r="Y123" s="25"/>
      <c r="Z123" s="23"/>
      <c r="AA123" s="25"/>
      <c r="AB123" s="23"/>
      <c r="AC123" s="25"/>
      <c r="AD123" s="23"/>
      <c r="AE123" s="25"/>
      <c r="AF123" s="148"/>
    </row>
    <row r="124" spans="1:35" s="30" customFormat="1" ht="18.75" x14ac:dyDescent="0.3">
      <c r="A124" s="36" t="s">
        <v>29</v>
      </c>
      <c r="B124" s="25">
        <f>H124+J124+L124+N124+P124+R124+T124+V124+X124+Z124+AB124+AD124</f>
        <v>18840.374</v>
      </c>
      <c r="C124" s="23">
        <f>H124+J124+L124+N124+P124+R124+T124</f>
        <v>11164.621000000001</v>
      </c>
      <c r="D124" s="23">
        <f>C124</f>
        <v>11164.621000000001</v>
      </c>
      <c r="E124" s="23">
        <f>I124+K124+M124+O124+Q124+S124+U124+W124+Y124+AA124+AC124+AE124</f>
        <v>10212.288</v>
      </c>
      <c r="F124" s="24">
        <f t="shared" si="0"/>
        <v>54.204274288822504</v>
      </c>
      <c r="G124" s="24">
        <f t="shared" si="1"/>
        <v>91.470082146093446</v>
      </c>
      <c r="H124" s="23">
        <v>819.65899999999999</v>
      </c>
      <c r="I124" s="25">
        <v>567.39200000000005</v>
      </c>
      <c r="J124" s="23">
        <v>1815.463</v>
      </c>
      <c r="K124" s="25">
        <v>1515.038</v>
      </c>
      <c r="L124" s="23">
        <v>1539.942</v>
      </c>
      <c r="M124" s="25">
        <v>1312.6569999999999</v>
      </c>
      <c r="N124" s="23">
        <v>1566.471</v>
      </c>
      <c r="O124" s="25">
        <v>1530.5170000000001</v>
      </c>
      <c r="P124" s="23">
        <v>1588.4090000000001</v>
      </c>
      <c r="Q124" s="25">
        <v>1715.702</v>
      </c>
      <c r="R124" s="23">
        <v>1934.191</v>
      </c>
      <c r="S124" s="25">
        <v>1720.424</v>
      </c>
      <c r="T124" s="23">
        <v>1900.4860000000001</v>
      </c>
      <c r="U124" s="25">
        <v>1850.558</v>
      </c>
      <c r="V124" s="23">
        <v>1569.28</v>
      </c>
      <c r="W124" s="25">
        <v>0</v>
      </c>
      <c r="X124" s="23">
        <v>1471.6210000000001</v>
      </c>
      <c r="Y124" s="25">
        <v>0</v>
      </c>
      <c r="Z124" s="23">
        <v>1570.673</v>
      </c>
      <c r="AA124" s="25">
        <v>0</v>
      </c>
      <c r="AB124" s="23">
        <v>1457.86</v>
      </c>
      <c r="AC124" s="25">
        <v>0</v>
      </c>
      <c r="AD124" s="23">
        <v>1606.319</v>
      </c>
      <c r="AE124" s="25">
        <v>0</v>
      </c>
      <c r="AF124" s="148"/>
    </row>
    <row r="125" spans="1:35" s="21" customFormat="1" ht="18.75" x14ac:dyDescent="0.3">
      <c r="A125" s="22" t="s">
        <v>30</v>
      </c>
      <c r="B125" s="23">
        <f>H125+J125+L125+N125+P125+R125+T125+V125+X125+Z125+AB125+AD125</f>
        <v>0</v>
      </c>
      <c r="C125" s="23">
        <f t="shared" ref="C125:C126" si="66">H125</f>
        <v>0</v>
      </c>
      <c r="D125" s="23">
        <f>E125</f>
        <v>0</v>
      </c>
      <c r="E125" s="23">
        <f>I125+K125+M125+O125+Q125+S125+U125+W125+Y125+AA125+AC125+AE125</f>
        <v>0</v>
      </c>
      <c r="F125" s="24">
        <f t="shared" si="0"/>
        <v>0</v>
      </c>
      <c r="G125" s="24">
        <f t="shared" si="1"/>
        <v>0</v>
      </c>
      <c r="H125" s="23"/>
      <c r="I125" s="25"/>
      <c r="J125" s="23"/>
      <c r="K125" s="25"/>
      <c r="L125" s="23"/>
      <c r="M125" s="25"/>
      <c r="N125" s="23"/>
      <c r="O125" s="25"/>
      <c r="P125" s="23"/>
      <c r="Q125" s="25"/>
      <c r="R125" s="23"/>
      <c r="S125" s="25"/>
      <c r="T125" s="23"/>
      <c r="U125" s="25"/>
      <c r="V125" s="23"/>
      <c r="W125" s="25"/>
      <c r="X125" s="23"/>
      <c r="Y125" s="25"/>
      <c r="Z125" s="23"/>
      <c r="AA125" s="25"/>
      <c r="AB125" s="23"/>
      <c r="AC125" s="25"/>
      <c r="AD125" s="23"/>
      <c r="AE125" s="25"/>
      <c r="AF125" s="148"/>
    </row>
    <row r="126" spans="1:35" s="21" customFormat="1" ht="18.75" x14ac:dyDescent="0.3">
      <c r="A126" s="22" t="s">
        <v>31</v>
      </c>
      <c r="B126" s="23">
        <f>H126+J126+L126+N126+P126+R126+T126+V126+X126+Z126+AB126+AD126</f>
        <v>0</v>
      </c>
      <c r="C126" s="23">
        <f t="shared" si="66"/>
        <v>0</v>
      </c>
      <c r="D126" s="23">
        <f>E126</f>
        <v>0</v>
      </c>
      <c r="E126" s="23">
        <f>I126+K126+M126+O126+Q126+S126+U126+W126+Y126+AA126+AC126+AE126</f>
        <v>0</v>
      </c>
      <c r="F126" s="24">
        <f t="shared" si="0"/>
        <v>0</v>
      </c>
      <c r="G126" s="24">
        <f t="shared" si="1"/>
        <v>0</v>
      </c>
      <c r="H126" s="23"/>
      <c r="I126" s="25"/>
      <c r="J126" s="23"/>
      <c r="K126" s="25"/>
      <c r="L126" s="23"/>
      <c r="M126" s="25"/>
      <c r="N126" s="23"/>
      <c r="O126" s="25"/>
      <c r="P126" s="23"/>
      <c r="Q126" s="25"/>
      <c r="R126" s="23"/>
      <c r="S126" s="25"/>
      <c r="T126" s="23"/>
      <c r="U126" s="25"/>
      <c r="V126" s="23"/>
      <c r="W126" s="25"/>
      <c r="X126" s="23"/>
      <c r="Y126" s="25"/>
      <c r="Z126" s="23"/>
      <c r="AA126" s="25"/>
      <c r="AB126" s="23"/>
      <c r="AC126" s="25"/>
      <c r="AD126" s="23"/>
      <c r="AE126" s="25"/>
      <c r="AF126" s="149"/>
    </row>
    <row r="127" spans="1:35" s="46" customFormat="1" ht="42.75" customHeight="1" x14ac:dyDescent="0.3">
      <c r="A127" s="41" t="s">
        <v>45</v>
      </c>
      <c r="B127" s="42">
        <f t="shared" ref="B127:E131" si="67">B8+B14+B86</f>
        <v>335666.78399999999</v>
      </c>
      <c r="C127" s="42">
        <f t="shared" si="67"/>
        <v>219298.55099999998</v>
      </c>
      <c r="D127" s="42">
        <f t="shared" si="67"/>
        <v>217163.99099999998</v>
      </c>
      <c r="E127" s="42">
        <f t="shared" si="67"/>
        <v>192252.45400000003</v>
      </c>
      <c r="F127" s="43">
        <f t="shared" si="0"/>
        <v>57.27479249183024</v>
      </c>
      <c r="G127" s="43">
        <f t="shared" si="1"/>
        <v>87.666996942446758</v>
      </c>
      <c r="H127" s="42">
        <f t="shared" ref="H127:AE131" si="68">H8+H14+H86</f>
        <v>28834.548999999999</v>
      </c>
      <c r="I127" s="42">
        <f t="shared" si="68"/>
        <v>17065.372000000003</v>
      </c>
      <c r="J127" s="42">
        <f t="shared" si="68"/>
        <v>33067.392999999996</v>
      </c>
      <c r="K127" s="42">
        <f t="shared" si="68"/>
        <v>27810.398000000001</v>
      </c>
      <c r="L127" s="42">
        <f t="shared" si="68"/>
        <v>26124.592000000001</v>
      </c>
      <c r="M127" s="42">
        <f t="shared" si="68"/>
        <v>26396.936999999998</v>
      </c>
      <c r="N127" s="42">
        <f t="shared" si="68"/>
        <v>45857.921000000002</v>
      </c>
      <c r="O127" s="42">
        <f t="shared" si="68"/>
        <v>47644.936999999998</v>
      </c>
      <c r="P127" s="42">
        <f t="shared" si="68"/>
        <v>19866.569</v>
      </c>
      <c r="Q127" s="42">
        <f t="shared" si="68"/>
        <v>13836.141999999998</v>
      </c>
      <c r="R127" s="42">
        <f t="shared" si="68"/>
        <v>33768.816999999995</v>
      </c>
      <c r="S127" s="42">
        <f t="shared" si="68"/>
        <v>23330.959999999999</v>
      </c>
      <c r="T127" s="42">
        <f t="shared" si="68"/>
        <v>31437.129999999997</v>
      </c>
      <c r="U127" s="42">
        <f t="shared" si="68"/>
        <v>35370.698000000004</v>
      </c>
      <c r="V127" s="42">
        <f t="shared" si="68"/>
        <v>18348.210000000003</v>
      </c>
      <c r="W127" s="42">
        <f t="shared" si="68"/>
        <v>0</v>
      </c>
      <c r="X127" s="42">
        <f t="shared" si="68"/>
        <v>17640.050999999999</v>
      </c>
      <c r="Y127" s="42">
        <f t="shared" si="68"/>
        <v>0</v>
      </c>
      <c r="Z127" s="42">
        <f t="shared" si="68"/>
        <v>32379.102999999999</v>
      </c>
      <c r="AA127" s="42">
        <f t="shared" si="68"/>
        <v>0</v>
      </c>
      <c r="AB127" s="42">
        <f t="shared" si="68"/>
        <v>18743.47</v>
      </c>
      <c r="AC127" s="42">
        <f t="shared" si="68"/>
        <v>0</v>
      </c>
      <c r="AD127" s="42">
        <f t="shared" si="68"/>
        <v>29257.398999999998</v>
      </c>
      <c r="AE127" s="42">
        <f t="shared" si="68"/>
        <v>0</v>
      </c>
      <c r="AF127" s="44"/>
      <c r="AG127" s="45"/>
      <c r="AH127" s="45"/>
      <c r="AI127" s="45"/>
    </row>
    <row r="128" spans="1:35" s="49" customFormat="1" ht="29.25" customHeight="1" x14ac:dyDescent="0.3">
      <c r="A128" s="22" t="s">
        <v>28</v>
      </c>
      <c r="B128" s="23">
        <f t="shared" si="67"/>
        <v>0</v>
      </c>
      <c r="C128" s="23">
        <f t="shared" si="67"/>
        <v>0</v>
      </c>
      <c r="D128" s="23">
        <f t="shared" si="67"/>
        <v>0</v>
      </c>
      <c r="E128" s="23">
        <f t="shared" si="67"/>
        <v>0</v>
      </c>
      <c r="F128" s="26">
        <f t="shared" si="0"/>
        <v>0</v>
      </c>
      <c r="G128" s="26">
        <f t="shared" si="1"/>
        <v>0</v>
      </c>
      <c r="H128" s="23">
        <f t="shared" si="68"/>
        <v>0</v>
      </c>
      <c r="I128" s="23">
        <f t="shared" si="68"/>
        <v>0</v>
      </c>
      <c r="J128" s="23">
        <f t="shared" si="68"/>
        <v>0</v>
      </c>
      <c r="K128" s="23">
        <f t="shared" si="68"/>
        <v>0</v>
      </c>
      <c r="L128" s="23">
        <f t="shared" si="68"/>
        <v>0</v>
      </c>
      <c r="M128" s="23">
        <f t="shared" si="68"/>
        <v>0</v>
      </c>
      <c r="N128" s="23">
        <f t="shared" si="68"/>
        <v>0</v>
      </c>
      <c r="O128" s="23">
        <f t="shared" si="68"/>
        <v>0</v>
      </c>
      <c r="P128" s="23">
        <f t="shared" si="68"/>
        <v>0</v>
      </c>
      <c r="Q128" s="23">
        <f t="shared" si="68"/>
        <v>0</v>
      </c>
      <c r="R128" s="23">
        <f t="shared" si="68"/>
        <v>0</v>
      </c>
      <c r="S128" s="23">
        <f t="shared" si="68"/>
        <v>0</v>
      </c>
      <c r="T128" s="23">
        <f t="shared" si="68"/>
        <v>0</v>
      </c>
      <c r="U128" s="23">
        <f t="shared" si="68"/>
        <v>0</v>
      </c>
      <c r="V128" s="23">
        <f t="shared" si="68"/>
        <v>0</v>
      </c>
      <c r="W128" s="23">
        <f t="shared" si="68"/>
        <v>0</v>
      </c>
      <c r="X128" s="23">
        <f t="shared" si="68"/>
        <v>0</v>
      </c>
      <c r="Y128" s="23">
        <f t="shared" si="68"/>
        <v>0</v>
      </c>
      <c r="Z128" s="23">
        <f t="shared" si="68"/>
        <v>0</v>
      </c>
      <c r="AA128" s="23">
        <f t="shared" si="68"/>
        <v>0</v>
      </c>
      <c r="AB128" s="23">
        <f t="shared" si="68"/>
        <v>0</v>
      </c>
      <c r="AC128" s="23">
        <f t="shared" si="68"/>
        <v>0</v>
      </c>
      <c r="AD128" s="23">
        <f t="shared" si="68"/>
        <v>0</v>
      </c>
      <c r="AE128" s="23">
        <f t="shared" si="68"/>
        <v>0</v>
      </c>
      <c r="AF128" s="47"/>
      <c r="AG128" s="48"/>
      <c r="AH128" s="48"/>
      <c r="AI128" s="48"/>
    </row>
    <row r="129" spans="1:40" s="49" customFormat="1" ht="29.25" customHeight="1" x14ac:dyDescent="0.3">
      <c r="A129" s="22" t="s">
        <v>29</v>
      </c>
      <c r="B129" s="23">
        <f t="shared" si="67"/>
        <v>314474.69400000002</v>
      </c>
      <c r="C129" s="23">
        <f t="shared" si="67"/>
        <v>204472.71100000001</v>
      </c>
      <c r="D129" s="23">
        <f t="shared" si="67"/>
        <v>204472.71100000001</v>
      </c>
      <c r="E129" s="23">
        <f t="shared" si="67"/>
        <v>179561.174</v>
      </c>
      <c r="F129" s="26">
        <f t="shared" si="0"/>
        <v>57.098767381263428</v>
      </c>
      <c r="G129" s="26">
        <f t="shared" si="1"/>
        <v>87.816693544010377</v>
      </c>
      <c r="H129" s="23">
        <f t="shared" si="68"/>
        <v>28948.409</v>
      </c>
      <c r="I129" s="23">
        <f t="shared" si="68"/>
        <v>17179.232000000004</v>
      </c>
      <c r="J129" s="23">
        <f t="shared" si="68"/>
        <v>33181.252999999997</v>
      </c>
      <c r="K129" s="23">
        <f t="shared" si="68"/>
        <v>27924.258000000002</v>
      </c>
      <c r="L129" s="23">
        <f t="shared" si="68"/>
        <v>24516.152000000002</v>
      </c>
      <c r="M129" s="23">
        <f t="shared" si="68"/>
        <v>26510.796999999999</v>
      </c>
      <c r="N129" s="23">
        <f t="shared" si="68"/>
        <v>40048.721000000005</v>
      </c>
      <c r="O129" s="23">
        <f t="shared" si="68"/>
        <v>41679.587</v>
      </c>
      <c r="P129" s="23">
        <f t="shared" si="68"/>
        <v>19866.569</v>
      </c>
      <c r="Q129" s="23">
        <f t="shared" si="68"/>
        <v>13950.001999999999</v>
      </c>
      <c r="R129" s="23">
        <f t="shared" si="68"/>
        <v>26765.057000000001</v>
      </c>
      <c r="S129" s="23">
        <f t="shared" si="68"/>
        <v>22807.31</v>
      </c>
      <c r="T129" s="23">
        <f t="shared" si="68"/>
        <v>31146.55</v>
      </c>
      <c r="U129" s="23">
        <f t="shared" si="68"/>
        <v>29509.988000000001</v>
      </c>
      <c r="V129" s="23">
        <f t="shared" si="68"/>
        <v>18348.210000000003</v>
      </c>
      <c r="W129" s="23">
        <f t="shared" si="68"/>
        <v>0</v>
      </c>
      <c r="X129" s="23">
        <f t="shared" si="68"/>
        <v>15630.700999999999</v>
      </c>
      <c r="Y129" s="23">
        <f t="shared" si="68"/>
        <v>0</v>
      </c>
      <c r="Z129" s="23">
        <f t="shared" si="68"/>
        <v>28022.202999999998</v>
      </c>
      <c r="AA129" s="23">
        <f t="shared" si="68"/>
        <v>0</v>
      </c>
      <c r="AB129" s="23">
        <f t="shared" si="68"/>
        <v>18743.47</v>
      </c>
      <c r="AC129" s="23">
        <f t="shared" si="68"/>
        <v>0</v>
      </c>
      <c r="AD129" s="23">
        <f t="shared" si="68"/>
        <v>29257.398999999998</v>
      </c>
      <c r="AE129" s="23">
        <f t="shared" si="68"/>
        <v>0</v>
      </c>
      <c r="AF129" s="47"/>
      <c r="AG129" s="48"/>
      <c r="AH129" s="48"/>
      <c r="AI129" s="48"/>
    </row>
    <row r="130" spans="1:40" s="49" customFormat="1" ht="29.25" customHeight="1" x14ac:dyDescent="0.3">
      <c r="A130" s="22" t="s">
        <v>30</v>
      </c>
      <c r="B130" s="23">
        <f t="shared" si="67"/>
        <v>0</v>
      </c>
      <c r="C130" s="23">
        <f t="shared" si="67"/>
        <v>0</v>
      </c>
      <c r="D130" s="23">
        <f t="shared" si="67"/>
        <v>0</v>
      </c>
      <c r="E130" s="23">
        <f t="shared" si="67"/>
        <v>0</v>
      </c>
      <c r="F130" s="26">
        <f t="shared" si="0"/>
        <v>0</v>
      </c>
      <c r="G130" s="26">
        <f t="shared" si="1"/>
        <v>0</v>
      </c>
      <c r="H130" s="23">
        <f t="shared" si="68"/>
        <v>0</v>
      </c>
      <c r="I130" s="23">
        <f t="shared" si="68"/>
        <v>0</v>
      </c>
      <c r="J130" s="23">
        <f t="shared" si="68"/>
        <v>0</v>
      </c>
      <c r="K130" s="23">
        <f t="shared" si="68"/>
        <v>0</v>
      </c>
      <c r="L130" s="23">
        <f t="shared" si="68"/>
        <v>0</v>
      </c>
      <c r="M130" s="23">
        <f t="shared" si="68"/>
        <v>0</v>
      </c>
      <c r="N130" s="23">
        <f t="shared" si="68"/>
        <v>0</v>
      </c>
      <c r="O130" s="23">
        <f t="shared" si="68"/>
        <v>0</v>
      </c>
      <c r="P130" s="23">
        <f t="shared" si="68"/>
        <v>0</v>
      </c>
      <c r="Q130" s="23">
        <f t="shared" si="68"/>
        <v>0</v>
      </c>
      <c r="R130" s="23">
        <f t="shared" si="68"/>
        <v>0</v>
      </c>
      <c r="S130" s="23">
        <f t="shared" si="68"/>
        <v>0</v>
      </c>
      <c r="T130" s="23">
        <f t="shared" si="68"/>
        <v>0</v>
      </c>
      <c r="U130" s="23">
        <f t="shared" si="68"/>
        <v>0</v>
      </c>
      <c r="V130" s="23">
        <f t="shared" si="68"/>
        <v>0</v>
      </c>
      <c r="W130" s="23">
        <f t="shared" si="68"/>
        <v>0</v>
      </c>
      <c r="X130" s="23">
        <f t="shared" si="68"/>
        <v>0</v>
      </c>
      <c r="Y130" s="23">
        <f t="shared" si="68"/>
        <v>0</v>
      </c>
      <c r="Z130" s="23">
        <f t="shared" si="68"/>
        <v>0</v>
      </c>
      <c r="AA130" s="23">
        <f t="shared" si="68"/>
        <v>0</v>
      </c>
      <c r="AB130" s="23">
        <f t="shared" si="68"/>
        <v>0</v>
      </c>
      <c r="AC130" s="23">
        <f t="shared" si="68"/>
        <v>0</v>
      </c>
      <c r="AD130" s="23">
        <f t="shared" si="68"/>
        <v>0</v>
      </c>
      <c r="AE130" s="23">
        <f t="shared" si="68"/>
        <v>0</v>
      </c>
      <c r="AF130" s="47"/>
      <c r="AG130" s="48"/>
      <c r="AH130" s="48"/>
      <c r="AI130" s="48"/>
    </row>
    <row r="131" spans="1:40" s="49" customFormat="1" ht="29.25" customHeight="1" x14ac:dyDescent="0.3">
      <c r="A131" s="22" t="s">
        <v>31</v>
      </c>
      <c r="B131" s="23">
        <f t="shared" si="67"/>
        <v>21192.089999999997</v>
      </c>
      <c r="C131" s="23">
        <f t="shared" si="67"/>
        <v>14825.84</v>
      </c>
      <c r="D131" s="23">
        <f t="shared" si="67"/>
        <v>12691.279999999999</v>
      </c>
      <c r="E131" s="23">
        <f t="shared" si="67"/>
        <v>12691.279999999999</v>
      </c>
      <c r="F131" s="26">
        <f t="shared" si="0"/>
        <v>59.886872885118933</v>
      </c>
      <c r="G131" s="26">
        <f t="shared" si="1"/>
        <v>85.602434668119969</v>
      </c>
      <c r="H131" s="23">
        <f t="shared" si="68"/>
        <v>0</v>
      </c>
      <c r="I131" s="23">
        <f t="shared" si="68"/>
        <v>0</v>
      </c>
      <c r="J131" s="23">
        <f t="shared" si="68"/>
        <v>0</v>
      </c>
      <c r="K131" s="23">
        <f t="shared" si="68"/>
        <v>0</v>
      </c>
      <c r="L131" s="23">
        <f t="shared" si="68"/>
        <v>1722.3</v>
      </c>
      <c r="M131" s="23">
        <f t="shared" si="68"/>
        <v>0</v>
      </c>
      <c r="N131" s="23">
        <f t="shared" si="68"/>
        <v>5809.2</v>
      </c>
      <c r="O131" s="23">
        <f t="shared" si="68"/>
        <v>6079.2</v>
      </c>
      <c r="P131" s="23">
        <f t="shared" si="68"/>
        <v>0</v>
      </c>
      <c r="Q131" s="23">
        <f t="shared" si="68"/>
        <v>0</v>
      </c>
      <c r="R131" s="23">
        <f t="shared" si="68"/>
        <v>7003.76</v>
      </c>
      <c r="S131" s="23">
        <f t="shared" si="68"/>
        <v>637.51</v>
      </c>
      <c r="T131" s="23">
        <f t="shared" si="68"/>
        <v>290.58</v>
      </c>
      <c r="U131" s="23">
        <f t="shared" si="68"/>
        <v>5974.57</v>
      </c>
      <c r="V131" s="23">
        <f t="shared" si="68"/>
        <v>0</v>
      </c>
      <c r="W131" s="23">
        <f t="shared" si="68"/>
        <v>0</v>
      </c>
      <c r="X131" s="23">
        <f t="shared" si="68"/>
        <v>2009.35</v>
      </c>
      <c r="Y131" s="23">
        <f t="shared" si="68"/>
        <v>0</v>
      </c>
      <c r="Z131" s="23">
        <f t="shared" si="68"/>
        <v>4356.8999999999996</v>
      </c>
      <c r="AA131" s="23">
        <f t="shared" si="68"/>
        <v>0</v>
      </c>
      <c r="AB131" s="23">
        <f t="shared" si="68"/>
        <v>0</v>
      </c>
      <c r="AC131" s="23">
        <f t="shared" si="68"/>
        <v>0</v>
      </c>
      <c r="AD131" s="23">
        <f t="shared" si="68"/>
        <v>0</v>
      </c>
      <c r="AE131" s="23">
        <f t="shared" si="68"/>
        <v>0</v>
      </c>
      <c r="AF131" s="47"/>
      <c r="AG131" s="48"/>
      <c r="AH131" s="48"/>
      <c r="AI131" s="48"/>
    </row>
    <row r="132" spans="1:40" s="59" customFormat="1" ht="18.75" x14ac:dyDescent="0.3">
      <c r="A132" s="50"/>
      <c r="B132" s="51"/>
      <c r="C132" s="52"/>
      <c r="D132" s="52"/>
      <c r="E132" s="52"/>
      <c r="F132" s="53"/>
      <c r="G132" s="53"/>
      <c r="H132" s="54"/>
      <c r="I132" s="51"/>
      <c r="J132" s="54"/>
      <c r="K132" s="51"/>
      <c r="L132" s="55"/>
      <c r="M132" s="51"/>
      <c r="N132" s="56"/>
      <c r="O132" s="51"/>
      <c r="P132" s="56"/>
      <c r="Q132" s="51"/>
      <c r="R132" s="56"/>
      <c r="S132" s="51"/>
      <c r="T132" s="56"/>
      <c r="U132" s="51"/>
      <c r="V132" s="56"/>
      <c r="W132" s="51"/>
      <c r="X132" s="56"/>
      <c r="Y132" s="51"/>
      <c r="Z132" s="56"/>
      <c r="AA132" s="51"/>
      <c r="AB132" s="56"/>
      <c r="AC132" s="51"/>
      <c r="AD132" s="56"/>
      <c r="AE132" s="51"/>
      <c r="AF132" s="57"/>
      <c r="AG132" s="58">
        <f>H132+J132+L132+N132+P132+R132+T132+V132+X132+Z132+AB132+AD132</f>
        <v>0</v>
      </c>
      <c r="AH132" s="58"/>
      <c r="AI132" s="58"/>
    </row>
    <row r="133" spans="1:40" s="66" customFormat="1" ht="18.75" hidden="1" x14ac:dyDescent="0.3">
      <c r="A133" s="60"/>
      <c r="B133" s="61" t="e">
        <f>#REF!+B91</f>
        <v>#REF!</v>
      </c>
      <c r="C133" s="61" t="e">
        <f>#REF!+C91</f>
        <v>#REF!</v>
      </c>
      <c r="D133" s="61" t="e">
        <f>#REF!+D91</f>
        <v>#REF!</v>
      </c>
      <c r="E133" s="61" t="e">
        <f>#REF!+E91</f>
        <v>#REF!</v>
      </c>
      <c r="F133" s="62"/>
      <c r="G133" s="62"/>
      <c r="H133" s="61" t="e">
        <f>#REF!+H91</f>
        <v>#REF!</v>
      </c>
      <c r="I133" s="61" t="e">
        <f>#REF!+I91</f>
        <v>#REF!</v>
      </c>
      <c r="J133" s="61" t="e">
        <f>#REF!+J91</f>
        <v>#REF!</v>
      </c>
      <c r="K133" s="61" t="e">
        <f>#REF!+K91</f>
        <v>#REF!</v>
      </c>
      <c r="L133" s="61" t="e">
        <f>#REF!+L91</f>
        <v>#REF!</v>
      </c>
      <c r="M133" s="61" t="e">
        <f>#REF!+M91</f>
        <v>#REF!</v>
      </c>
      <c r="N133" s="61" t="e">
        <f>#REF!+N91</f>
        <v>#REF!</v>
      </c>
      <c r="O133" s="61" t="e">
        <f>#REF!+O94</f>
        <v>#REF!</v>
      </c>
      <c r="P133" s="61" t="e">
        <f>#REF!+P94</f>
        <v>#REF!</v>
      </c>
      <c r="Q133" s="61" t="e">
        <f>#REF!+Q94</f>
        <v>#REF!</v>
      </c>
      <c r="R133" s="61" t="e">
        <f>#REF!+R94</f>
        <v>#REF!</v>
      </c>
      <c r="S133" s="61" t="e">
        <f>#REF!+S94</f>
        <v>#REF!</v>
      </c>
      <c r="T133" s="61" t="e">
        <f>#REF!+T94</f>
        <v>#REF!</v>
      </c>
      <c r="U133" s="61" t="e">
        <f>#REF!+U94</f>
        <v>#REF!</v>
      </c>
      <c r="V133" s="61" t="e">
        <f>#REF!+V94</f>
        <v>#REF!</v>
      </c>
      <c r="W133" s="61" t="e">
        <f>#REF!+W94</f>
        <v>#REF!</v>
      </c>
      <c r="X133" s="61" t="e">
        <f>#REF!+X94</f>
        <v>#REF!</v>
      </c>
      <c r="Y133" s="61" t="e">
        <f>#REF!+Y94</f>
        <v>#REF!</v>
      </c>
      <c r="Z133" s="61" t="e">
        <f>#REF!+Z94</f>
        <v>#REF!</v>
      </c>
      <c r="AA133" s="61" t="e">
        <f>#REF!+AA94</f>
        <v>#REF!</v>
      </c>
      <c r="AB133" s="61" t="e">
        <f>#REF!+AB94</f>
        <v>#REF!</v>
      </c>
      <c r="AC133" s="61" t="e">
        <f>#REF!+AC94</f>
        <v>#REF!</v>
      </c>
      <c r="AD133" s="61" t="e">
        <f>#REF!+AD94</f>
        <v>#REF!</v>
      </c>
      <c r="AE133" s="63" t="e">
        <f>#REF!+AE94</f>
        <v>#REF!</v>
      </c>
      <c r="AF133" s="64"/>
      <c r="AG133" s="65"/>
      <c r="AH133" s="65"/>
      <c r="AI133" s="65"/>
    </row>
    <row r="134" spans="1:40" s="30" customFormat="1" ht="18.75" x14ac:dyDescent="0.3">
      <c r="A134" s="67"/>
      <c r="B134" s="68"/>
      <c r="C134" s="68"/>
      <c r="D134" s="68"/>
      <c r="E134" s="68"/>
      <c r="F134" s="68"/>
      <c r="G134" s="68"/>
      <c r="H134" s="69"/>
      <c r="I134" s="68"/>
      <c r="J134" s="69"/>
      <c r="K134" s="68"/>
      <c r="L134" s="69"/>
      <c r="M134" s="68"/>
      <c r="N134" s="69"/>
      <c r="O134" s="68"/>
      <c r="P134" s="69"/>
      <c r="Q134" s="68"/>
      <c r="R134" s="69"/>
      <c r="S134" s="68"/>
      <c r="T134" s="69"/>
      <c r="U134" s="68"/>
      <c r="V134" s="69"/>
      <c r="W134" s="68"/>
      <c r="X134" s="69"/>
      <c r="Y134" s="68"/>
      <c r="Z134" s="69"/>
      <c r="AA134" s="68"/>
      <c r="AB134" s="69"/>
      <c r="AC134" s="68"/>
      <c r="AD134" s="69"/>
      <c r="AE134" s="68"/>
      <c r="AF134" s="70"/>
      <c r="AG134" s="71"/>
      <c r="AH134" s="71"/>
      <c r="AI134" s="71"/>
    </row>
    <row r="135" spans="1:40" ht="18.75" x14ac:dyDescent="0.25">
      <c r="A135" s="141"/>
      <c r="B135" s="141"/>
      <c r="C135" s="141"/>
      <c r="D135" s="141"/>
      <c r="E135" s="141"/>
      <c r="F135" s="141"/>
      <c r="G135" s="141"/>
      <c r="H135" s="141"/>
      <c r="I135" s="141"/>
      <c r="J135" s="141"/>
      <c r="K135" s="141"/>
      <c r="L135" s="141"/>
      <c r="M135" s="95"/>
      <c r="N135" s="72"/>
      <c r="O135" s="95"/>
      <c r="P135" s="73"/>
      <c r="Q135" s="95"/>
      <c r="R135" s="73"/>
      <c r="S135" s="95"/>
      <c r="T135" s="4"/>
      <c r="U135" s="95"/>
      <c r="V135" s="4"/>
      <c r="W135" s="95"/>
      <c r="X135" s="4"/>
      <c r="Y135" s="95"/>
      <c r="Z135" s="4"/>
      <c r="AA135" s="95"/>
      <c r="AB135" s="4"/>
      <c r="AC135" s="95"/>
      <c r="AD135" s="4"/>
      <c r="AE135" s="95"/>
      <c r="AF135" s="95"/>
      <c r="AG135" s="73"/>
      <c r="AH135" s="73"/>
      <c r="AI135" s="73"/>
      <c r="AJ135" s="73"/>
      <c r="AK135" s="73"/>
      <c r="AL135" s="73"/>
      <c r="AM135" s="73"/>
      <c r="AN135" s="74"/>
    </row>
    <row r="136" spans="1:40" s="81" customFormat="1" ht="26.25" customHeight="1" x14ac:dyDescent="0.3">
      <c r="A136" s="145" t="s">
        <v>47</v>
      </c>
      <c r="B136" s="145"/>
      <c r="C136" s="75"/>
      <c r="D136" s="75"/>
      <c r="E136" s="75"/>
      <c r="F136" s="76"/>
      <c r="G136" s="77" t="s">
        <v>46</v>
      </c>
      <c r="H136" s="77"/>
      <c r="I136" s="77"/>
      <c r="J136" s="77"/>
      <c r="K136" s="78"/>
      <c r="L136" s="78"/>
      <c r="M136" s="78"/>
      <c r="N136" s="78"/>
      <c r="O136" s="69"/>
      <c r="P136" s="69"/>
      <c r="Q136" s="69"/>
      <c r="R136" s="69"/>
      <c r="S136" s="69"/>
      <c r="T136" s="69"/>
      <c r="U136" s="69"/>
      <c r="V136" s="69"/>
      <c r="W136" s="69"/>
      <c r="X136" s="69"/>
      <c r="Y136" s="69"/>
      <c r="Z136" s="69"/>
      <c r="AA136" s="69"/>
      <c r="AB136" s="69"/>
      <c r="AC136" s="69"/>
      <c r="AD136" s="69"/>
      <c r="AE136" s="69"/>
      <c r="AF136" s="79"/>
      <c r="AG136" s="80"/>
      <c r="AH136" s="80"/>
      <c r="AI136" s="80"/>
    </row>
    <row r="137" spans="1:40" s="83" customFormat="1" ht="27" customHeight="1" x14ac:dyDescent="0.3">
      <c r="A137" s="75" t="s">
        <v>48</v>
      </c>
      <c r="B137" s="82"/>
      <c r="D137" s="75"/>
      <c r="E137" s="75"/>
      <c r="F137" s="84"/>
      <c r="G137" s="145" t="s">
        <v>49</v>
      </c>
      <c r="H137" s="145"/>
      <c r="I137" s="145" t="s">
        <v>50</v>
      </c>
      <c r="J137" s="145"/>
      <c r="K137" s="145"/>
      <c r="L137" s="84"/>
      <c r="M137" s="84"/>
      <c r="N137" s="84"/>
      <c r="O137" s="84"/>
      <c r="P137" s="84"/>
      <c r="Q137" s="84"/>
      <c r="R137" s="84"/>
      <c r="S137" s="84"/>
      <c r="T137" s="84"/>
      <c r="U137" s="84"/>
      <c r="V137" s="84"/>
      <c r="W137" s="84"/>
      <c r="X137" s="84"/>
      <c r="Y137" s="84"/>
      <c r="Z137" s="84"/>
      <c r="AA137" s="84"/>
      <c r="AB137" s="84"/>
      <c r="AC137" s="84"/>
      <c r="AD137" s="84"/>
      <c r="AE137" s="85"/>
      <c r="AF137" s="86"/>
    </row>
    <row r="138" spans="1:40" s="83" customFormat="1" ht="19.5" customHeight="1" x14ac:dyDescent="0.25">
      <c r="A138" s="87"/>
      <c r="B138" s="88"/>
      <c r="C138" s="85"/>
      <c r="D138" s="85"/>
      <c r="E138" s="85"/>
      <c r="F138" s="85"/>
      <c r="G138" s="146"/>
      <c r="H138" s="146"/>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9"/>
    </row>
    <row r="139" spans="1:40" s="83" customFormat="1" ht="24.75" customHeight="1" x14ac:dyDescent="0.3">
      <c r="A139" s="90"/>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5"/>
      <c r="AF139" s="91"/>
    </row>
    <row r="140" spans="1:40" x14ac:dyDescent="0.25">
      <c r="A140" s="92"/>
      <c r="B140" s="92"/>
      <c r="C140" s="92"/>
      <c r="D140" s="92"/>
      <c r="E140" s="92"/>
      <c r="F140" s="92"/>
      <c r="G140" s="4"/>
      <c r="H140" s="93"/>
      <c r="I140" s="93"/>
      <c r="J140" s="93"/>
      <c r="K140" s="93"/>
      <c r="L140" s="93"/>
      <c r="M140" s="93"/>
      <c r="N140" s="93"/>
      <c r="O140" s="93"/>
      <c r="P140" s="93"/>
      <c r="Q140" s="93"/>
      <c r="R140" s="93"/>
      <c r="S140" s="93"/>
      <c r="T140" s="4"/>
      <c r="U140" s="92"/>
      <c r="V140" s="4"/>
      <c r="W140" s="92"/>
      <c r="X140" s="4"/>
      <c r="Y140" s="92"/>
      <c r="Z140" s="4"/>
      <c r="AA140" s="92"/>
      <c r="AB140" s="4"/>
      <c r="AC140" s="92"/>
      <c r="AD140" s="4"/>
      <c r="AE140" s="92"/>
      <c r="AF140" s="92"/>
      <c r="AG140" s="73"/>
      <c r="AH140" s="73"/>
      <c r="AI140" s="73"/>
      <c r="AJ140" s="73"/>
      <c r="AK140" s="73"/>
      <c r="AL140" s="73"/>
      <c r="AM140" s="73"/>
      <c r="AN140" s="74"/>
    </row>
    <row r="141" spans="1:40" ht="25.5" customHeight="1" x14ac:dyDescent="0.25">
      <c r="A141" s="141"/>
      <c r="B141" s="141"/>
      <c r="C141" s="141"/>
      <c r="D141" s="141"/>
      <c r="E141" s="141"/>
      <c r="F141" s="141"/>
      <c r="G141" s="141"/>
      <c r="H141" s="141"/>
      <c r="I141" s="141"/>
      <c r="J141" s="141"/>
      <c r="K141" s="141"/>
      <c r="L141" s="141"/>
      <c r="M141" s="95"/>
      <c r="N141" s="72"/>
      <c r="O141" s="95"/>
      <c r="P141" s="73"/>
      <c r="Q141" s="95"/>
      <c r="R141" s="73"/>
      <c r="S141" s="95"/>
      <c r="T141" s="92"/>
      <c r="U141" s="95"/>
      <c r="V141" s="4"/>
      <c r="W141" s="95"/>
      <c r="X141" s="4"/>
      <c r="Y141" s="95"/>
      <c r="Z141" s="4"/>
      <c r="AA141" s="95"/>
      <c r="AB141" s="4"/>
      <c r="AC141" s="95"/>
      <c r="AD141" s="4"/>
      <c r="AE141" s="95"/>
      <c r="AF141" s="95"/>
      <c r="AG141" s="73"/>
      <c r="AH141" s="73"/>
      <c r="AI141" s="73"/>
      <c r="AJ141" s="73"/>
      <c r="AK141" s="73"/>
      <c r="AL141" s="73"/>
      <c r="AM141" s="73"/>
      <c r="AN141" s="74"/>
    </row>
    <row r="142" spans="1:40" ht="8.25" hidden="1" customHeight="1" x14ac:dyDescent="0.25">
      <c r="A142" s="95"/>
      <c r="B142" s="4"/>
      <c r="C142" s="4"/>
      <c r="D142" s="4"/>
      <c r="E142" s="4"/>
      <c r="F142" s="4"/>
      <c r="G142" s="4"/>
      <c r="H142" s="73"/>
      <c r="I142" s="4"/>
      <c r="J142" s="73"/>
      <c r="K142" s="4"/>
      <c r="L142" s="73"/>
      <c r="M142" s="4"/>
      <c r="N142" s="73"/>
      <c r="O142" s="4"/>
      <c r="P142" s="73"/>
      <c r="Q142" s="4"/>
      <c r="R142" s="73"/>
      <c r="S142" s="4"/>
      <c r="T142" s="4"/>
      <c r="U142" s="4"/>
      <c r="V142" s="4"/>
      <c r="W142" s="4"/>
      <c r="X142" s="4"/>
      <c r="Y142" s="4"/>
      <c r="Z142" s="4"/>
      <c r="AA142" s="4"/>
      <c r="AB142" s="4"/>
      <c r="AC142" s="4"/>
      <c r="AD142" s="4"/>
      <c r="AE142" s="4"/>
      <c r="AF142" s="4"/>
      <c r="AG142" s="73"/>
      <c r="AH142" s="73"/>
      <c r="AI142" s="73"/>
      <c r="AJ142" s="73"/>
      <c r="AK142" s="73"/>
      <c r="AL142" s="73"/>
      <c r="AM142" s="73"/>
      <c r="AN142" s="74"/>
    </row>
    <row r="143" spans="1:40" ht="8.25" hidden="1" customHeight="1" x14ac:dyDescent="0.25">
      <c r="A143" s="95"/>
      <c r="B143" s="4"/>
      <c r="C143" s="4"/>
      <c r="D143" s="4"/>
      <c r="E143" s="4"/>
      <c r="F143" s="4"/>
      <c r="G143" s="4"/>
      <c r="H143" s="73"/>
      <c r="I143" s="4"/>
      <c r="J143" s="73"/>
      <c r="K143" s="4"/>
      <c r="L143" s="73"/>
      <c r="M143" s="4"/>
      <c r="N143" s="73"/>
      <c r="O143" s="4"/>
      <c r="P143" s="73"/>
      <c r="Q143" s="4"/>
      <c r="R143" s="73"/>
      <c r="S143" s="4"/>
      <c r="T143" s="4"/>
      <c r="U143" s="4"/>
      <c r="V143" s="4"/>
      <c r="W143" s="4"/>
      <c r="X143" s="4"/>
      <c r="Y143" s="4"/>
      <c r="Z143" s="4"/>
      <c r="AA143" s="4"/>
      <c r="AB143" s="4"/>
      <c r="AC143" s="4"/>
      <c r="AD143" s="4"/>
      <c r="AE143" s="4"/>
      <c r="AF143" s="4"/>
      <c r="AG143" s="73"/>
      <c r="AH143" s="73"/>
      <c r="AI143" s="73"/>
      <c r="AJ143" s="73"/>
      <c r="AK143" s="73"/>
      <c r="AL143" s="73"/>
      <c r="AM143" s="73"/>
      <c r="AN143" s="74"/>
    </row>
    <row r="144" spans="1:40" ht="18.75" x14ac:dyDescent="0.25">
      <c r="A144" s="141"/>
      <c r="B144" s="141"/>
      <c r="C144" s="141"/>
      <c r="D144" s="141"/>
      <c r="E144" s="141"/>
      <c r="F144" s="141"/>
      <c r="G144" s="141"/>
      <c r="H144" s="141"/>
      <c r="I144" s="141"/>
      <c r="J144" s="141"/>
      <c r="K144" s="141"/>
      <c r="L144" s="141"/>
      <c r="M144" s="141"/>
      <c r="N144" s="141"/>
      <c r="O144" s="95"/>
      <c r="P144" s="72"/>
      <c r="Q144" s="95"/>
      <c r="R144" s="73"/>
      <c r="S144" s="95"/>
      <c r="T144" s="4"/>
      <c r="U144" s="95"/>
      <c r="V144" s="4"/>
      <c r="W144" s="95"/>
      <c r="X144" s="4"/>
      <c r="Y144" s="95"/>
      <c r="Z144" s="4"/>
      <c r="AA144" s="95"/>
      <c r="AB144" s="4"/>
      <c r="AC144" s="95"/>
      <c r="AD144" s="4"/>
      <c r="AE144" s="95"/>
      <c r="AF144" s="95"/>
      <c r="AG144" s="73"/>
      <c r="AH144" s="73"/>
      <c r="AI144" s="73"/>
      <c r="AJ144" s="73"/>
      <c r="AK144" s="73"/>
      <c r="AL144" s="73"/>
      <c r="AM144" s="73"/>
      <c r="AN144" s="74"/>
    </row>
    <row r="145" spans="1:40" ht="18.75" x14ac:dyDescent="0.25">
      <c r="A145" s="141"/>
      <c r="B145" s="141"/>
      <c r="C145" s="95"/>
      <c r="D145" s="95"/>
      <c r="E145" s="95"/>
      <c r="F145" s="95"/>
      <c r="G145" s="95"/>
      <c r="H145" s="95"/>
      <c r="I145" s="94"/>
      <c r="J145" s="95"/>
      <c r="K145" s="95"/>
      <c r="L145" s="95"/>
      <c r="M145" s="95"/>
      <c r="N145" s="95"/>
      <c r="O145" s="95"/>
      <c r="P145" s="72"/>
      <c r="Q145" s="95"/>
      <c r="R145" s="73"/>
      <c r="S145" s="95"/>
      <c r="T145" s="4"/>
      <c r="U145" s="95"/>
      <c r="V145" s="4"/>
      <c r="W145" s="95"/>
      <c r="X145" s="4"/>
      <c r="Y145" s="95"/>
      <c r="Z145" s="4"/>
      <c r="AA145" s="95"/>
      <c r="AB145" s="4"/>
      <c r="AC145" s="95"/>
      <c r="AD145" s="4"/>
      <c r="AE145" s="95"/>
      <c r="AF145" s="95"/>
      <c r="AG145" s="73"/>
      <c r="AH145" s="73"/>
      <c r="AI145" s="73"/>
      <c r="AJ145" s="73"/>
      <c r="AK145" s="73"/>
      <c r="AL145" s="73"/>
      <c r="AM145" s="73"/>
      <c r="AN145" s="74"/>
    </row>
    <row r="146" spans="1:40" ht="24.75" customHeight="1" x14ac:dyDescent="0.25">
      <c r="A146" s="95"/>
      <c r="B146" s="4"/>
      <c r="C146" s="4"/>
      <c r="D146" s="4"/>
      <c r="E146" s="4"/>
      <c r="F146" s="4"/>
      <c r="G146" s="4"/>
      <c r="I146" s="94"/>
      <c r="K146" s="4"/>
      <c r="M146" s="4"/>
      <c r="O146" s="4"/>
      <c r="Q146" s="4"/>
      <c r="S146" s="4"/>
      <c r="U146" s="4"/>
      <c r="W146" s="4"/>
      <c r="Y146" s="4"/>
      <c r="AA146" s="4"/>
      <c r="AC146" s="4"/>
      <c r="AE146" s="4"/>
      <c r="AF146" s="4"/>
    </row>
    <row r="147" spans="1:40" ht="48.75" customHeight="1" x14ac:dyDescent="0.25"/>
    <row r="148" spans="1:40" ht="18.75" x14ac:dyDescent="0.25">
      <c r="B148" s="95"/>
      <c r="C148" s="95"/>
      <c r="D148" s="95"/>
      <c r="E148" s="95"/>
      <c r="F148" s="95"/>
      <c r="G148" s="95"/>
      <c r="I148" s="95"/>
      <c r="K148" s="95"/>
      <c r="M148" s="95"/>
      <c r="O148" s="95"/>
      <c r="Q148" s="95"/>
      <c r="S148" s="95"/>
      <c r="U148" s="95"/>
      <c r="W148" s="95"/>
      <c r="Y148" s="95"/>
      <c r="AA148" s="95"/>
      <c r="AC148" s="95"/>
      <c r="AE148" s="95"/>
      <c r="AF148" s="95"/>
    </row>
  </sheetData>
  <mergeCells count="64">
    <mergeCell ref="A145:B145"/>
    <mergeCell ref="A115:AE115"/>
    <mergeCell ref="AF115:AF120"/>
    <mergeCell ref="A121:AE121"/>
    <mergeCell ref="AF121:AF126"/>
    <mergeCell ref="A135:L135"/>
    <mergeCell ref="A136:B136"/>
    <mergeCell ref="G137:H137"/>
    <mergeCell ref="I137:K137"/>
    <mergeCell ref="G138:H138"/>
    <mergeCell ref="A141:L141"/>
    <mergeCell ref="A144:N144"/>
    <mergeCell ref="A91:AE91"/>
    <mergeCell ref="AF92:AF96"/>
    <mergeCell ref="A97:AE97"/>
    <mergeCell ref="AF98:AF114"/>
    <mergeCell ref="A103:AE103"/>
    <mergeCell ref="A109:AE109"/>
    <mergeCell ref="A85:AE85"/>
    <mergeCell ref="A43:AE43"/>
    <mergeCell ref="AF43:AF48"/>
    <mergeCell ref="A49:AE49"/>
    <mergeCell ref="AF49:AF54"/>
    <mergeCell ref="A55:AE55"/>
    <mergeCell ref="AF55:AF60"/>
    <mergeCell ref="A61:AE61"/>
    <mergeCell ref="AF61:AF66"/>
    <mergeCell ref="AF67:AF72"/>
    <mergeCell ref="AF73:AF78"/>
    <mergeCell ref="A79:AE79"/>
    <mergeCell ref="A25:AE25"/>
    <mergeCell ref="AF25:AF30"/>
    <mergeCell ref="A31:AE31"/>
    <mergeCell ref="AF31:AF36"/>
    <mergeCell ref="A37:AE37"/>
    <mergeCell ref="AF37:AF42"/>
    <mergeCell ref="A7:AE7"/>
    <mergeCell ref="AF8:AF12"/>
    <mergeCell ref="A13:AE13"/>
    <mergeCell ref="AF14:AF18"/>
    <mergeCell ref="A19:AE19"/>
    <mergeCell ref="AF19:AF24"/>
    <mergeCell ref="AF3:AF4"/>
    <mergeCell ref="J3:K3"/>
    <mergeCell ref="L3:M3"/>
    <mergeCell ref="N3:O3"/>
    <mergeCell ref="P3:Q3"/>
    <mergeCell ref="R3:S3"/>
    <mergeCell ref="T3:U3"/>
    <mergeCell ref="V3:W3"/>
    <mergeCell ref="X3:Y3"/>
    <mergeCell ref="Z3:AA3"/>
    <mergeCell ref="AB3:AC3"/>
    <mergeCell ref="AD3:AE3"/>
    <mergeCell ref="A1:V1"/>
    <mergeCell ref="A2:V2"/>
    <mergeCell ref="AD2:AE2"/>
    <mergeCell ref="A3:A5"/>
    <mergeCell ref="B3:B4"/>
    <mergeCell ref="C3:C4"/>
    <mergeCell ref="D3:D4"/>
    <mergeCell ref="E3:E4"/>
    <mergeCell ref="F3:G3"/>
    <mergeCell ref="H3:I3"/>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12" orientation="portrait" horizontalDpi="4294967295" verticalDpi="4294967295" r:id="rId1"/>
  <rowBreaks count="1" manualBreakCount="1">
    <brk id="112" max="31" man="1"/>
  </rowBreaks>
  <colBreaks count="1" manualBreakCount="1">
    <brk id="32" max="1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01.08.2020</vt:lpstr>
      <vt:lpstr>'01.08.2020'!Область_печати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Ильин Андрей Александрович</cp:lastModifiedBy>
  <cp:lastPrinted>2020-10-14T09:57:59Z</cp:lastPrinted>
  <dcterms:created xsi:type="dcterms:W3CDTF">2020-04-11T06:44:15Z</dcterms:created>
  <dcterms:modified xsi:type="dcterms:W3CDTF">2021-03-18T04:18:38Z</dcterms:modified>
</cp:coreProperties>
</file>