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Комитет финансов\"/>
    </mc:Choice>
  </mc:AlternateContent>
  <bookViews>
    <workbookView xWindow="0" yWindow="0" windowWidth="23040" windowHeight="9210"/>
  </bookViews>
  <sheets>
    <sheet name="19.04.19" sheetId="14" r:id="rId1"/>
    <sheet name="12.04.19" sheetId="13" r:id="rId2"/>
    <sheet name="05.04.19" sheetId="12" r:id="rId3"/>
    <sheet name="29.03.19" sheetId="11" r:id="rId4"/>
    <sheet name="22.03.19" sheetId="10" r:id="rId5"/>
  </sheets>
  <calcPr calcId="162913"/>
</workbook>
</file>

<file path=xl/calcChain.xml><?xml version="1.0" encoding="utf-8"?>
<calcChain xmlns="http://schemas.openxmlformats.org/spreadsheetml/2006/main">
  <c r="E42" i="10" l="1"/>
  <c r="E42" i="11"/>
  <c r="E42" i="12"/>
  <c r="E42" i="13"/>
  <c r="E42" i="14"/>
  <c r="D42" i="10" l="1"/>
  <c r="D42" i="11"/>
  <c r="D42" i="12"/>
  <c r="D42" i="13"/>
  <c r="D42" i="14"/>
  <c r="F42" i="14" s="1"/>
  <c r="F40" i="10"/>
  <c r="F39" i="10"/>
  <c r="F38" i="10"/>
  <c r="E37" i="10"/>
  <c r="E41" i="10" s="1"/>
  <c r="D37" i="10"/>
  <c r="D41" i="10" s="1"/>
  <c r="F40" i="11"/>
  <c r="F39" i="11"/>
  <c r="F38" i="11"/>
  <c r="E37" i="11"/>
  <c r="D37" i="11"/>
  <c r="D41" i="11" s="1"/>
  <c r="D41" i="12"/>
  <c r="F40" i="12"/>
  <c r="F39" i="12"/>
  <c r="F38" i="12"/>
  <c r="F37" i="12"/>
  <c r="E37" i="12"/>
  <c r="D37" i="12"/>
  <c r="D43" i="12"/>
  <c r="E43" i="12"/>
  <c r="F43" i="12" s="1"/>
  <c r="D44" i="12"/>
  <c r="E44" i="12"/>
  <c r="F44" i="12"/>
  <c r="F40" i="13"/>
  <c r="F39" i="13"/>
  <c r="F38" i="13"/>
  <c r="E37" i="13"/>
  <c r="D37" i="13"/>
  <c r="D41" i="13" s="1"/>
  <c r="D41" i="14"/>
  <c r="F40" i="14"/>
  <c r="F39" i="14"/>
  <c r="F38" i="14"/>
  <c r="E37" i="14"/>
  <c r="F37" i="14" s="1"/>
  <c r="D37" i="14"/>
  <c r="D43" i="14"/>
  <c r="E43" i="14"/>
  <c r="F43" i="14"/>
  <c r="D44" i="14"/>
  <c r="F44" i="14" s="1"/>
  <c r="E44" i="14"/>
  <c r="F37" i="13" l="1"/>
  <c r="F37" i="11"/>
  <c r="F37" i="10"/>
  <c r="F42" i="12"/>
  <c r="E10" i="14" l="1"/>
  <c r="F35" i="14" l="1"/>
  <c r="F34" i="14"/>
  <c r="F33" i="14"/>
  <c r="E32" i="14"/>
  <c r="F32" i="14" s="1"/>
  <c r="D32" i="14"/>
  <c r="F30" i="14"/>
  <c r="F29" i="14"/>
  <c r="F28" i="14"/>
  <c r="E27" i="14"/>
  <c r="F27" i="14" s="1"/>
  <c r="D27" i="14"/>
  <c r="F25" i="14"/>
  <c r="F24" i="14"/>
  <c r="F23" i="14"/>
  <c r="E22" i="14"/>
  <c r="D22" i="14"/>
  <c r="F20" i="14"/>
  <c r="F19" i="14"/>
  <c r="F18" i="14"/>
  <c r="F17" i="14"/>
  <c r="E17" i="14"/>
  <c r="D17" i="14"/>
  <c r="E15" i="14"/>
  <c r="F15" i="14" s="1"/>
  <c r="F14" i="14"/>
  <c r="F13" i="14"/>
  <c r="D12" i="14"/>
  <c r="F10" i="14"/>
  <c r="F9" i="14"/>
  <c r="F8" i="14"/>
  <c r="E7" i="14"/>
  <c r="D7" i="14"/>
  <c r="D44" i="13"/>
  <c r="F44" i="13" s="1"/>
  <c r="E43" i="13"/>
  <c r="D43" i="13"/>
  <c r="F43" i="13" s="1"/>
  <c r="F42" i="13"/>
  <c r="F35" i="13"/>
  <c r="F34" i="13"/>
  <c r="F33" i="13"/>
  <c r="E32" i="13"/>
  <c r="D32" i="13"/>
  <c r="F30" i="13"/>
  <c r="F29" i="13"/>
  <c r="F28" i="13"/>
  <c r="E27" i="13"/>
  <c r="F27" i="13" s="1"/>
  <c r="D27" i="13"/>
  <c r="F25" i="13"/>
  <c r="F24" i="13"/>
  <c r="F23" i="13"/>
  <c r="E22" i="13"/>
  <c r="F22" i="13" s="1"/>
  <c r="D22" i="13"/>
  <c r="F20" i="13"/>
  <c r="F19" i="13"/>
  <c r="F18" i="13"/>
  <c r="E17" i="13"/>
  <c r="F17" i="13" s="1"/>
  <c r="D17" i="13"/>
  <c r="E15" i="13"/>
  <c r="E44" i="13" s="1"/>
  <c r="F14" i="13"/>
  <c r="F13" i="13"/>
  <c r="E12" i="13"/>
  <c r="D12" i="13"/>
  <c r="F10" i="13"/>
  <c r="F9" i="13"/>
  <c r="F8" i="13"/>
  <c r="F7" i="13"/>
  <c r="E7" i="13"/>
  <c r="D7" i="13"/>
  <c r="E41" i="14" l="1"/>
  <c r="F41" i="14" s="1"/>
  <c r="F32" i="13"/>
  <c r="E41" i="13"/>
  <c r="F22" i="14"/>
  <c r="E12" i="14"/>
  <c r="F12" i="14" s="1"/>
  <c r="F7" i="14"/>
  <c r="F41" i="13"/>
  <c r="F12" i="13"/>
  <c r="F15" i="13"/>
  <c r="E15" i="12"/>
  <c r="F35" i="12" l="1"/>
  <c r="F34" i="12"/>
  <c r="F33" i="12"/>
  <c r="E32" i="12"/>
  <c r="F32" i="12" s="1"/>
  <c r="D32" i="12"/>
  <c r="F30" i="12"/>
  <c r="F29" i="12"/>
  <c r="F28" i="12"/>
  <c r="F27" i="12"/>
  <c r="E27" i="12"/>
  <c r="D27" i="12"/>
  <c r="F25" i="12"/>
  <c r="F24" i="12"/>
  <c r="F23" i="12"/>
  <c r="E22" i="12"/>
  <c r="D22" i="12"/>
  <c r="F20" i="12"/>
  <c r="F19" i="12"/>
  <c r="F18" i="12"/>
  <c r="F17" i="12"/>
  <c r="E17" i="12"/>
  <c r="D17" i="12"/>
  <c r="F15" i="12"/>
  <c r="F14" i="12"/>
  <c r="F13" i="12"/>
  <c r="E12" i="12"/>
  <c r="F12" i="12" s="1"/>
  <c r="D12" i="12"/>
  <c r="F10" i="12"/>
  <c r="F9" i="12"/>
  <c r="F8" i="12"/>
  <c r="E7" i="12"/>
  <c r="D7" i="12"/>
  <c r="E41" i="12" l="1"/>
  <c r="F41" i="12" s="1"/>
  <c r="F22" i="12"/>
  <c r="F7" i="12"/>
  <c r="E44" i="11"/>
  <c r="F44" i="11" s="1"/>
  <c r="D44" i="11"/>
  <c r="E43" i="11"/>
  <c r="D43" i="11"/>
  <c r="F35" i="11"/>
  <c r="F34" i="11"/>
  <c r="F33" i="11"/>
  <c r="E32" i="11"/>
  <c r="F32" i="11" s="1"/>
  <c r="D32" i="11"/>
  <c r="F30" i="11"/>
  <c r="F29" i="11"/>
  <c r="F28" i="11"/>
  <c r="E27" i="11"/>
  <c r="F27" i="11" s="1"/>
  <c r="D27" i="11"/>
  <c r="F25" i="11"/>
  <c r="F24" i="11"/>
  <c r="F23" i="11"/>
  <c r="E22" i="11"/>
  <c r="F22" i="11" s="1"/>
  <c r="D22" i="11"/>
  <c r="F20" i="11"/>
  <c r="F19" i="11"/>
  <c r="F18" i="11"/>
  <c r="F17" i="11"/>
  <c r="E17" i="11"/>
  <c r="D17" i="11"/>
  <c r="F15" i="11"/>
  <c r="F14" i="11"/>
  <c r="F13" i="11"/>
  <c r="E12" i="11"/>
  <c r="F12" i="11" s="1"/>
  <c r="D12" i="11"/>
  <c r="F10" i="11"/>
  <c r="F9" i="11"/>
  <c r="F8" i="11"/>
  <c r="E7" i="11"/>
  <c r="D7" i="11"/>
  <c r="F42" i="11" l="1"/>
  <c r="E41" i="11"/>
  <c r="F41" i="11" s="1"/>
  <c r="F43" i="11"/>
  <c r="F7" i="11"/>
  <c r="E44" i="10"/>
  <c r="E43" i="10" l="1"/>
  <c r="D44" i="10"/>
  <c r="D43" i="10"/>
  <c r="F9" i="10"/>
  <c r="F10" i="10"/>
  <c r="F8" i="10"/>
  <c r="F13" i="10"/>
  <c r="F14" i="10"/>
  <c r="F15" i="10"/>
  <c r="F18" i="10"/>
  <c r="F19" i="10"/>
  <c r="F20" i="10"/>
  <c r="F35" i="10"/>
  <c r="F34" i="10"/>
  <c r="F33" i="10"/>
  <c r="E32" i="10"/>
  <c r="D32" i="10"/>
  <c r="F30" i="10"/>
  <c r="F29" i="10"/>
  <c r="F28" i="10"/>
  <c r="E27" i="10"/>
  <c r="D27" i="10"/>
  <c r="F25" i="10"/>
  <c r="F24" i="10"/>
  <c r="F23" i="10"/>
  <c r="E22" i="10"/>
  <c r="D22" i="10"/>
  <c r="E17" i="10"/>
  <c r="D17" i="10"/>
  <c r="D12" i="10"/>
  <c r="E7" i="10"/>
  <c r="F7" i="10" s="1"/>
  <c r="D7" i="10"/>
  <c r="F42" i="10" l="1"/>
  <c r="F43" i="10"/>
  <c r="F27" i="10"/>
  <c r="F32" i="10"/>
  <c r="F17" i="10"/>
  <c r="F22" i="10"/>
  <c r="F44" i="10"/>
  <c r="E12" i="10"/>
  <c r="F12" i="10" s="1"/>
  <c r="F41" i="10" l="1"/>
</calcChain>
</file>

<file path=xl/sharedStrings.xml><?xml version="1.0" encoding="utf-8"?>
<sst xmlns="http://schemas.openxmlformats.org/spreadsheetml/2006/main" count="270" uniqueCount="31">
  <si>
    <t>план</t>
  </si>
  <si>
    <t>факт</t>
  </si>
  <si>
    <t>средства бюджета города Когалыма</t>
  </si>
  <si>
    <t>средства физических лиц</t>
  </si>
  <si>
    <t>средства юр.лиц и индивидуальных предпринимателей</t>
  </si>
  <si>
    <t>Наименование проекта (инициативы)</t>
  </si>
  <si>
    <t>Примечание</t>
  </si>
  <si>
    <t>Всего средств на реализацию проекта, в т.ч.</t>
  </si>
  <si>
    <t>Сумма денежных средств (руб.)</t>
  </si>
  <si>
    <t>отклонение</t>
  </si>
  <si>
    <t>Всего по проектам, в т.ч.:</t>
  </si>
  <si>
    <t>проект: Когалым прогрессивный. От простейших механизмов до MINDSTORMS</t>
  </si>
  <si>
    <t>проект:  Метеоплощадка в детском саду</t>
  </si>
  <si>
    <t>проект:  Приобретение оборудования и инвентаря для увеличения уровня безопасности жителей города на занятиях лыжными гонками</t>
  </si>
  <si>
    <t>проект: Создание коллекции русского традиционного костюма с целью её использования Инициативной группой в мероприятиях города  Когалыма</t>
  </si>
  <si>
    <t>проект:  Издание литературного сборника городского поэтического клуба «Вдохновение»</t>
  </si>
  <si>
    <t>проект:  Когалым. Автор. Творчество.</t>
  </si>
  <si>
    <t>Общая стоимость проекта 999 540 руб.</t>
  </si>
  <si>
    <t>Общая стоимость проекта 240 370 руб.</t>
  </si>
  <si>
    <t>Общая стоимость проекта 365 000 руб.</t>
  </si>
  <si>
    <t>Общая стоимость проекта 347 511 руб.</t>
  </si>
  <si>
    <t>Общая стоимость проекта 700 000 руб.,
в т.ч. передача товаров, услуги на безвозмездной основе (71 000 руб.)</t>
  </si>
  <si>
    <t>Общая стоимость проекта 732 183 руб. 80 коп.,
в т.ч. выполнение  работ на безвозмездной основе (196 525 руб. 20 коп.)</t>
  </si>
  <si>
    <t>Финансовое обеспечение проектов (инициатив) граждан
по вопросам местного значения в городе Когалыме "Твоя инициатива"
по состоянию на 22 марта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</si>
  <si>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29 марта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</si>
  <si>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05 апреля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</si>
  <si>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19 апреля 2019 года</t>
  </si>
  <si>
    <t>Финансовое обеспечение проектов (инициатив) граждан
по вопросам местного значения в городе Когалыме "Твоя инициатива"
по состоянию на 12 апреля 2019 года</t>
  </si>
  <si>
    <t>№ п/п</t>
  </si>
  <si>
    <t>проект: Расширение материальной базы МАУ «Феникс» для занятий спортивным туризмом</t>
  </si>
  <si>
    <t>Общая стоимость проекта 469 630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</si>
</sst>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/>
    <xf numFmtId="49" fontId="0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0" xfId="0" applyFont="1"/>
    <xf numFmtId="49" fontId="1" fillId="0" borderId="0" xfId="0" applyNumberFormat="1" applyFont="1" applyFill="1" applyAlignment="1">
      <alignment wrapText="1"/>
    </xf>
    <xf numFmtId="4" fontId="3" fillId="0" borderId="1" xfId="0" applyNumberFormat="1" applyFont="1" applyBorder="1"/>
    <xf numFmtId="0" fontId="3" fillId="0" borderId="0" xfId="0" applyFont="1"/>
    <xf numFmtId="0" fontId="4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1" fillId="0" borderId="0" xfId="0" applyFont="1"/>
    <xf numFmtId="4" fontId="2" fillId="0" borderId="0" xfId="0" applyNumberFormat="1" applyFont="1"/>
    <xf numFmtId="4" fontId="0" fillId="0" borderId="0" xfId="0" applyNumberFormat="1"/>
    <xf numFmtId="0" fontId="0" fillId="0" borderId="0" xfId="0" applyBorder="1"/>
    <xf numFmtId="49" fontId="8" fillId="0" borderId="6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3" fillId="0" borderId="9" xfId="0" applyNumberFormat="1" applyFont="1" applyBorder="1"/>
    <xf numFmtId="49" fontId="4" fillId="0" borderId="23" xfId="0" applyNumberFormat="1" applyFont="1" applyFill="1" applyBorder="1" applyAlignment="1">
      <alignment wrapText="1"/>
    </xf>
    <xf numFmtId="0" fontId="0" fillId="0" borderId="27" xfId="0" applyBorder="1"/>
    <xf numFmtId="4" fontId="11" fillId="0" borderId="26" xfId="0" applyNumberFormat="1" applyFont="1" applyBorder="1"/>
    <xf numFmtId="49" fontId="11" fillId="0" borderId="25" xfId="0" applyNumberFormat="1" applyFont="1" applyFill="1" applyBorder="1" applyAlignment="1">
      <alignment horizontal="right" wrapText="1"/>
    </xf>
    <xf numFmtId="0" fontId="0" fillId="0" borderId="18" xfId="0" applyBorder="1"/>
    <xf numFmtId="0" fontId="0" fillId="0" borderId="19" xfId="0" applyBorder="1"/>
    <xf numFmtId="49" fontId="3" fillId="0" borderId="28" xfId="0" applyNumberFormat="1" applyFont="1" applyFill="1" applyBorder="1" applyAlignment="1">
      <alignment wrapText="1"/>
    </xf>
    <xf numFmtId="4" fontId="2" fillId="0" borderId="29" xfId="0" applyNumberFormat="1" applyFont="1" applyBorder="1"/>
    <xf numFmtId="0" fontId="0" fillId="0" borderId="30" xfId="0" applyBorder="1"/>
    <xf numFmtId="4" fontId="2" fillId="0" borderId="31" xfId="0" applyNumberFormat="1" applyFont="1" applyBorder="1"/>
    <xf numFmtId="4" fontId="8" fillId="0" borderId="2" xfId="0" applyNumberFormat="1" applyFont="1" applyFill="1" applyBorder="1" applyAlignment="1"/>
    <xf numFmtId="4" fontId="8" fillId="0" borderId="1" xfId="0" applyNumberFormat="1" applyFont="1" applyFill="1" applyBorder="1" applyAlignment="1"/>
    <xf numFmtId="4" fontId="3" fillId="0" borderId="1" xfId="0" applyNumberFormat="1" applyFont="1" applyFill="1" applyBorder="1"/>
    <xf numFmtId="4" fontId="4" fillId="0" borderId="1" xfId="0" applyNumberFormat="1" applyFont="1" applyFill="1" applyBorder="1"/>
    <xf numFmtId="4" fontId="4" fillId="0" borderId="9" xfId="0" applyNumberFormat="1" applyFont="1" applyFill="1" applyBorder="1"/>
    <xf numFmtId="4" fontId="2" fillId="0" borderId="1" xfId="0" applyNumberFormat="1" applyFont="1" applyFill="1" applyBorder="1"/>
    <xf numFmtId="4" fontId="0" fillId="0" borderId="1" xfId="0" applyNumberFormat="1" applyFont="1" applyFill="1" applyBorder="1"/>
    <xf numFmtId="4" fontId="0" fillId="0" borderId="1" xfId="0" applyNumberFormat="1" applyFill="1" applyBorder="1"/>
    <xf numFmtId="4" fontId="0" fillId="0" borderId="9" xfId="0" applyNumberFormat="1" applyFont="1" applyFill="1" applyBorder="1"/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" fontId="0" fillId="0" borderId="9" xfId="0" applyNumberFormat="1" applyFill="1" applyBorder="1"/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8" fillId="0" borderId="36" xfId="0" applyNumberFormat="1" applyFont="1" applyFill="1" applyBorder="1" applyAlignment="1">
      <alignment wrapText="1"/>
    </xf>
    <xf numFmtId="49" fontId="3" fillId="0" borderId="36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wrapText="1"/>
    </xf>
    <xf numFmtId="49" fontId="4" fillId="0" borderId="37" xfId="0" applyNumberFormat="1" applyFont="1" applyFill="1" applyBorder="1" applyAlignment="1">
      <alignment wrapText="1"/>
    </xf>
    <xf numFmtId="49" fontId="4" fillId="0" borderId="38" xfId="0" applyNumberFormat="1" applyFont="1" applyFill="1" applyBorder="1" applyAlignment="1">
      <alignment wrapText="1"/>
    </xf>
    <xf numFmtId="49" fontId="11" fillId="0" borderId="39" xfId="0" applyNumberFormat="1" applyFont="1" applyFill="1" applyBorder="1" applyAlignment="1">
      <alignment horizontal="right" wrapText="1"/>
    </xf>
    <xf numFmtId="49" fontId="3" fillId="0" borderId="40" xfId="0" applyNumberFormat="1" applyFont="1" applyFill="1" applyBorder="1" applyAlignment="1">
      <alignment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0" fontId="9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35" xfId="0" applyNumberFormat="1" applyFont="1" applyFill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abSelected="1" topLeftCell="A3" zoomScale="70" zoomScaleNormal="70" workbookViewId="0">
      <selection activeCell="F42" sqref="F42:F44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75" t="s">
        <v>26</v>
      </c>
      <c r="D2" s="75"/>
      <c r="E2" s="75"/>
      <c r="F2" s="75"/>
      <c r="G2" s="75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customHeight="1" x14ac:dyDescent="0.25">
      <c r="B4" s="94" t="s">
        <v>28</v>
      </c>
      <c r="C4" s="92" t="s">
        <v>5</v>
      </c>
      <c r="D4" s="80" t="s">
        <v>8</v>
      </c>
      <c r="E4" s="81"/>
      <c r="F4" s="82"/>
      <c r="G4" s="83" t="s">
        <v>6</v>
      </c>
      <c r="H4" s="4"/>
      <c r="I4" s="4"/>
      <c r="J4" s="4"/>
      <c r="K4" s="4"/>
    </row>
    <row r="5" spans="2:11" ht="19.5" thickBot="1" x14ac:dyDescent="0.35">
      <c r="B5" s="90"/>
      <c r="C5" s="93"/>
      <c r="D5" s="20" t="s">
        <v>0</v>
      </c>
      <c r="E5" s="21" t="s">
        <v>1</v>
      </c>
      <c r="F5" s="22" t="s">
        <v>9</v>
      </c>
      <c r="G5" s="84"/>
      <c r="H5" s="4"/>
      <c r="I5" s="4"/>
      <c r="J5" s="4"/>
      <c r="K5" s="4"/>
    </row>
    <row r="6" spans="2:11" s="10" customFormat="1" ht="22.5" customHeight="1" x14ac:dyDescent="0.35">
      <c r="B6" s="66">
        <v>1</v>
      </c>
      <c r="C6" s="70" t="s">
        <v>11</v>
      </c>
      <c r="D6" s="70"/>
      <c r="E6" s="70"/>
      <c r="F6" s="70"/>
      <c r="G6" s="71"/>
      <c r="H6" s="9"/>
      <c r="I6" s="9"/>
      <c r="J6" s="9"/>
      <c r="K6" s="9"/>
    </row>
    <row r="7" spans="2:11" s="12" customFormat="1" ht="18.75" x14ac:dyDescent="0.3">
      <c r="B7" s="67"/>
      <c r="C7" s="59" t="s">
        <v>7</v>
      </c>
      <c r="D7" s="34">
        <f>SUM(D8:D10)</f>
        <v>629000</v>
      </c>
      <c r="E7" s="35">
        <f>SUM(E8:E10)</f>
        <v>629000</v>
      </c>
      <c r="F7" s="35">
        <f>E7-D7</f>
        <v>0</v>
      </c>
      <c r="G7" s="72" t="s">
        <v>21</v>
      </c>
      <c r="H7" s="11"/>
      <c r="I7" s="11"/>
      <c r="J7" s="11"/>
      <c r="K7" s="11"/>
    </row>
    <row r="8" spans="2:11" s="8" customFormat="1" ht="18" customHeight="1" x14ac:dyDescent="0.25">
      <c r="B8" s="67"/>
      <c r="C8" s="60" t="s">
        <v>2</v>
      </c>
      <c r="D8" s="36">
        <v>475000</v>
      </c>
      <c r="E8" s="36">
        <v>475000</v>
      </c>
      <c r="F8" s="36">
        <f>D8-E8</f>
        <v>0</v>
      </c>
      <c r="G8" s="73"/>
      <c r="H8" s="7"/>
      <c r="I8" s="7"/>
      <c r="J8" s="7"/>
      <c r="K8" s="7"/>
    </row>
    <row r="9" spans="2:11" s="8" customFormat="1" ht="18" customHeight="1" x14ac:dyDescent="0.25">
      <c r="B9" s="67"/>
      <c r="C9" s="61" t="s">
        <v>3</v>
      </c>
      <c r="D9" s="37">
        <v>77000</v>
      </c>
      <c r="E9" s="37">
        <v>77000</v>
      </c>
      <c r="F9" s="36">
        <f t="shared" ref="F9:F10" si="0">D9-E9</f>
        <v>0</v>
      </c>
      <c r="G9" s="73"/>
    </row>
    <row r="10" spans="2:11" s="8" customFormat="1" ht="18" customHeight="1" thickBot="1" x14ac:dyDescent="0.3">
      <c r="B10" s="68"/>
      <c r="C10" s="62" t="s">
        <v>4</v>
      </c>
      <c r="D10" s="38">
        <v>77000</v>
      </c>
      <c r="E10" s="38">
        <f>38500+38500</f>
        <v>77000</v>
      </c>
      <c r="F10" s="36">
        <f t="shared" si="0"/>
        <v>0</v>
      </c>
      <c r="G10" s="74"/>
    </row>
    <row r="11" spans="2:11" ht="22.5" customHeight="1" x14ac:dyDescent="0.25">
      <c r="B11" s="67">
        <v>2</v>
      </c>
      <c r="C11" s="86" t="s">
        <v>12</v>
      </c>
      <c r="D11" s="86"/>
      <c r="E11" s="86"/>
      <c r="F11" s="86"/>
      <c r="G11" s="87"/>
    </row>
    <row r="12" spans="2:11" ht="18.75" customHeight="1" x14ac:dyDescent="0.3">
      <c r="B12" s="67"/>
      <c r="C12" s="59" t="s">
        <v>7</v>
      </c>
      <c r="D12" s="34">
        <f>SUM(D13:D15)</f>
        <v>535658.6</v>
      </c>
      <c r="E12" s="34">
        <f>SUM(E13:E15)</f>
        <v>124000</v>
      </c>
      <c r="F12" s="34">
        <f>E12-D12</f>
        <v>-411658.6</v>
      </c>
      <c r="G12" s="88" t="s">
        <v>22</v>
      </c>
    </row>
    <row r="13" spans="2:11" ht="18" customHeight="1" x14ac:dyDescent="0.25">
      <c r="B13" s="67"/>
      <c r="C13" s="60" t="s">
        <v>2</v>
      </c>
      <c r="D13" s="39">
        <v>386658.6</v>
      </c>
      <c r="E13" s="39"/>
      <c r="F13" s="36">
        <f>D13-E13</f>
        <v>386658.6</v>
      </c>
      <c r="G13" s="88"/>
    </row>
    <row r="14" spans="2:11" ht="18" customHeight="1" x14ac:dyDescent="0.25">
      <c r="B14" s="67"/>
      <c r="C14" s="61" t="s">
        <v>3</v>
      </c>
      <c r="D14" s="40">
        <v>74000</v>
      </c>
      <c r="E14" s="41">
        <v>74000</v>
      </c>
      <c r="F14" s="36">
        <f t="shared" ref="F14:F15" si="1">D14-E14</f>
        <v>0</v>
      </c>
      <c r="G14" s="88"/>
    </row>
    <row r="15" spans="2:11" ht="18" customHeight="1" thickBot="1" x14ac:dyDescent="0.3">
      <c r="B15" s="67"/>
      <c r="C15" s="62" t="s">
        <v>4</v>
      </c>
      <c r="D15" s="42">
        <v>75000</v>
      </c>
      <c r="E15" s="41">
        <f>25000+25000</f>
        <v>50000</v>
      </c>
      <c r="F15" s="36">
        <f t="shared" si="1"/>
        <v>25000</v>
      </c>
      <c r="G15" s="89"/>
    </row>
    <row r="16" spans="2:11" ht="40.5" customHeight="1" x14ac:dyDescent="0.25">
      <c r="B16" s="66">
        <v>3</v>
      </c>
      <c r="C16" s="86" t="s">
        <v>13</v>
      </c>
      <c r="D16" s="86"/>
      <c r="E16" s="86"/>
      <c r="F16" s="86"/>
      <c r="G16" s="87"/>
    </row>
    <row r="17" spans="2:7" ht="18.75" x14ac:dyDescent="0.3">
      <c r="B17" s="67"/>
      <c r="C17" s="59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88" t="s">
        <v>17</v>
      </c>
    </row>
    <row r="18" spans="2:7" ht="18" customHeight="1" x14ac:dyDescent="0.25">
      <c r="B18" s="67"/>
      <c r="C18" s="60" t="s">
        <v>2</v>
      </c>
      <c r="D18" s="39">
        <v>838900</v>
      </c>
      <c r="E18" s="39">
        <v>838900</v>
      </c>
      <c r="F18" s="36">
        <f>D18-E18</f>
        <v>0</v>
      </c>
      <c r="G18" s="88"/>
    </row>
    <row r="19" spans="2:7" ht="18" customHeight="1" x14ac:dyDescent="0.25">
      <c r="B19" s="67"/>
      <c r="C19" s="61" t="s">
        <v>3</v>
      </c>
      <c r="D19" s="40">
        <v>60640</v>
      </c>
      <c r="E19" s="41">
        <v>60640</v>
      </c>
      <c r="F19" s="36">
        <f t="shared" ref="F19:F20" si="3">D19-E19</f>
        <v>0</v>
      </c>
      <c r="G19" s="88"/>
    </row>
    <row r="20" spans="2:7" ht="18" customHeight="1" thickBot="1" x14ac:dyDescent="0.3">
      <c r="B20" s="68"/>
      <c r="C20" s="62" t="s">
        <v>4</v>
      </c>
      <c r="D20" s="42">
        <v>100000</v>
      </c>
      <c r="E20" s="46">
        <v>100000</v>
      </c>
      <c r="F20" s="36">
        <f t="shared" si="3"/>
        <v>0</v>
      </c>
      <c r="G20" s="89"/>
    </row>
    <row r="21" spans="2:7" s="15" customFormat="1" ht="41.25" customHeight="1" x14ac:dyDescent="0.25">
      <c r="B21" s="67">
        <v>4</v>
      </c>
      <c r="C21" s="86" t="s">
        <v>14</v>
      </c>
      <c r="D21" s="86"/>
      <c r="E21" s="86"/>
      <c r="F21" s="86"/>
      <c r="G21" s="87"/>
    </row>
    <row r="22" spans="2:7" s="15" customFormat="1" ht="18.75" x14ac:dyDescent="0.3">
      <c r="B22" s="67"/>
      <c r="C22" s="59" t="s">
        <v>7</v>
      </c>
      <c r="D22" s="34">
        <f>SUM(D23:D25)</f>
        <v>240370</v>
      </c>
      <c r="E22" s="34">
        <f>SUM(E23:E25)</f>
        <v>240370</v>
      </c>
      <c r="F22" s="34">
        <f>E22-D22</f>
        <v>0</v>
      </c>
      <c r="G22" s="88" t="s">
        <v>18</v>
      </c>
    </row>
    <row r="23" spans="2:7" s="15" customFormat="1" ht="18" customHeight="1" x14ac:dyDescent="0.25">
      <c r="B23" s="67"/>
      <c r="C23" s="60" t="s">
        <v>2</v>
      </c>
      <c r="D23" s="39">
        <v>208000</v>
      </c>
      <c r="E23" s="39">
        <v>208000</v>
      </c>
      <c r="F23" s="36">
        <f>D23-E23</f>
        <v>0</v>
      </c>
      <c r="G23" s="88"/>
    </row>
    <row r="24" spans="2:7" s="15" customFormat="1" ht="18" customHeight="1" x14ac:dyDescent="0.25">
      <c r="B24" s="67"/>
      <c r="C24" s="61" t="s">
        <v>3</v>
      </c>
      <c r="D24" s="40">
        <v>12370</v>
      </c>
      <c r="E24" s="41">
        <v>12370</v>
      </c>
      <c r="F24" s="36">
        <f t="shared" ref="F24:F25" si="4">D24-E24</f>
        <v>0</v>
      </c>
      <c r="G24" s="88"/>
    </row>
    <row r="25" spans="2:7" s="15" customFormat="1" ht="18" customHeight="1" thickBot="1" x14ac:dyDescent="0.3">
      <c r="B25" s="67"/>
      <c r="C25" s="62" t="s">
        <v>4</v>
      </c>
      <c r="D25" s="42">
        <v>20000</v>
      </c>
      <c r="E25" s="46">
        <v>20000</v>
      </c>
      <c r="F25" s="36">
        <f t="shared" si="4"/>
        <v>0</v>
      </c>
      <c r="G25" s="89"/>
    </row>
    <row r="26" spans="2:7" s="15" customFormat="1" ht="22.5" customHeight="1" x14ac:dyDescent="0.25">
      <c r="B26" s="66">
        <v>5</v>
      </c>
      <c r="C26" s="86" t="s">
        <v>15</v>
      </c>
      <c r="D26" s="86"/>
      <c r="E26" s="86"/>
      <c r="F26" s="86"/>
      <c r="G26" s="87"/>
    </row>
    <row r="27" spans="2:7" s="15" customFormat="1" ht="18" customHeight="1" x14ac:dyDescent="0.3">
      <c r="B27" s="67"/>
      <c r="C27" s="59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88" t="s">
        <v>19</v>
      </c>
    </row>
    <row r="28" spans="2:7" s="15" customFormat="1" ht="18" customHeight="1" x14ac:dyDescent="0.25">
      <c r="B28" s="67"/>
      <c r="C28" s="60" t="s">
        <v>2</v>
      </c>
      <c r="D28" s="39">
        <v>327300</v>
      </c>
      <c r="E28" s="39">
        <v>327300</v>
      </c>
      <c r="F28" s="36">
        <f>D28-E28</f>
        <v>0</v>
      </c>
      <c r="G28" s="88"/>
    </row>
    <row r="29" spans="2:7" s="15" customFormat="1" ht="18" customHeight="1" x14ac:dyDescent="0.25">
      <c r="B29" s="67"/>
      <c r="C29" s="61" t="s">
        <v>3</v>
      </c>
      <c r="D29" s="40">
        <v>18700</v>
      </c>
      <c r="E29" s="41">
        <v>18700</v>
      </c>
      <c r="F29" s="36">
        <f t="shared" ref="F29:F30" si="5">D29-E29</f>
        <v>0</v>
      </c>
      <c r="G29" s="88"/>
    </row>
    <row r="30" spans="2:7" s="15" customFormat="1" ht="18" customHeight="1" thickBot="1" x14ac:dyDescent="0.3">
      <c r="B30" s="68"/>
      <c r="C30" s="63" t="s">
        <v>4</v>
      </c>
      <c r="D30" s="47">
        <v>19000</v>
      </c>
      <c r="E30" s="48">
        <v>19000</v>
      </c>
      <c r="F30" s="36">
        <f t="shared" si="5"/>
        <v>0</v>
      </c>
      <c r="G30" s="89"/>
    </row>
    <row r="31" spans="2:7" s="15" customFormat="1" ht="22.5" customHeight="1" x14ac:dyDescent="0.25">
      <c r="B31" s="67">
        <v>6</v>
      </c>
      <c r="C31" s="58" t="s">
        <v>16</v>
      </c>
      <c r="D31" s="56"/>
      <c r="E31" s="56"/>
      <c r="F31" s="56"/>
      <c r="G31" s="57"/>
    </row>
    <row r="32" spans="2:7" s="15" customFormat="1" ht="18" customHeight="1" x14ac:dyDescent="0.3">
      <c r="B32" s="67"/>
      <c r="C32" s="59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88" t="s">
        <v>20</v>
      </c>
    </row>
    <row r="33" spans="2:7" s="15" customFormat="1" ht="18" customHeight="1" x14ac:dyDescent="0.25">
      <c r="B33" s="67"/>
      <c r="C33" s="60" t="s">
        <v>2</v>
      </c>
      <c r="D33" s="39">
        <v>294511</v>
      </c>
      <c r="E33" s="39">
        <v>294511</v>
      </c>
      <c r="F33" s="36">
        <f>D33-E33</f>
        <v>0</v>
      </c>
      <c r="G33" s="88"/>
    </row>
    <row r="34" spans="2:7" s="15" customFormat="1" ht="18" customHeight="1" x14ac:dyDescent="0.25">
      <c r="B34" s="67"/>
      <c r="C34" s="61" t="s">
        <v>3</v>
      </c>
      <c r="D34" s="40">
        <v>18000</v>
      </c>
      <c r="E34" s="41">
        <v>18000</v>
      </c>
      <c r="F34" s="36">
        <f t="shared" ref="F34:F35" si="6">D34-E34</f>
        <v>0</v>
      </c>
      <c r="G34" s="88"/>
    </row>
    <row r="35" spans="2:7" s="15" customFormat="1" ht="18" customHeight="1" thickBot="1" x14ac:dyDescent="0.3">
      <c r="B35" s="67"/>
      <c r="C35" s="63" t="s">
        <v>4</v>
      </c>
      <c r="D35" s="47">
        <v>35000</v>
      </c>
      <c r="E35" s="48">
        <v>35000</v>
      </c>
      <c r="F35" s="36">
        <f t="shared" si="6"/>
        <v>0</v>
      </c>
      <c r="G35" s="89"/>
    </row>
    <row r="36" spans="2:7" s="15" customFormat="1" ht="22.5" customHeight="1" x14ac:dyDescent="0.25">
      <c r="B36" s="66">
        <v>7</v>
      </c>
      <c r="C36" s="69" t="s">
        <v>29</v>
      </c>
      <c r="D36" s="70"/>
      <c r="E36" s="70"/>
      <c r="F36" s="70"/>
      <c r="G36" s="71"/>
    </row>
    <row r="37" spans="2:7" s="15" customFormat="1" ht="18" customHeight="1" x14ac:dyDescent="0.3">
      <c r="B37" s="67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88" t="s">
        <v>30</v>
      </c>
    </row>
    <row r="38" spans="2:7" s="15" customFormat="1" ht="18" customHeight="1" x14ac:dyDescent="0.25">
      <c r="B38" s="67"/>
      <c r="C38" s="17" t="s">
        <v>2</v>
      </c>
      <c r="D38" s="39">
        <v>469630.4</v>
      </c>
      <c r="E38" s="39">
        <v>469630.4</v>
      </c>
      <c r="F38" s="36">
        <f>D38-E38</f>
        <v>0</v>
      </c>
      <c r="G38" s="88"/>
    </row>
    <row r="39" spans="2:7" s="15" customFormat="1" ht="18" customHeight="1" x14ac:dyDescent="0.25">
      <c r="B39" s="67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88"/>
    </row>
    <row r="40" spans="2:7" s="15" customFormat="1" ht="18" customHeight="1" thickBot="1" x14ac:dyDescent="0.3">
      <c r="B40" s="68"/>
      <c r="C40" s="24" t="s">
        <v>4</v>
      </c>
      <c r="D40" s="47">
        <v>0</v>
      </c>
      <c r="E40" s="48">
        <v>0</v>
      </c>
      <c r="F40" s="36">
        <f t="shared" si="7"/>
        <v>0</v>
      </c>
      <c r="G40" s="89"/>
    </row>
    <row r="41" spans="2:7" s="15" customFormat="1" ht="19.5" thickBot="1" x14ac:dyDescent="0.35">
      <c r="B41" s="94"/>
      <c r="C41" s="64" t="s">
        <v>10</v>
      </c>
      <c r="D41" s="26">
        <f>D7+D12+D17+D22+D27+D32+D37</f>
        <v>3586710</v>
      </c>
      <c r="E41" s="26">
        <f t="shared" ref="E41" si="8">E7+E12+E17+E22+E27+E32+E37</f>
        <v>3175051.4</v>
      </c>
      <c r="F41" s="26">
        <f>D41-E41</f>
        <v>411658.60000000009</v>
      </c>
      <c r="G41" s="25"/>
    </row>
    <row r="42" spans="2:7" x14ac:dyDescent="0.25">
      <c r="B42" s="90"/>
      <c r="C42" s="65" t="s">
        <v>2</v>
      </c>
      <c r="D42" s="31">
        <f>D8+D13+D18+D23+D28+D33+D38</f>
        <v>3000000</v>
      </c>
      <c r="E42" s="31">
        <f>E8+E13+E18+E23+E28+E33+E38</f>
        <v>2613341.4</v>
      </c>
      <c r="F42" s="6">
        <f>D42-E42</f>
        <v>386658.60000000009</v>
      </c>
      <c r="G42" s="32"/>
    </row>
    <row r="43" spans="2:7" x14ac:dyDescent="0.25">
      <c r="B43" s="90"/>
      <c r="C43" s="61" t="s">
        <v>3</v>
      </c>
      <c r="D43" s="31">
        <f>D9+D14+D19+D24+D29+D34</f>
        <v>260710</v>
      </c>
      <c r="E43" s="31">
        <f>E9+E14+E19+E24+E29+E34</f>
        <v>260710</v>
      </c>
      <c r="F43" s="6">
        <f t="shared" ref="F43:F44" si="9">D43-E43</f>
        <v>0</v>
      </c>
      <c r="G43" s="28"/>
    </row>
    <row r="44" spans="2:7" ht="15.75" customHeight="1" thickBot="1" x14ac:dyDescent="0.3">
      <c r="B44" s="91"/>
      <c r="C44" s="62" t="s">
        <v>4</v>
      </c>
      <c r="D44" s="33">
        <f>D10+D15+D20+D25+D30+D35</f>
        <v>326000</v>
      </c>
      <c r="E44" s="33">
        <f>E10+E15+E20+E25+E30+E35</f>
        <v>301000</v>
      </c>
      <c r="F44" s="23">
        <f t="shared" si="9"/>
        <v>25000</v>
      </c>
      <c r="G44" s="29"/>
    </row>
  </sheetData>
  <mergeCells count="26">
    <mergeCell ref="C36:G36"/>
    <mergeCell ref="G37:G40"/>
    <mergeCell ref="B26:B30"/>
    <mergeCell ref="B31:B35"/>
    <mergeCell ref="B41:B44"/>
    <mergeCell ref="B36:B40"/>
    <mergeCell ref="C26:G26"/>
    <mergeCell ref="G27:G30"/>
    <mergeCell ref="G32:G35"/>
    <mergeCell ref="B4:B5"/>
    <mergeCell ref="B6:B10"/>
    <mergeCell ref="B11:B15"/>
    <mergeCell ref="B16:B20"/>
    <mergeCell ref="B21:B25"/>
    <mergeCell ref="G22:G25"/>
    <mergeCell ref="G7:G10"/>
    <mergeCell ref="C2:G2"/>
    <mergeCell ref="C4:C5"/>
    <mergeCell ref="D4:F4"/>
    <mergeCell ref="G4:G5"/>
    <mergeCell ref="C6:G6"/>
    <mergeCell ref="C11:G11"/>
    <mergeCell ref="G12:G15"/>
    <mergeCell ref="C16:G16"/>
    <mergeCell ref="G17:G20"/>
    <mergeCell ref="C21:G2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zoomScale="55" zoomScaleNormal="55" workbookViewId="0">
      <selection activeCell="F42" sqref="F42:F44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75" t="s">
        <v>27</v>
      </c>
      <c r="D2" s="75"/>
      <c r="E2" s="75"/>
      <c r="F2" s="75"/>
      <c r="G2" s="75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76" t="s">
        <v>28</v>
      </c>
      <c r="C4" s="78" t="s">
        <v>5</v>
      </c>
      <c r="D4" s="80" t="s">
        <v>8</v>
      </c>
      <c r="E4" s="81"/>
      <c r="F4" s="82"/>
      <c r="G4" s="83" t="s">
        <v>6</v>
      </c>
      <c r="H4" s="4"/>
      <c r="I4" s="4"/>
      <c r="J4" s="4"/>
      <c r="K4" s="4"/>
    </row>
    <row r="5" spans="2:11" ht="19.5" thickBot="1" x14ac:dyDescent="0.35">
      <c r="B5" s="77"/>
      <c r="C5" s="79"/>
      <c r="D5" s="20" t="s">
        <v>0</v>
      </c>
      <c r="E5" s="21" t="s">
        <v>1</v>
      </c>
      <c r="F5" s="22" t="s">
        <v>9</v>
      </c>
      <c r="G5" s="84"/>
      <c r="H5" s="4"/>
      <c r="I5" s="4"/>
      <c r="J5" s="4"/>
      <c r="K5" s="4"/>
    </row>
    <row r="6" spans="2:11" s="10" customFormat="1" ht="22.5" customHeight="1" x14ac:dyDescent="0.35">
      <c r="B6" s="66">
        <v>1</v>
      </c>
      <c r="C6" s="69" t="s">
        <v>11</v>
      </c>
      <c r="D6" s="70"/>
      <c r="E6" s="70"/>
      <c r="F6" s="70"/>
      <c r="G6" s="71"/>
      <c r="H6" s="9"/>
      <c r="I6" s="9"/>
      <c r="J6" s="9"/>
      <c r="K6" s="9"/>
    </row>
    <row r="7" spans="2:11" s="12" customFormat="1" ht="18.75" customHeight="1" x14ac:dyDescent="0.3">
      <c r="B7" s="67"/>
      <c r="C7" s="16" t="s">
        <v>7</v>
      </c>
      <c r="D7" s="34">
        <f>SUM(D8:D10)</f>
        <v>629000</v>
      </c>
      <c r="E7" s="35">
        <f>SUM(E8:E10)</f>
        <v>115500</v>
      </c>
      <c r="F7" s="35">
        <f>E7-D7</f>
        <v>-513500</v>
      </c>
      <c r="G7" s="72" t="s">
        <v>21</v>
      </c>
      <c r="H7" s="11"/>
      <c r="I7" s="11"/>
      <c r="J7" s="11"/>
      <c r="K7" s="11"/>
    </row>
    <row r="8" spans="2:11" s="8" customFormat="1" ht="18" customHeight="1" x14ac:dyDescent="0.25">
      <c r="B8" s="67"/>
      <c r="C8" s="17" t="s">
        <v>2</v>
      </c>
      <c r="D8" s="36">
        <v>475000</v>
      </c>
      <c r="E8" s="36"/>
      <c r="F8" s="36">
        <f>D8-E8</f>
        <v>475000</v>
      </c>
      <c r="G8" s="73"/>
      <c r="H8" s="7"/>
      <c r="I8" s="7"/>
      <c r="J8" s="7"/>
      <c r="K8" s="7"/>
    </row>
    <row r="9" spans="2:11" s="8" customFormat="1" ht="18" customHeight="1" x14ac:dyDescent="0.25">
      <c r="B9" s="67"/>
      <c r="C9" s="18" t="s">
        <v>3</v>
      </c>
      <c r="D9" s="37">
        <v>77000</v>
      </c>
      <c r="E9" s="37">
        <v>77000</v>
      </c>
      <c r="F9" s="36">
        <f t="shared" ref="F9:F10" si="0">D9-E9</f>
        <v>0</v>
      </c>
      <c r="G9" s="73"/>
    </row>
    <row r="10" spans="2:11" s="8" customFormat="1" ht="18" customHeight="1" thickBot="1" x14ac:dyDescent="0.3">
      <c r="B10" s="68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74"/>
    </row>
    <row r="11" spans="2:11" ht="22.5" customHeight="1" x14ac:dyDescent="0.25">
      <c r="B11" s="67">
        <v>2</v>
      </c>
      <c r="C11" s="85" t="s">
        <v>12</v>
      </c>
      <c r="D11" s="86"/>
      <c r="E11" s="86"/>
      <c r="F11" s="86"/>
      <c r="G11" s="87"/>
    </row>
    <row r="12" spans="2:11" ht="18.75" customHeight="1" x14ac:dyDescent="0.3">
      <c r="B12" s="67"/>
      <c r="C12" s="16" t="s">
        <v>7</v>
      </c>
      <c r="D12" s="34">
        <f>SUM(D13:D15)</f>
        <v>535658.6</v>
      </c>
      <c r="E12" s="34">
        <f>SUM(E13:E15)</f>
        <v>50000</v>
      </c>
      <c r="F12" s="34">
        <f>E12-D12</f>
        <v>-485658.6</v>
      </c>
      <c r="G12" s="88" t="s">
        <v>22</v>
      </c>
    </row>
    <row r="13" spans="2:11" ht="18" customHeight="1" x14ac:dyDescent="0.25">
      <c r="B13" s="67"/>
      <c r="C13" s="17" t="s">
        <v>2</v>
      </c>
      <c r="D13" s="39">
        <v>386658.6</v>
      </c>
      <c r="E13" s="39"/>
      <c r="F13" s="36">
        <f>D13-E13</f>
        <v>386658.6</v>
      </c>
      <c r="G13" s="88"/>
    </row>
    <row r="14" spans="2:11" ht="18" customHeight="1" x14ac:dyDescent="0.25">
      <c r="B14" s="67"/>
      <c r="C14" s="18" t="s">
        <v>3</v>
      </c>
      <c r="D14" s="40">
        <v>74000</v>
      </c>
      <c r="E14" s="41"/>
      <c r="F14" s="36">
        <f t="shared" ref="F14:F15" si="1">D14-E14</f>
        <v>74000</v>
      </c>
      <c r="G14" s="88"/>
    </row>
    <row r="15" spans="2:11" ht="18" customHeight="1" thickBot="1" x14ac:dyDescent="0.3">
      <c r="B15" s="67"/>
      <c r="C15" s="19" t="s">
        <v>4</v>
      </c>
      <c r="D15" s="42">
        <v>75000</v>
      </c>
      <c r="E15" s="41">
        <f>25000+25000</f>
        <v>50000</v>
      </c>
      <c r="F15" s="36">
        <f t="shared" si="1"/>
        <v>25000</v>
      </c>
      <c r="G15" s="89"/>
    </row>
    <row r="16" spans="2:11" ht="40.5" customHeight="1" x14ac:dyDescent="0.25">
      <c r="B16" s="66">
        <v>3</v>
      </c>
      <c r="C16" s="85" t="s">
        <v>13</v>
      </c>
      <c r="D16" s="86"/>
      <c r="E16" s="86"/>
      <c r="F16" s="86"/>
      <c r="G16" s="87"/>
    </row>
    <row r="17" spans="2:7" ht="18.75" customHeight="1" x14ac:dyDescent="0.3">
      <c r="B17" s="67"/>
      <c r="C17" s="16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88" t="s">
        <v>17</v>
      </c>
    </row>
    <row r="18" spans="2:7" ht="18" customHeight="1" x14ac:dyDescent="0.25">
      <c r="B18" s="67"/>
      <c r="C18" s="17" t="s">
        <v>2</v>
      </c>
      <c r="D18" s="39">
        <v>838900</v>
      </c>
      <c r="E18" s="39">
        <v>838900</v>
      </c>
      <c r="F18" s="36">
        <f>D18-E18</f>
        <v>0</v>
      </c>
      <c r="G18" s="88"/>
    </row>
    <row r="19" spans="2:7" ht="18" customHeight="1" x14ac:dyDescent="0.25">
      <c r="B19" s="67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88"/>
    </row>
    <row r="20" spans="2:7" ht="18" customHeight="1" thickBot="1" x14ac:dyDescent="0.3">
      <c r="B20" s="68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89"/>
    </row>
    <row r="21" spans="2:7" s="15" customFormat="1" ht="41.25" customHeight="1" x14ac:dyDescent="0.25">
      <c r="B21" s="67">
        <v>4</v>
      </c>
      <c r="C21" s="85" t="s">
        <v>14</v>
      </c>
      <c r="D21" s="86"/>
      <c r="E21" s="86"/>
      <c r="F21" s="86"/>
      <c r="G21" s="87"/>
    </row>
    <row r="22" spans="2:7" s="15" customFormat="1" ht="18.75" customHeight="1" x14ac:dyDescent="0.3">
      <c r="B22" s="67"/>
      <c r="C22" s="16" t="s">
        <v>7</v>
      </c>
      <c r="D22" s="34">
        <f>SUM(D23:D25)</f>
        <v>240370</v>
      </c>
      <c r="E22" s="34">
        <f>SUM(E23:E25)</f>
        <v>32370</v>
      </c>
      <c r="F22" s="34">
        <f>E22-D22</f>
        <v>-208000</v>
      </c>
      <c r="G22" s="88" t="s">
        <v>18</v>
      </c>
    </row>
    <row r="23" spans="2:7" s="15" customFormat="1" ht="18" customHeight="1" x14ac:dyDescent="0.25">
      <c r="B23" s="67"/>
      <c r="C23" s="17" t="s">
        <v>2</v>
      </c>
      <c r="D23" s="39">
        <v>208000</v>
      </c>
      <c r="E23" s="39"/>
      <c r="F23" s="36">
        <f>D23-E23</f>
        <v>208000</v>
      </c>
      <c r="G23" s="88"/>
    </row>
    <row r="24" spans="2:7" s="15" customFormat="1" ht="18" customHeight="1" x14ac:dyDescent="0.25">
      <c r="B24" s="67"/>
      <c r="C24" s="18" t="s">
        <v>3</v>
      </c>
      <c r="D24" s="40">
        <v>12370</v>
      </c>
      <c r="E24" s="41">
        <v>12370</v>
      </c>
      <c r="F24" s="36">
        <f t="shared" ref="F24:F25" si="4">D24-E24</f>
        <v>0</v>
      </c>
      <c r="G24" s="88"/>
    </row>
    <row r="25" spans="2:7" s="15" customFormat="1" ht="18" customHeight="1" thickBot="1" x14ac:dyDescent="0.3">
      <c r="B25" s="67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89"/>
    </row>
    <row r="26" spans="2:7" s="15" customFormat="1" ht="22.5" customHeight="1" x14ac:dyDescent="0.25">
      <c r="B26" s="66">
        <v>5</v>
      </c>
      <c r="C26" s="85" t="s">
        <v>15</v>
      </c>
      <c r="D26" s="86"/>
      <c r="E26" s="86"/>
      <c r="F26" s="86"/>
      <c r="G26" s="87"/>
    </row>
    <row r="27" spans="2:7" s="15" customFormat="1" ht="18" customHeight="1" x14ac:dyDescent="0.3">
      <c r="B27" s="67"/>
      <c r="C27" s="16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88" t="s">
        <v>19</v>
      </c>
    </row>
    <row r="28" spans="2:7" s="15" customFormat="1" ht="18" customHeight="1" x14ac:dyDescent="0.25">
      <c r="B28" s="67"/>
      <c r="C28" s="17" t="s">
        <v>2</v>
      </c>
      <c r="D28" s="39">
        <v>327300</v>
      </c>
      <c r="E28" s="39">
        <v>327300</v>
      </c>
      <c r="F28" s="36">
        <f>D28-E28</f>
        <v>0</v>
      </c>
      <c r="G28" s="88"/>
    </row>
    <row r="29" spans="2:7" s="15" customFormat="1" ht="18" customHeight="1" x14ac:dyDescent="0.25">
      <c r="B29" s="67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88"/>
    </row>
    <row r="30" spans="2:7" s="15" customFormat="1" ht="18" customHeight="1" thickBot="1" x14ac:dyDescent="0.3">
      <c r="B30" s="68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89"/>
    </row>
    <row r="31" spans="2:7" s="15" customFormat="1" ht="22.5" customHeight="1" x14ac:dyDescent="0.25">
      <c r="B31" s="66">
        <v>6</v>
      </c>
      <c r="C31" s="55" t="s">
        <v>16</v>
      </c>
      <c r="D31" s="56"/>
      <c r="E31" s="56"/>
      <c r="F31" s="56"/>
      <c r="G31" s="57"/>
    </row>
    <row r="32" spans="2:7" s="15" customFormat="1" ht="18" customHeight="1" x14ac:dyDescent="0.3">
      <c r="B32" s="67"/>
      <c r="C32" s="16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88" t="s">
        <v>20</v>
      </c>
    </row>
    <row r="33" spans="2:7" s="15" customFormat="1" ht="18" customHeight="1" x14ac:dyDescent="0.25">
      <c r="B33" s="67"/>
      <c r="C33" s="17" t="s">
        <v>2</v>
      </c>
      <c r="D33" s="39">
        <v>294511</v>
      </c>
      <c r="E33" s="39">
        <v>294511</v>
      </c>
      <c r="F33" s="36">
        <f>D33-E33</f>
        <v>0</v>
      </c>
      <c r="G33" s="88"/>
    </row>
    <row r="34" spans="2:7" s="15" customFormat="1" ht="18" customHeight="1" x14ac:dyDescent="0.25">
      <c r="B34" s="67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88"/>
    </row>
    <row r="35" spans="2:7" s="15" customFormat="1" ht="18" customHeight="1" thickBot="1" x14ac:dyDescent="0.3">
      <c r="B35" s="68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89"/>
    </row>
    <row r="36" spans="2:7" s="15" customFormat="1" ht="22.5" customHeight="1" x14ac:dyDescent="0.25">
      <c r="B36" s="66">
        <v>7</v>
      </c>
      <c r="C36" s="69" t="s">
        <v>29</v>
      </c>
      <c r="D36" s="70"/>
      <c r="E36" s="70"/>
      <c r="F36" s="70"/>
      <c r="G36" s="71"/>
    </row>
    <row r="37" spans="2:7" s="15" customFormat="1" ht="18" customHeight="1" x14ac:dyDescent="0.3">
      <c r="B37" s="67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88" t="s">
        <v>30</v>
      </c>
    </row>
    <row r="38" spans="2:7" s="15" customFormat="1" ht="18" customHeight="1" x14ac:dyDescent="0.25">
      <c r="B38" s="67"/>
      <c r="C38" s="17" t="s">
        <v>2</v>
      </c>
      <c r="D38" s="39">
        <v>469630.4</v>
      </c>
      <c r="E38" s="39">
        <v>469630.4</v>
      </c>
      <c r="F38" s="36">
        <f>D38-E38</f>
        <v>0</v>
      </c>
      <c r="G38" s="88"/>
    </row>
    <row r="39" spans="2:7" s="15" customFormat="1" ht="18" customHeight="1" x14ac:dyDescent="0.25">
      <c r="B39" s="67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88"/>
    </row>
    <row r="40" spans="2:7" s="15" customFormat="1" ht="18" customHeight="1" thickBot="1" x14ac:dyDescent="0.3">
      <c r="B40" s="68"/>
      <c r="C40" s="24" t="s">
        <v>4</v>
      </c>
      <c r="D40" s="47">
        <v>0</v>
      </c>
      <c r="E40" s="48">
        <v>0</v>
      </c>
      <c r="F40" s="36">
        <f t="shared" si="7"/>
        <v>0</v>
      </c>
      <c r="G40" s="89"/>
    </row>
    <row r="41" spans="2:7" s="15" customFormat="1" ht="19.5" thickBot="1" x14ac:dyDescent="0.35">
      <c r="B41" s="94"/>
      <c r="C41" s="27" t="s">
        <v>10</v>
      </c>
      <c r="D41" s="26">
        <f>D7+D12+D17+D22+D27+D32+D37</f>
        <v>3586710</v>
      </c>
      <c r="E41" s="26">
        <f>E7+E12+E17+E22+E27+E32+E37</f>
        <v>2379551.4</v>
      </c>
      <c r="F41" s="26">
        <f>D41-E41</f>
        <v>1207158.6000000001</v>
      </c>
      <c r="G41" s="25"/>
    </row>
    <row r="42" spans="2:7" x14ac:dyDescent="0.25">
      <c r="B42" s="90"/>
      <c r="C42" s="30" t="s">
        <v>2</v>
      </c>
      <c r="D42" s="31">
        <f>D8+D13+D18+D23+D28+D33+D38</f>
        <v>3000000</v>
      </c>
      <c r="E42" s="31">
        <f>E8+E13+E18+E23+E28+E33+E38</f>
        <v>1930341.4</v>
      </c>
      <c r="F42" s="6">
        <f>D42-E42</f>
        <v>1069658.6000000001</v>
      </c>
      <c r="G42" s="32"/>
    </row>
    <row r="43" spans="2:7" x14ac:dyDescent="0.25">
      <c r="B43" s="90"/>
      <c r="C43" s="18" t="s">
        <v>3</v>
      </c>
      <c r="D43" s="31">
        <f>D9+D14+D19+D24+D29+D34</f>
        <v>260710</v>
      </c>
      <c r="E43" s="31">
        <f>E9+E14+E19+E24+E29+E34</f>
        <v>186710</v>
      </c>
      <c r="F43" s="6">
        <f t="shared" ref="F43:F44" si="8">D43-E43</f>
        <v>74000</v>
      </c>
      <c r="G43" s="28"/>
    </row>
    <row r="44" spans="2:7" ht="15.75" customHeight="1" thickBot="1" x14ac:dyDescent="0.3">
      <c r="B44" s="91"/>
      <c r="C44" s="19" t="s">
        <v>4</v>
      </c>
      <c r="D44" s="33">
        <f>D10+D15+D20+D25+D30+D35</f>
        <v>326000</v>
      </c>
      <c r="E44" s="33">
        <f>E10+E15+E20+E25+E30+E35</f>
        <v>262500</v>
      </c>
      <c r="F44" s="23">
        <f t="shared" si="8"/>
        <v>63500</v>
      </c>
      <c r="G44" s="29"/>
    </row>
  </sheetData>
  <mergeCells count="26">
    <mergeCell ref="B4:B5"/>
    <mergeCell ref="B6:B10"/>
    <mergeCell ref="B36:B40"/>
    <mergeCell ref="C36:G36"/>
    <mergeCell ref="G37:G40"/>
    <mergeCell ref="B11:B15"/>
    <mergeCell ref="B21:B25"/>
    <mergeCell ref="B16:B20"/>
    <mergeCell ref="B26:B30"/>
    <mergeCell ref="C11:G11"/>
    <mergeCell ref="G12:G15"/>
    <mergeCell ref="C16:G16"/>
    <mergeCell ref="G17:G20"/>
    <mergeCell ref="C21:G21"/>
    <mergeCell ref="G22:G25"/>
    <mergeCell ref="G7:G10"/>
    <mergeCell ref="B41:B44"/>
    <mergeCell ref="B31:B35"/>
    <mergeCell ref="C26:G26"/>
    <mergeCell ref="G27:G30"/>
    <mergeCell ref="G32:G35"/>
    <mergeCell ref="C2:G2"/>
    <mergeCell ref="C4:C5"/>
    <mergeCell ref="D4:F4"/>
    <mergeCell ref="G4:G5"/>
    <mergeCell ref="C6:G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opLeftCell="A7" zoomScale="70" zoomScaleNormal="70" workbookViewId="0">
      <selection activeCell="D48" sqref="D48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75" t="s">
        <v>25</v>
      </c>
      <c r="D2" s="75"/>
      <c r="E2" s="75"/>
      <c r="F2" s="75"/>
      <c r="G2" s="75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76" t="s">
        <v>28</v>
      </c>
      <c r="C4" s="78" t="s">
        <v>5</v>
      </c>
      <c r="D4" s="80" t="s">
        <v>8</v>
      </c>
      <c r="E4" s="81"/>
      <c r="F4" s="82"/>
      <c r="G4" s="83" t="s">
        <v>6</v>
      </c>
      <c r="H4" s="4"/>
      <c r="I4" s="4"/>
      <c r="J4" s="4"/>
      <c r="K4" s="4"/>
    </row>
    <row r="5" spans="2:11" ht="19.5" thickBot="1" x14ac:dyDescent="0.35">
      <c r="B5" s="77"/>
      <c r="C5" s="79"/>
      <c r="D5" s="20" t="s">
        <v>0</v>
      </c>
      <c r="E5" s="21" t="s">
        <v>1</v>
      </c>
      <c r="F5" s="22" t="s">
        <v>9</v>
      </c>
      <c r="G5" s="84"/>
      <c r="H5" s="4"/>
      <c r="I5" s="4"/>
      <c r="J5" s="4"/>
      <c r="K5" s="4"/>
    </row>
    <row r="6" spans="2:11" s="10" customFormat="1" ht="22.5" customHeight="1" x14ac:dyDescent="0.35">
      <c r="B6" s="66">
        <v>1</v>
      </c>
      <c r="C6" s="69" t="s">
        <v>11</v>
      </c>
      <c r="D6" s="70"/>
      <c r="E6" s="70"/>
      <c r="F6" s="70"/>
      <c r="G6" s="71"/>
      <c r="H6" s="9"/>
      <c r="I6" s="9"/>
      <c r="J6" s="9"/>
      <c r="K6" s="9"/>
    </row>
    <row r="7" spans="2:11" s="12" customFormat="1" ht="18.75" customHeight="1" x14ac:dyDescent="0.3">
      <c r="B7" s="67"/>
      <c r="C7" s="16" t="s">
        <v>7</v>
      </c>
      <c r="D7" s="34">
        <f>SUM(D8:D10)</f>
        <v>629000</v>
      </c>
      <c r="E7" s="35">
        <f>SUM(E8:E10)</f>
        <v>115500</v>
      </c>
      <c r="F7" s="35">
        <f>E7-D7</f>
        <v>-513500</v>
      </c>
      <c r="G7" s="72" t="s">
        <v>21</v>
      </c>
      <c r="H7" s="11"/>
      <c r="I7" s="11"/>
      <c r="J7" s="11"/>
      <c r="K7" s="11"/>
    </row>
    <row r="8" spans="2:11" s="8" customFormat="1" ht="18" customHeight="1" x14ac:dyDescent="0.25">
      <c r="B8" s="67"/>
      <c r="C8" s="17" t="s">
        <v>2</v>
      </c>
      <c r="D8" s="36">
        <v>475000</v>
      </c>
      <c r="E8" s="36"/>
      <c r="F8" s="36">
        <f>D8-E8</f>
        <v>475000</v>
      </c>
      <c r="G8" s="73"/>
      <c r="H8" s="7"/>
      <c r="I8" s="7"/>
      <c r="J8" s="7"/>
      <c r="K8" s="7"/>
    </row>
    <row r="9" spans="2:11" s="8" customFormat="1" ht="18" customHeight="1" x14ac:dyDescent="0.25">
      <c r="B9" s="67"/>
      <c r="C9" s="18" t="s">
        <v>3</v>
      </c>
      <c r="D9" s="37">
        <v>77000</v>
      </c>
      <c r="E9" s="37">
        <v>77000</v>
      </c>
      <c r="F9" s="36">
        <f t="shared" ref="F9:F10" si="0">D9-E9</f>
        <v>0</v>
      </c>
      <c r="G9" s="73"/>
    </row>
    <row r="10" spans="2:11" s="8" customFormat="1" ht="18" customHeight="1" thickBot="1" x14ac:dyDescent="0.3">
      <c r="B10" s="68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74"/>
    </row>
    <row r="11" spans="2:11" ht="22.5" customHeight="1" x14ac:dyDescent="0.25">
      <c r="B11" s="67">
        <v>2</v>
      </c>
      <c r="C11" s="85" t="s">
        <v>12</v>
      </c>
      <c r="D11" s="86"/>
      <c r="E11" s="86"/>
      <c r="F11" s="86"/>
      <c r="G11" s="87"/>
    </row>
    <row r="12" spans="2:11" ht="18.75" customHeight="1" x14ac:dyDescent="0.3">
      <c r="B12" s="67"/>
      <c r="C12" s="16" t="s">
        <v>7</v>
      </c>
      <c r="D12" s="34">
        <f>SUM(D13:D15)</f>
        <v>535658.6</v>
      </c>
      <c r="E12" s="34">
        <f>SUM(E13:E15)</f>
        <v>50000</v>
      </c>
      <c r="F12" s="34">
        <f>E12-D12</f>
        <v>-485658.6</v>
      </c>
      <c r="G12" s="88" t="s">
        <v>22</v>
      </c>
    </row>
    <row r="13" spans="2:11" ht="18" customHeight="1" x14ac:dyDescent="0.25">
      <c r="B13" s="67"/>
      <c r="C13" s="17" t="s">
        <v>2</v>
      </c>
      <c r="D13" s="39">
        <v>386658.6</v>
      </c>
      <c r="E13" s="39"/>
      <c r="F13" s="36">
        <f>D13-E13</f>
        <v>386658.6</v>
      </c>
      <c r="G13" s="88"/>
    </row>
    <row r="14" spans="2:11" ht="18" customHeight="1" x14ac:dyDescent="0.25">
      <c r="B14" s="67"/>
      <c r="C14" s="18" t="s">
        <v>3</v>
      </c>
      <c r="D14" s="40">
        <v>74000</v>
      </c>
      <c r="E14" s="41"/>
      <c r="F14" s="36">
        <f t="shared" ref="F14:F15" si="1">D14-E14</f>
        <v>74000</v>
      </c>
      <c r="G14" s="88"/>
    </row>
    <row r="15" spans="2:11" ht="18" customHeight="1" thickBot="1" x14ac:dyDescent="0.3">
      <c r="B15" s="67"/>
      <c r="C15" s="19" t="s">
        <v>4</v>
      </c>
      <c r="D15" s="42">
        <v>75000</v>
      </c>
      <c r="E15" s="41">
        <f>25000+25000</f>
        <v>50000</v>
      </c>
      <c r="F15" s="36">
        <f t="shared" si="1"/>
        <v>25000</v>
      </c>
      <c r="G15" s="89"/>
    </row>
    <row r="16" spans="2:11" ht="40.5" customHeight="1" x14ac:dyDescent="0.25">
      <c r="B16" s="66">
        <v>3</v>
      </c>
      <c r="C16" s="85" t="s">
        <v>13</v>
      </c>
      <c r="D16" s="86"/>
      <c r="E16" s="86"/>
      <c r="F16" s="86"/>
      <c r="G16" s="87"/>
    </row>
    <row r="17" spans="2:7" ht="18.75" x14ac:dyDescent="0.3">
      <c r="B17" s="67"/>
      <c r="C17" s="16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88" t="s">
        <v>17</v>
      </c>
    </row>
    <row r="18" spans="2:7" ht="18" customHeight="1" x14ac:dyDescent="0.25">
      <c r="B18" s="67"/>
      <c r="C18" s="17" t="s">
        <v>2</v>
      </c>
      <c r="D18" s="39">
        <v>838900</v>
      </c>
      <c r="E18" s="39">
        <v>838900</v>
      </c>
      <c r="F18" s="36">
        <f>D18-E18</f>
        <v>0</v>
      </c>
      <c r="G18" s="88"/>
    </row>
    <row r="19" spans="2:7" ht="18" customHeight="1" x14ac:dyDescent="0.25">
      <c r="B19" s="67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88"/>
    </row>
    <row r="20" spans="2:7" ht="18" customHeight="1" thickBot="1" x14ac:dyDescent="0.3">
      <c r="B20" s="68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89"/>
    </row>
    <row r="21" spans="2:7" s="15" customFormat="1" ht="41.25" customHeight="1" x14ac:dyDescent="0.25">
      <c r="B21" s="67">
        <v>4</v>
      </c>
      <c r="C21" s="85" t="s">
        <v>14</v>
      </c>
      <c r="D21" s="86"/>
      <c r="E21" s="86"/>
      <c r="F21" s="86"/>
      <c r="G21" s="87"/>
    </row>
    <row r="22" spans="2:7" s="15" customFormat="1" ht="18.75" x14ac:dyDescent="0.3">
      <c r="B22" s="67"/>
      <c r="C22" s="16" t="s">
        <v>7</v>
      </c>
      <c r="D22" s="34">
        <f>SUM(D23:D25)</f>
        <v>240370</v>
      </c>
      <c r="E22" s="34">
        <f>SUM(E23:E25)</f>
        <v>32370</v>
      </c>
      <c r="F22" s="34">
        <f>E22-D22</f>
        <v>-208000</v>
      </c>
      <c r="G22" s="88" t="s">
        <v>18</v>
      </c>
    </row>
    <row r="23" spans="2:7" s="15" customFormat="1" ht="18" customHeight="1" x14ac:dyDescent="0.25">
      <c r="B23" s="67"/>
      <c r="C23" s="17" t="s">
        <v>2</v>
      </c>
      <c r="D23" s="39">
        <v>208000</v>
      </c>
      <c r="E23" s="39"/>
      <c r="F23" s="36">
        <f>D23-E23</f>
        <v>208000</v>
      </c>
      <c r="G23" s="88"/>
    </row>
    <row r="24" spans="2:7" s="15" customFormat="1" ht="18" customHeight="1" x14ac:dyDescent="0.25">
      <c r="B24" s="67"/>
      <c r="C24" s="18" t="s">
        <v>3</v>
      </c>
      <c r="D24" s="40">
        <v>12370</v>
      </c>
      <c r="E24" s="41">
        <v>12370</v>
      </c>
      <c r="F24" s="36">
        <f t="shared" ref="F24:F25" si="4">D24-E24</f>
        <v>0</v>
      </c>
      <c r="G24" s="88"/>
    </row>
    <row r="25" spans="2:7" s="15" customFormat="1" ht="18" customHeight="1" thickBot="1" x14ac:dyDescent="0.3">
      <c r="B25" s="67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89"/>
    </row>
    <row r="26" spans="2:7" s="15" customFormat="1" ht="22.5" customHeight="1" x14ac:dyDescent="0.25">
      <c r="B26" s="66">
        <v>5</v>
      </c>
      <c r="C26" s="85" t="s">
        <v>15</v>
      </c>
      <c r="D26" s="86"/>
      <c r="E26" s="86"/>
      <c r="F26" s="86"/>
      <c r="G26" s="87"/>
    </row>
    <row r="27" spans="2:7" s="15" customFormat="1" ht="18" customHeight="1" x14ac:dyDescent="0.3">
      <c r="B27" s="67"/>
      <c r="C27" s="16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88" t="s">
        <v>19</v>
      </c>
    </row>
    <row r="28" spans="2:7" s="15" customFormat="1" ht="18" customHeight="1" x14ac:dyDescent="0.25">
      <c r="B28" s="67"/>
      <c r="C28" s="17" t="s">
        <v>2</v>
      </c>
      <c r="D28" s="39">
        <v>327300</v>
      </c>
      <c r="E28" s="39">
        <v>327300</v>
      </c>
      <c r="F28" s="36">
        <f>D28-E28</f>
        <v>0</v>
      </c>
      <c r="G28" s="88"/>
    </row>
    <row r="29" spans="2:7" s="15" customFormat="1" ht="18" customHeight="1" x14ac:dyDescent="0.25">
      <c r="B29" s="67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88"/>
    </row>
    <row r="30" spans="2:7" s="15" customFormat="1" ht="18" customHeight="1" thickBot="1" x14ac:dyDescent="0.3">
      <c r="B30" s="68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89"/>
    </row>
    <row r="31" spans="2:7" s="15" customFormat="1" ht="22.5" customHeight="1" x14ac:dyDescent="0.25">
      <c r="B31" s="66">
        <v>6</v>
      </c>
      <c r="C31" s="52" t="s">
        <v>16</v>
      </c>
      <c r="D31" s="53"/>
      <c r="E31" s="53"/>
      <c r="F31" s="53"/>
      <c r="G31" s="54"/>
    </row>
    <row r="32" spans="2:7" s="15" customFormat="1" ht="18" customHeight="1" x14ac:dyDescent="0.3">
      <c r="B32" s="67"/>
      <c r="C32" s="16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88" t="s">
        <v>20</v>
      </c>
    </row>
    <row r="33" spans="2:7" s="15" customFormat="1" ht="18" customHeight="1" x14ac:dyDescent="0.25">
      <c r="B33" s="67"/>
      <c r="C33" s="17" t="s">
        <v>2</v>
      </c>
      <c r="D33" s="39">
        <v>294511</v>
      </c>
      <c r="E33" s="39">
        <v>294511</v>
      </c>
      <c r="F33" s="36">
        <f>D33-E33</f>
        <v>0</v>
      </c>
      <c r="G33" s="88"/>
    </row>
    <row r="34" spans="2:7" s="15" customFormat="1" ht="18" customHeight="1" x14ac:dyDescent="0.25">
      <c r="B34" s="67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88"/>
    </row>
    <row r="35" spans="2:7" s="15" customFormat="1" ht="18" customHeight="1" thickBot="1" x14ac:dyDescent="0.3">
      <c r="B35" s="68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89"/>
    </row>
    <row r="36" spans="2:7" s="15" customFormat="1" ht="22.5" customHeight="1" x14ac:dyDescent="0.25">
      <c r="B36" s="66">
        <v>7</v>
      </c>
      <c r="C36" s="69" t="s">
        <v>29</v>
      </c>
      <c r="D36" s="70"/>
      <c r="E36" s="70"/>
      <c r="F36" s="70"/>
      <c r="G36" s="71"/>
    </row>
    <row r="37" spans="2:7" s="15" customFormat="1" ht="18" customHeight="1" x14ac:dyDescent="0.3">
      <c r="B37" s="67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88" t="s">
        <v>30</v>
      </c>
    </row>
    <row r="38" spans="2:7" s="15" customFormat="1" ht="18" customHeight="1" x14ac:dyDescent="0.25">
      <c r="B38" s="67"/>
      <c r="C38" s="17" t="s">
        <v>2</v>
      </c>
      <c r="D38" s="39">
        <v>469630.4</v>
      </c>
      <c r="E38" s="39">
        <v>469630.4</v>
      </c>
      <c r="F38" s="36">
        <f>D38-E38</f>
        <v>0</v>
      </c>
      <c r="G38" s="88"/>
    </row>
    <row r="39" spans="2:7" s="15" customFormat="1" ht="18" customHeight="1" x14ac:dyDescent="0.25">
      <c r="B39" s="67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88"/>
    </row>
    <row r="40" spans="2:7" s="15" customFormat="1" ht="18" customHeight="1" thickBot="1" x14ac:dyDescent="0.3">
      <c r="B40" s="68"/>
      <c r="C40" s="24" t="s">
        <v>4</v>
      </c>
      <c r="D40" s="47">
        <v>0</v>
      </c>
      <c r="E40" s="48">
        <v>0</v>
      </c>
      <c r="F40" s="36">
        <f t="shared" si="7"/>
        <v>0</v>
      </c>
      <c r="G40" s="89"/>
    </row>
    <row r="41" spans="2:7" s="15" customFormat="1" ht="19.5" thickBot="1" x14ac:dyDescent="0.35">
      <c r="B41" s="94"/>
      <c r="C41" s="27" t="s">
        <v>10</v>
      </c>
      <c r="D41" s="26">
        <f>D7+D12+D17+D22+D27+D32+D37</f>
        <v>3586710</v>
      </c>
      <c r="E41" s="26">
        <f>E7+E12+E17+E22+E27+E32+E37</f>
        <v>2379551.4</v>
      </c>
      <c r="F41" s="26">
        <f>D41-E41</f>
        <v>1207158.6000000001</v>
      </c>
      <c r="G41" s="25"/>
    </row>
    <row r="42" spans="2:7" x14ac:dyDescent="0.25">
      <c r="B42" s="90"/>
      <c r="C42" s="30" t="s">
        <v>2</v>
      </c>
      <c r="D42" s="31">
        <f>D8+D13+D18+D23+D28+D33+D38</f>
        <v>3000000</v>
      </c>
      <c r="E42" s="31">
        <f>E8+E13+E18+E23+E28+E33+E38</f>
        <v>1930341.4</v>
      </c>
      <c r="F42" s="6">
        <f>D42-E42</f>
        <v>1069658.6000000001</v>
      </c>
      <c r="G42" s="32"/>
    </row>
    <row r="43" spans="2:7" x14ac:dyDescent="0.25">
      <c r="B43" s="90"/>
      <c r="C43" s="18" t="s">
        <v>3</v>
      </c>
      <c r="D43" s="31">
        <f>D9+D14+D19+D24+D29+D34</f>
        <v>260710</v>
      </c>
      <c r="E43" s="31">
        <f>E9+E14+E19+E24+E29+E34</f>
        <v>186710</v>
      </c>
      <c r="F43" s="6">
        <f t="shared" ref="F43:F44" si="8">D43-E43</f>
        <v>74000</v>
      </c>
      <c r="G43" s="28"/>
    </row>
    <row r="44" spans="2:7" ht="15.75" customHeight="1" thickBot="1" x14ac:dyDescent="0.3">
      <c r="B44" s="91"/>
      <c r="C44" s="19" t="s">
        <v>4</v>
      </c>
      <c r="D44" s="33">
        <f>D10+D15+D20+D25+D30+D35</f>
        <v>326000</v>
      </c>
      <c r="E44" s="33">
        <f>E10+E15+E20+E25+E30+E35</f>
        <v>262500</v>
      </c>
      <c r="F44" s="23">
        <f t="shared" si="8"/>
        <v>63500</v>
      </c>
      <c r="G44" s="29"/>
    </row>
  </sheetData>
  <mergeCells count="26">
    <mergeCell ref="C36:G36"/>
    <mergeCell ref="G37:G40"/>
    <mergeCell ref="B16:B20"/>
    <mergeCell ref="B11:B15"/>
    <mergeCell ref="B6:B10"/>
    <mergeCell ref="G7:G10"/>
    <mergeCell ref="C26:G26"/>
    <mergeCell ref="G27:G30"/>
    <mergeCell ref="G32:G35"/>
    <mergeCell ref="C11:G11"/>
    <mergeCell ref="G12:G15"/>
    <mergeCell ref="C16:G16"/>
    <mergeCell ref="G17:G20"/>
    <mergeCell ref="C21:G21"/>
    <mergeCell ref="G22:G25"/>
    <mergeCell ref="B4:B5"/>
    <mergeCell ref="B41:B44"/>
    <mergeCell ref="B31:B35"/>
    <mergeCell ref="B26:B30"/>
    <mergeCell ref="B21:B25"/>
    <mergeCell ref="B36:B40"/>
    <mergeCell ref="C2:G2"/>
    <mergeCell ref="C4:C5"/>
    <mergeCell ref="D4:F4"/>
    <mergeCell ref="G4:G5"/>
    <mergeCell ref="C6:G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topLeftCell="A16" zoomScale="70" zoomScaleNormal="70" workbookViewId="0">
      <selection activeCell="E43" sqref="E43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75" t="s">
        <v>24</v>
      </c>
      <c r="D2" s="75"/>
      <c r="E2" s="75"/>
      <c r="F2" s="75"/>
      <c r="G2" s="75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76" t="s">
        <v>28</v>
      </c>
      <c r="C4" s="78" t="s">
        <v>5</v>
      </c>
      <c r="D4" s="80" t="s">
        <v>8</v>
      </c>
      <c r="E4" s="81"/>
      <c r="F4" s="82"/>
      <c r="G4" s="83" t="s">
        <v>6</v>
      </c>
      <c r="H4" s="4"/>
      <c r="I4" s="4"/>
      <c r="J4" s="4"/>
      <c r="K4" s="4"/>
    </row>
    <row r="5" spans="2:11" ht="19.5" thickBot="1" x14ac:dyDescent="0.35">
      <c r="B5" s="77"/>
      <c r="C5" s="79"/>
      <c r="D5" s="20" t="s">
        <v>0</v>
      </c>
      <c r="E5" s="21" t="s">
        <v>1</v>
      </c>
      <c r="F5" s="22" t="s">
        <v>9</v>
      </c>
      <c r="G5" s="84"/>
      <c r="H5" s="4"/>
      <c r="I5" s="4"/>
      <c r="J5" s="4"/>
      <c r="K5" s="4"/>
    </row>
    <row r="6" spans="2:11" s="10" customFormat="1" ht="22.5" customHeight="1" x14ac:dyDescent="0.35">
      <c r="B6" s="66">
        <v>1</v>
      </c>
      <c r="C6" s="69" t="s">
        <v>11</v>
      </c>
      <c r="D6" s="70"/>
      <c r="E6" s="70"/>
      <c r="F6" s="70"/>
      <c r="G6" s="71"/>
      <c r="H6" s="9"/>
      <c r="I6" s="9"/>
      <c r="J6" s="9"/>
      <c r="K6" s="9"/>
    </row>
    <row r="7" spans="2:11" s="12" customFormat="1" ht="37.5" customHeight="1" x14ac:dyDescent="0.3">
      <c r="B7" s="67"/>
      <c r="C7" s="16" t="s">
        <v>7</v>
      </c>
      <c r="D7" s="34">
        <f>SUM(D8:D10)</f>
        <v>629000</v>
      </c>
      <c r="E7" s="35">
        <f>SUM(E8:E10)</f>
        <v>38500</v>
      </c>
      <c r="F7" s="35">
        <f>E7-D7</f>
        <v>-590500</v>
      </c>
      <c r="G7" s="72" t="s">
        <v>21</v>
      </c>
      <c r="H7" s="11"/>
      <c r="I7" s="11"/>
      <c r="J7" s="11"/>
      <c r="K7" s="11"/>
    </row>
    <row r="8" spans="2:11" s="8" customFormat="1" ht="18" customHeight="1" x14ac:dyDescent="0.25">
      <c r="B8" s="67"/>
      <c r="C8" s="17" t="s">
        <v>2</v>
      </c>
      <c r="D8" s="36">
        <v>475000</v>
      </c>
      <c r="E8" s="36"/>
      <c r="F8" s="36">
        <f>D8-E8</f>
        <v>475000</v>
      </c>
      <c r="G8" s="73"/>
      <c r="H8" s="7"/>
      <c r="I8" s="7"/>
      <c r="J8" s="7"/>
      <c r="K8" s="7"/>
    </row>
    <row r="9" spans="2:11" s="8" customFormat="1" ht="18" customHeight="1" x14ac:dyDescent="0.25">
      <c r="B9" s="67"/>
      <c r="C9" s="18" t="s">
        <v>3</v>
      </c>
      <c r="D9" s="37">
        <v>77000</v>
      </c>
      <c r="E9" s="37"/>
      <c r="F9" s="36">
        <f t="shared" ref="F9:F10" si="0">D9-E9</f>
        <v>77000</v>
      </c>
      <c r="G9" s="73"/>
    </row>
    <row r="10" spans="2:11" s="8" customFormat="1" ht="18" customHeight="1" thickBot="1" x14ac:dyDescent="0.3">
      <c r="B10" s="68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74"/>
    </row>
    <row r="11" spans="2:11" ht="22.5" customHeight="1" x14ac:dyDescent="0.25">
      <c r="B11" s="67">
        <v>2</v>
      </c>
      <c r="C11" s="85" t="s">
        <v>12</v>
      </c>
      <c r="D11" s="86"/>
      <c r="E11" s="86"/>
      <c r="F11" s="86"/>
      <c r="G11" s="87"/>
    </row>
    <row r="12" spans="2:11" ht="18.75" customHeight="1" x14ac:dyDescent="0.3">
      <c r="B12" s="67"/>
      <c r="C12" s="16" t="s">
        <v>7</v>
      </c>
      <c r="D12" s="34">
        <f>SUM(D13:D15)</f>
        <v>535658.6</v>
      </c>
      <c r="E12" s="34">
        <f>SUM(E13:E15)</f>
        <v>25000</v>
      </c>
      <c r="F12" s="34">
        <f>E12-D12</f>
        <v>-510658.6</v>
      </c>
      <c r="G12" s="88" t="s">
        <v>22</v>
      </c>
    </row>
    <row r="13" spans="2:11" ht="18" customHeight="1" x14ac:dyDescent="0.25">
      <c r="B13" s="67"/>
      <c r="C13" s="17" t="s">
        <v>2</v>
      </c>
      <c r="D13" s="39">
        <v>386658.6</v>
      </c>
      <c r="E13" s="39"/>
      <c r="F13" s="36">
        <f>D13-E13</f>
        <v>386658.6</v>
      </c>
      <c r="G13" s="88"/>
    </row>
    <row r="14" spans="2:11" ht="18" customHeight="1" x14ac:dyDescent="0.25">
      <c r="B14" s="67"/>
      <c r="C14" s="18" t="s">
        <v>3</v>
      </c>
      <c r="D14" s="40">
        <v>74000</v>
      </c>
      <c r="E14" s="41"/>
      <c r="F14" s="36">
        <f t="shared" ref="F14:F15" si="1">D14-E14</f>
        <v>74000</v>
      </c>
      <c r="G14" s="88"/>
    </row>
    <row r="15" spans="2:11" ht="18" customHeight="1" thickBot="1" x14ac:dyDescent="0.3">
      <c r="B15" s="67"/>
      <c r="C15" s="19" t="s">
        <v>4</v>
      </c>
      <c r="D15" s="42">
        <v>75000</v>
      </c>
      <c r="E15" s="41">
        <v>25000</v>
      </c>
      <c r="F15" s="36">
        <f t="shared" si="1"/>
        <v>50000</v>
      </c>
      <c r="G15" s="89"/>
    </row>
    <row r="16" spans="2:11" ht="40.5" customHeight="1" x14ac:dyDescent="0.25">
      <c r="B16" s="66">
        <v>3</v>
      </c>
      <c r="C16" s="85" t="s">
        <v>13</v>
      </c>
      <c r="D16" s="86"/>
      <c r="E16" s="86"/>
      <c r="F16" s="86"/>
      <c r="G16" s="87"/>
    </row>
    <row r="17" spans="2:7" ht="18.75" x14ac:dyDescent="0.3">
      <c r="B17" s="67"/>
      <c r="C17" s="16" t="s">
        <v>7</v>
      </c>
      <c r="D17" s="34">
        <f>SUM(D18:D20)</f>
        <v>999540</v>
      </c>
      <c r="E17" s="34">
        <f>SUM(E18:E20)</f>
        <v>999540</v>
      </c>
      <c r="F17" s="34">
        <f t="shared" ref="F17" si="2">E17-D17</f>
        <v>0</v>
      </c>
      <c r="G17" s="88" t="s">
        <v>17</v>
      </c>
    </row>
    <row r="18" spans="2:7" ht="18" customHeight="1" x14ac:dyDescent="0.25">
      <c r="B18" s="67"/>
      <c r="C18" s="17" t="s">
        <v>2</v>
      </c>
      <c r="D18" s="39">
        <v>838900</v>
      </c>
      <c r="E18" s="39">
        <v>838900</v>
      </c>
      <c r="F18" s="36">
        <f>D18-E18</f>
        <v>0</v>
      </c>
      <c r="G18" s="88"/>
    </row>
    <row r="19" spans="2:7" ht="18" customHeight="1" x14ac:dyDescent="0.25">
      <c r="B19" s="67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88"/>
    </row>
    <row r="20" spans="2:7" ht="18" customHeight="1" thickBot="1" x14ac:dyDescent="0.3">
      <c r="B20" s="68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89"/>
    </row>
    <row r="21" spans="2:7" s="15" customFormat="1" ht="41.25" customHeight="1" x14ac:dyDescent="0.25">
      <c r="B21" s="67">
        <v>4</v>
      </c>
      <c r="C21" s="85" t="s">
        <v>14</v>
      </c>
      <c r="D21" s="86"/>
      <c r="E21" s="86"/>
      <c r="F21" s="86"/>
      <c r="G21" s="87"/>
    </row>
    <row r="22" spans="2:7" s="15" customFormat="1" ht="18.75" x14ac:dyDescent="0.3">
      <c r="B22" s="67"/>
      <c r="C22" s="16" t="s">
        <v>7</v>
      </c>
      <c r="D22" s="34">
        <f>SUM(D23:D25)</f>
        <v>240370</v>
      </c>
      <c r="E22" s="34">
        <f>SUM(E23:E25)</f>
        <v>20000</v>
      </c>
      <c r="F22" s="34">
        <f>E22-D22</f>
        <v>-220370</v>
      </c>
      <c r="G22" s="88" t="s">
        <v>18</v>
      </c>
    </row>
    <row r="23" spans="2:7" s="15" customFormat="1" ht="18" customHeight="1" x14ac:dyDescent="0.25">
      <c r="B23" s="67"/>
      <c r="C23" s="17" t="s">
        <v>2</v>
      </c>
      <c r="D23" s="39">
        <v>208000</v>
      </c>
      <c r="E23" s="39"/>
      <c r="F23" s="36">
        <f>D23-E23</f>
        <v>208000</v>
      </c>
      <c r="G23" s="88"/>
    </row>
    <row r="24" spans="2:7" s="15" customFormat="1" ht="18" customHeight="1" x14ac:dyDescent="0.25">
      <c r="B24" s="67"/>
      <c r="C24" s="18" t="s">
        <v>3</v>
      </c>
      <c r="D24" s="40">
        <v>12370</v>
      </c>
      <c r="E24" s="41"/>
      <c r="F24" s="36">
        <f t="shared" ref="F24:F25" si="4">D24-E24</f>
        <v>12370</v>
      </c>
      <c r="G24" s="88"/>
    </row>
    <row r="25" spans="2:7" s="15" customFormat="1" ht="18" customHeight="1" thickBot="1" x14ac:dyDescent="0.3">
      <c r="B25" s="67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89"/>
    </row>
    <row r="26" spans="2:7" s="15" customFormat="1" ht="22.5" customHeight="1" x14ac:dyDescent="0.25">
      <c r="B26" s="66">
        <v>5</v>
      </c>
      <c r="C26" s="85" t="s">
        <v>15</v>
      </c>
      <c r="D26" s="86"/>
      <c r="E26" s="86"/>
      <c r="F26" s="86"/>
      <c r="G26" s="87"/>
    </row>
    <row r="27" spans="2:7" s="15" customFormat="1" ht="18" customHeight="1" x14ac:dyDescent="0.3">
      <c r="B27" s="67"/>
      <c r="C27" s="16" t="s">
        <v>7</v>
      </c>
      <c r="D27" s="34">
        <f>SUM(D28:D30)</f>
        <v>365000</v>
      </c>
      <c r="E27" s="34">
        <f>SUM(E28:E30)</f>
        <v>365000</v>
      </c>
      <c r="F27" s="34">
        <f>E27-D27</f>
        <v>0</v>
      </c>
      <c r="G27" s="88" t="s">
        <v>19</v>
      </c>
    </row>
    <row r="28" spans="2:7" s="15" customFormat="1" ht="18" customHeight="1" x14ac:dyDescent="0.25">
      <c r="B28" s="67"/>
      <c r="C28" s="17" t="s">
        <v>2</v>
      </c>
      <c r="D28" s="39">
        <v>327300</v>
      </c>
      <c r="E28" s="39">
        <v>327300</v>
      </c>
      <c r="F28" s="36">
        <f>D28-E28</f>
        <v>0</v>
      </c>
      <c r="G28" s="88"/>
    </row>
    <row r="29" spans="2:7" s="15" customFormat="1" ht="18" customHeight="1" x14ac:dyDescent="0.25">
      <c r="B29" s="67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88"/>
    </row>
    <row r="30" spans="2:7" s="15" customFormat="1" ht="18" customHeight="1" thickBot="1" x14ac:dyDescent="0.3">
      <c r="B30" s="68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89"/>
    </row>
    <row r="31" spans="2:7" s="15" customFormat="1" ht="22.5" customHeight="1" x14ac:dyDescent="0.25">
      <c r="B31" s="66">
        <v>6</v>
      </c>
      <c r="C31" s="49" t="s">
        <v>16</v>
      </c>
      <c r="D31" s="50"/>
      <c r="E31" s="50"/>
      <c r="F31" s="50"/>
      <c r="G31" s="51"/>
    </row>
    <row r="32" spans="2:7" s="15" customFormat="1" ht="18" customHeight="1" x14ac:dyDescent="0.3">
      <c r="B32" s="67"/>
      <c r="C32" s="16" t="s">
        <v>7</v>
      </c>
      <c r="D32" s="34">
        <f>SUM(D33:D35)</f>
        <v>347511</v>
      </c>
      <c r="E32" s="34">
        <f>SUM(E33:E35)</f>
        <v>347511</v>
      </c>
      <c r="F32" s="34">
        <f>E32-D32</f>
        <v>0</v>
      </c>
      <c r="G32" s="88" t="s">
        <v>20</v>
      </c>
    </row>
    <row r="33" spans="2:7" s="15" customFormat="1" ht="18" customHeight="1" x14ac:dyDescent="0.25">
      <c r="B33" s="67"/>
      <c r="C33" s="17" t="s">
        <v>2</v>
      </c>
      <c r="D33" s="39">
        <v>294511</v>
      </c>
      <c r="E33" s="39">
        <v>294511</v>
      </c>
      <c r="F33" s="36">
        <f>D33-E33</f>
        <v>0</v>
      </c>
      <c r="G33" s="88"/>
    </row>
    <row r="34" spans="2:7" s="15" customFormat="1" ht="18" customHeight="1" x14ac:dyDescent="0.25">
      <c r="B34" s="67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88"/>
    </row>
    <row r="35" spans="2:7" s="15" customFormat="1" ht="18" customHeight="1" thickBot="1" x14ac:dyDescent="0.3">
      <c r="B35" s="68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89"/>
    </row>
    <row r="36" spans="2:7" s="15" customFormat="1" ht="22.5" customHeight="1" x14ac:dyDescent="0.25">
      <c r="B36" s="66">
        <v>7</v>
      </c>
      <c r="C36" s="69" t="s">
        <v>29</v>
      </c>
      <c r="D36" s="70"/>
      <c r="E36" s="70"/>
      <c r="F36" s="70"/>
      <c r="G36" s="71"/>
    </row>
    <row r="37" spans="2:7" s="15" customFormat="1" ht="18" customHeight="1" x14ac:dyDescent="0.3">
      <c r="B37" s="67"/>
      <c r="C37" s="16" t="s">
        <v>7</v>
      </c>
      <c r="D37" s="34">
        <f>SUM(D38:D40)</f>
        <v>469630.4</v>
      </c>
      <c r="E37" s="34">
        <f>SUM(E38:E40)</f>
        <v>469630.4</v>
      </c>
      <c r="F37" s="34">
        <f>E37-D37</f>
        <v>0</v>
      </c>
      <c r="G37" s="88" t="s">
        <v>30</v>
      </c>
    </row>
    <row r="38" spans="2:7" s="15" customFormat="1" ht="18" customHeight="1" x14ac:dyDescent="0.25">
      <c r="B38" s="67"/>
      <c r="C38" s="17" t="s">
        <v>2</v>
      </c>
      <c r="D38" s="39">
        <v>469630.4</v>
      </c>
      <c r="E38" s="39">
        <v>469630.4</v>
      </c>
      <c r="F38" s="36">
        <f>D38-E38</f>
        <v>0</v>
      </c>
      <c r="G38" s="88"/>
    </row>
    <row r="39" spans="2:7" s="15" customFormat="1" ht="18" customHeight="1" x14ac:dyDescent="0.25">
      <c r="B39" s="67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88"/>
    </row>
    <row r="40" spans="2:7" s="15" customFormat="1" ht="18" customHeight="1" thickBot="1" x14ac:dyDescent="0.3">
      <c r="B40" s="68"/>
      <c r="C40" s="24" t="s">
        <v>4</v>
      </c>
      <c r="D40" s="47">
        <v>0</v>
      </c>
      <c r="E40" s="48">
        <v>0</v>
      </c>
      <c r="F40" s="36">
        <f t="shared" si="7"/>
        <v>0</v>
      </c>
      <c r="G40" s="89"/>
    </row>
    <row r="41" spans="2:7" s="15" customFormat="1" ht="19.5" thickBot="1" x14ac:dyDescent="0.35">
      <c r="B41" s="94"/>
      <c r="C41" s="27" t="s">
        <v>10</v>
      </c>
      <c r="D41" s="26">
        <f>D7+D12+D17+D22+D27+D32+D37</f>
        <v>3586710</v>
      </c>
      <c r="E41" s="26">
        <f>E7+E12+E17+E22+E27+E32+E37</f>
        <v>2265181.4</v>
      </c>
      <c r="F41" s="26">
        <f>D41-E41</f>
        <v>1321528.6000000001</v>
      </c>
      <c r="G41" s="25"/>
    </row>
    <row r="42" spans="2:7" x14ac:dyDescent="0.25">
      <c r="B42" s="90"/>
      <c r="C42" s="30" t="s">
        <v>2</v>
      </c>
      <c r="D42" s="31">
        <f>D8+D13+D18+D23+D28+D33+D38</f>
        <v>3000000</v>
      </c>
      <c r="E42" s="31">
        <f>E8+E13+E18+E23+E28+E33+E38</f>
        <v>1930341.4</v>
      </c>
      <c r="F42" s="6">
        <f>D42-E42</f>
        <v>1069658.6000000001</v>
      </c>
      <c r="G42" s="32"/>
    </row>
    <row r="43" spans="2:7" x14ac:dyDescent="0.25">
      <c r="B43" s="90"/>
      <c r="C43" s="18" t="s">
        <v>3</v>
      </c>
      <c r="D43" s="31">
        <f>D9+D14+D19+D24+D29+D34</f>
        <v>260710</v>
      </c>
      <c r="E43" s="31">
        <f>E9+E14+E19+E24+E29+E34</f>
        <v>97340</v>
      </c>
      <c r="F43" s="6">
        <f t="shared" ref="F43:F44" si="8">D43-E43</f>
        <v>163370</v>
      </c>
      <c r="G43" s="28"/>
    </row>
    <row r="44" spans="2:7" ht="15.75" customHeight="1" thickBot="1" x14ac:dyDescent="0.3">
      <c r="B44" s="91"/>
      <c r="C44" s="19" t="s">
        <v>4</v>
      </c>
      <c r="D44" s="33">
        <f>D10+D15+D20+D25+D30+D35</f>
        <v>326000</v>
      </c>
      <c r="E44" s="33">
        <f>E10+E15+E20+E25+E30+E35</f>
        <v>237500</v>
      </c>
      <c r="F44" s="23">
        <f t="shared" si="8"/>
        <v>88500</v>
      </c>
      <c r="G44" s="29"/>
    </row>
  </sheetData>
  <mergeCells count="26">
    <mergeCell ref="B41:B44"/>
    <mergeCell ref="B36:B40"/>
    <mergeCell ref="C36:G36"/>
    <mergeCell ref="G37:G40"/>
    <mergeCell ref="B4:B5"/>
    <mergeCell ref="B6:B10"/>
    <mergeCell ref="B11:B15"/>
    <mergeCell ref="B31:B35"/>
    <mergeCell ref="B26:B30"/>
    <mergeCell ref="B21:B25"/>
    <mergeCell ref="B16:B20"/>
    <mergeCell ref="C26:G26"/>
    <mergeCell ref="G27:G30"/>
    <mergeCell ref="G32:G35"/>
    <mergeCell ref="C11:G11"/>
    <mergeCell ref="G12:G15"/>
    <mergeCell ref="C16:G16"/>
    <mergeCell ref="G17:G20"/>
    <mergeCell ref="C21:G21"/>
    <mergeCell ref="G22:G25"/>
    <mergeCell ref="G7:G10"/>
    <mergeCell ref="C2:G2"/>
    <mergeCell ref="C4:C5"/>
    <mergeCell ref="D4:F4"/>
    <mergeCell ref="G4:G5"/>
    <mergeCell ref="C6:G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4"/>
  <sheetViews>
    <sheetView zoomScale="55" zoomScaleNormal="55" workbookViewId="0">
      <selection activeCell="F42" sqref="F42:F44"/>
    </sheetView>
  </sheetViews>
  <sheetFormatPr defaultRowHeight="15" x14ac:dyDescent="0.25"/>
  <cols>
    <col min="3" max="3" width="54.85546875" style="2" customWidth="1"/>
    <col min="4" max="4" width="16.85546875" style="1" customWidth="1"/>
    <col min="5" max="6" width="16.85546875" style="14" customWidth="1"/>
    <col min="7" max="7" width="45.28515625" customWidth="1"/>
    <col min="9" max="9" width="12.28515625" customWidth="1"/>
    <col min="10" max="10" width="11.85546875" customWidth="1"/>
    <col min="11" max="11" width="15" customWidth="1"/>
  </cols>
  <sheetData>
    <row r="2" spans="2:11" ht="70.5" customHeight="1" x14ac:dyDescent="0.35">
      <c r="C2" s="75" t="s">
        <v>23</v>
      </c>
      <c r="D2" s="75"/>
      <c r="E2" s="75"/>
      <c r="F2" s="75"/>
      <c r="G2" s="75"/>
      <c r="H2" s="5"/>
      <c r="I2" s="5"/>
      <c r="J2" s="5"/>
      <c r="K2" s="5"/>
    </row>
    <row r="3" spans="2:11" ht="15.75" thickBot="1" x14ac:dyDescent="0.3">
      <c r="C3" s="3"/>
      <c r="D3" s="4"/>
      <c r="E3" s="13"/>
      <c r="F3" s="13"/>
      <c r="G3" s="4"/>
      <c r="H3" s="4"/>
      <c r="I3" s="4"/>
      <c r="J3" s="4"/>
      <c r="K3" s="4"/>
    </row>
    <row r="4" spans="2:11" ht="15.75" x14ac:dyDescent="0.25">
      <c r="B4" s="76" t="s">
        <v>28</v>
      </c>
      <c r="C4" s="78" t="s">
        <v>5</v>
      </c>
      <c r="D4" s="80" t="s">
        <v>8</v>
      </c>
      <c r="E4" s="81"/>
      <c r="F4" s="82"/>
      <c r="G4" s="83" t="s">
        <v>6</v>
      </c>
      <c r="H4" s="4"/>
      <c r="I4" s="4"/>
      <c r="J4" s="4"/>
      <c r="K4" s="4"/>
    </row>
    <row r="5" spans="2:11" ht="19.5" thickBot="1" x14ac:dyDescent="0.35">
      <c r="B5" s="77"/>
      <c r="C5" s="79"/>
      <c r="D5" s="20" t="s">
        <v>0</v>
      </c>
      <c r="E5" s="21" t="s">
        <v>1</v>
      </c>
      <c r="F5" s="22" t="s">
        <v>9</v>
      </c>
      <c r="G5" s="84"/>
      <c r="H5" s="4"/>
      <c r="I5" s="4"/>
      <c r="J5" s="4"/>
      <c r="K5" s="4"/>
    </row>
    <row r="6" spans="2:11" s="10" customFormat="1" ht="22.5" customHeight="1" x14ac:dyDescent="0.35">
      <c r="B6" s="66">
        <v>1</v>
      </c>
      <c r="C6" s="69" t="s">
        <v>11</v>
      </c>
      <c r="D6" s="70"/>
      <c r="E6" s="70"/>
      <c r="F6" s="70"/>
      <c r="G6" s="71"/>
      <c r="H6" s="9"/>
      <c r="I6" s="9"/>
      <c r="J6" s="9"/>
      <c r="K6" s="9"/>
    </row>
    <row r="7" spans="2:11" s="12" customFormat="1" ht="37.5" customHeight="1" x14ac:dyDescent="0.3">
      <c r="B7" s="67"/>
      <c r="C7" s="16" t="s">
        <v>7</v>
      </c>
      <c r="D7" s="34">
        <f>SUM(D8:D10)</f>
        <v>629000</v>
      </c>
      <c r="E7" s="35">
        <f>SUM(E8:E10)</f>
        <v>38500</v>
      </c>
      <c r="F7" s="35">
        <f>E7-D7</f>
        <v>-590500</v>
      </c>
      <c r="G7" s="95" t="s">
        <v>21</v>
      </c>
      <c r="H7" s="11"/>
      <c r="I7" s="11"/>
      <c r="J7" s="11"/>
      <c r="K7" s="11"/>
    </row>
    <row r="8" spans="2:11" s="8" customFormat="1" ht="18" customHeight="1" x14ac:dyDescent="0.25">
      <c r="B8" s="67"/>
      <c r="C8" s="17" t="s">
        <v>2</v>
      </c>
      <c r="D8" s="36">
        <v>475000</v>
      </c>
      <c r="E8" s="36"/>
      <c r="F8" s="36">
        <f>D8-E8</f>
        <v>475000</v>
      </c>
      <c r="G8" s="96"/>
      <c r="H8" s="7"/>
      <c r="I8" s="7"/>
      <c r="J8" s="7"/>
      <c r="K8" s="7"/>
    </row>
    <row r="9" spans="2:11" s="8" customFormat="1" ht="18" customHeight="1" x14ac:dyDescent="0.25">
      <c r="B9" s="67"/>
      <c r="C9" s="18" t="s">
        <v>3</v>
      </c>
      <c r="D9" s="37">
        <v>77000</v>
      </c>
      <c r="E9" s="37"/>
      <c r="F9" s="36">
        <f t="shared" ref="F9:F10" si="0">D9-E9</f>
        <v>77000</v>
      </c>
      <c r="G9" s="96"/>
    </row>
    <row r="10" spans="2:11" s="8" customFormat="1" ht="18" customHeight="1" thickBot="1" x14ac:dyDescent="0.3">
      <c r="B10" s="68"/>
      <c r="C10" s="19" t="s">
        <v>4</v>
      </c>
      <c r="D10" s="38">
        <v>77000</v>
      </c>
      <c r="E10" s="38">
        <v>38500</v>
      </c>
      <c r="F10" s="36">
        <f t="shared" si="0"/>
        <v>38500</v>
      </c>
      <c r="G10" s="97"/>
    </row>
    <row r="11" spans="2:11" ht="22.5" customHeight="1" x14ac:dyDescent="0.25">
      <c r="B11" s="67">
        <v>2</v>
      </c>
      <c r="C11" s="85" t="s">
        <v>12</v>
      </c>
      <c r="D11" s="86"/>
      <c r="E11" s="86"/>
      <c r="F11" s="86"/>
      <c r="G11" s="87"/>
    </row>
    <row r="12" spans="2:11" ht="18.75" customHeight="1" x14ac:dyDescent="0.3">
      <c r="B12" s="67"/>
      <c r="C12" s="16" t="s">
        <v>7</v>
      </c>
      <c r="D12" s="34">
        <f>SUM(D13:D15)</f>
        <v>535658.6</v>
      </c>
      <c r="E12" s="34">
        <f>SUM(E13:E15)</f>
        <v>25000</v>
      </c>
      <c r="F12" s="34">
        <f>E12-D12</f>
        <v>-510658.6</v>
      </c>
      <c r="G12" s="88" t="s">
        <v>22</v>
      </c>
    </row>
    <row r="13" spans="2:11" ht="18" customHeight="1" x14ac:dyDescent="0.25">
      <c r="B13" s="67"/>
      <c r="C13" s="17" t="s">
        <v>2</v>
      </c>
      <c r="D13" s="39">
        <v>386658.6</v>
      </c>
      <c r="E13" s="39"/>
      <c r="F13" s="36">
        <f>D13-E13</f>
        <v>386658.6</v>
      </c>
      <c r="G13" s="88"/>
    </row>
    <row r="14" spans="2:11" ht="18" customHeight="1" x14ac:dyDescent="0.25">
      <c r="B14" s="67"/>
      <c r="C14" s="18" t="s">
        <v>3</v>
      </c>
      <c r="D14" s="40">
        <v>74000</v>
      </c>
      <c r="E14" s="41"/>
      <c r="F14" s="36">
        <f t="shared" ref="F14:F15" si="1">D14-E14</f>
        <v>74000</v>
      </c>
      <c r="G14" s="88"/>
    </row>
    <row r="15" spans="2:11" ht="18" customHeight="1" thickBot="1" x14ac:dyDescent="0.3">
      <c r="B15" s="67"/>
      <c r="C15" s="19" t="s">
        <v>4</v>
      </c>
      <c r="D15" s="42">
        <v>75000</v>
      </c>
      <c r="E15" s="41">
        <v>25000</v>
      </c>
      <c r="F15" s="36">
        <f t="shared" si="1"/>
        <v>50000</v>
      </c>
      <c r="G15" s="89"/>
    </row>
    <row r="16" spans="2:11" ht="40.5" customHeight="1" x14ac:dyDescent="0.25">
      <c r="B16" s="66">
        <v>3</v>
      </c>
      <c r="C16" s="85" t="s">
        <v>13</v>
      </c>
      <c r="D16" s="86"/>
      <c r="E16" s="86"/>
      <c r="F16" s="86"/>
      <c r="G16" s="87"/>
    </row>
    <row r="17" spans="2:7" ht="18.75" x14ac:dyDescent="0.3">
      <c r="B17" s="67"/>
      <c r="C17" s="16" t="s">
        <v>7</v>
      </c>
      <c r="D17" s="34">
        <f>SUM(D18:D20)</f>
        <v>999540</v>
      </c>
      <c r="E17" s="34">
        <f>SUM(E18:E20)</f>
        <v>160640</v>
      </c>
      <c r="F17" s="34">
        <f t="shared" ref="F17" si="2">E17-D17</f>
        <v>-838900</v>
      </c>
      <c r="G17" s="88" t="s">
        <v>17</v>
      </c>
    </row>
    <row r="18" spans="2:7" ht="18" customHeight="1" x14ac:dyDescent="0.25">
      <c r="B18" s="67"/>
      <c r="C18" s="17" t="s">
        <v>2</v>
      </c>
      <c r="D18" s="39">
        <v>838900</v>
      </c>
      <c r="E18" s="39"/>
      <c r="F18" s="36">
        <f>D18-E18</f>
        <v>838900</v>
      </c>
      <c r="G18" s="88"/>
    </row>
    <row r="19" spans="2:7" ht="18" customHeight="1" x14ac:dyDescent="0.25">
      <c r="B19" s="67"/>
      <c r="C19" s="18" t="s">
        <v>3</v>
      </c>
      <c r="D19" s="40">
        <v>60640</v>
      </c>
      <c r="E19" s="41">
        <v>60640</v>
      </c>
      <c r="F19" s="36">
        <f t="shared" ref="F19:F20" si="3">D19-E19</f>
        <v>0</v>
      </c>
      <c r="G19" s="88"/>
    </row>
    <row r="20" spans="2:7" ht="18" customHeight="1" thickBot="1" x14ac:dyDescent="0.3">
      <c r="B20" s="68"/>
      <c r="C20" s="19" t="s">
        <v>4</v>
      </c>
      <c r="D20" s="42">
        <v>100000</v>
      </c>
      <c r="E20" s="46">
        <v>100000</v>
      </c>
      <c r="F20" s="36">
        <f t="shared" si="3"/>
        <v>0</v>
      </c>
      <c r="G20" s="89"/>
    </row>
    <row r="21" spans="2:7" s="15" customFormat="1" ht="41.25" customHeight="1" x14ac:dyDescent="0.25">
      <c r="B21" s="67">
        <v>4</v>
      </c>
      <c r="C21" s="85" t="s">
        <v>14</v>
      </c>
      <c r="D21" s="86"/>
      <c r="E21" s="86"/>
      <c r="F21" s="86"/>
      <c r="G21" s="87"/>
    </row>
    <row r="22" spans="2:7" s="15" customFormat="1" ht="18.75" x14ac:dyDescent="0.3">
      <c r="B22" s="67"/>
      <c r="C22" s="16" t="s">
        <v>7</v>
      </c>
      <c r="D22" s="34">
        <f>SUM(D23:D25)</f>
        <v>240370</v>
      </c>
      <c r="E22" s="34">
        <f>SUM(E23:E25)</f>
        <v>20000</v>
      </c>
      <c r="F22" s="34">
        <f>E22-D22</f>
        <v>-220370</v>
      </c>
      <c r="G22" s="88" t="s">
        <v>18</v>
      </c>
    </row>
    <row r="23" spans="2:7" s="15" customFormat="1" ht="18" customHeight="1" x14ac:dyDescent="0.25">
      <c r="B23" s="67"/>
      <c r="C23" s="17" t="s">
        <v>2</v>
      </c>
      <c r="D23" s="39">
        <v>208000</v>
      </c>
      <c r="E23" s="39"/>
      <c r="F23" s="36">
        <f>D23-E23</f>
        <v>208000</v>
      </c>
      <c r="G23" s="88"/>
    </row>
    <row r="24" spans="2:7" s="15" customFormat="1" ht="18" customHeight="1" x14ac:dyDescent="0.25">
      <c r="B24" s="67"/>
      <c r="C24" s="18" t="s">
        <v>3</v>
      </c>
      <c r="D24" s="40">
        <v>12370</v>
      </c>
      <c r="E24" s="41"/>
      <c r="F24" s="36">
        <f t="shared" ref="F24:F25" si="4">D24-E24</f>
        <v>12370</v>
      </c>
      <c r="G24" s="88"/>
    </row>
    <row r="25" spans="2:7" s="15" customFormat="1" ht="18" customHeight="1" thickBot="1" x14ac:dyDescent="0.3">
      <c r="B25" s="67"/>
      <c r="C25" s="19" t="s">
        <v>4</v>
      </c>
      <c r="D25" s="42">
        <v>20000</v>
      </c>
      <c r="E25" s="46">
        <v>20000</v>
      </c>
      <c r="F25" s="36">
        <f t="shared" si="4"/>
        <v>0</v>
      </c>
      <c r="G25" s="89"/>
    </row>
    <row r="26" spans="2:7" s="15" customFormat="1" ht="22.5" customHeight="1" x14ac:dyDescent="0.25">
      <c r="B26" s="66">
        <v>5</v>
      </c>
      <c r="C26" s="85" t="s">
        <v>15</v>
      </c>
      <c r="D26" s="86"/>
      <c r="E26" s="86"/>
      <c r="F26" s="86"/>
      <c r="G26" s="87"/>
    </row>
    <row r="27" spans="2:7" s="15" customFormat="1" ht="18" customHeight="1" x14ac:dyDescent="0.3">
      <c r="B27" s="67"/>
      <c r="C27" s="16" t="s">
        <v>7</v>
      </c>
      <c r="D27" s="34">
        <f>SUM(D28:D30)</f>
        <v>365000</v>
      </c>
      <c r="E27" s="34">
        <f>SUM(E28:E30)</f>
        <v>37700</v>
      </c>
      <c r="F27" s="34">
        <f>E27-D27</f>
        <v>-327300</v>
      </c>
      <c r="G27" s="88" t="s">
        <v>19</v>
      </c>
    </row>
    <row r="28" spans="2:7" s="15" customFormat="1" ht="18" customHeight="1" x14ac:dyDescent="0.25">
      <c r="B28" s="67"/>
      <c r="C28" s="17" t="s">
        <v>2</v>
      </c>
      <c r="D28" s="39">
        <v>327300</v>
      </c>
      <c r="E28" s="39"/>
      <c r="F28" s="36">
        <f>D28-E28</f>
        <v>327300</v>
      </c>
      <c r="G28" s="88"/>
    </row>
    <row r="29" spans="2:7" s="15" customFormat="1" ht="18" customHeight="1" x14ac:dyDescent="0.25">
      <c r="B29" s="67"/>
      <c r="C29" s="18" t="s">
        <v>3</v>
      </c>
      <c r="D29" s="40">
        <v>18700</v>
      </c>
      <c r="E29" s="41">
        <v>18700</v>
      </c>
      <c r="F29" s="36">
        <f t="shared" ref="F29:F30" si="5">D29-E29</f>
        <v>0</v>
      </c>
      <c r="G29" s="88"/>
    </row>
    <row r="30" spans="2:7" s="15" customFormat="1" ht="18" customHeight="1" thickBot="1" x14ac:dyDescent="0.3">
      <c r="B30" s="68"/>
      <c r="C30" s="24" t="s">
        <v>4</v>
      </c>
      <c r="D30" s="47">
        <v>19000</v>
      </c>
      <c r="E30" s="48">
        <v>19000</v>
      </c>
      <c r="F30" s="36">
        <f t="shared" si="5"/>
        <v>0</v>
      </c>
      <c r="G30" s="89"/>
    </row>
    <row r="31" spans="2:7" s="15" customFormat="1" ht="22.5" customHeight="1" x14ac:dyDescent="0.25">
      <c r="B31" s="66">
        <v>6</v>
      </c>
      <c r="C31" s="43" t="s">
        <v>16</v>
      </c>
      <c r="D31" s="44"/>
      <c r="E31" s="44"/>
      <c r="F31" s="44"/>
      <c r="G31" s="45"/>
    </row>
    <row r="32" spans="2:7" s="15" customFormat="1" ht="18" customHeight="1" x14ac:dyDescent="0.3">
      <c r="B32" s="67"/>
      <c r="C32" s="16" t="s">
        <v>7</v>
      </c>
      <c r="D32" s="34">
        <f>SUM(D33:D35)</f>
        <v>347511</v>
      </c>
      <c r="E32" s="34">
        <f>SUM(E33:E35)</f>
        <v>53000</v>
      </c>
      <c r="F32" s="34">
        <f>E32-D32</f>
        <v>-294511</v>
      </c>
      <c r="G32" s="88" t="s">
        <v>20</v>
      </c>
    </row>
    <row r="33" spans="2:7" s="15" customFormat="1" ht="18" customHeight="1" x14ac:dyDescent="0.25">
      <c r="B33" s="67"/>
      <c r="C33" s="17" t="s">
        <v>2</v>
      </c>
      <c r="D33" s="39">
        <v>294511</v>
      </c>
      <c r="E33" s="39"/>
      <c r="F33" s="36">
        <f>D33-E33</f>
        <v>294511</v>
      </c>
      <c r="G33" s="88"/>
    </row>
    <row r="34" spans="2:7" s="15" customFormat="1" ht="18" customHeight="1" x14ac:dyDescent="0.25">
      <c r="B34" s="67"/>
      <c r="C34" s="18" t="s">
        <v>3</v>
      </c>
      <c r="D34" s="40">
        <v>18000</v>
      </c>
      <c r="E34" s="41">
        <v>18000</v>
      </c>
      <c r="F34" s="36">
        <f t="shared" ref="F34:F35" si="6">D34-E34</f>
        <v>0</v>
      </c>
      <c r="G34" s="88"/>
    </row>
    <row r="35" spans="2:7" s="15" customFormat="1" ht="18" customHeight="1" thickBot="1" x14ac:dyDescent="0.3">
      <c r="B35" s="68"/>
      <c r="C35" s="24" t="s">
        <v>4</v>
      </c>
      <c r="D35" s="47">
        <v>35000</v>
      </c>
      <c r="E35" s="48">
        <v>35000</v>
      </c>
      <c r="F35" s="36">
        <f t="shared" si="6"/>
        <v>0</v>
      </c>
      <c r="G35" s="89"/>
    </row>
    <row r="36" spans="2:7" s="15" customFormat="1" ht="22.5" customHeight="1" x14ac:dyDescent="0.25">
      <c r="B36" s="66">
        <v>7</v>
      </c>
      <c r="C36" s="69" t="s">
        <v>29</v>
      </c>
      <c r="D36" s="70"/>
      <c r="E36" s="70"/>
      <c r="F36" s="70"/>
      <c r="G36" s="71"/>
    </row>
    <row r="37" spans="2:7" s="15" customFormat="1" ht="18" customHeight="1" x14ac:dyDescent="0.3">
      <c r="B37" s="67"/>
      <c r="C37" s="16" t="s">
        <v>7</v>
      </c>
      <c r="D37" s="34">
        <f>SUM(D38:D40)</f>
        <v>469630.4</v>
      </c>
      <c r="E37" s="34">
        <f>SUM(E38:E40)</f>
        <v>0</v>
      </c>
      <c r="F37" s="34">
        <f>E37-D37</f>
        <v>-469630.4</v>
      </c>
      <c r="G37" s="88" t="s">
        <v>30</v>
      </c>
    </row>
    <row r="38" spans="2:7" s="15" customFormat="1" ht="18" customHeight="1" x14ac:dyDescent="0.25">
      <c r="B38" s="67"/>
      <c r="C38" s="17" t="s">
        <v>2</v>
      </c>
      <c r="D38" s="39">
        <v>469630.4</v>
      </c>
      <c r="E38" s="39">
        <v>0</v>
      </c>
      <c r="F38" s="36">
        <f>D38-E38</f>
        <v>469630.4</v>
      </c>
      <c r="G38" s="88"/>
    </row>
    <row r="39" spans="2:7" s="15" customFormat="1" ht="18" customHeight="1" x14ac:dyDescent="0.25">
      <c r="B39" s="67"/>
      <c r="C39" s="18" t="s">
        <v>3</v>
      </c>
      <c r="D39" s="40">
        <v>0</v>
      </c>
      <c r="E39" s="41">
        <v>0</v>
      </c>
      <c r="F39" s="36">
        <f t="shared" ref="F39:F40" si="7">D39-E39</f>
        <v>0</v>
      </c>
      <c r="G39" s="88"/>
    </row>
    <row r="40" spans="2:7" s="15" customFormat="1" ht="18" customHeight="1" thickBot="1" x14ac:dyDescent="0.3">
      <c r="B40" s="68"/>
      <c r="C40" s="24" t="s">
        <v>4</v>
      </c>
      <c r="D40" s="47">
        <v>0</v>
      </c>
      <c r="E40" s="48">
        <v>0</v>
      </c>
      <c r="F40" s="36">
        <f t="shared" si="7"/>
        <v>0</v>
      </c>
      <c r="G40" s="89"/>
    </row>
    <row r="41" spans="2:7" s="15" customFormat="1" ht="19.5" thickBot="1" x14ac:dyDescent="0.35">
      <c r="B41" s="94"/>
      <c r="C41" s="27" t="s">
        <v>10</v>
      </c>
      <c r="D41" s="26">
        <f>D7+D12+D17+D22+D27+D32+D37</f>
        <v>3586710</v>
      </c>
      <c r="E41" s="26">
        <f>E7+E12+E17+E22+E27+E32+E37</f>
        <v>334840</v>
      </c>
      <c r="F41" s="26">
        <f>D41-E41</f>
        <v>3251870</v>
      </c>
      <c r="G41" s="25"/>
    </row>
    <row r="42" spans="2:7" x14ac:dyDescent="0.25">
      <c r="B42" s="90"/>
      <c r="C42" s="30" t="s">
        <v>2</v>
      </c>
      <c r="D42" s="31">
        <f>D8+D13+D18+D23+D28+D33+D38</f>
        <v>3000000</v>
      </c>
      <c r="E42" s="31">
        <f>E8+E13+E18+E23+E28+E33+E38</f>
        <v>0</v>
      </c>
      <c r="F42" s="6">
        <f>D42-E42</f>
        <v>3000000</v>
      </c>
      <c r="G42" s="32"/>
    </row>
    <row r="43" spans="2:7" x14ac:dyDescent="0.25">
      <c r="B43" s="90"/>
      <c r="C43" s="18" t="s">
        <v>3</v>
      </c>
      <c r="D43" s="31">
        <f>D9+D14+D19+D24+D29+D34</f>
        <v>260710</v>
      </c>
      <c r="E43" s="31">
        <f>E9+E14+E19+E24+E29+E34</f>
        <v>97340</v>
      </c>
      <c r="F43" s="6">
        <f t="shared" ref="F43:F44" si="8">D43-E43</f>
        <v>163370</v>
      </c>
      <c r="G43" s="28"/>
    </row>
    <row r="44" spans="2:7" ht="15.75" customHeight="1" thickBot="1" x14ac:dyDescent="0.3">
      <c r="B44" s="91"/>
      <c r="C44" s="19" t="s">
        <v>4</v>
      </c>
      <c r="D44" s="33">
        <f>D10+D15+D20+D25+D30+D35</f>
        <v>326000</v>
      </c>
      <c r="E44" s="33">
        <f>E10+E15+E20+E25+E30+E35</f>
        <v>237500</v>
      </c>
      <c r="F44" s="23">
        <f t="shared" si="8"/>
        <v>88500</v>
      </c>
      <c r="G44" s="29"/>
    </row>
  </sheetData>
  <mergeCells count="26">
    <mergeCell ref="B31:B35"/>
    <mergeCell ref="B26:B30"/>
    <mergeCell ref="B41:B44"/>
    <mergeCell ref="B36:B40"/>
    <mergeCell ref="C36:G36"/>
    <mergeCell ref="G37:G40"/>
    <mergeCell ref="C26:G26"/>
    <mergeCell ref="G27:G30"/>
    <mergeCell ref="G32:G35"/>
    <mergeCell ref="B4:B5"/>
    <mergeCell ref="B6:B10"/>
    <mergeCell ref="B21:B25"/>
    <mergeCell ref="B16:B20"/>
    <mergeCell ref="B11:B15"/>
    <mergeCell ref="G7:G10"/>
    <mergeCell ref="C2:G2"/>
    <mergeCell ref="C4:C5"/>
    <mergeCell ref="D4:F4"/>
    <mergeCell ref="G4:G5"/>
    <mergeCell ref="C6:G6"/>
    <mergeCell ref="G22:G25"/>
    <mergeCell ref="C11:G11"/>
    <mergeCell ref="G12:G15"/>
    <mergeCell ref="C16:G16"/>
    <mergeCell ref="G17:G20"/>
    <mergeCell ref="C21:G2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19.04.19</vt:lpstr>
      <vt:lpstr>12.04.19</vt:lpstr>
      <vt:lpstr>05.04.19</vt:lpstr>
      <vt:lpstr>29.03.19</vt:lpstr>
      <vt:lpstr>22.03.19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2019-09-10T10:15:00Z</cp:lastPrinted>
  <dcterms:created xsi:type="dcterms:W3CDTF">2018-03-23T10:48:39Z</dcterms:created>
  <dcterms:modified xsi:type="dcterms:W3CDTF">2019-09-10T10:22:25Z</dcterms:modified>
</cp:coreProperties>
</file>