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Воропина\от Долгих\"/>
    </mc:Choice>
  </mc:AlternateContent>
  <bookViews>
    <workbookView xWindow="0" yWindow="0" windowWidth="19200" windowHeight="7755" tabRatio="873"/>
  </bookViews>
  <sheets>
    <sheet name="МП Экстремизм" sheetId="16" r:id="rId1"/>
    <sheet name="Лист1" sheetId="19" state="hidden" r:id="rId2"/>
  </sheets>
  <definedNames>
    <definedName name="_xlnm._FilterDatabase" localSheetId="0" hidden="1">'МП Экстремизм'!$T$7:$AE$254</definedName>
  </definedNames>
  <calcPr calcId="152511"/>
  <customWorkbookViews>
    <customWorkbookView name="Долгих Алексей Валерьевич - Личное представление" guid="{4102330D-52B8-465F-A01E-9AEF44ABF62B}" mergeInterval="0" personalView="1" maximized="1" xWindow="-8" yWindow="-8" windowWidth="1936" windowHeight="1056" tabRatio="873" activeSheetId="3"/>
    <customWorkbookView name="Дульцева Елена Владимировна - Личное представление" guid="{E1FF8908-D624-44DE-B021-90E92F10F712}" mergeInterval="0" personalView="1" maximized="1" xWindow="-8" yWindow="-8" windowWidth="1936" windowHeight="1056" tabRatio="873" activeSheetId="3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21"/>
    <customWorkbookView name="Смекалин Дмитрий Александрович - Личное представление" guid="{864ED908-5748-4879-928F-2EDE1ECD7FAD}" mergeInterval="0" personalView="1" maximized="1" xWindow="54" yWindow="-8" windowWidth="1874" windowHeight="1096" tabRatio="927" activeSheetId="15"/>
    <customWorkbookView name="Гончарова Анжела Васильевна - Личное представление" guid="{78944B70-F92A-4D0D-B2C2-7C1C2BD9607F}" mergeInterval="0" personalView="1" maximized="1" windowWidth="1916" windowHeight="855" tabRatio="873" activeSheetId="9"/>
    <customWorkbookView name="Мартынова Снежана Владимировна - Личное представление" guid="{737611EF-9456-409F-A87E-69CEDE7EC1DE}" mergeInterval="0" personalView="1" maximized="1" windowWidth="1916" windowHeight="835" tabRatio="873" activeSheetId="12"/>
    <customWorkbookView name="Колесник Елена Николаевна - Личное представление" guid="{76BD7AA1-49D2-4F1E-9484-D8456B8D0D73}" mergeInterval="0" personalView="1" maximized="1" xWindow="-4" yWindow="-4" windowWidth="1928" windowHeight="1044" tabRatio="927" activeSheetId="13"/>
    <customWorkbookView name="Гариева Лилия Владимировна - Личное представление" guid="{22D37829-C4AA-4169-BE74-D1E77F5A70BA}" mergeInterval="0" personalView="1" xWindow="16" yWindow="35" windowWidth="1932" windowHeight="1007" tabRatio="927" activeSheetId="5"/>
    <customWorkbookView name="SenivMV - Личное представление" guid="{AFFA85E0-3B40-451B-B673-AD2D446F4EBA}" mergeInterval="0" personalView="1" maximized="1" xWindow="-9" yWindow="-9" windowWidth="1938" windowHeight="1050" tabRatio="927" activeSheetId="11"/>
    <customWorkbookView name="Подворчан Оксана - Личное представление" guid="{7CEC4D23-DD62-462A-BE8E-42E8638B849B}" mergeInterval="0" personalView="1" maximized="1" windowWidth="1898" windowHeight="747" tabRatio="927" activeSheetId="21"/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21"/>
    <customWorkbookView name="Наталья В. Балабанская - Личное представление" guid="{3E7A76D9-B5DA-4EE3-8202-786EC98ACB42}" mergeInterval="0" personalView="1" maximized="1" xWindow="-8" yWindow="-8" windowWidth="1936" windowHeight="1056" tabRatio="873" activeSheetId="11"/>
    <customWorkbookView name="Тихонова Лариса Анатольевна - Личное представление" guid="{C46307EC-C613-4894-9BCF-26307F681795}" mergeInterval="0" personalView="1" maximized="1" xWindow="-8" yWindow="-8" windowWidth="1616" windowHeight="872" tabRatio="873" activeSheetId="2"/>
    <customWorkbookView name="Шилкина Татьяна Михайловна - Личное представление" guid="{0D7F5079-68AE-4964-8669-37B53B14B33F}" mergeInterval="0" personalView="1" maximized="1" xWindow="-8" yWindow="-8" windowWidth="1936" windowHeight="1056" tabRatio="927" activeSheetId="13"/>
    <customWorkbookView name="Захаров Александр Владимирович - Личное представление" guid="{3F6F073E-2D24-4F62-9CC6-133D1440555A}" mergeInterval="0" personalView="1" maximized="1" xWindow="-8" yWindow="-8" windowWidth="1936" windowHeight="1056" tabRatio="927" activeSheetId="16"/>
    <customWorkbookView name="Малофеева Ольга Александровна - Личное представление" guid="{55CD25E6-5DD8-4C85-8A81-C9E63EB7F8A8}" mergeInterval="0" personalView="1" maximized="1" xWindow="-8" yWindow="-8" windowWidth="1936" windowHeight="1056" tabRatio="873" activeSheetId="20"/>
    <customWorkbookView name="Цыганкова Ирина Анатольевн - Личное представление" guid="{6E2A1D5A-D8A8-4429-9D19-0F9C978D0FB5}" mergeInterval="0" personalView="1" maximized="1" windowWidth="1916" windowHeight="855" tabRatio="927" activeSheetId="8" showComments="commIndAndComment"/>
    <customWorkbookView name="KraevaOV - Личное представление" guid="{FCB4BAB3-BE56-4C3C-BC6D-9F7EAD1F29B8}" mergeInterval="0" personalView="1" maximized="1" xWindow="-8" yWindow="-8" windowWidth="1936" windowHeight="1056" tabRatio="927" activeSheetId="18"/>
    <customWorkbookView name="Саратова Ольга Сергеевна - Личное представление" guid="{17D9F6F5-07D0-4EB5-A22D-4CA03DB85627}" mergeInterval="0" personalView="1" xWindow="-3" windowWidth="1309" windowHeight="809" tabRatio="927" activeSheetId="1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3" i="16" l="1"/>
  <c r="C206" i="16"/>
  <c r="C185" i="16"/>
  <c r="C171" i="16"/>
  <c r="C143" i="16"/>
  <c r="C78" i="16"/>
  <c r="C77" i="16"/>
  <c r="C76" i="16"/>
  <c r="C60" i="16"/>
  <c r="C128" i="16"/>
  <c r="B76" i="16" l="1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AD75" i="16"/>
  <c r="AE75" i="16"/>
  <c r="J75" i="16"/>
  <c r="AC120" i="16" l="1"/>
  <c r="AC59" i="16"/>
  <c r="AB120" i="16"/>
  <c r="B55" i="16"/>
  <c r="E77" i="16"/>
  <c r="E76" i="16"/>
  <c r="D77" i="16"/>
  <c r="D76" i="16"/>
  <c r="D75" i="16" s="1"/>
  <c r="B120" i="16" l="1"/>
  <c r="B245" i="16" s="1"/>
  <c r="E78" i="16"/>
  <c r="E75" i="16"/>
  <c r="B77" i="16"/>
  <c r="B75" i="16" s="1"/>
  <c r="C61" i="16"/>
  <c r="C55" i="16"/>
  <c r="G76" i="16"/>
  <c r="C120" i="16" l="1"/>
  <c r="C245" i="16" s="1"/>
  <c r="C75" i="16"/>
  <c r="D55" i="16"/>
  <c r="D120" i="16" s="1"/>
  <c r="D245" i="16" s="1"/>
  <c r="F76" i="16"/>
  <c r="E55" i="16"/>
  <c r="F77" i="16"/>
  <c r="G77" i="16"/>
  <c r="F55" i="16" l="1"/>
  <c r="E120" i="16"/>
  <c r="G55" i="16"/>
  <c r="F120" i="16" l="1"/>
  <c r="G120" i="16"/>
  <c r="AB245" i="16" l="1"/>
  <c r="AC245" i="16"/>
  <c r="E245" i="16"/>
  <c r="I240" i="16"/>
  <c r="I237" i="16" s="1"/>
  <c r="J240" i="16"/>
  <c r="J237" i="16" s="1"/>
  <c r="K240" i="16"/>
  <c r="K237" i="16" s="1"/>
  <c r="L240" i="16"/>
  <c r="L237" i="16" s="1"/>
  <c r="M240" i="16"/>
  <c r="M237" i="16" s="1"/>
  <c r="N240" i="16"/>
  <c r="N237" i="16" s="1"/>
  <c r="O240" i="16"/>
  <c r="O237" i="16" s="1"/>
  <c r="P240" i="16"/>
  <c r="P237" i="16" s="1"/>
  <c r="Q240" i="16"/>
  <c r="Q237" i="16" s="1"/>
  <c r="R240" i="16"/>
  <c r="R237" i="16" s="1"/>
  <c r="S240" i="16"/>
  <c r="S237" i="16" s="1"/>
  <c r="T240" i="16"/>
  <c r="T237" i="16" s="1"/>
  <c r="U240" i="16"/>
  <c r="U237" i="16" s="1"/>
  <c r="V240" i="16"/>
  <c r="V237" i="16" s="1"/>
  <c r="W240" i="16"/>
  <c r="W237" i="16" s="1"/>
  <c r="X240" i="16"/>
  <c r="X237" i="16" s="1"/>
  <c r="Y240" i="16"/>
  <c r="Y237" i="16" s="1"/>
  <c r="Z240" i="16"/>
  <c r="Z237" i="16" s="1"/>
  <c r="AA240" i="16"/>
  <c r="AA237" i="16" s="1"/>
  <c r="AB240" i="16"/>
  <c r="AB237" i="16" s="1"/>
  <c r="AC240" i="16"/>
  <c r="AC237" i="16" s="1"/>
  <c r="AD240" i="16"/>
  <c r="AD237" i="16" s="1"/>
  <c r="AE240" i="16"/>
  <c r="AE237" i="16" s="1"/>
  <c r="H240" i="16"/>
  <c r="H237" i="16" s="1"/>
  <c r="C240" i="16"/>
  <c r="C237" i="16" s="1"/>
  <c r="D240" i="16"/>
  <c r="D237" i="16" s="1"/>
  <c r="E240" i="16"/>
  <c r="B240" i="16"/>
  <c r="B237" i="16" s="1"/>
  <c r="B236" i="16"/>
  <c r="B235" i="16"/>
  <c r="B233" i="16"/>
  <c r="B232" i="16"/>
  <c r="AE231" i="16"/>
  <c r="AD231" i="16"/>
  <c r="AC231" i="16"/>
  <c r="AB231" i="16"/>
  <c r="Z231" i="16"/>
  <c r="X231" i="16"/>
  <c r="V231" i="16"/>
  <c r="T231" i="16"/>
  <c r="R231" i="16"/>
  <c r="P231" i="16"/>
  <c r="L231" i="16"/>
  <c r="J231" i="16"/>
  <c r="H231" i="16"/>
  <c r="G231" i="16"/>
  <c r="AC217" i="16"/>
  <c r="AD217" i="16"/>
  <c r="AE217" i="16"/>
  <c r="I227" i="16"/>
  <c r="J227" i="16"/>
  <c r="K227" i="16"/>
  <c r="L227" i="16"/>
  <c r="M227" i="16"/>
  <c r="N227" i="16"/>
  <c r="O227" i="16"/>
  <c r="P227" i="16"/>
  <c r="Q227" i="16"/>
  <c r="R227" i="16"/>
  <c r="S227" i="16"/>
  <c r="T227" i="16"/>
  <c r="U227" i="16"/>
  <c r="V227" i="16"/>
  <c r="W227" i="16"/>
  <c r="X227" i="16"/>
  <c r="Y227" i="16"/>
  <c r="Z227" i="16"/>
  <c r="AA227" i="16"/>
  <c r="AB227" i="16"/>
  <c r="AC227" i="16"/>
  <c r="AD227" i="16"/>
  <c r="AE227" i="16"/>
  <c r="H227" i="16"/>
  <c r="E227" i="16"/>
  <c r="D227" i="16"/>
  <c r="C227" i="16"/>
  <c r="B219" i="16"/>
  <c r="I210" i="16"/>
  <c r="J210" i="16"/>
  <c r="K210" i="16"/>
  <c r="L210" i="16"/>
  <c r="M210" i="16"/>
  <c r="N210" i="16"/>
  <c r="O210" i="16"/>
  <c r="P210" i="16"/>
  <c r="Q210" i="16"/>
  <c r="R210" i="16"/>
  <c r="S210" i="16"/>
  <c r="T210" i="16"/>
  <c r="U210" i="16"/>
  <c r="V210" i="16"/>
  <c r="W210" i="16"/>
  <c r="X210" i="16"/>
  <c r="Y210" i="16"/>
  <c r="Z210" i="16"/>
  <c r="AA210" i="16"/>
  <c r="AB210" i="16"/>
  <c r="AC210" i="16"/>
  <c r="AD210" i="16"/>
  <c r="AE210" i="16"/>
  <c r="AE196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L129" i="16"/>
  <c r="J127" i="16"/>
  <c r="K127" i="16"/>
  <c r="L127" i="16"/>
  <c r="M127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Z127" i="16"/>
  <c r="AA127" i="16"/>
  <c r="AB127" i="16"/>
  <c r="AC127" i="16"/>
  <c r="AD127" i="16"/>
  <c r="AE127" i="16"/>
  <c r="J128" i="16"/>
  <c r="J251" i="16" s="1"/>
  <c r="K128" i="16"/>
  <c r="K251" i="16" s="1"/>
  <c r="L128" i="16"/>
  <c r="L251" i="16" s="1"/>
  <c r="M128" i="16"/>
  <c r="M251" i="16" s="1"/>
  <c r="N128" i="16"/>
  <c r="N251" i="16" s="1"/>
  <c r="O128" i="16"/>
  <c r="O251" i="16" s="1"/>
  <c r="P128" i="16"/>
  <c r="P251" i="16" s="1"/>
  <c r="Q128" i="16"/>
  <c r="Q251" i="16" s="1"/>
  <c r="R128" i="16"/>
  <c r="R251" i="16" s="1"/>
  <c r="S128" i="16"/>
  <c r="S251" i="16" s="1"/>
  <c r="T128" i="16"/>
  <c r="T251" i="16" s="1"/>
  <c r="U128" i="16"/>
  <c r="U251" i="16" s="1"/>
  <c r="V128" i="16"/>
  <c r="V251" i="16" s="1"/>
  <c r="W128" i="16"/>
  <c r="W251" i="16" s="1"/>
  <c r="X128" i="16"/>
  <c r="X251" i="16" s="1"/>
  <c r="Y128" i="16"/>
  <c r="Y251" i="16" s="1"/>
  <c r="Z128" i="16"/>
  <c r="Z251" i="16" s="1"/>
  <c r="AA128" i="16"/>
  <c r="AA251" i="16" s="1"/>
  <c r="AB128" i="16"/>
  <c r="AB251" i="16" s="1"/>
  <c r="AC128" i="16"/>
  <c r="AC251" i="16" s="1"/>
  <c r="AD128" i="16"/>
  <c r="AD251" i="16" s="1"/>
  <c r="AE128" i="16"/>
  <c r="AE251" i="16" s="1"/>
  <c r="J129" i="16"/>
  <c r="K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AD129" i="16"/>
  <c r="AE129" i="16"/>
  <c r="I129" i="16"/>
  <c r="I128" i="16"/>
  <c r="I251" i="16" s="1"/>
  <c r="I127" i="16"/>
  <c r="H129" i="16"/>
  <c r="H128" i="16"/>
  <c r="H251" i="16" s="1"/>
  <c r="H127" i="16"/>
  <c r="E128" i="16"/>
  <c r="E251" i="16" s="1"/>
  <c r="E127" i="16"/>
  <c r="D128" i="16"/>
  <c r="D251" i="16" s="1"/>
  <c r="D127" i="16"/>
  <c r="C251" i="16"/>
  <c r="C127" i="16"/>
  <c r="B171" i="16"/>
  <c r="C168" i="16"/>
  <c r="AE168" i="16"/>
  <c r="AD168" i="16"/>
  <c r="AC168" i="16"/>
  <c r="AB168" i="16"/>
  <c r="Z168" i="16"/>
  <c r="X168" i="16"/>
  <c r="V168" i="16"/>
  <c r="T168" i="16"/>
  <c r="R168" i="16"/>
  <c r="P168" i="16"/>
  <c r="N168" i="16"/>
  <c r="L168" i="16"/>
  <c r="J168" i="16"/>
  <c r="H168" i="16"/>
  <c r="AC161" i="16"/>
  <c r="AD161" i="16"/>
  <c r="AE161" i="16"/>
  <c r="AC154" i="16"/>
  <c r="AD154" i="16"/>
  <c r="AE154" i="16"/>
  <c r="AC147" i="16"/>
  <c r="AD147" i="16"/>
  <c r="AE147" i="16"/>
  <c r="AC140" i="16"/>
  <c r="AD140" i="16"/>
  <c r="AE140" i="16"/>
  <c r="AE133" i="16"/>
  <c r="AC133" i="16"/>
  <c r="I126" i="16" l="1"/>
  <c r="G240" i="16"/>
  <c r="H126" i="16"/>
  <c r="E237" i="16"/>
  <c r="AE126" i="16"/>
  <c r="G227" i="16"/>
  <c r="F240" i="16"/>
  <c r="C129" i="16"/>
  <c r="L126" i="16"/>
  <c r="B231" i="16"/>
  <c r="F231" i="16" s="1"/>
  <c r="AD126" i="16"/>
  <c r="AB126" i="16"/>
  <c r="Z126" i="16"/>
  <c r="X126" i="16"/>
  <c r="V126" i="16"/>
  <c r="T126" i="16"/>
  <c r="R126" i="16"/>
  <c r="P126" i="16"/>
  <c r="N126" i="16"/>
  <c r="J126" i="16"/>
  <c r="AC126" i="16"/>
  <c r="AA126" i="16"/>
  <c r="Y126" i="16"/>
  <c r="W126" i="16"/>
  <c r="U126" i="16"/>
  <c r="S126" i="16"/>
  <c r="Q126" i="16"/>
  <c r="O126" i="16"/>
  <c r="M126" i="16"/>
  <c r="K126" i="16"/>
  <c r="K80" i="16"/>
  <c r="C80" i="16"/>
  <c r="AC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AA80" i="16"/>
  <c r="AB80" i="16"/>
  <c r="AD80" i="16"/>
  <c r="AE80" i="16"/>
  <c r="J80" i="16"/>
  <c r="B80" i="16"/>
  <c r="I75" i="16"/>
  <c r="H75" i="16"/>
  <c r="H67" i="16"/>
  <c r="C65" i="16"/>
  <c r="E65" i="16"/>
  <c r="D65" i="16" s="1"/>
  <c r="D80" i="16"/>
  <c r="B78" i="16"/>
  <c r="E73" i="16"/>
  <c r="D73" i="16" s="1"/>
  <c r="C73" i="16"/>
  <c r="B73" i="16"/>
  <c r="E72" i="16"/>
  <c r="D72" i="16" s="1"/>
  <c r="D71" i="16" s="1"/>
  <c r="C72" i="16"/>
  <c r="C71" i="16" s="1"/>
  <c r="B72" i="16"/>
  <c r="B71" i="16" s="1"/>
  <c r="E69" i="16"/>
  <c r="D69" i="16" s="1"/>
  <c r="C69" i="16"/>
  <c r="B69" i="16"/>
  <c r="E68" i="16"/>
  <c r="D68" i="16" s="1"/>
  <c r="D67" i="16" s="1"/>
  <c r="C68" i="16"/>
  <c r="C67" i="16" s="1"/>
  <c r="B68" i="16"/>
  <c r="B67" i="16" s="1"/>
  <c r="B65" i="16"/>
  <c r="E64" i="16"/>
  <c r="D64" i="16" s="1"/>
  <c r="D63" i="16" s="1"/>
  <c r="C64" i="16"/>
  <c r="B64" i="16"/>
  <c r="B63" i="16" s="1"/>
  <c r="B60" i="16"/>
  <c r="B56" i="16" s="1"/>
  <c r="B54" i="16" s="1"/>
  <c r="E61" i="16"/>
  <c r="D61" i="16" s="1"/>
  <c r="B61" i="16"/>
  <c r="B57" i="16" s="1"/>
  <c r="E60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Z63" i="16"/>
  <c r="AB63" i="16"/>
  <c r="AD63" i="16"/>
  <c r="AA63" i="16"/>
  <c r="AC63" i="16"/>
  <c r="AE63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H36" i="16"/>
  <c r="B194" i="16"/>
  <c r="B193" i="16"/>
  <c r="E189" i="16"/>
  <c r="C189" i="16"/>
  <c r="B192" i="16"/>
  <c r="B191" i="16"/>
  <c r="B190" i="16"/>
  <c r="F65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E112" i="16"/>
  <c r="D112" i="16"/>
  <c r="C112" i="16"/>
  <c r="B112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E105" i="16"/>
  <c r="D105" i="16"/>
  <c r="C105" i="16"/>
  <c r="B105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E98" i="16"/>
  <c r="D98" i="16"/>
  <c r="C98" i="16"/>
  <c r="B98" i="16"/>
  <c r="AE91" i="16"/>
  <c r="AD91" i="16"/>
  <c r="AC91" i="16"/>
  <c r="AB91" i="16"/>
  <c r="AA91" i="16"/>
  <c r="Z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E91" i="16"/>
  <c r="D91" i="16"/>
  <c r="C91" i="16"/>
  <c r="B91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E84" i="16"/>
  <c r="D84" i="16"/>
  <c r="C84" i="16"/>
  <c r="B84" i="16"/>
  <c r="C126" i="16" l="1"/>
  <c r="B59" i="16"/>
  <c r="C63" i="16"/>
  <c r="C56" i="16"/>
  <c r="C54" i="16" s="1"/>
  <c r="D60" i="16"/>
  <c r="F60" i="16"/>
  <c r="E56" i="16"/>
  <c r="E54" i="16" s="1"/>
  <c r="G60" i="16"/>
  <c r="D78" i="16"/>
  <c r="E57" i="16"/>
  <c r="G78" i="16"/>
  <c r="F78" i="16"/>
  <c r="D56" i="16"/>
  <c r="D54" i="16" s="1"/>
  <c r="F73" i="16"/>
  <c r="E71" i="16"/>
  <c r="B122" i="16"/>
  <c r="F75" i="16"/>
  <c r="C178" i="16"/>
  <c r="C226" i="16" s="1"/>
  <c r="F61" i="16"/>
  <c r="G189" i="16"/>
  <c r="F189" i="16"/>
  <c r="G73" i="16"/>
  <c r="F91" i="16"/>
  <c r="F105" i="16"/>
  <c r="F112" i="16"/>
  <c r="E80" i="16"/>
  <c r="H33" i="16"/>
  <c r="E63" i="16"/>
  <c r="C57" i="16"/>
  <c r="G91" i="16"/>
  <c r="F98" i="16"/>
  <c r="G105" i="16"/>
  <c r="G112" i="16"/>
  <c r="E67" i="16"/>
  <c r="G61" i="16"/>
  <c r="F69" i="16"/>
  <c r="G65" i="16"/>
  <c r="G69" i="16"/>
  <c r="X63" i="16"/>
  <c r="V63" i="16"/>
  <c r="T63" i="16"/>
  <c r="D189" i="16"/>
  <c r="G98" i="16"/>
  <c r="G84" i="16"/>
  <c r="F84" i="16"/>
  <c r="G217" i="16"/>
  <c r="G196" i="16"/>
  <c r="G127" i="16"/>
  <c r="G47" i="16"/>
  <c r="G26" i="16"/>
  <c r="G19" i="16"/>
  <c r="AE57" i="16"/>
  <c r="AE122" i="16" s="1"/>
  <c r="AD57" i="16"/>
  <c r="AD122" i="16" s="1"/>
  <c r="AC57" i="16"/>
  <c r="AC122" i="16" s="1"/>
  <c r="AB57" i="16"/>
  <c r="AB122" i="16" s="1"/>
  <c r="AA57" i="16"/>
  <c r="AA122" i="16" s="1"/>
  <c r="Z57" i="16"/>
  <c r="Z122" i="16" s="1"/>
  <c r="Y57" i="16"/>
  <c r="Y122" i="16" s="1"/>
  <c r="X57" i="16"/>
  <c r="X122" i="16" s="1"/>
  <c r="W57" i="16"/>
  <c r="W122" i="16" s="1"/>
  <c r="V57" i="16"/>
  <c r="V122" i="16" s="1"/>
  <c r="U57" i="16"/>
  <c r="U122" i="16" s="1"/>
  <c r="T57" i="16"/>
  <c r="T122" i="16" s="1"/>
  <c r="S57" i="16"/>
  <c r="S122" i="16" s="1"/>
  <c r="R57" i="16"/>
  <c r="R122" i="16" s="1"/>
  <c r="Q57" i="16"/>
  <c r="Q122" i="16" s="1"/>
  <c r="P57" i="16"/>
  <c r="P122" i="16" s="1"/>
  <c r="O57" i="16"/>
  <c r="O122" i="16" s="1"/>
  <c r="N57" i="16"/>
  <c r="N122" i="16" s="1"/>
  <c r="M57" i="16"/>
  <c r="M122" i="16" s="1"/>
  <c r="M247" i="16" s="1"/>
  <c r="L57" i="16"/>
  <c r="L122" i="16" s="1"/>
  <c r="L247" i="16" s="1"/>
  <c r="I57" i="16"/>
  <c r="I122" i="16" s="1"/>
  <c r="I247" i="16" s="1"/>
  <c r="H57" i="16"/>
  <c r="AE56" i="16"/>
  <c r="AE54" i="16" s="1"/>
  <c r="AD56" i="16"/>
  <c r="AD54" i="16" s="1"/>
  <c r="AC56" i="16"/>
  <c r="AC54" i="16" s="1"/>
  <c r="AB56" i="16"/>
  <c r="AB54" i="16" s="1"/>
  <c r="AA56" i="16"/>
  <c r="AA54" i="16" s="1"/>
  <c r="Z56" i="16"/>
  <c r="Z54" i="16" s="1"/>
  <c r="Y56" i="16"/>
  <c r="Y54" i="16" s="1"/>
  <c r="X56" i="16"/>
  <c r="X54" i="16" s="1"/>
  <c r="W56" i="16"/>
  <c r="W54" i="16" s="1"/>
  <c r="V56" i="16"/>
  <c r="V54" i="16" s="1"/>
  <c r="U56" i="16"/>
  <c r="U54" i="16" s="1"/>
  <c r="T56" i="16"/>
  <c r="T54" i="16" s="1"/>
  <c r="S56" i="16"/>
  <c r="S54" i="16" s="1"/>
  <c r="R56" i="16"/>
  <c r="R54" i="16" s="1"/>
  <c r="Q56" i="16"/>
  <c r="Q54" i="16" s="1"/>
  <c r="P56" i="16"/>
  <c r="P54" i="16" s="1"/>
  <c r="O56" i="16"/>
  <c r="O54" i="16" s="1"/>
  <c r="N56" i="16"/>
  <c r="N54" i="16" s="1"/>
  <c r="M56" i="16"/>
  <c r="M54" i="16" s="1"/>
  <c r="L56" i="16"/>
  <c r="L54" i="16" s="1"/>
  <c r="K56" i="16"/>
  <c r="K54" i="16" s="1"/>
  <c r="J56" i="16"/>
  <c r="J54" i="16" s="1"/>
  <c r="I56" i="16"/>
  <c r="I54" i="16" s="1"/>
  <c r="H56" i="16"/>
  <c r="H54" i="16" s="1"/>
  <c r="G54" i="16" l="1"/>
  <c r="I121" i="16"/>
  <c r="O121" i="16"/>
  <c r="S121" i="16"/>
  <c r="W121" i="16"/>
  <c r="AA121" i="16"/>
  <c r="AE121" i="16"/>
  <c r="N121" i="16"/>
  <c r="R121" i="16"/>
  <c r="V121" i="16"/>
  <c r="Z121" i="16"/>
  <c r="AD121" i="16"/>
  <c r="M121" i="16"/>
  <c r="Q121" i="16"/>
  <c r="U121" i="16"/>
  <c r="Y121" i="16"/>
  <c r="AC121" i="16"/>
  <c r="L121" i="16"/>
  <c r="P121" i="16"/>
  <c r="T121" i="16"/>
  <c r="X121" i="16"/>
  <c r="AB121" i="16"/>
  <c r="H121" i="16"/>
  <c r="D57" i="16"/>
  <c r="D253" i="16" s="1"/>
  <c r="G75" i="16"/>
  <c r="I253" i="16"/>
  <c r="K122" i="16"/>
  <c r="K247" i="16" s="1"/>
  <c r="K253" i="16"/>
  <c r="M253" i="16"/>
  <c r="O247" i="16"/>
  <c r="O253" i="16"/>
  <c r="Q247" i="16"/>
  <c r="Q253" i="16"/>
  <c r="S247" i="16"/>
  <c r="S253" i="16"/>
  <c r="U247" i="16"/>
  <c r="U253" i="16"/>
  <c r="W247" i="16"/>
  <c r="W253" i="16"/>
  <c r="Y247" i="16"/>
  <c r="Y253" i="16"/>
  <c r="AA247" i="16"/>
  <c r="AA253" i="16"/>
  <c r="AC247" i="16"/>
  <c r="AC253" i="16"/>
  <c r="AE247" i="16"/>
  <c r="AE253" i="16"/>
  <c r="C122" i="16"/>
  <c r="C247" i="16" s="1"/>
  <c r="C253" i="16"/>
  <c r="E122" i="16"/>
  <c r="E247" i="16" s="1"/>
  <c r="E253" i="16"/>
  <c r="H122" i="16"/>
  <c r="H247" i="16" s="1"/>
  <c r="H253" i="16"/>
  <c r="J122" i="16"/>
  <c r="J247" i="16" s="1"/>
  <c r="J253" i="16"/>
  <c r="L253" i="16"/>
  <c r="N247" i="16"/>
  <c r="N253" i="16"/>
  <c r="P247" i="16"/>
  <c r="P253" i="16"/>
  <c r="R247" i="16"/>
  <c r="R253" i="16"/>
  <c r="T247" i="16"/>
  <c r="T253" i="16"/>
  <c r="V247" i="16"/>
  <c r="V253" i="16"/>
  <c r="X247" i="16"/>
  <c r="X253" i="16"/>
  <c r="Z247" i="16"/>
  <c r="Z253" i="16"/>
  <c r="AB247" i="16"/>
  <c r="AB253" i="16"/>
  <c r="AD247" i="16"/>
  <c r="AD253" i="16"/>
  <c r="D122" i="16"/>
  <c r="D247" i="16" s="1"/>
  <c r="J121" i="16"/>
  <c r="C175" i="16"/>
  <c r="F122" i="16"/>
  <c r="K121" i="16"/>
  <c r="W63" i="16"/>
  <c r="U63" i="16"/>
  <c r="Y63" i="16"/>
  <c r="N63" i="16"/>
  <c r="J63" i="16"/>
  <c r="P63" i="16"/>
  <c r="L63" i="16"/>
  <c r="R63" i="16"/>
  <c r="G57" i="16"/>
  <c r="F57" i="16"/>
  <c r="B222" i="16"/>
  <c r="B221" i="16"/>
  <c r="B218" i="16"/>
  <c r="B217" i="16" s="1"/>
  <c r="F217" i="16" s="1"/>
  <c r="AB217" i="16"/>
  <c r="Z217" i="16"/>
  <c r="X217" i="16"/>
  <c r="V217" i="16"/>
  <c r="T217" i="16"/>
  <c r="R217" i="16"/>
  <c r="P217" i="16"/>
  <c r="L217" i="16"/>
  <c r="J217" i="16"/>
  <c r="H217" i="16"/>
  <c r="B215" i="16"/>
  <c r="B214" i="16"/>
  <c r="E213" i="16"/>
  <c r="D213" i="16" s="1"/>
  <c r="C210" i="16"/>
  <c r="B213" i="16"/>
  <c r="B212" i="16"/>
  <c r="B211" i="16"/>
  <c r="H210" i="16"/>
  <c r="AE206" i="16"/>
  <c r="AE203" i="16" s="1"/>
  <c r="AD206" i="16"/>
  <c r="AD203" i="16" s="1"/>
  <c r="AC206" i="16"/>
  <c r="AB206" i="16"/>
  <c r="AB203" i="16" s="1"/>
  <c r="AA206" i="16"/>
  <c r="Z206" i="16"/>
  <c r="Z203" i="16" s="1"/>
  <c r="Y206" i="16"/>
  <c r="X206" i="16"/>
  <c r="X203" i="16" s="1"/>
  <c r="W206" i="16"/>
  <c r="V206" i="16"/>
  <c r="V203" i="16" s="1"/>
  <c r="U206" i="16"/>
  <c r="T206" i="16"/>
  <c r="T203" i="16" s="1"/>
  <c r="S206" i="16"/>
  <c r="R206" i="16"/>
  <c r="R203" i="16" s="1"/>
  <c r="Q206" i="16"/>
  <c r="P206" i="16"/>
  <c r="P203" i="16" s="1"/>
  <c r="O206" i="16"/>
  <c r="O203" i="16" s="1"/>
  <c r="N206" i="16"/>
  <c r="N203" i="16" s="1"/>
  <c r="M206" i="16"/>
  <c r="L206" i="16"/>
  <c r="L203" i="16" s="1"/>
  <c r="K206" i="16"/>
  <c r="J206" i="16"/>
  <c r="J203" i="16" s="1"/>
  <c r="I206" i="16"/>
  <c r="H206" i="16"/>
  <c r="H203" i="16" s="1"/>
  <c r="B201" i="16"/>
  <c r="B200" i="16"/>
  <c r="B199" i="16"/>
  <c r="B198" i="16"/>
  <c r="B197" i="16"/>
  <c r="AD196" i="16"/>
  <c r="AB196" i="16"/>
  <c r="Z196" i="16"/>
  <c r="X196" i="16"/>
  <c r="V196" i="16"/>
  <c r="T196" i="16"/>
  <c r="R196" i="16"/>
  <c r="P196" i="16"/>
  <c r="N196" i="16"/>
  <c r="L196" i="16"/>
  <c r="J196" i="16"/>
  <c r="H196" i="16"/>
  <c r="B187" i="16"/>
  <c r="B186" i="16"/>
  <c r="E185" i="16"/>
  <c r="E178" i="16" s="1"/>
  <c r="B185" i="16"/>
  <c r="B178" i="16" s="1"/>
  <c r="B175" i="16" s="1"/>
  <c r="B184" i="16"/>
  <c r="B183" i="16"/>
  <c r="AE182" i="16"/>
  <c r="AD182" i="16"/>
  <c r="AC182" i="16"/>
  <c r="AB182" i="16"/>
  <c r="AA182" i="16"/>
  <c r="Z182" i="16"/>
  <c r="Y182" i="16"/>
  <c r="X182" i="16"/>
  <c r="W182" i="16"/>
  <c r="V182" i="16"/>
  <c r="U182" i="16"/>
  <c r="T182" i="16"/>
  <c r="S182" i="16"/>
  <c r="R182" i="16"/>
  <c r="Q182" i="16"/>
  <c r="P182" i="16"/>
  <c r="O182" i="16"/>
  <c r="N182" i="16"/>
  <c r="M182" i="16"/>
  <c r="L182" i="16"/>
  <c r="K182" i="16"/>
  <c r="J182" i="16"/>
  <c r="I182" i="16"/>
  <c r="H182" i="16"/>
  <c r="AE178" i="16"/>
  <c r="AD178" i="16"/>
  <c r="AC178" i="16"/>
  <c r="AB178" i="16"/>
  <c r="AA178" i="16"/>
  <c r="Z178" i="16"/>
  <c r="Y178" i="16"/>
  <c r="X178" i="16"/>
  <c r="W178" i="16"/>
  <c r="V178" i="16"/>
  <c r="U178" i="16"/>
  <c r="T178" i="16"/>
  <c r="S178" i="16"/>
  <c r="R178" i="16"/>
  <c r="Q178" i="16"/>
  <c r="P178" i="16"/>
  <c r="O178" i="16"/>
  <c r="N178" i="16"/>
  <c r="M178" i="16"/>
  <c r="L178" i="16"/>
  <c r="L252" i="16" s="1"/>
  <c r="L249" i="16" s="1"/>
  <c r="K178" i="16"/>
  <c r="J178" i="16"/>
  <c r="I178" i="16"/>
  <c r="H178" i="16"/>
  <c r="AE175" i="16"/>
  <c r="B173" i="16"/>
  <c r="B172" i="16"/>
  <c r="E171" i="16"/>
  <c r="E168" i="16" s="1"/>
  <c r="G168" i="16" s="1"/>
  <c r="B170" i="16"/>
  <c r="B169" i="16"/>
  <c r="B166" i="16"/>
  <c r="B165" i="16"/>
  <c r="B164" i="16"/>
  <c r="B163" i="16"/>
  <c r="B162" i="16"/>
  <c r="AB161" i="16"/>
  <c r="Z161" i="16"/>
  <c r="X161" i="16"/>
  <c r="V161" i="16"/>
  <c r="T161" i="16"/>
  <c r="R161" i="16"/>
  <c r="P161" i="16"/>
  <c r="N161" i="16"/>
  <c r="L161" i="16"/>
  <c r="J161" i="16"/>
  <c r="H161" i="16"/>
  <c r="E161" i="16"/>
  <c r="D161" i="16"/>
  <c r="C161" i="16"/>
  <c r="B159" i="16"/>
  <c r="B158" i="16"/>
  <c r="D154" i="16"/>
  <c r="C154" i="16"/>
  <c r="B157" i="16"/>
  <c r="B156" i="16"/>
  <c r="B155" i="16"/>
  <c r="AB154" i="16"/>
  <c r="Z154" i="16"/>
  <c r="Y154" i="16"/>
  <c r="X154" i="16"/>
  <c r="V154" i="16"/>
  <c r="T154" i="16"/>
  <c r="R154" i="16"/>
  <c r="P154" i="16"/>
  <c r="N154" i="16"/>
  <c r="L154" i="16"/>
  <c r="J154" i="16"/>
  <c r="H154" i="16"/>
  <c r="B152" i="16"/>
  <c r="B151" i="16"/>
  <c r="B150" i="16"/>
  <c r="B149" i="16"/>
  <c r="B148" i="16"/>
  <c r="AB147" i="16"/>
  <c r="Z147" i="16"/>
  <c r="X147" i="16"/>
  <c r="V147" i="16"/>
  <c r="T147" i="16"/>
  <c r="R147" i="16"/>
  <c r="P147" i="16"/>
  <c r="N147" i="16"/>
  <c r="L147" i="16"/>
  <c r="J147" i="16"/>
  <c r="H147" i="16"/>
  <c r="E147" i="16"/>
  <c r="D147" i="16"/>
  <c r="C147" i="16"/>
  <c r="B145" i="16"/>
  <c r="B144" i="16"/>
  <c r="E143" i="16"/>
  <c r="C140" i="16"/>
  <c r="B143" i="16"/>
  <c r="B142" i="16"/>
  <c r="B141" i="16"/>
  <c r="AB140" i="16"/>
  <c r="Z140" i="16"/>
  <c r="X140" i="16"/>
  <c r="V140" i="16"/>
  <c r="T140" i="16"/>
  <c r="R140" i="16"/>
  <c r="P140" i="16"/>
  <c r="N140" i="16"/>
  <c r="L140" i="16"/>
  <c r="J140" i="16"/>
  <c r="H140" i="16"/>
  <c r="B138" i="16"/>
  <c r="B137" i="16"/>
  <c r="B136" i="16"/>
  <c r="B135" i="16"/>
  <c r="B134" i="16"/>
  <c r="AD133" i="16"/>
  <c r="AB133" i="16"/>
  <c r="Z133" i="16"/>
  <c r="X133" i="16"/>
  <c r="V133" i="16"/>
  <c r="T133" i="16"/>
  <c r="R133" i="16"/>
  <c r="P133" i="16"/>
  <c r="N133" i="16"/>
  <c r="L133" i="16"/>
  <c r="J133" i="16"/>
  <c r="H133" i="16"/>
  <c r="E133" i="16"/>
  <c r="D133" i="16"/>
  <c r="C133" i="16"/>
  <c r="AE59" i="16"/>
  <c r="AE55" i="16" s="1"/>
  <c r="AE120" i="16" s="1"/>
  <c r="AE245" i="16" s="1"/>
  <c r="AD59" i="16"/>
  <c r="AD55" i="16" s="1"/>
  <c r="AD120" i="16" s="1"/>
  <c r="AD245" i="16" s="1"/>
  <c r="AB59" i="16"/>
  <c r="AA59" i="16"/>
  <c r="AA55" i="16" s="1"/>
  <c r="AA120" i="16" s="1"/>
  <c r="AA245" i="16" s="1"/>
  <c r="Z59" i="16"/>
  <c r="Z55" i="16" s="1"/>
  <c r="Z120" i="16" s="1"/>
  <c r="Z245" i="16" s="1"/>
  <c r="Y59" i="16"/>
  <c r="Y55" i="16" s="1"/>
  <c r="Y120" i="16" s="1"/>
  <c r="Y245" i="16" s="1"/>
  <c r="X59" i="16"/>
  <c r="X55" i="16" s="1"/>
  <c r="X120" i="16" s="1"/>
  <c r="X245" i="16" s="1"/>
  <c r="W59" i="16"/>
  <c r="W55" i="16" s="1"/>
  <c r="W120" i="16" s="1"/>
  <c r="W245" i="16" s="1"/>
  <c r="V59" i="16"/>
  <c r="V55" i="16" s="1"/>
  <c r="V120" i="16" s="1"/>
  <c r="V245" i="16" s="1"/>
  <c r="U59" i="16"/>
  <c r="U55" i="16" s="1"/>
  <c r="U120" i="16" s="1"/>
  <c r="U245" i="16" s="1"/>
  <c r="T59" i="16"/>
  <c r="T55" i="16" s="1"/>
  <c r="T120" i="16" s="1"/>
  <c r="T245" i="16" s="1"/>
  <c r="S59" i="16"/>
  <c r="S55" i="16" s="1"/>
  <c r="S120" i="16" s="1"/>
  <c r="S245" i="16" s="1"/>
  <c r="R59" i="16"/>
  <c r="R55" i="16" s="1"/>
  <c r="R120" i="16" s="1"/>
  <c r="R245" i="16" s="1"/>
  <c r="Q59" i="16"/>
  <c r="Q55" i="16" s="1"/>
  <c r="Q120" i="16" s="1"/>
  <c r="Q245" i="16" s="1"/>
  <c r="P59" i="16"/>
  <c r="P55" i="16" s="1"/>
  <c r="P120" i="16" s="1"/>
  <c r="P245" i="16" s="1"/>
  <c r="O59" i="16"/>
  <c r="O55" i="16" s="1"/>
  <c r="O120" i="16" s="1"/>
  <c r="O245" i="16" s="1"/>
  <c r="N59" i="16"/>
  <c r="N55" i="16" s="1"/>
  <c r="N120" i="16" s="1"/>
  <c r="N245" i="16" s="1"/>
  <c r="M59" i="16"/>
  <c r="M55" i="16" s="1"/>
  <c r="M120" i="16" s="1"/>
  <c r="M245" i="16" s="1"/>
  <c r="L59" i="16"/>
  <c r="L55" i="16" s="1"/>
  <c r="L120" i="16" s="1"/>
  <c r="L245" i="16" s="1"/>
  <c r="K59" i="16"/>
  <c r="K55" i="16" s="1"/>
  <c r="K120" i="16" s="1"/>
  <c r="K245" i="16" s="1"/>
  <c r="J59" i="16"/>
  <c r="J55" i="16" s="1"/>
  <c r="J120" i="16" s="1"/>
  <c r="J245" i="16" s="1"/>
  <c r="I59" i="16"/>
  <c r="I55" i="16" s="1"/>
  <c r="I120" i="16" s="1"/>
  <c r="I245" i="16" s="1"/>
  <c r="H59" i="16"/>
  <c r="H55" i="16" s="1"/>
  <c r="H120" i="16" s="1"/>
  <c r="H245" i="16" s="1"/>
  <c r="E50" i="16"/>
  <c r="C50" i="16"/>
  <c r="B50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E43" i="16"/>
  <c r="D43" i="16"/>
  <c r="D40" i="16" s="1"/>
  <c r="C43" i="16"/>
  <c r="C36" i="16" s="1"/>
  <c r="B43" i="16"/>
  <c r="B36" i="16" s="1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P40" i="16"/>
  <c r="N40" i="16"/>
  <c r="L40" i="16"/>
  <c r="J40" i="16"/>
  <c r="H40" i="16"/>
  <c r="Y33" i="16"/>
  <c r="AE33" i="16"/>
  <c r="AC33" i="16"/>
  <c r="Q33" i="16"/>
  <c r="M33" i="16"/>
  <c r="I33" i="16"/>
  <c r="AD26" i="16"/>
  <c r="AB26" i="16"/>
  <c r="Z26" i="16"/>
  <c r="X26" i="16"/>
  <c r="V26" i="16"/>
  <c r="T26" i="16"/>
  <c r="R26" i="16"/>
  <c r="P26" i="16"/>
  <c r="N26" i="16"/>
  <c r="L26" i="16"/>
  <c r="J26" i="16"/>
  <c r="H26" i="16"/>
  <c r="B26" i="16"/>
  <c r="F26" i="16" s="1"/>
  <c r="AD19" i="16"/>
  <c r="AB19" i="16"/>
  <c r="Z19" i="16"/>
  <c r="X19" i="16"/>
  <c r="V19" i="16"/>
  <c r="T19" i="16"/>
  <c r="R19" i="16"/>
  <c r="P19" i="16"/>
  <c r="N19" i="16"/>
  <c r="L19" i="16"/>
  <c r="J19" i="16"/>
  <c r="H19" i="16"/>
  <c r="B19" i="16"/>
  <c r="F19" i="16" s="1"/>
  <c r="G18" i="16"/>
  <c r="F18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E12" i="16"/>
  <c r="D12" i="16"/>
  <c r="C12" i="16"/>
  <c r="B12" i="16"/>
  <c r="C223" i="16" l="1"/>
  <c r="C252" i="16"/>
  <c r="C249" i="16" s="1"/>
  <c r="C121" i="16"/>
  <c r="C246" i="16" s="1"/>
  <c r="C243" i="16" s="1"/>
  <c r="B253" i="16"/>
  <c r="B121" i="16"/>
  <c r="J252" i="16"/>
  <c r="J249" i="16" s="1"/>
  <c r="N252" i="16"/>
  <c r="N249" i="16" s="1"/>
  <c r="R252" i="16"/>
  <c r="R249" i="16" s="1"/>
  <c r="V252" i="16"/>
  <c r="V249" i="16" s="1"/>
  <c r="Z252" i="16"/>
  <c r="Z249" i="16" s="1"/>
  <c r="AD252" i="16"/>
  <c r="AD249" i="16" s="1"/>
  <c r="G122" i="16"/>
  <c r="I252" i="16"/>
  <c r="I249" i="16" s="1"/>
  <c r="K252" i="16"/>
  <c r="K249" i="16" s="1"/>
  <c r="M252" i="16"/>
  <c r="M249" i="16" s="1"/>
  <c r="O252" i="16"/>
  <c r="O249" i="16" s="1"/>
  <c r="Q252" i="16"/>
  <c r="Q249" i="16" s="1"/>
  <c r="S252" i="16"/>
  <c r="S249" i="16" s="1"/>
  <c r="U252" i="16"/>
  <c r="U249" i="16" s="1"/>
  <c r="W252" i="16"/>
  <c r="W249" i="16" s="1"/>
  <c r="Y252" i="16"/>
  <c r="Y249" i="16" s="1"/>
  <c r="AA252" i="16"/>
  <c r="AA249" i="16" s="1"/>
  <c r="AC252" i="16"/>
  <c r="AC249" i="16" s="1"/>
  <c r="AE226" i="16"/>
  <c r="H252" i="16"/>
  <c r="H249" i="16" s="1"/>
  <c r="P252" i="16"/>
  <c r="P249" i="16" s="1"/>
  <c r="T252" i="16"/>
  <c r="T249" i="16" s="1"/>
  <c r="X252" i="16"/>
  <c r="X249" i="16" s="1"/>
  <c r="AB252" i="16"/>
  <c r="AB249" i="16" s="1"/>
  <c r="G253" i="16"/>
  <c r="E36" i="16"/>
  <c r="E121" i="16" s="1"/>
  <c r="B210" i="16"/>
  <c r="F171" i="16"/>
  <c r="B227" i="16"/>
  <c r="F253" i="16"/>
  <c r="AB118" i="16"/>
  <c r="T118" i="16"/>
  <c r="L118" i="16"/>
  <c r="Y118" i="16"/>
  <c r="Q118" i="16"/>
  <c r="I118" i="16"/>
  <c r="AA118" i="16"/>
  <c r="S118" i="16"/>
  <c r="K118" i="16"/>
  <c r="V118" i="16"/>
  <c r="Z118" i="16"/>
  <c r="J118" i="16"/>
  <c r="H118" i="16"/>
  <c r="X118" i="16"/>
  <c r="P118" i="16"/>
  <c r="AC118" i="16"/>
  <c r="U118" i="16"/>
  <c r="M118" i="16"/>
  <c r="AE118" i="16"/>
  <c r="AE246" i="16"/>
  <c r="AE243" i="16" s="1"/>
  <c r="W118" i="16"/>
  <c r="O118" i="16"/>
  <c r="AD118" i="16"/>
  <c r="N118" i="16"/>
  <c r="R118" i="16"/>
  <c r="AE252" i="16"/>
  <c r="AE249" i="16" s="1"/>
  <c r="I175" i="16"/>
  <c r="I226" i="16"/>
  <c r="I246" i="16" s="1"/>
  <c r="K175" i="16"/>
  <c r="K226" i="16"/>
  <c r="K246" i="16" s="1"/>
  <c r="K243" i="16" s="1"/>
  <c r="M175" i="16"/>
  <c r="M226" i="16"/>
  <c r="M246" i="16" s="1"/>
  <c r="M243" i="16" s="1"/>
  <c r="O175" i="16"/>
  <c r="O226" i="16"/>
  <c r="O246" i="16" s="1"/>
  <c r="O243" i="16" s="1"/>
  <c r="Q175" i="16"/>
  <c r="Q226" i="16"/>
  <c r="Q246" i="16" s="1"/>
  <c r="Q243" i="16" s="1"/>
  <c r="S175" i="16"/>
  <c r="S226" i="16"/>
  <c r="S246" i="16" s="1"/>
  <c r="S243" i="16" s="1"/>
  <c r="U175" i="16"/>
  <c r="U226" i="16"/>
  <c r="U246" i="16" s="1"/>
  <c r="U243" i="16" s="1"/>
  <c r="W175" i="16"/>
  <c r="W226" i="16"/>
  <c r="W246" i="16" s="1"/>
  <c r="W243" i="16" s="1"/>
  <c r="Y175" i="16"/>
  <c r="Y226" i="16"/>
  <c r="Y246" i="16" s="1"/>
  <c r="Y243" i="16" s="1"/>
  <c r="AA175" i="16"/>
  <c r="AA226" i="16"/>
  <c r="AA246" i="16" s="1"/>
  <c r="AA243" i="16" s="1"/>
  <c r="AC175" i="16"/>
  <c r="AC226" i="16"/>
  <c r="AC246" i="16" s="1"/>
  <c r="AC243" i="16" s="1"/>
  <c r="B206" i="16"/>
  <c r="B203" i="16" s="1"/>
  <c r="B129" i="16"/>
  <c r="B252" i="16" s="1"/>
  <c r="D143" i="16"/>
  <c r="E129" i="16"/>
  <c r="B128" i="16"/>
  <c r="B251" i="16" s="1"/>
  <c r="H175" i="16"/>
  <c r="H226" i="16"/>
  <c r="J175" i="16"/>
  <c r="J226" i="16"/>
  <c r="J246" i="16" s="1"/>
  <c r="J243" i="16" s="1"/>
  <c r="L175" i="16"/>
  <c r="L226" i="16"/>
  <c r="L246" i="16" s="1"/>
  <c r="L243" i="16" s="1"/>
  <c r="N175" i="16"/>
  <c r="N226" i="16"/>
  <c r="N246" i="16" s="1"/>
  <c r="N243" i="16" s="1"/>
  <c r="P175" i="16"/>
  <c r="P226" i="16"/>
  <c r="P246" i="16" s="1"/>
  <c r="P243" i="16" s="1"/>
  <c r="R175" i="16"/>
  <c r="R226" i="16"/>
  <c r="R246" i="16" s="1"/>
  <c r="R243" i="16" s="1"/>
  <c r="T175" i="16"/>
  <c r="T226" i="16"/>
  <c r="T246" i="16" s="1"/>
  <c r="T243" i="16" s="1"/>
  <c r="V175" i="16"/>
  <c r="V226" i="16"/>
  <c r="V246" i="16" s="1"/>
  <c r="V243" i="16" s="1"/>
  <c r="X175" i="16"/>
  <c r="X226" i="16"/>
  <c r="X246" i="16" s="1"/>
  <c r="X243" i="16" s="1"/>
  <c r="Z175" i="16"/>
  <c r="Z226" i="16"/>
  <c r="Z246" i="16" s="1"/>
  <c r="Z243" i="16" s="1"/>
  <c r="AB175" i="16"/>
  <c r="AB226" i="16"/>
  <c r="AB246" i="16" s="1"/>
  <c r="AB243" i="16" s="1"/>
  <c r="AD175" i="16"/>
  <c r="AD226" i="16"/>
  <c r="AD246" i="16" s="1"/>
  <c r="AD243" i="16" s="1"/>
  <c r="B196" i="16"/>
  <c r="F196" i="16" s="1"/>
  <c r="B127" i="16"/>
  <c r="B168" i="16"/>
  <c r="F168" i="16" s="1"/>
  <c r="C203" i="16"/>
  <c r="C33" i="16"/>
  <c r="E33" i="16"/>
  <c r="G128" i="16"/>
  <c r="B33" i="16"/>
  <c r="F54" i="16"/>
  <c r="S63" i="16"/>
  <c r="M63" i="16"/>
  <c r="O63" i="16"/>
  <c r="Q63" i="16"/>
  <c r="K63" i="16"/>
  <c r="H63" i="16"/>
  <c r="U33" i="16"/>
  <c r="K33" i="16"/>
  <c r="O33" i="16"/>
  <c r="S33" i="16"/>
  <c r="W33" i="16"/>
  <c r="AA33" i="16"/>
  <c r="G171" i="16"/>
  <c r="C59" i="16"/>
  <c r="G133" i="16"/>
  <c r="F143" i="16"/>
  <c r="G143" i="16"/>
  <c r="G161" i="16"/>
  <c r="D206" i="16"/>
  <c r="D203" i="16" s="1"/>
  <c r="G213" i="16"/>
  <c r="F213" i="16"/>
  <c r="F12" i="16"/>
  <c r="G12" i="16"/>
  <c r="F56" i="16"/>
  <c r="G147" i="16"/>
  <c r="E154" i="16"/>
  <c r="E182" i="16"/>
  <c r="G185" i="16"/>
  <c r="F185" i="16"/>
  <c r="F43" i="16"/>
  <c r="C40" i="16"/>
  <c r="G43" i="16"/>
  <c r="F50" i="16"/>
  <c r="G50" i="16"/>
  <c r="B161" i="16"/>
  <c r="F161" i="16" s="1"/>
  <c r="E206" i="16"/>
  <c r="B147" i="16"/>
  <c r="F147" i="16" s="1"/>
  <c r="B154" i="16"/>
  <c r="E210" i="16"/>
  <c r="D210" i="16"/>
  <c r="B182" i="16"/>
  <c r="B40" i="16"/>
  <c r="J33" i="16"/>
  <c r="L33" i="16"/>
  <c r="N33" i="16"/>
  <c r="P33" i="16"/>
  <c r="R33" i="16"/>
  <c r="T33" i="16"/>
  <c r="V33" i="16"/>
  <c r="X33" i="16"/>
  <c r="Z33" i="16"/>
  <c r="AB33" i="16"/>
  <c r="AD33" i="16"/>
  <c r="E140" i="16"/>
  <c r="C182" i="16"/>
  <c r="B47" i="16"/>
  <c r="F47" i="16" s="1"/>
  <c r="B133" i="16"/>
  <c r="F133" i="16" s="1"/>
  <c r="B140" i="16"/>
  <c r="D171" i="16"/>
  <c r="D168" i="16" s="1"/>
  <c r="E40" i="16"/>
  <c r="D50" i="16"/>
  <c r="D36" i="16" s="1"/>
  <c r="D121" i="16" s="1"/>
  <c r="E59" i="16"/>
  <c r="D185" i="16"/>
  <c r="D178" i="16" s="1"/>
  <c r="B126" i="16" l="1"/>
  <c r="B249" i="16"/>
  <c r="I243" i="16"/>
  <c r="H246" i="16"/>
  <c r="H243" i="16" s="1"/>
  <c r="B243" i="16" s="1"/>
  <c r="F127" i="16"/>
  <c r="E252" i="16"/>
  <c r="E249" i="16" s="1"/>
  <c r="B118" i="16"/>
  <c r="C118" i="16"/>
  <c r="D129" i="16"/>
  <c r="D252" i="16" s="1"/>
  <c r="D249" i="16" s="1"/>
  <c r="F227" i="16"/>
  <c r="B247" i="16"/>
  <c r="F247" i="16" s="1"/>
  <c r="E226" i="16"/>
  <c r="E223" i="16" s="1"/>
  <c r="E126" i="16"/>
  <c r="B226" i="16"/>
  <c r="B223" i="16" s="1"/>
  <c r="Y223" i="16"/>
  <c r="D33" i="16"/>
  <c r="E118" i="16"/>
  <c r="G121" i="16"/>
  <c r="F121" i="16"/>
  <c r="F128" i="16"/>
  <c r="D140" i="16"/>
  <c r="I63" i="16"/>
  <c r="G56" i="16"/>
  <c r="I223" i="16"/>
  <c r="O223" i="16"/>
  <c r="G129" i="16"/>
  <c r="W223" i="16"/>
  <c r="K223" i="16"/>
  <c r="F140" i="16"/>
  <c r="G140" i="16"/>
  <c r="E175" i="16"/>
  <c r="G178" i="16"/>
  <c r="F178" i="16"/>
  <c r="E203" i="16"/>
  <c r="G206" i="16"/>
  <c r="F206" i="16"/>
  <c r="G182" i="16"/>
  <c r="F182" i="16"/>
  <c r="G154" i="16"/>
  <c r="F154" i="16"/>
  <c r="G59" i="16"/>
  <c r="F59" i="16"/>
  <c r="G210" i="16"/>
  <c r="F210" i="16"/>
  <c r="S223" i="16"/>
  <c r="G247" i="16"/>
  <c r="F40" i="16"/>
  <c r="G40" i="16"/>
  <c r="F129" i="16"/>
  <c r="F36" i="16"/>
  <c r="G36" i="16"/>
  <c r="Q223" i="16"/>
  <c r="Z223" i="16"/>
  <c r="V223" i="16"/>
  <c r="R223" i="16"/>
  <c r="N223" i="16"/>
  <c r="J223" i="16"/>
  <c r="AC223" i="16"/>
  <c r="U223" i="16"/>
  <c r="AD223" i="16"/>
  <c r="X223" i="16"/>
  <c r="T223" i="16"/>
  <c r="P223" i="16"/>
  <c r="L223" i="16"/>
  <c r="AE223" i="16"/>
  <c r="AA223" i="16"/>
  <c r="AB223" i="16"/>
  <c r="M223" i="16"/>
  <c r="D182" i="16"/>
  <c r="D175" i="16"/>
  <c r="D59" i="16"/>
  <c r="D126" i="16" l="1"/>
  <c r="D226" i="16"/>
  <c r="D118" i="16"/>
  <c r="E246" i="16"/>
  <c r="E243" i="16" s="1"/>
  <c r="B246" i="16"/>
  <c r="F118" i="16"/>
  <c r="G118" i="16"/>
  <c r="H223" i="16"/>
  <c r="G226" i="16"/>
  <c r="F226" i="16"/>
  <c r="G175" i="16"/>
  <c r="F175" i="16"/>
  <c r="G126" i="16"/>
  <c r="G237" i="16"/>
  <c r="G203" i="16"/>
  <c r="F203" i="16"/>
  <c r="F33" i="16"/>
  <c r="G33" i="16"/>
  <c r="F126" i="16"/>
  <c r="F237" i="16"/>
  <c r="D223" i="16" l="1"/>
  <c r="D246" i="16"/>
  <c r="D243" i="16" s="1"/>
  <c r="G223" i="16"/>
  <c r="F223" i="16"/>
  <c r="F251" i="16"/>
  <c r="G251" i="16"/>
  <c r="F246" i="16"/>
  <c r="G246" i="16"/>
  <c r="F245" i="16"/>
  <c r="G245" i="16"/>
  <c r="F252" i="16"/>
  <c r="G249" i="16" l="1"/>
  <c r="G252" i="16"/>
  <c r="F243" i="16"/>
  <c r="G243" i="16"/>
  <c r="F249" i="16"/>
</calcChain>
</file>

<file path=xl/sharedStrings.xml><?xml version="1.0" encoding="utf-8"?>
<sst xmlns="http://schemas.openxmlformats.org/spreadsheetml/2006/main" count="299" uniqueCount="78">
  <si>
    <t>Отчет о ходе реализации муниципальной программы (сетевой график)</t>
  </si>
  <si>
    <t>Наименование мероприятий программы</t>
  </si>
  <si>
    <t xml:space="preserve">План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</si>
  <si>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</si>
  <si>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</si>
  <si>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</si>
  <si>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</si>
  <si>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</si>
  <si>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</si>
  <si>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</si>
  <si>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</si>
  <si>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</si>
  <si>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</si>
  <si>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</si>
  <si>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</si>
  <si>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</si>
  <si>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</si>
  <si>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</si>
  <si>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</si>
  <si>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</si>
  <si>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</si>
  <si>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</si>
  <si>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</si>
  <si>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</si>
  <si>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города Когалыма</t>
  </si>
  <si>
    <t>федеральный бюджет</t>
  </si>
  <si>
    <t>привлеченные средства</t>
  </si>
  <si>
    <t>Процессная часть</t>
  </si>
  <si>
    <t>ПРОЦЕССНАЯ ЧАСТЬ В ЦЕЛОМ ПО МУНИЦИПАЛЬНОЙ ПРОГРАММЕ:</t>
  </si>
  <si>
    <t>в т.ч. бюджет города Когалыма в части софинансирования</t>
  </si>
  <si>
    <t>Ответственный за составление сетевого графика</t>
  </si>
  <si>
    <t>(подпись)</t>
  </si>
  <si>
    <t>бюджет Ханты-Мансийского автономного округа - Югры</t>
  </si>
  <si>
    <t>тыс.руб.</t>
  </si>
  <si>
    <t xml:space="preserve">Руководитель структурного подразделения 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</si>
  <si>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</si>
  <si>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Профинансировано на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</si>
  <si>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</si>
  <si>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 xml:space="preserve">Всего 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</si>
  <si>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</si>
  <si>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</si>
  <si>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2.2.2. Информационное обеспечение реализации государственной национальной политики, профилактики экстремизма и терроризма</t>
  </si>
  <si>
    <t>Подпрограмма 3 «Усиление антитеррористической защищенности объектов, находящихся в муниципальной собственности»</t>
  </si>
  <si>
    <t>Итого по Подпрограмме 1</t>
  </si>
  <si>
    <t>Итого по Подпрограмме 2</t>
  </si>
  <si>
    <t xml:space="preserve">Итого по Подпрограмме 3 </t>
  </si>
  <si>
    <t xml:space="preserve">1.1.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 (I,1,3) </t>
  </si>
  <si>
    <t xml:space="preserve">1.2.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 </t>
  </si>
  <si>
    <t>1.3. 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</t>
  </si>
  <si>
    <t xml:space="preserve">1.4.  Реализация мер, аправленных на социальную и культурную адаптацию мигрантов, анализ их эффективности (I,1,3) 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</si>
  <si>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</si>
  <si>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1.4.2.  Совершенствование системы мер, обеспечивающих уважительное отношение мигрантов к культуре и традициям принимающего сообщества </t>
  </si>
  <si>
    <t xml:space="preserve">1.5.  Содействие этнокультурному  многообразию народов России (I,1,3) </t>
  </si>
  <si>
    <t xml:space="preserve">1.5.1. 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 </t>
  </si>
  <si>
    <t xml:space="preserve"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  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</si>
  <si>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</si>
  <si>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</t>
  </si>
  <si>
    <t xml:space="preserve"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</t>
  </si>
  <si>
    <t xml:space="preserve">1.6. Развитие и использование потенциала молодежи в интересах укрепления единства российской нации, упрочения мира и согласия (1,I,3) </t>
  </si>
  <si>
    <t>1.7. Издание и распространение информационных материалов, тематических словарей, разговорников для мигрантов (I,2)</t>
  </si>
  <si>
    <t xml:space="preserve">1.8. Привлечение средств массовой информации к формированию положительного образа мигранта, популяризация легального труда мигрантов (I,2) </t>
  </si>
  <si>
    <t xml:space="preserve">1.9.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(I,2) </t>
  </si>
  <si>
    <t>1.10. Обеспечение участия российского казачества в воспитании подрастающего поколения в духе патриотизма (I)</t>
  </si>
  <si>
    <t xml:space="preserve">2.1. Профилактика экстремизма и терроризма  (I,1,3) </t>
  </si>
  <si>
    <t>2.1.1. 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</t>
  </si>
  <si>
    <t>2.1.2. Проведение общественных мероприятий, и мероприятий в муниципальных образовательных организациях посвященных Дню солидарности в борьбе с терроризмом</t>
  </si>
  <si>
    <t>2.1.3. 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</t>
  </si>
  <si>
    <t xml:space="preserve">2.1.4.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</t>
  </si>
  <si>
    <t>2.1.5.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</t>
  </si>
  <si>
    <t>2.1.6. 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 - тематические диспуты, круглые столы, беседы, мастер-классы и др.; - изготовление тематической печатной продукции и социальной рекламы"</t>
  </si>
  <si>
    <t>2.2.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 (I,1,3)</t>
  </si>
  <si>
    <t xml:space="preserve">2.2.1.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</t>
  </si>
  <si>
    <t xml:space="preserve">2.3.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(I,1,3) </t>
  </si>
  <si>
    <t>2.4. Мониторинг экстремистских настроений в молодежной среде (I,1,3)</t>
  </si>
  <si>
    <t>2.4.1. 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</t>
  </si>
  <si>
    <t xml:space="preserve">2.5. 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(I,1,3) </t>
  </si>
  <si>
    <t xml:space="preserve">3.1. Повышение уровня антитеррористической защищенности объектов, находящихся в муниципальной собственности  (I) </t>
  </si>
  <si>
    <t>Итого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</si>
</sst>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"/>
    <numFmt numFmtId="169" formatCode="#,##0.00\ _₽"/>
    <numFmt numFmtId="170" formatCode="#,##0.00_ ;[Red]\-#,##0.00\ "/>
    <numFmt numFmtId="171" formatCode="#,##0.00;[Red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167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22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7" fillId="0" borderId="0"/>
  </cellStyleXfs>
  <cellXfs count="135">
    <xf numFmtId="0" fontId="0" fillId="0" borderId="0" xfId="0"/>
    <xf numFmtId="0" fontId="0" fillId="0" borderId="0" xfId="0" applyFill="1"/>
    <xf numFmtId="1" fontId="10" fillId="0" borderId="5" xfId="1" applyNumberFormat="1" applyFont="1" applyFill="1" applyBorder="1" applyAlignment="1" applyProtection="1">
      <alignment horizontal="center" vertical="center" wrapText="1"/>
    </xf>
    <xf numFmtId="14" fontId="10" fillId="0" borderId="5" xfId="1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9" fontId="12" fillId="0" borderId="0" xfId="3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/>
    <xf numFmtId="165" fontId="12" fillId="0" borderId="0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165" fontId="8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5" fontId="20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21" fillId="0" borderId="0" xfId="0" applyFont="1"/>
    <xf numFmtId="168" fontId="12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0" applyFont="1"/>
    <xf numFmtId="170" fontId="17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 applyProtection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168" fontId="12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8" fontId="12" fillId="2" borderId="7" xfId="2" applyNumberFormat="1" applyFont="1" applyFill="1" applyBorder="1" applyAlignment="1" applyProtection="1">
      <alignment horizontal="center" vertical="center" wrapText="1"/>
    </xf>
    <xf numFmtId="168" fontId="12" fillId="2" borderId="7" xfId="1" applyNumberFormat="1" applyFont="1" applyFill="1" applyBorder="1" applyAlignment="1" applyProtection="1">
      <alignment horizontal="center" vertical="center" wrapText="1"/>
    </xf>
    <xf numFmtId="169" fontId="12" fillId="2" borderId="7" xfId="2" applyNumberFormat="1" applyFont="1" applyFill="1" applyBorder="1" applyAlignment="1" applyProtection="1">
      <alignment horizontal="center" vertical="center" wrapText="1"/>
    </xf>
    <xf numFmtId="165" fontId="12" fillId="2" borderId="7" xfId="1" applyNumberFormat="1" applyFont="1" applyFill="1" applyBorder="1" applyAlignment="1" applyProtection="1">
      <alignment horizontal="center" vertical="center" wrapText="1"/>
    </xf>
    <xf numFmtId="165" fontId="12" fillId="2" borderId="8" xfId="1" applyNumberFormat="1" applyFont="1" applyFill="1" applyBorder="1" applyAlignment="1" applyProtection="1">
      <alignment horizontal="center" vertical="center" wrapText="1"/>
    </xf>
    <xf numFmtId="165" fontId="11" fillId="2" borderId="2" xfId="1" applyNumberFormat="1" applyFont="1" applyFill="1" applyBorder="1" applyAlignment="1" applyProtection="1">
      <alignment vertical="top" wrapText="1"/>
    </xf>
    <xf numFmtId="0" fontId="12" fillId="2" borderId="6" xfId="1" applyFont="1" applyFill="1" applyBorder="1" applyAlignment="1" applyProtection="1">
      <alignment horizontal="left" wrapText="1"/>
    </xf>
    <xf numFmtId="0" fontId="15" fillId="0" borderId="0" xfId="0" applyFont="1" applyFill="1" applyAlignment="1">
      <alignment horizontal="right" vertical="center" wrapText="1"/>
    </xf>
    <xf numFmtId="165" fontId="15" fillId="0" borderId="0" xfId="0" applyNumberFormat="1" applyFont="1" applyFill="1" applyAlignment="1">
      <alignment horizontal="right" wrapText="1"/>
    </xf>
    <xf numFmtId="165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textRotation="90" wrapText="1"/>
    </xf>
    <xf numFmtId="165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 applyProtection="1">
      <alignment horizontal="center" vertical="center" wrapText="1"/>
    </xf>
    <xf numFmtId="171" fontId="15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 applyProtection="1">
      <alignment horizontal="center" vertical="center" wrapText="1"/>
    </xf>
    <xf numFmtId="171" fontId="15" fillId="0" borderId="1" xfId="0" applyNumberFormat="1" applyFont="1" applyFill="1" applyBorder="1" applyAlignment="1" applyProtection="1">
      <alignment horizontal="center" vertical="center" wrapText="1"/>
    </xf>
    <xf numFmtId="171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1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 applyProtection="1">
      <alignment horizontal="center" vertical="center" wrapText="1"/>
    </xf>
    <xf numFmtId="171" fontId="17" fillId="0" borderId="6" xfId="0" applyNumberFormat="1" applyFont="1" applyFill="1" applyBorder="1" applyAlignment="1" applyProtection="1">
      <alignment horizontal="center" vertical="center" wrapText="1"/>
    </xf>
    <xf numFmtId="171" fontId="17" fillId="2" borderId="1" xfId="0" applyNumberFormat="1" applyFont="1" applyFill="1" applyBorder="1" applyAlignment="1">
      <alignment horizontal="center" vertical="center" wrapText="1"/>
    </xf>
    <xf numFmtId="171" fontId="15" fillId="0" borderId="6" xfId="0" applyNumberFormat="1" applyFont="1" applyFill="1" applyBorder="1" applyAlignment="1">
      <alignment horizontal="center" vertical="center" wrapText="1"/>
    </xf>
    <xf numFmtId="171" fontId="19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1" fontId="17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wrapText="1"/>
    </xf>
    <xf numFmtId="0" fontId="7" fillId="2" borderId="1" xfId="1" applyFont="1" applyFill="1" applyBorder="1" applyAlignment="1" applyProtection="1">
      <alignment horizontal="left" vertical="center"/>
    </xf>
    <xf numFmtId="14" fontId="14" fillId="0" borderId="0" xfId="0" applyNumberFormat="1" applyFont="1" applyFill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/>
    </xf>
    <xf numFmtId="0" fontId="19" fillId="0" borderId="0" xfId="0" applyFont="1" applyFill="1" applyAlignment="1">
      <alignment horizontal="right" vertical="center" wrapText="1"/>
    </xf>
    <xf numFmtId="171" fontId="15" fillId="0" borderId="7" xfId="0" applyNumberFormat="1" applyFont="1" applyFill="1" applyBorder="1" applyAlignment="1" applyProtection="1">
      <alignment horizontal="center" vertical="center" wrapText="1"/>
    </xf>
    <xf numFmtId="170" fontId="17" fillId="0" borderId="1" xfId="0" applyNumberFormat="1" applyFont="1" applyFill="1" applyBorder="1" applyAlignment="1">
      <alignment horizontal="center" vertical="center"/>
    </xf>
    <xf numFmtId="170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center" vertical="center" wrapText="1"/>
    </xf>
    <xf numFmtId="0" fontId="21" fillId="0" borderId="0" xfId="0" applyFont="1" applyFill="1"/>
    <xf numFmtId="171" fontId="19" fillId="0" borderId="7" xfId="0" applyNumberFormat="1" applyFont="1" applyFill="1" applyBorder="1" applyAlignment="1">
      <alignment horizontal="center" vertical="center" wrapText="1"/>
    </xf>
    <xf numFmtId="9" fontId="15" fillId="0" borderId="7" xfId="0" applyNumberFormat="1" applyFont="1" applyFill="1" applyBorder="1" applyAlignment="1" applyProtection="1">
      <alignment horizontal="center" vertical="center" wrapText="1"/>
    </xf>
    <xf numFmtId="171" fontId="15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171" fontId="19" fillId="0" borderId="7" xfId="0" applyNumberFormat="1" applyFont="1" applyFill="1" applyBorder="1" applyAlignment="1">
      <alignment horizontal="center" vertical="center"/>
    </xf>
    <xf numFmtId="170" fontId="17" fillId="4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wrapText="1"/>
    </xf>
    <xf numFmtId="171" fontId="17" fillId="0" borderId="7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171" fontId="17" fillId="0" borderId="1" xfId="0" applyNumberFormat="1" applyFont="1" applyFill="1" applyBorder="1" applyAlignment="1">
      <alignment horizontal="left" wrapText="1"/>
    </xf>
    <xf numFmtId="171" fontId="15" fillId="0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Fill="1" applyBorder="1" applyAlignment="1">
      <alignment horizontal="left" wrapText="1"/>
    </xf>
    <xf numFmtId="171" fontId="12" fillId="0" borderId="1" xfId="2" applyNumberFormat="1" applyFont="1" applyFill="1" applyBorder="1" applyAlignment="1" applyProtection="1">
      <alignment horizontal="center" vertical="center" wrapText="1"/>
    </xf>
    <xf numFmtId="171" fontId="12" fillId="0" borderId="1" xfId="1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165" fontId="17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0" fontId="18" fillId="0" borderId="9" xfId="0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5" fontId="17" fillId="0" borderId="6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171" fontId="12" fillId="0" borderId="6" xfId="0" applyNumberFormat="1" applyFont="1" applyFill="1" applyBorder="1" applyAlignment="1">
      <alignment horizontal="left" vertical="center" wrapText="1"/>
    </xf>
    <xf numFmtId="171" fontId="12" fillId="0" borderId="7" xfId="0" applyNumberFormat="1" applyFont="1" applyFill="1" applyBorder="1" applyAlignment="1">
      <alignment horizontal="left" vertical="center" wrapText="1"/>
    </xf>
    <xf numFmtId="171" fontId="12" fillId="0" borderId="8" xfId="0" applyNumberFormat="1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2" fontId="17" fillId="0" borderId="6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13"/>
    <cellStyle name="Обычный 2 5" xfId="10"/>
    <cellStyle name="Обычный 3" xfId="9"/>
    <cellStyle name="Обычный 3 2" xfId="11"/>
    <cellStyle name="Обычный 3 3" xfId="14"/>
    <cellStyle name="Обычный 4" xfId="7"/>
    <cellStyle name="Обычный 5" xfId="5"/>
    <cellStyle name="Обычный 5 2" xfId="15"/>
    <cellStyle name="Обычный 6" xfId="4"/>
    <cellStyle name="Обычный 6 2" xfId="12"/>
    <cellStyle name="Обычный 7" xfId="16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ABF3CC"/>
      <color rgb="FFFFCCFF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9"/>
  <sheetViews>
    <sheetView tabSelected="1" zoomScale="64" zoomScaleNormal="50" workbookViewId="0">
      <pane xSplit="1" ySplit="8" topLeftCell="S12" activePane="bottomRight" state="frozen"/>
      <selection pane="topRight" activeCell="B1" sqref="B1"/>
      <selection pane="bottomLeft" activeCell="A9" sqref="A9"/>
      <selection pane="bottomRight" activeCell="AE26" sqref="AE26"/>
    </sheetView>
  </sheetViews>
  <sheetFormatPr defaultRowHeight="15" x14ac:dyDescent="0.25"/>
  <cols>
    <col min="1" max="1" width="45.85546875" style="75" customWidth="1"/>
    <col min="2" max="2" width="17" style="26" customWidth="1"/>
    <col min="3" max="4" width="14.85546875" style="26" customWidth="1"/>
    <col min="5" max="5" width="15.85546875" style="26" customWidth="1"/>
    <col min="6" max="7" width="12.85546875" style="18" customWidth="1"/>
    <col min="8" max="30" width="12.85546875" customWidth="1"/>
    <col min="31" max="31" width="15.42578125" customWidth="1"/>
    <col min="32" max="32" width="48" customWidth="1"/>
  </cols>
  <sheetData>
    <row r="1" spans="1:32" ht="16.5" x14ac:dyDescent="0.25">
      <c r="A1" s="25"/>
      <c r="B1" s="76"/>
      <c r="C1" s="76"/>
      <c r="D1" s="76"/>
      <c r="E1" s="76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2"/>
      <c r="S1" s="42"/>
      <c r="T1" s="42"/>
      <c r="U1" s="42"/>
      <c r="V1" s="42"/>
      <c r="W1" s="42"/>
      <c r="X1" s="106"/>
      <c r="Y1" s="106"/>
      <c r="Z1" s="106"/>
      <c r="AA1" s="106"/>
      <c r="AB1" s="106"/>
      <c r="AC1" s="106"/>
      <c r="AD1" s="106"/>
      <c r="AE1" s="43"/>
      <c r="AF1" s="43"/>
    </row>
    <row r="2" spans="1:32" ht="16.5" x14ac:dyDescent="0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43"/>
      <c r="AF2" s="43"/>
    </row>
    <row r="3" spans="1:32" ht="16.5" x14ac:dyDescent="0.25">
      <c r="A3" s="107" t="s">
        <v>35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43"/>
      <c r="AF3" s="43"/>
    </row>
    <row r="4" spans="1:32" ht="16.5" x14ac:dyDescent="0.25">
      <c r="A4" s="109" t="s">
        <v>33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43"/>
      <c r="AF4" s="43"/>
    </row>
    <row r="5" spans="1:32" ht="16.5" x14ac:dyDescent="0.25">
      <c r="A5" s="110" t="s">
        <v>1</v>
      </c>
      <c r="B5" s="113" t="s">
        <v>2</v>
      </c>
      <c r="C5" s="113" t="s">
        <v>2</v>
      </c>
      <c r="D5" s="113" t="s">
        <v>36</v>
      </c>
      <c r="E5" s="113" t="s">
        <v>3</v>
      </c>
      <c r="F5" s="116" t="s">
        <v>4</v>
      </c>
      <c r="G5" s="117"/>
      <c r="H5" s="116" t="s">
        <v>5</v>
      </c>
      <c r="I5" s="117"/>
      <c r="J5" s="116" t="s">
        <v>6</v>
      </c>
      <c r="K5" s="117"/>
      <c r="L5" s="116" t="s">
        <v>7</v>
      </c>
      <c r="M5" s="117"/>
      <c r="N5" s="116" t="s">
        <v>8</v>
      </c>
      <c r="O5" s="117"/>
      <c r="P5" s="116" t="s">
        <v>9</v>
      </c>
      <c r="Q5" s="117"/>
      <c r="R5" s="116" t="s">
        <v>10</v>
      </c>
      <c r="S5" s="117"/>
      <c r="T5" s="116" t="s">
        <v>11</v>
      </c>
      <c r="U5" s="117"/>
      <c r="V5" s="116" t="s">
        <v>12</v>
      </c>
      <c r="W5" s="117"/>
      <c r="X5" s="116" t="s">
        <v>13</v>
      </c>
      <c r="Y5" s="117"/>
      <c r="Z5" s="116" t="s">
        <v>14</v>
      </c>
      <c r="AA5" s="117"/>
      <c r="AB5" s="116" t="s">
        <v>15</v>
      </c>
      <c r="AC5" s="117"/>
      <c r="AD5" s="116" t="s">
        <v>16</v>
      </c>
      <c r="AE5" s="123"/>
      <c r="AF5" s="118" t="s">
        <v>17</v>
      </c>
    </row>
    <row r="6" spans="1:32" ht="16.5" x14ac:dyDescent="0.25">
      <c r="A6" s="111"/>
      <c r="B6" s="114"/>
      <c r="C6" s="115"/>
      <c r="D6" s="115"/>
      <c r="E6" s="115"/>
      <c r="F6" s="44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8"/>
      <c r="AF6" s="119"/>
    </row>
    <row r="7" spans="1:32" ht="49.5" x14ac:dyDescent="0.25">
      <c r="A7" s="112"/>
      <c r="B7" s="2" t="s">
        <v>18</v>
      </c>
      <c r="C7" s="3">
        <v>44743</v>
      </c>
      <c r="D7" s="3">
        <v>44743</v>
      </c>
      <c r="E7" s="3">
        <v>44743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21</v>
      </c>
      <c r="K7" s="24" t="s">
        <v>22</v>
      </c>
      <c r="L7" s="24" t="s">
        <v>21</v>
      </c>
      <c r="M7" s="24" t="s">
        <v>22</v>
      </c>
      <c r="N7" s="24" t="s">
        <v>21</v>
      </c>
      <c r="O7" s="24" t="s">
        <v>22</v>
      </c>
      <c r="P7" s="24" t="s">
        <v>21</v>
      </c>
      <c r="Q7" s="24" t="s">
        <v>22</v>
      </c>
      <c r="R7" s="24" t="s">
        <v>21</v>
      </c>
      <c r="S7" s="24" t="s">
        <v>22</v>
      </c>
      <c r="T7" s="24" t="s">
        <v>21</v>
      </c>
      <c r="U7" s="24" t="s">
        <v>22</v>
      </c>
      <c r="V7" s="24" t="s">
        <v>21</v>
      </c>
      <c r="W7" s="24" t="s">
        <v>22</v>
      </c>
      <c r="X7" s="24" t="s">
        <v>21</v>
      </c>
      <c r="Y7" s="24" t="s">
        <v>22</v>
      </c>
      <c r="Z7" s="24" t="s">
        <v>21</v>
      </c>
      <c r="AA7" s="24" t="s">
        <v>22</v>
      </c>
      <c r="AB7" s="24" t="s">
        <v>21</v>
      </c>
      <c r="AC7" s="24" t="s">
        <v>22</v>
      </c>
      <c r="AD7" s="24" t="s">
        <v>21</v>
      </c>
      <c r="AE7" s="24" t="s">
        <v>22</v>
      </c>
      <c r="AF7" s="49"/>
    </row>
    <row r="8" spans="1:32" ht="16.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50">
        <v>30</v>
      </c>
      <c r="AE8" s="50">
        <v>31</v>
      </c>
      <c r="AF8" s="23">
        <v>32</v>
      </c>
    </row>
    <row r="9" spans="1:32" s="32" customFormat="1" ht="20.25" x14ac:dyDescent="0.25">
      <c r="A9" s="72" t="s">
        <v>27</v>
      </c>
      <c r="B9" s="33"/>
      <c r="C9" s="34"/>
      <c r="D9" s="34"/>
      <c r="E9" s="33"/>
      <c r="F9" s="35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8"/>
    </row>
    <row r="10" spans="1:32" s="1" customFormat="1" ht="20.25" x14ac:dyDescent="0.25">
      <c r="A10" s="120" t="s">
        <v>37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  <c r="AF10" s="69"/>
    </row>
    <row r="11" spans="1:32" s="1" customFormat="1" ht="20.25" x14ac:dyDescent="0.25">
      <c r="A11" s="100" t="s">
        <v>46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2"/>
      <c r="AF11" s="28"/>
    </row>
    <row r="12" spans="1:32" s="83" customFormat="1" ht="16.5" x14ac:dyDescent="0.25">
      <c r="A12" s="22" t="s">
        <v>23</v>
      </c>
      <c r="B12" s="51">
        <f>B13+B14+B15+B17</f>
        <v>0</v>
      </c>
      <c r="C12" s="51">
        <f t="shared" ref="C12:E12" si="0">C13+C14+C15+C17</f>
        <v>0</v>
      </c>
      <c r="D12" s="51">
        <f t="shared" si="0"/>
        <v>0</v>
      </c>
      <c r="E12" s="51">
        <f t="shared" si="0"/>
        <v>0</v>
      </c>
      <c r="F12" s="78">
        <f>IFERROR(E12/B12*100,0)</f>
        <v>0</v>
      </c>
      <c r="G12" s="78">
        <f>IFERROR(E12/C12*100,0)</f>
        <v>0</v>
      </c>
      <c r="H12" s="51">
        <f t="shared" ref="H12:AE12" si="1">H13+H14+H15+H17</f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  <c r="Q12" s="51">
        <f t="shared" si="1"/>
        <v>0</v>
      </c>
      <c r="R12" s="51">
        <f t="shared" si="1"/>
        <v>0</v>
      </c>
      <c r="S12" s="51">
        <f t="shared" si="1"/>
        <v>0</v>
      </c>
      <c r="T12" s="51">
        <f t="shared" si="1"/>
        <v>0</v>
      </c>
      <c r="U12" s="51">
        <f t="shared" si="1"/>
        <v>0</v>
      </c>
      <c r="V12" s="51">
        <f t="shared" si="1"/>
        <v>0</v>
      </c>
      <c r="W12" s="51">
        <f t="shared" si="1"/>
        <v>0</v>
      </c>
      <c r="X12" s="51">
        <f t="shared" si="1"/>
        <v>0</v>
      </c>
      <c r="Y12" s="51">
        <f t="shared" si="1"/>
        <v>0</v>
      </c>
      <c r="Z12" s="51">
        <f t="shared" si="1"/>
        <v>0</v>
      </c>
      <c r="AA12" s="51">
        <f t="shared" si="1"/>
        <v>0</v>
      </c>
      <c r="AB12" s="51">
        <f t="shared" si="1"/>
        <v>0</v>
      </c>
      <c r="AC12" s="51">
        <f t="shared" si="1"/>
        <v>0</v>
      </c>
      <c r="AD12" s="51">
        <f t="shared" si="1"/>
        <v>0</v>
      </c>
      <c r="AE12" s="51">
        <f t="shared" si="1"/>
        <v>0</v>
      </c>
      <c r="AF12" s="21"/>
    </row>
    <row r="13" spans="1:32" s="83" customFormat="1" ht="16.5" x14ac:dyDescent="0.25">
      <c r="A13" s="20" t="s">
        <v>25</v>
      </c>
      <c r="B13" s="53"/>
      <c r="C13" s="53"/>
      <c r="D13" s="53"/>
      <c r="E13" s="53"/>
      <c r="F13" s="54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57"/>
      <c r="AF13" s="28"/>
    </row>
    <row r="14" spans="1:32" s="83" customFormat="1" ht="33" x14ac:dyDescent="0.25">
      <c r="A14" s="20" t="s">
        <v>32</v>
      </c>
      <c r="B14" s="53"/>
      <c r="C14" s="53"/>
      <c r="D14" s="53"/>
      <c r="E14" s="53"/>
      <c r="F14" s="54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57"/>
      <c r="AF14" s="28"/>
    </row>
    <row r="15" spans="1:32" s="83" customFormat="1" ht="16.5" x14ac:dyDescent="0.25">
      <c r="A15" s="20" t="s">
        <v>24</v>
      </c>
      <c r="B15" s="53"/>
      <c r="C15" s="53"/>
      <c r="D15" s="53"/>
      <c r="E15" s="53"/>
      <c r="F15" s="54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57"/>
      <c r="AF15" s="28"/>
    </row>
    <row r="16" spans="1:32" s="83" customFormat="1" ht="33" x14ac:dyDescent="0.25">
      <c r="A16" s="20" t="s">
        <v>29</v>
      </c>
      <c r="B16" s="53"/>
      <c r="C16" s="53"/>
      <c r="D16" s="53"/>
      <c r="E16" s="53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7"/>
      <c r="AF16" s="28"/>
    </row>
    <row r="17" spans="1:32" s="83" customFormat="1" ht="16.5" x14ac:dyDescent="0.25">
      <c r="A17" s="20" t="s">
        <v>26</v>
      </c>
      <c r="B17" s="53"/>
      <c r="C17" s="53"/>
      <c r="D17" s="53"/>
      <c r="E17" s="53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/>
      <c r="AE17" s="57"/>
      <c r="AF17" s="28"/>
    </row>
    <row r="18" spans="1:32" s="83" customFormat="1" ht="44.25" customHeight="1" x14ac:dyDescent="0.25">
      <c r="A18" s="100" t="s">
        <v>47</v>
      </c>
      <c r="B18" s="101"/>
      <c r="C18" s="101"/>
      <c r="D18" s="101"/>
      <c r="E18" s="101"/>
      <c r="F18" s="101" t="e">
        <f>E18/B18</f>
        <v>#DIV/0!</v>
      </c>
      <c r="G18" s="101" t="e">
        <f>E18/C18</f>
        <v>#DIV/0!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2"/>
      <c r="AF18" s="28"/>
    </row>
    <row r="19" spans="1:32" s="83" customFormat="1" ht="16.5" x14ac:dyDescent="0.25">
      <c r="A19" s="22" t="s">
        <v>23</v>
      </c>
      <c r="B19" s="51">
        <f>B20+B21+B22</f>
        <v>0</v>
      </c>
      <c r="C19" s="51">
        <v>0</v>
      </c>
      <c r="D19" s="51">
        <v>0</v>
      </c>
      <c r="E19" s="51">
        <v>0</v>
      </c>
      <c r="F19" s="78">
        <f>IFERROR(E19/B19*100,0)</f>
        <v>0</v>
      </c>
      <c r="G19" s="78">
        <f>IFERROR(E19/C19*100,0)</f>
        <v>0</v>
      </c>
      <c r="H19" s="51">
        <f t="shared" ref="H19:AD19" si="2">H20+H21+H22</f>
        <v>0</v>
      </c>
      <c r="I19" s="51">
        <v>0</v>
      </c>
      <c r="J19" s="51">
        <f t="shared" si="2"/>
        <v>0</v>
      </c>
      <c r="K19" s="51">
        <v>0</v>
      </c>
      <c r="L19" s="51">
        <f t="shared" si="2"/>
        <v>0</v>
      </c>
      <c r="M19" s="51">
        <v>0</v>
      </c>
      <c r="N19" s="51">
        <f t="shared" si="2"/>
        <v>0</v>
      </c>
      <c r="O19" s="51">
        <v>0</v>
      </c>
      <c r="P19" s="51">
        <f t="shared" si="2"/>
        <v>0</v>
      </c>
      <c r="Q19" s="51">
        <v>0</v>
      </c>
      <c r="R19" s="51">
        <f t="shared" si="2"/>
        <v>0</v>
      </c>
      <c r="S19" s="51">
        <v>0</v>
      </c>
      <c r="T19" s="51">
        <f t="shared" si="2"/>
        <v>0</v>
      </c>
      <c r="U19" s="51">
        <v>0</v>
      </c>
      <c r="V19" s="51">
        <f t="shared" si="2"/>
        <v>0</v>
      </c>
      <c r="W19" s="51">
        <v>0</v>
      </c>
      <c r="X19" s="51">
        <f t="shared" si="2"/>
        <v>0</v>
      </c>
      <c r="Y19" s="51">
        <v>0</v>
      </c>
      <c r="Z19" s="51">
        <f t="shared" si="2"/>
        <v>0</v>
      </c>
      <c r="AA19" s="51">
        <v>0</v>
      </c>
      <c r="AB19" s="51">
        <f t="shared" si="2"/>
        <v>0</v>
      </c>
      <c r="AC19" s="51">
        <v>0</v>
      </c>
      <c r="AD19" s="58">
        <f t="shared" si="2"/>
        <v>0</v>
      </c>
      <c r="AE19" s="134">
        <v>0</v>
      </c>
      <c r="AF19" s="21"/>
    </row>
    <row r="20" spans="1:32" s="83" customFormat="1" ht="16.5" x14ac:dyDescent="0.25">
      <c r="A20" s="20" t="s">
        <v>25</v>
      </c>
      <c r="B20" s="53"/>
      <c r="C20" s="53"/>
      <c r="D20" s="53"/>
      <c r="E20" s="53"/>
      <c r="F20" s="54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57"/>
      <c r="AF20" s="28"/>
    </row>
    <row r="21" spans="1:32" s="83" customFormat="1" ht="33" x14ac:dyDescent="0.25">
      <c r="A21" s="20" t="s">
        <v>32</v>
      </c>
      <c r="B21" s="53"/>
      <c r="C21" s="53"/>
      <c r="D21" s="53"/>
      <c r="E21" s="53"/>
      <c r="F21" s="54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6"/>
      <c r="AE21" s="57"/>
      <c r="AF21" s="28"/>
    </row>
    <row r="22" spans="1:32" s="83" customFormat="1" ht="16.5" x14ac:dyDescent="0.25">
      <c r="A22" s="20" t="s">
        <v>24</v>
      </c>
      <c r="B22" s="53"/>
      <c r="C22" s="53"/>
      <c r="D22" s="53"/>
      <c r="E22" s="53"/>
      <c r="F22" s="54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  <c r="AE22" s="57"/>
      <c r="AF22" s="28"/>
    </row>
    <row r="23" spans="1:32" s="83" customFormat="1" ht="33" x14ac:dyDescent="0.25">
      <c r="A23" s="20" t="s">
        <v>29</v>
      </c>
      <c r="B23" s="53"/>
      <c r="C23" s="53"/>
      <c r="D23" s="53"/>
      <c r="E23" s="53"/>
      <c r="F23" s="54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  <c r="AE23" s="57"/>
      <c r="AF23" s="28"/>
    </row>
    <row r="24" spans="1:32" s="83" customFormat="1" ht="16.5" x14ac:dyDescent="0.25">
      <c r="A24" s="20" t="s">
        <v>26</v>
      </c>
      <c r="B24" s="53"/>
      <c r="C24" s="53"/>
      <c r="D24" s="53"/>
      <c r="E24" s="53"/>
      <c r="F24" s="54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57"/>
      <c r="AF24" s="28"/>
    </row>
    <row r="25" spans="1:32" s="83" customFormat="1" ht="44.25" customHeight="1" x14ac:dyDescent="0.25">
      <c r="A25" s="100" t="s">
        <v>48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2"/>
      <c r="AF25" s="28"/>
    </row>
    <row r="26" spans="1:32" s="83" customFormat="1" ht="16.5" x14ac:dyDescent="0.25">
      <c r="A26" s="22" t="s">
        <v>23</v>
      </c>
      <c r="B26" s="51">
        <f>B27+B28+B29</f>
        <v>0</v>
      </c>
      <c r="C26" s="51">
        <v>0</v>
      </c>
      <c r="D26" s="51">
        <v>0</v>
      </c>
      <c r="E26" s="51">
        <v>0</v>
      </c>
      <c r="F26" s="78">
        <f>IFERROR(E26/B26*100,0)</f>
        <v>0</v>
      </c>
      <c r="G26" s="78">
        <f>IFERROR(E26/C26*100,0)</f>
        <v>0</v>
      </c>
      <c r="H26" s="51">
        <f t="shared" ref="H26:AD26" si="3">H27+H28+H29</f>
        <v>0</v>
      </c>
      <c r="I26" s="51">
        <v>0</v>
      </c>
      <c r="J26" s="51">
        <f t="shared" si="3"/>
        <v>0</v>
      </c>
      <c r="K26" s="51">
        <v>0</v>
      </c>
      <c r="L26" s="51">
        <f t="shared" si="3"/>
        <v>0</v>
      </c>
      <c r="M26" s="51">
        <v>0</v>
      </c>
      <c r="N26" s="51">
        <f t="shared" si="3"/>
        <v>0</v>
      </c>
      <c r="O26" s="51">
        <v>0</v>
      </c>
      <c r="P26" s="51">
        <f t="shared" si="3"/>
        <v>0</v>
      </c>
      <c r="Q26" s="51">
        <v>0</v>
      </c>
      <c r="R26" s="51">
        <f t="shared" si="3"/>
        <v>0</v>
      </c>
      <c r="S26" s="51">
        <v>0</v>
      </c>
      <c r="T26" s="51">
        <f t="shared" si="3"/>
        <v>0</v>
      </c>
      <c r="U26" s="51">
        <v>0</v>
      </c>
      <c r="V26" s="51">
        <f t="shared" si="3"/>
        <v>0</v>
      </c>
      <c r="W26" s="51">
        <v>0</v>
      </c>
      <c r="X26" s="51">
        <f t="shared" si="3"/>
        <v>0</v>
      </c>
      <c r="Y26" s="51">
        <v>0</v>
      </c>
      <c r="Z26" s="51">
        <f t="shared" si="3"/>
        <v>0</v>
      </c>
      <c r="AA26" s="51">
        <v>0</v>
      </c>
      <c r="AB26" s="51">
        <f t="shared" si="3"/>
        <v>0</v>
      </c>
      <c r="AC26" s="51">
        <v>0</v>
      </c>
      <c r="AD26" s="58">
        <f t="shared" si="3"/>
        <v>0</v>
      </c>
      <c r="AE26" s="134">
        <v>0</v>
      </c>
      <c r="AF26" s="21"/>
    </row>
    <row r="27" spans="1:32" s="83" customFormat="1" ht="16.5" x14ac:dyDescent="0.25">
      <c r="A27" s="20" t="s">
        <v>25</v>
      </c>
      <c r="B27" s="53"/>
      <c r="C27" s="53"/>
      <c r="D27" s="53"/>
      <c r="E27" s="53"/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57"/>
      <c r="AF27" s="28"/>
    </row>
    <row r="28" spans="1:32" s="83" customFormat="1" ht="33" x14ac:dyDescent="0.25">
      <c r="A28" s="20" t="s">
        <v>32</v>
      </c>
      <c r="B28" s="53"/>
      <c r="C28" s="53"/>
      <c r="D28" s="53"/>
      <c r="E28" s="53"/>
      <c r="F28" s="54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57"/>
      <c r="AF28" s="28"/>
    </row>
    <row r="29" spans="1:32" s="83" customFormat="1" ht="16.5" x14ac:dyDescent="0.25">
      <c r="A29" s="20" t="s">
        <v>24</v>
      </c>
      <c r="B29" s="53"/>
      <c r="C29" s="53"/>
      <c r="D29" s="53"/>
      <c r="E29" s="53"/>
      <c r="F29" s="54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7"/>
      <c r="AF29" s="28"/>
    </row>
    <row r="30" spans="1:32" s="83" customFormat="1" ht="33" x14ac:dyDescent="0.25">
      <c r="A30" s="20" t="s">
        <v>29</v>
      </c>
      <c r="B30" s="53"/>
      <c r="C30" s="53"/>
      <c r="D30" s="53"/>
      <c r="E30" s="53"/>
      <c r="F30" s="54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57"/>
      <c r="AF30" s="28"/>
    </row>
    <row r="31" spans="1:32" s="83" customFormat="1" ht="16.5" x14ac:dyDescent="0.25">
      <c r="A31" s="20" t="s">
        <v>26</v>
      </c>
      <c r="B31" s="53"/>
      <c r="C31" s="53"/>
      <c r="D31" s="53"/>
      <c r="E31" s="53"/>
      <c r="F31" s="54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57"/>
      <c r="AF31" s="28"/>
    </row>
    <row r="32" spans="1:32" s="1" customFormat="1" ht="20.25" x14ac:dyDescent="0.25">
      <c r="A32" s="100" t="s">
        <v>49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2"/>
      <c r="AF32" s="28"/>
    </row>
    <row r="33" spans="1:32" s="83" customFormat="1" ht="16.5" x14ac:dyDescent="0.25">
      <c r="A33" s="22" t="s">
        <v>23</v>
      </c>
      <c r="B33" s="51">
        <f>B34+B35+B36</f>
        <v>0</v>
      </c>
      <c r="C33" s="51">
        <f>C34+C35+C36</f>
        <v>0</v>
      </c>
      <c r="D33" s="51">
        <f>D34+D35+D36</f>
        <v>0</v>
      </c>
      <c r="E33" s="51">
        <f>E34+E35+E36</f>
        <v>0</v>
      </c>
      <c r="F33" s="78">
        <f>IFERROR(E33/B33*100,0)</f>
        <v>0</v>
      </c>
      <c r="G33" s="78">
        <f>IFERROR(E33/C33*100,0)</f>
        <v>0</v>
      </c>
      <c r="H33" s="51">
        <f>H34+H35+H36</f>
        <v>0</v>
      </c>
      <c r="I33" s="51">
        <f t="shared" ref="I33:AE33" si="4">I34+I35+I36</f>
        <v>0</v>
      </c>
      <c r="J33" s="51">
        <f t="shared" si="4"/>
        <v>0</v>
      </c>
      <c r="K33" s="51">
        <f t="shared" si="4"/>
        <v>0</v>
      </c>
      <c r="L33" s="51">
        <f t="shared" si="4"/>
        <v>0</v>
      </c>
      <c r="M33" s="51">
        <f t="shared" si="4"/>
        <v>0</v>
      </c>
      <c r="N33" s="51">
        <f t="shared" si="4"/>
        <v>0</v>
      </c>
      <c r="O33" s="51">
        <f t="shared" si="4"/>
        <v>0</v>
      </c>
      <c r="P33" s="51">
        <f t="shared" si="4"/>
        <v>0</v>
      </c>
      <c r="Q33" s="51">
        <f t="shared" si="4"/>
        <v>0</v>
      </c>
      <c r="R33" s="51">
        <f t="shared" si="4"/>
        <v>0</v>
      </c>
      <c r="S33" s="51">
        <f>S34+S35+S36</f>
        <v>0</v>
      </c>
      <c r="T33" s="51">
        <f t="shared" si="4"/>
        <v>0</v>
      </c>
      <c r="U33" s="51">
        <f t="shared" si="4"/>
        <v>0</v>
      </c>
      <c r="V33" s="51">
        <f t="shared" si="4"/>
        <v>0</v>
      </c>
      <c r="W33" s="51">
        <f t="shared" si="4"/>
        <v>0</v>
      </c>
      <c r="X33" s="51">
        <f t="shared" si="4"/>
        <v>0</v>
      </c>
      <c r="Y33" s="51">
        <f t="shared" si="4"/>
        <v>0</v>
      </c>
      <c r="Z33" s="51">
        <f t="shared" si="4"/>
        <v>0</v>
      </c>
      <c r="AA33" s="51">
        <f t="shared" si="4"/>
        <v>0</v>
      </c>
      <c r="AB33" s="51">
        <f t="shared" si="4"/>
        <v>0</v>
      </c>
      <c r="AC33" s="51">
        <f t="shared" si="4"/>
        <v>0</v>
      </c>
      <c r="AD33" s="51">
        <f t="shared" si="4"/>
        <v>0</v>
      </c>
      <c r="AE33" s="51">
        <f t="shared" si="4"/>
        <v>0</v>
      </c>
      <c r="AF33" s="21"/>
    </row>
    <row r="34" spans="1:32" s="83" customFormat="1" ht="16.5" x14ac:dyDescent="0.25">
      <c r="A34" s="20" t="s">
        <v>25</v>
      </c>
      <c r="B34" s="53"/>
      <c r="C34" s="53"/>
      <c r="D34" s="53"/>
      <c r="E34" s="53"/>
      <c r="F34" s="5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28"/>
    </row>
    <row r="35" spans="1:32" s="83" customFormat="1" ht="33" x14ac:dyDescent="0.25">
      <c r="A35" s="20" t="s">
        <v>32</v>
      </c>
      <c r="B35" s="53"/>
      <c r="C35" s="53"/>
      <c r="D35" s="53"/>
      <c r="E35" s="53"/>
      <c r="F35" s="79"/>
      <c r="G35" s="79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28"/>
    </row>
    <row r="36" spans="1:32" s="83" customFormat="1" ht="16.5" x14ac:dyDescent="0.25">
      <c r="A36" s="20" t="s">
        <v>24</v>
      </c>
      <c r="B36" s="53">
        <f>B43+B50</f>
        <v>0</v>
      </c>
      <c r="C36" s="53">
        <f>C43+C50</f>
        <v>0</v>
      </c>
      <c r="D36" s="53">
        <f>D43+D50</f>
        <v>0</v>
      </c>
      <c r="E36" s="53">
        <f>E43+E50</f>
        <v>0</v>
      </c>
      <c r="F36" s="79">
        <f>IFERROR(E36/B36*100,0)</f>
        <v>0</v>
      </c>
      <c r="G36" s="79">
        <f>IFERROR(E36/C36*100,0)</f>
        <v>0</v>
      </c>
      <c r="H36" s="53">
        <f>H43+H50</f>
        <v>0</v>
      </c>
      <c r="I36" s="53">
        <f t="shared" ref="I36:AE36" si="5">I43+I50</f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  <c r="N36" s="53">
        <f t="shared" si="5"/>
        <v>0</v>
      </c>
      <c r="O36" s="53">
        <f t="shared" si="5"/>
        <v>0</v>
      </c>
      <c r="P36" s="53">
        <f t="shared" si="5"/>
        <v>0</v>
      </c>
      <c r="Q36" s="53">
        <f t="shared" si="5"/>
        <v>0</v>
      </c>
      <c r="R36" s="53">
        <f t="shared" si="5"/>
        <v>0</v>
      </c>
      <c r="S36" s="53">
        <f t="shared" si="5"/>
        <v>0</v>
      </c>
      <c r="T36" s="53">
        <f t="shared" si="5"/>
        <v>0</v>
      </c>
      <c r="U36" s="53">
        <f t="shared" si="5"/>
        <v>0</v>
      </c>
      <c r="V36" s="53">
        <f t="shared" si="5"/>
        <v>0</v>
      </c>
      <c r="W36" s="53">
        <f t="shared" si="5"/>
        <v>0</v>
      </c>
      <c r="X36" s="53">
        <f t="shared" si="5"/>
        <v>0</v>
      </c>
      <c r="Y36" s="53">
        <f t="shared" si="5"/>
        <v>0</v>
      </c>
      <c r="Z36" s="53">
        <f t="shared" si="5"/>
        <v>0</v>
      </c>
      <c r="AA36" s="53">
        <f t="shared" si="5"/>
        <v>0</v>
      </c>
      <c r="AB36" s="53">
        <f t="shared" si="5"/>
        <v>0</v>
      </c>
      <c r="AC36" s="53">
        <f t="shared" si="5"/>
        <v>0</v>
      </c>
      <c r="AD36" s="53">
        <f t="shared" si="5"/>
        <v>0</v>
      </c>
      <c r="AE36" s="53">
        <f t="shared" si="5"/>
        <v>0</v>
      </c>
      <c r="AF36" s="28"/>
    </row>
    <row r="37" spans="1:32" s="83" customFormat="1" ht="33" x14ac:dyDescent="0.25">
      <c r="A37" s="20" t="s">
        <v>29</v>
      </c>
      <c r="B37" s="53"/>
      <c r="C37" s="53"/>
      <c r="D37" s="53"/>
      <c r="E37" s="53"/>
      <c r="F37" s="54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  <c r="AE37" s="57"/>
      <c r="AF37" s="28"/>
    </row>
    <row r="38" spans="1:32" s="83" customFormat="1" ht="16.5" x14ac:dyDescent="0.25">
      <c r="A38" s="20" t="s">
        <v>26</v>
      </c>
      <c r="B38" s="53"/>
      <c r="C38" s="53"/>
      <c r="D38" s="53"/>
      <c r="E38" s="53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57"/>
      <c r="AF38" s="28"/>
    </row>
    <row r="39" spans="1:32" s="83" customFormat="1" ht="18.75" x14ac:dyDescent="0.25">
      <c r="A39" s="124" t="s">
        <v>50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6"/>
      <c r="AF39" s="28"/>
    </row>
    <row r="40" spans="1:32" s="83" customFormat="1" ht="16.5" x14ac:dyDescent="0.25">
      <c r="A40" s="22" t="s">
        <v>23</v>
      </c>
      <c r="B40" s="51">
        <f>B41+B42+B43</f>
        <v>0</v>
      </c>
      <c r="C40" s="51">
        <f>C41+C42+C43</f>
        <v>0</v>
      </c>
      <c r="D40" s="51">
        <f>D41+D42+D43</f>
        <v>0</v>
      </c>
      <c r="E40" s="51">
        <f>E41+E42+E43</f>
        <v>0</v>
      </c>
      <c r="F40" s="78">
        <f>IFERROR(E40/B40*100,0)</f>
        <v>0</v>
      </c>
      <c r="G40" s="78">
        <f>IFERROR(E40/C40*100,0)</f>
        <v>0</v>
      </c>
      <c r="H40" s="51">
        <f>H41+H42+H43</f>
        <v>0</v>
      </c>
      <c r="I40" s="51">
        <v>0</v>
      </c>
      <c r="J40" s="51">
        <f>J41+J42+J43</f>
        <v>0</v>
      </c>
      <c r="K40" s="51">
        <v>0</v>
      </c>
      <c r="L40" s="51">
        <f>L41+L42+L43</f>
        <v>0</v>
      </c>
      <c r="M40" s="51">
        <v>0</v>
      </c>
      <c r="N40" s="51">
        <f>N41+N42+N43</f>
        <v>0</v>
      </c>
      <c r="O40" s="51">
        <v>0</v>
      </c>
      <c r="P40" s="51">
        <f>P41+P42+P43</f>
        <v>0</v>
      </c>
      <c r="Q40" s="51">
        <v>0</v>
      </c>
      <c r="R40" s="51">
        <f t="shared" ref="R40:AE40" si="6">R41+R42+R43</f>
        <v>0</v>
      </c>
      <c r="S40" s="51">
        <f t="shared" si="6"/>
        <v>0</v>
      </c>
      <c r="T40" s="51">
        <f t="shared" si="6"/>
        <v>0</v>
      </c>
      <c r="U40" s="51">
        <f t="shared" si="6"/>
        <v>0</v>
      </c>
      <c r="V40" s="51">
        <f t="shared" si="6"/>
        <v>0</v>
      </c>
      <c r="W40" s="51">
        <f t="shared" si="6"/>
        <v>0</v>
      </c>
      <c r="X40" s="51">
        <f t="shared" si="6"/>
        <v>0</v>
      </c>
      <c r="Y40" s="51">
        <f t="shared" si="6"/>
        <v>0</v>
      </c>
      <c r="Z40" s="51">
        <f t="shared" si="6"/>
        <v>0</v>
      </c>
      <c r="AA40" s="51">
        <f t="shared" si="6"/>
        <v>0</v>
      </c>
      <c r="AB40" s="51">
        <f t="shared" si="6"/>
        <v>0</v>
      </c>
      <c r="AC40" s="51">
        <f t="shared" si="6"/>
        <v>0</v>
      </c>
      <c r="AD40" s="51">
        <f t="shared" si="6"/>
        <v>0</v>
      </c>
      <c r="AE40" s="51">
        <f t="shared" si="6"/>
        <v>0</v>
      </c>
      <c r="AF40" s="21"/>
    </row>
    <row r="41" spans="1:32" s="83" customFormat="1" ht="16.5" x14ac:dyDescent="0.25">
      <c r="A41" s="20" t="s">
        <v>25</v>
      </c>
      <c r="B41" s="53"/>
      <c r="C41" s="53"/>
      <c r="D41" s="53"/>
      <c r="E41" s="53"/>
      <c r="F41" s="54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  <c r="AE41" s="57"/>
      <c r="AF41" s="28"/>
    </row>
    <row r="42" spans="1:32" s="18" customFormat="1" ht="33" x14ac:dyDescent="0.25">
      <c r="A42" s="20" t="s">
        <v>32</v>
      </c>
      <c r="B42" s="53"/>
      <c r="C42" s="53"/>
      <c r="D42" s="53"/>
      <c r="E42" s="53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57"/>
      <c r="AF42" s="28"/>
    </row>
    <row r="43" spans="1:32" s="18" customFormat="1" ht="16.5" x14ac:dyDescent="0.25">
      <c r="A43" s="20" t="s">
        <v>24</v>
      </c>
      <c r="B43" s="53">
        <f>H43+J43+L43+N43+P43+R43+T43+V43+X43+Z43+AB43+AD43</f>
        <v>0</v>
      </c>
      <c r="C43" s="53">
        <f>H43+J43+L43+N43</f>
        <v>0</v>
      </c>
      <c r="D43" s="53">
        <f>I43+K43+M43+O43+Q43+S43+U43+W43+Y43</f>
        <v>0</v>
      </c>
      <c r="E43" s="53">
        <f>I43+K43+M43+O43+Q43+S43+U43+W43+Y43+AA43+AC43+AE43</f>
        <v>0</v>
      </c>
      <c r="F43" s="79">
        <f>IFERROR(E43/B43*100,0)</f>
        <v>0</v>
      </c>
      <c r="G43" s="79">
        <f>IFERROR(E43/C43*100,0)</f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6">
        <v>0</v>
      </c>
      <c r="AE43" s="57"/>
      <c r="AF43" s="28"/>
    </row>
    <row r="44" spans="1:32" s="83" customFormat="1" ht="33" x14ac:dyDescent="0.25">
      <c r="A44" s="20" t="s">
        <v>29</v>
      </c>
      <c r="B44" s="53"/>
      <c r="C44" s="53"/>
      <c r="D44" s="53"/>
      <c r="E44" s="53"/>
      <c r="F44" s="54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6"/>
      <c r="AE44" s="57"/>
      <c r="AF44" s="28"/>
    </row>
    <row r="45" spans="1:32" s="83" customFormat="1" ht="16.5" x14ac:dyDescent="0.25">
      <c r="A45" s="20" t="s">
        <v>26</v>
      </c>
      <c r="B45" s="53"/>
      <c r="C45" s="53"/>
      <c r="D45" s="53"/>
      <c r="E45" s="53"/>
      <c r="F45" s="54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57"/>
      <c r="AF45" s="28"/>
    </row>
    <row r="46" spans="1:32" s="83" customFormat="1" ht="18.75" x14ac:dyDescent="0.25">
      <c r="A46" s="124" t="s">
        <v>51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6"/>
      <c r="AF46" s="28"/>
    </row>
    <row r="47" spans="1:32" s="83" customFormat="1" ht="16.5" x14ac:dyDescent="0.25">
      <c r="A47" s="22" t="s">
        <v>23</v>
      </c>
      <c r="B47" s="51">
        <f>B48+B49+B50</f>
        <v>0</v>
      </c>
      <c r="C47" s="51">
        <v>0</v>
      </c>
      <c r="D47" s="51">
        <v>0</v>
      </c>
      <c r="E47" s="51">
        <v>0</v>
      </c>
      <c r="F47" s="78">
        <f>IFERROR(E47/B47*100,0)</f>
        <v>0</v>
      </c>
      <c r="G47" s="78">
        <f>IFERROR(E47/C47*100,0)</f>
        <v>0</v>
      </c>
      <c r="H47" s="51">
        <f t="shared" ref="H47:AE47" si="7">H48+H49+H50</f>
        <v>0</v>
      </c>
      <c r="I47" s="51">
        <f t="shared" si="7"/>
        <v>0</v>
      </c>
      <c r="J47" s="51">
        <f t="shared" si="7"/>
        <v>0</v>
      </c>
      <c r="K47" s="51">
        <f t="shared" si="7"/>
        <v>0</v>
      </c>
      <c r="L47" s="51">
        <f t="shared" si="7"/>
        <v>0</v>
      </c>
      <c r="M47" s="51">
        <f t="shared" si="7"/>
        <v>0</v>
      </c>
      <c r="N47" s="51">
        <f t="shared" si="7"/>
        <v>0</v>
      </c>
      <c r="O47" s="51">
        <f t="shared" si="7"/>
        <v>0</v>
      </c>
      <c r="P47" s="51">
        <f t="shared" si="7"/>
        <v>0</v>
      </c>
      <c r="Q47" s="51">
        <f t="shared" si="7"/>
        <v>0</v>
      </c>
      <c r="R47" s="51">
        <f t="shared" si="7"/>
        <v>0</v>
      </c>
      <c r="S47" s="51">
        <f t="shared" si="7"/>
        <v>0</v>
      </c>
      <c r="T47" s="51">
        <f t="shared" si="7"/>
        <v>0</v>
      </c>
      <c r="U47" s="51">
        <f t="shared" si="7"/>
        <v>0</v>
      </c>
      <c r="V47" s="51">
        <f t="shared" si="7"/>
        <v>0</v>
      </c>
      <c r="W47" s="51">
        <f t="shared" si="7"/>
        <v>0</v>
      </c>
      <c r="X47" s="51">
        <f t="shared" si="7"/>
        <v>0</v>
      </c>
      <c r="Y47" s="51">
        <f t="shared" si="7"/>
        <v>0</v>
      </c>
      <c r="Z47" s="51">
        <f t="shared" si="7"/>
        <v>0</v>
      </c>
      <c r="AA47" s="51">
        <f t="shared" si="7"/>
        <v>0</v>
      </c>
      <c r="AB47" s="51">
        <f t="shared" si="7"/>
        <v>0</v>
      </c>
      <c r="AC47" s="51">
        <f t="shared" si="7"/>
        <v>0</v>
      </c>
      <c r="AD47" s="51">
        <f t="shared" si="7"/>
        <v>0</v>
      </c>
      <c r="AE47" s="51">
        <f t="shared" si="7"/>
        <v>0</v>
      </c>
      <c r="AF47" s="21"/>
    </row>
    <row r="48" spans="1:32" s="83" customFormat="1" ht="16.5" x14ac:dyDescent="0.25">
      <c r="A48" s="20" t="s">
        <v>25</v>
      </c>
      <c r="B48" s="53"/>
      <c r="C48" s="53"/>
      <c r="D48" s="53"/>
      <c r="E48" s="53"/>
      <c r="F48" s="52"/>
      <c r="G48" s="52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6"/>
      <c r="AE48" s="57"/>
      <c r="AF48" s="28"/>
    </row>
    <row r="49" spans="1:32" s="83" customFormat="1" ht="33" x14ac:dyDescent="0.25">
      <c r="A49" s="20" t="s">
        <v>32</v>
      </c>
      <c r="B49" s="53"/>
      <c r="C49" s="53"/>
      <c r="D49" s="53"/>
      <c r="E49" s="53"/>
      <c r="F49" s="79"/>
      <c r="G49" s="7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57"/>
      <c r="AF49" s="28"/>
    </row>
    <row r="50" spans="1:32" s="83" customFormat="1" ht="16.5" x14ac:dyDescent="0.25">
      <c r="A50" s="20" t="s">
        <v>24</v>
      </c>
      <c r="B50" s="53">
        <f>H50+J50+L50+N50+P50+R50+T50+V50+X50+Z50+AB50+AD50</f>
        <v>0</v>
      </c>
      <c r="C50" s="53">
        <f>H50</f>
        <v>0</v>
      </c>
      <c r="D50" s="53">
        <f t="shared" ref="D50" si="8">E50</f>
        <v>0</v>
      </c>
      <c r="E50" s="53">
        <f t="shared" ref="E50" si="9">I50+K50+M50+O50+Q50+S50+U50+W50+Y50+AA50+AC50+AE50</f>
        <v>0</v>
      </c>
      <c r="F50" s="79">
        <f>IFERROR(E50/B50*100,0)</f>
        <v>0</v>
      </c>
      <c r="G50" s="79">
        <f>IFERROR(E50/C50*100,0)</f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/>
      <c r="AD50" s="56">
        <v>0</v>
      </c>
      <c r="AE50" s="57"/>
      <c r="AF50" s="28"/>
    </row>
    <row r="51" spans="1:32" s="83" customFormat="1" ht="33" x14ac:dyDescent="0.25">
      <c r="A51" s="20" t="s">
        <v>29</v>
      </c>
      <c r="B51" s="53"/>
      <c r="C51" s="53"/>
      <c r="D51" s="53"/>
      <c r="E51" s="53"/>
      <c r="F51" s="79"/>
      <c r="G51" s="79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6"/>
      <c r="AE51" s="57"/>
      <c r="AF51" s="28"/>
    </row>
    <row r="52" spans="1:32" s="83" customFormat="1" ht="16.5" x14ac:dyDescent="0.25">
      <c r="A52" s="20" t="s">
        <v>26</v>
      </c>
      <c r="B52" s="53"/>
      <c r="C52" s="53"/>
      <c r="D52" s="53"/>
      <c r="E52" s="53"/>
      <c r="F52" s="54"/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6"/>
      <c r="AE52" s="57"/>
      <c r="AF52" s="28"/>
    </row>
    <row r="53" spans="1:32" s="1" customFormat="1" ht="20.25" customHeight="1" x14ac:dyDescent="0.25">
      <c r="A53" s="100" t="s">
        <v>52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2"/>
    </row>
    <row r="54" spans="1:32" s="83" customFormat="1" ht="16.5" x14ac:dyDescent="0.25">
      <c r="A54" s="22" t="s">
        <v>23</v>
      </c>
      <c r="B54" s="51">
        <f>B55+B56</f>
        <v>665.5</v>
      </c>
      <c r="C54" s="51">
        <f>C55+C56</f>
        <v>321.2</v>
      </c>
      <c r="D54" s="51">
        <f>D55+D56</f>
        <v>321.2</v>
      </c>
      <c r="E54" s="51">
        <f>E55+E56</f>
        <v>321.2</v>
      </c>
      <c r="F54" s="78">
        <f>IFERROR(E54/B54*100,0)</f>
        <v>48.264462809917354</v>
      </c>
      <c r="G54" s="78">
        <f>IFERROR(E54/C54*100,0)</f>
        <v>100</v>
      </c>
      <c r="H54" s="51">
        <f t="shared" ref="H54:AE54" si="10">H56</f>
        <v>0</v>
      </c>
      <c r="I54" s="51">
        <f t="shared" si="10"/>
        <v>0</v>
      </c>
      <c r="J54" s="51">
        <f t="shared" si="10"/>
        <v>224.85</v>
      </c>
      <c r="K54" s="51">
        <f t="shared" si="10"/>
        <v>224.85</v>
      </c>
      <c r="L54" s="51">
        <f t="shared" si="10"/>
        <v>0</v>
      </c>
      <c r="M54" s="51">
        <f t="shared" si="10"/>
        <v>0</v>
      </c>
      <c r="N54" s="51">
        <f t="shared" si="10"/>
        <v>0</v>
      </c>
      <c r="O54" s="51">
        <f t="shared" si="10"/>
        <v>0</v>
      </c>
      <c r="P54" s="51">
        <f t="shared" si="10"/>
        <v>0</v>
      </c>
      <c r="Q54" s="51">
        <f t="shared" si="10"/>
        <v>0</v>
      </c>
      <c r="R54" s="51">
        <f t="shared" si="10"/>
        <v>0</v>
      </c>
      <c r="S54" s="51">
        <f t="shared" si="10"/>
        <v>0</v>
      </c>
      <c r="T54" s="51">
        <f t="shared" si="10"/>
        <v>0</v>
      </c>
      <c r="U54" s="51">
        <f t="shared" si="10"/>
        <v>0</v>
      </c>
      <c r="V54" s="51">
        <f t="shared" si="10"/>
        <v>0</v>
      </c>
      <c r="W54" s="51">
        <f t="shared" si="10"/>
        <v>0</v>
      </c>
      <c r="X54" s="51">
        <f t="shared" si="10"/>
        <v>24.15</v>
      </c>
      <c r="Y54" s="51">
        <f t="shared" si="10"/>
        <v>0</v>
      </c>
      <c r="Z54" s="51">
        <f t="shared" si="10"/>
        <v>0</v>
      </c>
      <c r="AA54" s="51">
        <f t="shared" si="10"/>
        <v>0</v>
      </c>
      <c r="AB54" s="51">
        <f>AB56</f>
        <v>309.8</v>
      </c>
      <c r="AC54" s="51">
        <f t="shared" si="10"/>
        <v>0</v>
      </c>
      <c r="AD54" s="51">
        <f t="shared" si="10"/>
        <v>0</v>
      </c>
      <c r="AE54" s="51">
        <f t="shared" si="10"/>
        <v>0</v>
      </c>
      <c r="AF54" s="21"/>
    </row>
    <row r="55" spans="1:32" s="83" customFormat="1" ht="33" x14ac:dyDescent="0.25">
      <c r="A55" s="20" t="s">
        <v>32</v>
      </c>
      <c r="B55" s="53">
        <f>B76</f>
        <v>106.69999999999999</v>
      </c>
      <c r="C55" s="53">
        <f>C76</f>
        <v>96.35</v>
      </c>
      <c r="D55" s="53">
        <f>D76</f>
        <v>96.35</v>
      </c>
      <c r="E55" s="53">
        <f>E76</f>
        <v>96.35</v>
      </c>
      <c r="F55" s="79">
        <f>IFERROR(E55/B55*100,0)</f>
        <v>90.299906279287725</v>
      </c>
      <c r="G55" s="79">
        <f>IFERROR(E55/C55*100,0)</f>
        <v>100</v>
      </c>
      <c r="H55" s="53">
        <f t="shared" ref="H55:AE56" si="11">H59+H76</f>
        <v>0</v>
      </c>
      <c r="I55" s="53">
        <f t="shared" si="11"/>
        <v>0</v>
      </c>
      <c r="J55" s="53">
        <f t="shared" si="11"/>
        <v>96.35</v>
      </c>
      <c r="K55" s="53">
        <f t="shared" si="11"/>
        <v>0</v>
      </c>
      <c r="L55" s="53">
        <f t="shared" si="11"/>
        <v>0</v>
      </c>
      <c r="M55" s="53">
        <f t="shared" si="11"/>
        <v>45.35</v>
      </c>
      <c r="N55" s="53">
        <f t="shared" si="11"/>
        <v>0</v>
      </c>
      <c r="O55" s="53">
        <f t="shared" si="11"/>
        <v>51</v>
      </c>
      <c r="P55" s="53">
        <f t="shared" si="11"/>
        <v>0</v>
      </c>
      <c r="Q55" s="53">
        <f t="shared" si="11"/>
        <v>0</v>
      </c>
      <c r="R55" s="53">
        <f t="shared" si="11"/>
        <v>0</v>
      </c>
      <c r="S55" s="53">
        <f t="shared" si="11"/>
        <v>0</v>
      </c>
      <c r="T55" s="53">
        <f t="shared" si="11"/>
        <v>0</v>
      </c>
      <c r="U55" s="53">
        <f t="shared" si="11"/>
        <v>0</v>
      </c>
      <c r="V55" s="53">
        <f t="shared" si="11"/>
        <v>0</v>
      </c>
      <c r="W55" s="53">
        <f t="shared" si="11"/>
        <v>0</v>
      </c>
      <c r="X55" s="53">
        <f t="shared" si="11"/>
        <v>10.35</v>
      </c>
      <c r="Y55" s="53">
        <f t="shared" si="11"/>
        <v>0</v>
      </c>
      <c r="Z55" s="53">
        <f t="shared" si="11"/>
        <v>0</v>
      </c>
      <c r="AA55" s="53">
        <f t="shared" si="11"/>
        <v>0</v>
      </c>
      <c r="AB55" s="53">
        <v>0</v>
      </c>
      <c r="AC55" s="53">
        <v>0</v>
      </c>
      <c r="AD55" s="53">
        <f t="shared" si="11"/>
        <v>0</v>
      </c>
      <c r="AE55" s="53">
        <f t="shared" si="11"/>
        <v>0</v>
      </c>
      <c r="AF55" s="93"/>
    </row>
    <row r="56" spans="1:32" s="83" customFormat="1" ht="16.5" x14ac:dyDescent="0.25">
      <c r="A56" s="20" t="s">
        <v>24</v>
      </c>
      <c r="B56" s="53">
        <f>B60+B64+B68+B72+B77+B81</f>
        <v>558.79999999999995</v>
      </c>
      <c r="C56" s="53">
        <f t="shared" ref="C56:E57" si="12">C60+C64+C68+C72+C77+C81</f>
        <v>224.85</v>
      </c>
      <c r="D56" s="53">
        <f t="shared" si="12"/>
        <v>224.85</v>
      </c>
      <c r="E56" s="53">
        <f t="shared" si="12"/>
        <v>224.85</v>
      </c>
      <c r="F56" s="79">
        <f>IFERROR(E56/B56*100,0)</f>
        <v>40.238010021474594</v>
      </c>
      <c r="G56" s="79">
        <f>IFERROR(E56/C56*100,0)</f>
        <v>100</v>
      </c>
      <c r="H56" s="53">
        <f t="shared" si="11"/>
        <v>0</v>
      </c>
      <c r="I56" s="53">
        <f t="shared" si="11"/>
        <v>0</v>
      </c>
      <c r="J56" s="53">
        <f t="shared" si="11"/>
        <v>224.85</v>
      </c>
      <c r="K56" s="53">
        <f t="shared" si="11"/>
        <v>224.85</v>
      </c>
      <c r="L56" s="53">
        <f t="shared" si="11"/>
        <v>0</v>
      </c>
      <c r="M56" s="53">
        <f t="shared" si="11"/>
        <v>0</v>
      </c>
      <c r="N56" s="53">
        <f t="shared" si="11"/>
        <v>0</v>
      </c>
      <c r="O56" s="53">
        <f t="shared" si="11"/>
        <v>0</v>
      </c>
      <c r="P56" s="53">
        <f t="shared" si="11"/>
        <v>0</v>
      </c>
      <c r="Q56" s="53">
        <f t="shared" si="11"/>
        <v>0</v>
      </c>
      <c r="R56" s="53">
        <f t="shared" si="11"/>
        <v>0</v>
      </c>
      <c r="S56" s="53">
        <f t="shared" si="11"/>
        <v>0</v>
      </c>
      <c r="T56" s="53">
        <f t="shared" si="11"/>
        <v>0</v>
      </c>
      <c r="U56" s="53">
        <f t="shared" si="11"/>
        <v>0</v>
      </c>
      <c r="V56" s="53">
        <f t="shared" si="11"/>
        <v>0</v>
      </c>
      <c r="W56" s="53">
        <f t="shared" si="11"/>
        <v>0</v>
      </c>
      <c r="X56" s="53">
        <f t="shared" si="11"/>
        <v>24.15</v>
      </c>
      <c r="Y56" s="53">
        <f t="shared" si="11"/>
        <v>0</v>
      </c>
      <c r="Z56" s="53">
        <f t="shared" si="11"/>
        <v>0</v>
      </c>
      <c r="AA56" s="53">
        <f t="shared" si="11"/>
        <v>0</v>
      </c>
      <c r="AB56" s="53">
        <f t="shared" si="11"/>
        <v>309.8</v>
      </c>
      <c r="AC56" s="53">
        <f t="shared" si="11"/>
        <v>0</v>
      </c>
      <c r="AD56" s="53">
        <f t="shared" si="11"/>
        <v>0</v>
      </c>
      <c r="AE56" s="53">
        <f t="shared" si="11"/>
        <v>0</v>
      </c>
      <c r="AF56" s="28"/>
    </row>
    <row r="57" spans="1:32" s="83" customFormat="1" ht="33" x14ac:dyDescent="0.25">
      <c r="A57" s="20" t="s">
        <v>29</v>
      </c>
      <c r="B57" s="53">
        <f>B61+B65+B69+B73+B78+B82</f>
        <v>249</v>
      </c>
      <c r="C57" s="53">
        <f t="shared" si="12"/>
        <v>224.85</v>
      </c>
      <c r="D57" s="53">
        <f t="shared" si="12"/>
        <v>224.85</v>
      </c>
      <c r="E57" s="53">
        <f t="shared" si="12"/>
        <v>224.85</v>
      </c>
      <c r="F57" s="79">
        <f>IFERROR(E57/B57*100,0)</f>
        <v>90.301204819277103</v>
      </c>
      <c r="G57" s="79">
        <f>IFERROR(E57/C57*100,0)</f>
        <v>100</v>
      </c>
      <c r="H57" s="53">
        <f t="shared" ref="H57:AE57" si="13">H62+H79</f>
        <v>0</v>
      </c>
      <c r="I57" s="53">
        <f t="shared" si="13"/>
        <v>0</v>
      </c>
      <c r="J57" s="53">
        <v>96.1</v>
      </c>
      <c r="K57" s="53">
        <v>96.1</v>
      </c>
      <c r="L57" s="53">
        <f t="shared" si="13"/>
        <v>0</v>
      </c>
      <c r="M57" s="53">
        <f t="shared" si="13"/>
        <v>0</v>
      </c>
      <c r="N57" s="53">
        <f t="shared" si="13"/>
        <v>0</v>
      </c>
      <c r="O57" s="53">
        <f t="shared" si="13"/>
        <v>0</v>
      </c>
      <c r="P57" s="53">
        <f t="shared" si="13"/>
        <v>0</v>
      </c>
      <c r="Q57" s="53">
        <f t="shared" si="13"/>
        <v>0</v>
      </c>
      <c r="R57" s="53">
        <f t="shared" si="13"/>
        <v>0</v>
      </c>
      <c r="S57" s="53">
        <f t="shared" si="13"/>
        <v>0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0</v>
      </c>
      <c r="Y57" s="53">
        <f t="shared" si="13"/>
        <v>0</v>
      </c>
      <c r="Z57" s="53">
        <f t="shared" si="13"/>
        <v>0</v>
      </c>
      <c r="AA57" s="53">
        <f t="shared" si="13"/>
        <v>0</v>
      </c>
      <c r="AB57" s="53">
        <f t="shared" si="13"/>
        <v>0</v>
      </c>
      <c r="AC57" s="53">
        <f t="shared" si="13"/>
        <v>0</v>
      </c>
      <c r="AD57" s="53">
        <f t="shared" si="13"/>
        <v>0</v>
      </c>
      <c r="AE57" s="53">
        <f t="shared" si="13"/>
        <v>0</v>
      </c>
      <c r="AF57" s="28"/>
    </row>
    <row r="58" spans="1:32" s="83" customFormat="1" ht="18.75" customHeight="1" x14ac:dyDescent="0.25">
      <c r="A58" s="103" t="s">
        <v>53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5"/>
    </row>
    <row r="59" spans="1:32" s="83" customFormat="1" ht="16.5" x14ac:dyDescent="0.25">
      <c r="A59" s="22" t="s">
        <v>38</v>
      </c>
      <c r="B59" s="51">
        <f>B60</f>
        <v>309.8</v>
      </c>
      <c r="C59" s="51">
        <f t="shared" ref="C59:E59" si="14">C60</f>
        <v>0</v>
      </c>
      <c r="D59" s="51">
        <f t="shared" si="14"/>
        <v>0</v>
      </c>
      <c r="E59" s="51">
        <f t="shared" si="14"/>
        <v>0</v>
      </c>
      <c r="F59" s="78">
        <f>IFERROR(E59/B59*100,0)</f>
        <v>0</v>
      </c>
      <c r="G59" s="78">
        <f>IFERROR(E59/C59*100,0)</f>
        <v>0</v>
      </c>
      <c r="H59" s="60">
        <f>H60</f>
        <v>0</v>
      </c>
      <c r="I59" s="60">
        <f t="shared" ref="I59:AE59" si="15">I60</f>
        <v>0</v>
      </c>
      <c r="J59" s="60">
        <f t="shared" si="15"/>
        <v>0</v>
      </c>
      <c r="K59" s="60">
        <f t="shared" si="15"/>
        <v>0</v>
      </c>
      <c r="L59" s="60">
        <f t="shared" si="15"/>
        <v>0</v>
      </c>
      <c r="M59" s="60">
        <f t="shared" si="15"/>
        <v>0</v>
      </c>
      <c r="N59" s="60">
        <f t="shared" si="15"/>
        <v>0</v>
      </c>
      <c r="O59" s="60">
        <f t="shared" si="15"/>
        <v>0</v>
      </c>
      <c r="P59" s="60">
        <f t="shared" si="15"/>
        <v>0</v>
      </c>
      <c r="Q59" s="60">
        <f t="shared" si="15"/>
        <v>0</v>
      </c>
      <c r="R59" s="60">
        <f t="shared" si="15"/>
        <v>0</v>
      </c>
      <c r="S59" s="60">
        <f t="shared" si="15"/>
        <v>0</v>
      </c>
      <c r="T59" s="60">
        <f t="shared" si="15"/>
        <v>0</v>
      </c>
      <c r="U59" s="60">
        <f t="shared" si="15"/>
        <v>0</v>
      </c>
      <c r="V59" s="60">
        <f t="shared" si="15"/>
        <v>0</v>
      </c>
      <c r="W59" s="60">
        <f t="shared" si="15"/>
        <v>0</v>
      </c>
      <c r="X59" s="60">
        <f t="shared" si="15"/>
        <v>0</v>
      </c>
      <c r="Y59" s="60">
        <f t="shared" si="15"/>
        <v>0</v>
      </c>
      <c r="Z59" s="60">
        <f t="shared" si="15"/>
        <v>0</v>
      </c>
      <c r="AA59" s="60">
        <f t="shared" si="15"/>
        <v>0</v>
      </c>
      <c r="AB59" s="60">
        <f t="shared" si="15"/>
        <v>309.8</v>
      </c>
      <c r="AC59" s="60">
        <f t="shared" si="15"/>
        <v>0</v>
      </c>
      <c r="AD59" s="60">
        <f t="shared" si="15"/>
        <v>0</v>
      </c>
      <c r="AE59" s="60">
        <f t="shared" si="15"/>
        <v>0</v>
      </c>
      <c r="AF59" s="21"/>
    </row>
    <row r="60" spans="1:32" s="83" customFormat="1" ht="18.75" x14ac:dyDescent="0.25">
      <c r="A60" s="20" t="s">
        <v>24</v>
      </c>
      <c r="B60" s="31">
        <f>H60+J60+L60+N60+P60+R60+T60+V60+X60+Z60+AB60+AD60</f>
        <v>309.8</v>
      </c>
      <c r="C60" s="53">
        <f>H60+J60+L60+N60+P60</f>
        <v>0</v>
      </c>
      <c r="D60" s="19">
        <f>E60</f>
        <v>0</v>
      </c>
      <c r="E60" s="31">
        <f>I60+K60+M60+O60+Q60+S60+U60+W60+Y60+AA60+AC60+AE60</f>
        <v>0</v>
      </c>
      <c r="F60" s="79">
        <f>IFERROR(E60/B60*100,0)</f>
        <v>0</v>
      </c>
      <c r="G60" s="79">
        <f>IFERROR(E60/C60*100,0)</f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>
        <v>309.8</v>
      </c>
      <c r="AC60" s="55"/>
      <c r="AD60" s="55"/>
      <c r="AE60" s="28"/>
      <c r="AF60" s="28"/>
    </row>
    <row r="61" spans="1:32" s="83" customFormat="1" ht="33" x14ac:dyDescent="0.25">
      <c r="A61" s="20" t="s">
        <v>29</v>
      </c>
      <c r="B61" s="31">
        <f>H61+J61+L61+N61+P61+R61+T61+V61+X61+Z61+AB61+AD61</f>
        <v>0</v>
      </c>
      <c r="C61" s="31">
        <f>H61+J61+L61+N61+P61</f>
        <v>0</v>
      </c>
      <c r="D61" s="19">
        <f>E61</f>
        <v>0</v>
      </c>
      <c r="E61" s="31">
        <f>I61+K61+M61+O61+Q61+S61+U61+W61+Y61+AA61+AC61+AE61</f>
        <v>0</v>
      </c>
      <c r="F61" s="79">
        <f>IFERROR(E61/B61*100,0)</f>
        <v>0</v>
      </c>
      <c r="G61" s="79">
        <f>IFERROR(E61/C61*100,0)</f>
        <v>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>
        <v>0</v>
      </c>
      <c r="AC61" s="53"/>
      <c r="AD61" s="53"/>
      <c r="AE61" s="53"/>
      <c r="AF61" s="28"/>
    </row>
    <row r="62" spans="1:32" s="83" customFormat="1" ht="18.75" x14ac:dyDescent="0.25">
      <c r="A62" s="124" t="s">
        <v>54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6"/>
      <c r="AF62" s="28"/>
    </row>
    <row r="63" spans="1:32" s="83" customFormat="1" ht="16.5" x14ac:dyDescent="0.25">
      <c r="A63" s="22" t="s">
        <v>38</v>
      </c>
      <c r="B63" s="51">
        <f>B64</f>
        <v>0</v>
      </c>
      <c r="C63" s="51">
        <f t="shared" ref="C63:E63" si="16">C64</f>
        <v>0</v>
      </c>
      <c r="D63" s="51">
        <f t="shared" si="16"/>
        <v>0</v>
      </c>
      <c r="E63" s="51">
        <f t="shared" si="16"/>
        <v>0</v>
      </c>
      <c r="F63" s="52"/>
      <c r="G63" s="52"/>
      <c r="H63" s="51">
        <f>H64</f>
        <v>0</v>
      </c>
      <c r="I63" s="51">
        <f t="shared" ref="I63:AE63" si="17">I64</f>
        <v>0</v>
      </c>
      <c r="J63" s="51">
        <f t="shared" si="17"/>
        <v>0</v>
      </c>
      <c r="K63" s="51">
        <f t="shared" si="17"/>
        <v>0</v>
      </c>
      <c r="L63" s="51">
        <f t="shared" si="17"/>
        <v>0</v>
      </c>
      <c r="M63" s="51">
        <f t="shared" si="17"/>
        <v>0</v>
      </c>
      <c r="N63" s="51">
        <f t="shared" si="17"/>
        <v>0</v>
      </c>
      <c r="O63" s="51">
        <f t="shared" si="17"/>
        <v>0</v>
      </c>
      <c r="P63" s="51">
        <f t="shared" si="17"/>
        <v>0</v>
      </c>
      <c r="Q63" s="51">
        <f t="shared" si="17"/>
        <v>0</v>
      </c>
      <c r="R63" s="51">
        <f t="shared" si="17"/>
        <v>0</v>
      </c>
      <c r="S63" s="51">
        <f t="shared" si="17"/>
        <v>0</v>
      </c>
      <c r="T63" s="51">
        <f t="shared" si="17"/>
        <v>0</v>
      </c>
      <c r="U63" s="51">
        <f t="shared" si="17"/>
        <v>0</v>
      </c>
      <c r="V63" s="51">
        <f t="shared" si="17"/>
        <v>0</v>
      </c>
      <c r="W63" s="51">
        <f t="shared" si="17"/>
        <v>0</v>
      </c>
      <c r="X63" s="51">
        <f t="shared" si="17"/>
        <v>0</v>
      </c>
      <c r="Y63" s="51">
        <f t="shared" si="17"/>
        <v>0</v>
      </c>
      <c r="Z63" s="51">
        <f t="shared" si="17"/>
        <v>0</v>
      </c>
      <c r="AA63" s="51">
        <f t="shared" si="17"/>
        <v>0</v>
      </c>
      <c r="AB63" s="51">
        <f t="shared" si="17"/>
        <v>0</v>
      </c>
      <c r="AC63" s="51">
        <f t="shared" si="17"/>
        <v>0</v>
      </c>
      <c r="AD63" s="51">
        <f t="shared" si="17"/>
        <v>0</v>
      </c>
      <c r="AE63" s="51">
        <f t="shared" si="17"/>
        <v>0</v>
      </c>
      <c r="AF63" s="21"/>
    </row>
    <row r="64" spans="1:32" s="83" customFormat="1" ht="18.75" x14ac:dyDescent="0.25">
      <c r="A64" s="20" t="s">
        <v>24</v>
      </c>
      <c r="B64" s="31">
        <f>H64+J64+L64+N64+P64+R64+T64+V64+X64+Z64+AB64+AD64</f>
        <v>0</v>
      </c>
      <c r="C64" s="31">
        <f>H64+J64</f>
        <v>0</v>
      </c>
      <c r="D64" s="19">
        <f>E64</f>
        <v>0</v>
      </c>
      <c r="E64" s="31">
        <f>I64+K64+M64+O64+Q64+S64+U64+W64+Y64+AA64+AC64+AE64</f>
        <v>0</v>
      </c>
      <c r="F64" s="54"/>
      <c r="G64" s="54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28"/>
    </row>
    <row r="65" spans="1:32" s="83" customFormat="1" ht="33" x14ac:dyDescent="0.25">
      <c r="A65" s="20" t="s">
        <v>29</v>
      </c>
      <c r="B65" s="31">
        <f>H65+J65+L65+N65+P65+R65+T65+V65+X65+Z65+AB65+AD65</f>
        <v>0</v>
      </c>
      <c r="C65" s="31">
        <f>H65+J65</f>
        <v>0</v>
      </c>
      <c r="D65" s="19">
        <f>E65</f>
        <v>0</v>
      </c>
      <c r="E65" s="31">
        <f>I65+K65+M65+O65+Q65+S65+U65+W65+Y65+AA65+AC65+AE65</f>
        <v>0</v>
      </c>
      <c r="F65" s="79">
        <f>IFERROR(E65/B65*100,0)</f>
        <v>0</v>
      </c>
      <c r="G65" s="79">
        <f>IFERROR(E65/C65*100,0)</f>
        <v>0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28"/>
    </row>
    <row r="66" spans="1:32" s="83" customFormat="1" ht="35.25" customHeight="1" x14ac:dyDescent="0.25">
      <c r="A66" s="124" t="s">
        <v>55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6"/>
      <c r="AF66" s="28"/>
    </row>
    <row r="67" spans="1:32" s="1" customFormat="1" ht="16.5" x14ac:dyDescent="0.25">
      <c r="A67" s="22" t="s">
        <v>38</v>
      </c>
      <c r="B67" s="51">
        <f>B68</f>
        <v>0</v>
      </c>
      <c r="C67" s="51">
        <f t="shared" ref="C67:E67" si="18">C68</f>
        <v>0</v>
      </c>
      <c r="D67" s="51">
        <f t="shared" si="18"/>
        <v>0</v>
      </c>
      <c r="E67" s="51">
        <f t="shared" si="18"/>
        <v>0</v>
      </c>
      <c r="F67" s="52"/>
      <c r="G67" s="52"/>
      <c r="H67" s="51">
        <f>H68</f>
        <v>0</v>
      </c>
      <c r="I67" s="51">
        <f t="shared" ref="I67" si="19">I68</f>
        <v>0</v>
      </c>
      <c r="J67" s="51">
        <f t="shared" ref="J67" si="20">J68</f>
        <v>0</v>
      </c>
      <c r="K67" s="51">
        <f t="shared" ref="K67" si="21">K68</f>
        <v>0</v>
      </c>
      <c r="L67" s="51">
        <f t="shared" ref="L67" si="22">L68</f>
        <v>0</v>
      </c>
      <c r="M67" s="51">
        <f t="shared" ref="M67" si="23">M68</f>
        <v>0</v>
      </c>
      <c r="N67" s="51">
        <f t="shared" ref="N67" si="24">N68</f>
        <v>0</v>
      </c>
      <c r="O67" s="51">
        <f t="shared" ref="O67" si="25">O68</f>
        <v>0</v>
      </c>
      <c r="P67" s="51">
        <f t="shared" ref="P67" si="26">P68</f>
        <v>0</v>
      </c>
      <c r="Q67" s="51">
        <f t="shared" ref="Q67" si="27">Q68</f>
        <v>0</v>
      </c>
      <c r="R67" s="51">
        <f t="shared" ref="R67" si="28">R68</f>
        <v>0</v>
      </c>
      <c r="S67" s="51">
        <f t="shared" ref="S67" si="29">S68</f>
        <v>0</v>
      </c>
      <c r="T67" s="51">
        <f t="shared" ref="T67" si="30">T68</f>
        <v>0</v>
      </c>
      <c r="U67" s="51">
        <f t="shared" ref="U67" si="31">U68</f>
        <v>0</v>
      </c>
      <c r="V67" s="51">
        <f t="shared" ref="V67" si="32">V68</f>
        <v>0</v>
      </c>
      <c r="W67" s="51">
        <f t="shared" ref="W67" si="33">W68</f>
        <v>0</v>
      </c>
      <c r="X67" s="51">
        <f t="shared" ref="X67" si="34">X68</f>
        <v>0</v>
      </c>
      <c r="Y67" s="51">
        <f t="shared" ref="Y67" si="35">Y68</f>
        <v>0</v>
      </c>
      <c r="Z67" s="51">
        <f t="shared" ref="Z67" si="36">Z68</f>
        <v>0</v>
      </c>
      <c r="AA67" s="51">
        <f t="shared" ref="AA67" si="37">AA68</f>
        <v>0</v>
      </c>
      <c r="AB67" s="51">
        <f t="shared" ref="AB67" si="38">AB68</f>
        <v>0</v>
      </c>
      <c r="AC67" s="51">
        <f t="shared" ref="AC67" si="39">AC68</f>
        <v>0</v>
      </c>
      <c r="AD67" s="51">
        <f t="shared" ref="AD67" si="40">AD68</f>
        <v>0</v>
      </c>
      <c r="AE67" s="51">
        <f t="shared" ref="AE67" si="41">AE68</f>
        <v>0</v>
      </c>
      <c r="AF67" s="21"/>
    </row>
    <row r="68" spans="1:32" s="83" customFormat="1" ht="18.75" x14ac:dyDescent="0.25">
      <c r="A68" s="20" t="s">
        <v>24</v>
      </c>
      <c r="B68" s="31">
        <f>H68+J68+L68+N68+P68+R68+T68+V68+X68+Z68+AB68+AD68</f>
        <v>0</v>
      </c>
      <c r="C68" s="31">
        <f>H68+J68</f>
        <v>0</v>
      </c>
      <c r="D68" s="19">
        <f>E68</f>
        <v>0</v>
      </c>
      <c r="E68" s="31">
        <f>I68+K68+M68+O68+Q68+S68+U68+W68+Y68+AA68+AC68+AE68</f>
        <v>0</v>
      </c>
      <c r="F68" s="54"/>
      <c r="G68" s="5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28"/>
    </row>
    <row r="69" spans="1:32" s="83" customFormat="1" ht="33" x14ac:dyDescent="0.25">
      <c r="A69" s="20" t="s">
        <v>29</v>
      </c>
      <c r="B69" s="31">
        <f>H69+J69+L69+N69+P69+R69+T69+V69+X69+Z69+AB69+AD69</f>
        <v>0</v>
      </c>
      <c r="C69" s="31">
        <f>H69+J69</f>
        <v>0</v>
      </c>
      <c r="D69" s="19">
        <f>E69</f>
        <v>0</v>
      </c>
      <c r="E69" s="31">
        <f>I69+K69+M69+O69+Q69+S69+U69+W69+Y69+AA69+AC69+AE69</f>
        <v>0</v>
      </c>
      <c r="F69" s="79">
        <f>IFERROR(E69/B69*100,0)</f>
        <v>0</v>
      </c>
      <c r="G69" s="79">
        <f>IFERROR(E69/C69*100,0)</f>
        <v>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28"/>
    </row>
    <row r="70" spans="1:32" s="83" customFormat="1" ht="18.75" x14ac:dyDescent="0.25">
      <c r="A70" s="124" t="s">
        <v>56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6"/>
      <c r="AF70" s="28"/>
    </row>
    <row r="71" spans="1:32" s="1" customFormat="1" ht="16.5" x14ac:dyDescent="0.25">
      <c r="A71" s="22" t="s">
        <v>23</v>
      </c>
      <c r="B71" s="51">
        <f>B72</f>
        <v>0</v>
      </c>
      <c r="C71" s="51">
        <f t="shared" ref="C71:E71" si="42">C72</f>
        <v>0</v>
      </c>
      <c r="D71" s="51">
        <f t="shared" si="42"/>
        <v>0</v>
      </c>
      <c r="E71" s="51">
        <f t="shared" si="42"/>
        <v>0</v>
      </c>
      <c r="F71" s="52"/>
      <c r="G71" s="52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1"/>
      <c r="AE71" s="59"/>
      <c r="AF71" s="21"/>
    </row>
    <row r="72" spans="1:32" s="1" customFormat="1" ht="18.75" x14ac:dyDescent="0.25">
      <c r="A72" s="20" t="s">
        <v>24</v>
      </c>
      <c r="B72" s="31">
        <f>H72+J72+L72+N72+P72+R72+T72+V72+X72+Z72+AB72+AD72</f>
        <v>0</v>
      </c>
      <c r="C72" s="31">
        <f>H72+J72</f>
        <v>0</v>
      </c>
      <c r="D72" s="19">
        <f>E72</f>
        <v>0</v>
      </c>
      <c r="E72" s="31">
        <f>I72+K72+M72+O72+Q72+S72+U72+W72+Y72+AA72+AC72+AE72</f>
        <v>0</v>
      </c>
      <c r="F72" s="54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28"/>
      <c r="AF72" s="28"/>
    </row>
    <row r="73" spans="1:32" s="1" customFormat="1" ht="33" x14ac:dyDescent="0.25">
      <c r="A73" s="20" t="s">
        <v>29</v>
      </c>
      <c r="B73" s="31">
        <f>H73+J73+L73+N73+P73+R73+T73+V73+X73+Z73+AB73+AD73</f>
        <v>0</v>
      </c>
      <c r="C73" s="31">
        <f>H73+J73</f>
        <v>0</v>
      </c>
      <c r="D73" s="19">
        <f>E73</f>
        <v>0</v>
      </c>
      <c r="E73" s="31">
        <f>I73+K73+M73+O73+Q73+S73+U73+W73+Y73+AA73+AC73+AE73</f>
        <v>0</v>
      </c>
      <c r="F73" s="79">
        <f>IFERROR(E73/B73*100,0)</f>
        <v>0</v>
      </c>
      <c r="G73" s="79">
        <f>IFERROR(E73/C73*100,0)</f>
        <v>0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28"/>
    </row>
    <row r="74" spans="1:32" s="1" customFormat="1" ht="18.75" customHeight="1" x14ac:dyDescent="0.25">
      <c r="A74" s="103" t="s">
        <v>57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5"/>
    </row>
    <row r="75" spans="1:32" s="1" customFormat="1" ht="16.5" x14ac:dyDescent="0.25">
      <c r="A75" s="95" t="s">
        <v>23</v>
      </c>
      <c r="B75" s="51">
        <f>B76+B77</f>
        <v>355.7</v>
      </c>
      <c r="C75" s="51">
        <f>C76+C77</f>
        <v>321.2</v>
      </c>
      <c r="D75" s="51">
        <f>D76+D77</f>
        <v>321.2</v>
      </c>
      <c r="E75" s="51">
        <f>E76+E77</f>
        <v>321.2</v>
      </c>
      <c r="F75" s="96">
        <f>IFERROR(E75/B75*100,0)</f>
        <v>90.300815293786897</v>
      </c>
      <c r="G75" s="96">
        <f>IFERROR(E75/C75*100,0)</f>
        <v>100</v>
      </c>
      <c r="H75" s="51">
        <f>H77</f>
        <v>0</v>
      </c>
      <c r="I75" s="51">
        <f>I77</f>
        <v>0</v>
      </c>
      <c r="J75" s="51">
        <f>J77+J76</f>
        <v>321.2</v>
      </c>
      <c r="K75" s="51">
        <f t="shared" ref="K75:AE75" si="43">K77+K76</f>
        <v>224.85</v>
      </c>
      <c r="L75" s="51">
        <f t="shared" si="43"/>
        <v>0</v>
      </c>
      <c r="M75" s="51">
        <f t="shared" si="43"/>
        <v>45.35</v>
      </c>
      <c r="N75" s="51">
        <f t="shared" si="43"/>
        <v>0</v>
      </c>
      <c r="O75" s="51">
        <f t="shared" si="43"/>
        <v>51</v>
      </c>
      <c r="P75" s="51">
        <f t="shared" si="43"/>
        <v>0</v>
      </c>
      <c r="Q75" s="51">
        <f t="shared" si="43"/>
        <v>0</v>
      </c>
      <c r="R75" s="51">
        <f t="shared" si="43"/>
        <v>0</v>
      </c>
      <c r="S75" s="51">
        <f t="shared" si="43"/>
        <v>0</v>
      </c>
      <c r="T75" s="51">
        <f t="shared" si="43"/>
        <v>0</v>
      </c>
      <c r="U75" s="51">
        <f t="shared" si="43"/>
        <v>0</v>
      </c>
      <c r="V75" s="51">
        <f t="shared" si="43"/>
        <v>0</v>
      </c>
      <c r="W75" s="51">
        <f t="shared" si="43"/>
        <v>0</v>
      </c>
      <c r="X75" s="51">
        <f t="shared" si="43"/>
        <v>34.5</v>
      </c>
      <c r="Y75" s="51">
        <f t="shared" si="43"/>
        <v>0</v>
      </c>
      <c r="Z75" s="51">
        <f t="shared" si="43"/>
        <v>0</v>
      </c>
      <c r="AA75" s="51">
        <f t="shared" si="43"/>
        <v>0</v>
      </c>
      <c r="AB75" s="51">
        <f t="shared" si="43"/>
        <v>0</v>
      </c>
      <c r="AC75" s="51">
        <f t="shared" si="43"/>
        <v>0</v>
      </c>
      <c r="AD75" s="51">
        <f t="shared" si="43"/>
        <v>0</v>
      </c>
      <c r="AE75" s="51">
        <f t="shared" si="43"/>
        <v>0</v>
      </c>
      <c r="AF75" s="21"/>
    </row>
    <row r="76" spans="1:32" s="83" customFormat="1" ht="33" x14ac:dyDescent="0.25">
      <c r="A76" s="97" t="s">
        <v>32</v>
      </c>
      <c r="B76" s="98">
        <f>H76+J76+L76+N76+P76+R76+T76+V76+X76+Z76+AB76+AD76</f>
        <v>106.69999999999999</v>
      </c>
      <c r="C76" s="53">
        <f>H76+J76+L76+N76+P76</f>
        <v>96.35</v>
      </c>
      <c r="D76" s="99">
        <f>E76</f>
        <v>96.35</v>
      </c>
      <c r="E76" s="98">
        <f>I76+K76+M76+O76+Q76+S76+U76+W76+Y76+AA76+AC76+AE76</f>
        <v>96.35</v>
      </c>
      <c r="F76" s="96">
        <f>IFERROR(E76/B76*100,0)</f>
        <v>90.299906279287725</v>
      </c>
      <c r="G76" s="96">
        <f>IFERROR(E76/C76*100,0)</f>
        <v>100</v>
      </c>
      <c r="H76" s="55"/>
      <c r="I76" s="55"/>
      <c r="J76" s="55">
        <v>96.35</v>
      </c>
      <c r="K76" s="55"/>
      <c r="L76" s="55"/>
      <c r="M76" s="55">
        <v>45.35</v>
      </c>
      <c r="N76" s="55"/>
      <c r="O76" s="55">
        <v>51</v>
      </c>
      <c r="P76" s="55"/>
      <c r="Q76" s="55"/>
      <c r="R76" s="55"/>
      <c r="S76" s="55"/>
      <c r="T76" s="55"/>
      <c r="U76" s="55"/>
      <c r="V76" s="55"/>
      <c r="W76" s="55"/>
      <c r="X76" s="55">
        <v>10.35</v>
      </c>
      <c r="Y76" s="55"/>
      <c r="Z76" s="55"/>
      <c r="AA76" s="55"/>
      <c r="AB76" s="55"/>
      <c r="AC76" s="55"/>
      <c r="AD76" s="56"/>
      <c r="AE76" s="63"/>
      <c r="AF76" s="93"/>
    </row>
    <row r="77" spans="1:32" s="1" customFormat="1" ht="18.75" x14ac:dyDescent="0.25">
      <c r="A77" s="97" t="s">
        <v>24</v>
      </c>
      <c r="B77" s="98">
        <f>H77+J77+L77+N77+P77+R77+T77+V77+X77+Z77+AB77+AD77</f>
        <v>249</v>
      </c>
      <c r="C77" s="53">
        <f>H77+J77+L77+N77+P77</f>
        <v>224.85</v>
      </c>
      <c r="D77" s="99">
        <f>E77</f>
        <v>224.85</v>
      </c>
      <c r="E77" s="98">
        <f>I77+K77+M77+O77+Q77+S77+U77+W77+Y77+AA77+AC77+AE77</f>
        <v>224.85</v>
      </c>
      <c r="F77" s="96">
        <f>IFERROR(E77/B77*100,0)</f>
        <v>90.301204819277103</v>
      </c>
      <c r="G77" s="96">
        <f>IFERROR(E77/C77*100,0)</f>
        <v>100</v>
      </c>
      <c r="H77" s="55"/>
      <c r="I77" s="55"/>
      <c r="J77" s="55">
        <v>224.85</v>
      </c>
      <c r="K77" s="55">
        <v>224.85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>
        <v>24.15</v>
      </c>
      <c r="Y77" s="55"/>
      <c r="Z77" s="55"/>
      <c r="AA77" s="55"/>
      <c r="AB77" s="55"/>
      <c r="AC77" s="55"/>
      <c r="AD77" s="55"/>
      <c r="AE77" s="53"/>
      <c r="AF77" s="28"/>
    </row>
    <row r="78" spans="1:32" s="1" customFormat="1" ht="31.5" customHeight="1" x14ac:dyDescent="0.25">
      <c r="A78" s="97" t="s">
        <v>29</v>
      </c>
      <c r="B78" s="98">
        <f>H78+J78+L78+N78+P78+R78+T78+V78+X78+Z78+AB78+AD78</f>
        <v>249</v>
      </c>
      <c r="C78" s="53">
        <f>H78+J78+L78+N78+P78</f>
        <v>224.85</v>
      </c>
      <c r="D78" s="99">
        <f>E78</f>
        <v>224.85</v>
      </c>
      <c r="E78" s="98">
        <f>I78+K78+M78+O78+Q78+S78+U78+W78+Y78+AA78+AC78+AE78</f>
        <v>224.85</v>
      </c>
      <c r="F78" s="96">
        <f>IFERROR(E78/B78*100,0)</f>
        <v>90.301204819277103</v>
      </c>
      <c r="G78" s="96">
        <f>IFERROR(E78/C78*100,0)</f>
        <v>100</v>
      </c>
      <c r="H78" s="55"/>
      <c r="I78" s="55"/>
      <c r="J78" s="55">
        <v>224.85</v>
      </c>
      <c r="K78" s="55">
        <v>224.85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>
        <v>24.15</v>
      </c>
      <c r="Y78" s="55"/>
      <c r="Z78" s="55"/>
      <c r="AA78" s="55"/>
      <c r="AB78" s="55"/>
      <c r="AC78" s="55"/>
      <c r="AD78" s="55"/>
      <c r="AE78" s="53"/>
      <c r="AF78" s="28"/>
    </row>
    <row r="79" spans="1:32" s="1" customFormat="1" ht="18.75" x14ac:dyDescent="0.25">
      <c r="A79" s="127" t="s">
        <v>39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9"/>
      <c r="AF79" s="28"/>
    </row>
    <row r="80" spans="1:32" s="1" customFormat="1" ht="16.5" x14ac:dyDescent="0.25">
      <c r="A80" s="22" t="s">
        <v>23</v>
      </c>
      <c r="B80" s="51">
        <f>B81</f>
        <v>0</v>
      </c>
      <c r="C80" s="51">
        <f>C81</f>
        <v>0</v>
      </c>
      <c r="D80" s="51">
        <f>D81</f>
        <v>0</v>
      </c>
      <c r="E80" s="51">
        <f>E81</f>
        <v>0</v>
      </c>
      <c r="F80" s="52"/>
      <c r="G80" s="52"/>
      <c r="H80" s="60"/>
      <c r="I80" s="60"/>
      <c r="J80" s="51">
        <f>J81</f>
        <v>0</v>
      </c>
      <c r="K80" s="51">
        <f>K81</f>
        <v>0</v>
      </c>
      <c r="L80" s="51">
        <f t="shared" ref="L80:AE80" si="44">L81</f>
        <v>0</v>
      </c>
      <c r="M80" s="51">
        <f t="shared" si="44"/>
        <v>0</v>
      </c>
      <c r="N80" s="51">
        <f t="shared" si="44"/>
        <v>0</v>
      </c>
      <c r="O80" s="51">
        <f t="shared" si="44"/>
        <v>0</v>
      </c>
      <c r="P80" s="51">
        <f t="shared" si="44"/>
        <v>0</v>
      </c>
      <c r="Q80" s="51">
        <f t="shared" si="44"/>
        <v>0</v>
      </c>
      <c r="R80" s="51">
        <f t="shared" si="44"/>
        <v>0</v>
      </c>
      <c r="S80" s="51">
        <f t="shared" si="44"/>
        <v>0</v>
      </c>
      <c r="T80" s="51">
        <f t="shared" si="44"/>
        <v>0</v>
      </c>
      <c r="U80" s="51">
        <f t="shared" si="44"/>
        <v>0</v>
      </c>
      <c r="V80" s="51">
        <f t="shared" si="44"/>
        <v>0</v>
      </c>
      <c r="W80" s="51">
        <f t="shared" si="44"/>
        <v>0</v>
      </c>
      <c r="X80" s="51">
        <f t="shared" si="44"/>
        <v>0</v>
      </c>
      <c r="Y80" s="51">
        <f t="shared" si="44"/>
        <v>0</v>
      </c>
      <c r="Z80" s="51">
        <f t="shared" si="44"/>
        <v>0</v>
      </c>
      <c r="AA80" s="51">
        <f t="shared" si="44"/>
        <v>0</v>
      </c>
      <c r="AB80" s="51">
        <f t="shared" si="44"/>
        <v>0</v>
      </c>
      <c r="AC80" s="51">
        <f>AC81</f>
        <v>0</v>
      </c>
      <c r="AD80" s="51">
        <f t="shared" si="44"/>
        <v>0</v>
      </c>
      <c r="AE80" s="51">
        <f t="shared" si="44"/>
        <v>0</v>
      </c>
      <c r="AF80" s="21"/>
    </row>
    <row r="81" spans="1:32" s="1" customFormat="1" ht="18.75" x14ac:dyDescent="0.25">
      <c r="A81" s="20" t="s">
        <v>24</v>
      </c>
      <c r="B81" s="31"/>
      <c r="C81" s="31"/>
      <c r="D81" s="19"/>
      <c r="E81" s="31"/>
      <c r="F81" s="54"/>
      <c r="G81" s="54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28"/>
      <c r="AF81" s="28"/>
    </row>
    <row r="82" spans="1:32" s="1" customFormat="1" ht="33" x14ac:dyDescent="0.25">
      <c r="A82" s="20" t="s">
        <v>29</v>
      </c>
      <c r="B82" s="31"/>
      <c r="C82" s="31"/>
      <c r="D82" s="19"/>
      <c r="E82" s="31"/>
      <c r="F82" s="79"/>
      <c r="G82" s="79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28"/>
    </row>
    <row r="83" spans="1:32" s="1" customFormat="1" ht="20.25" x14ac:dyDescent="0.25">
      <c r="A83" s="100" t="s">
        <v>58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2"/>
      <c r="AF83" s="21"/>
    </row>
    <row r="84" spans="1:32" s="83" customFormat="1" ht="16.5" x14ac:dyDescent="0.25">
      <c r="A84" s="22" t="s">
        <v>23</v>
      </c>
      <c r="B84" s="51">
        <f>B85+B86+B87+B89</f>
        <v>0</v>
      </c>
      <c r="C84" s="51">
        <f t="shared" ref="C84:E84" si="45">C85+C86+C87+C89</f>
        <v>0</v>
      </c>
      <c r="D84" s="51">
        <f t="shared" si="45"/>
        <v>0</v>
      </c>
      <c r="E84" s="51">
        <f t="shared" si="45"/>
        <v>0</v>
      </c>
      <c r="F84" s="78">
        <f>IFERROR(E84/B84*100,0)</f>
        <v>0</v>
      </c>
      <c r="G84" s="78">
        <f>IFERROR(E84/C84*100,0)</f>
        <v>0</v>
      </c>
      <c r="H84" s="51">
        <f t="shared" ref="H84:AE84" si="46">H85+H86+H87+H89</f>
        <v>0</v>
      </c>
      <c r="I84" s="51">
        <f t="shared" si="46"/>
        <v>0</v>
      </c>
      <c r="J84" s="51">
        <f t="shared" si="46"/>
        <v>0</v>
      </c>
      <c r="K84" s="51">
        <f t="shared" si="46"/>
        <v>0</v>
      </c>
      <c r="L84" s="51">
        <f t="shared" si="46"/>
        <v>0</v>
      </c>
      <c r="M84" s="51">
        <f t="shared" si="46"/>
        <v>0</v>
      </c>
      <c r="N84" s="51">
        <f t="shared" si="46"/>
        <v>0</v>
      </c>
      <c r="O84" s="51">
        <f t="shared" si="46"/>
        <v>0</v>
      </c>
      <c r="P84" s="51">
        <f t="shared" si="46"/>
        <v>0</v>
      </c>
      <c r="Q84" s="51">
        <f t="shared" si="46"/>
        <v>0</v>
      </c>
      <c r="R84" s="51">
        <f t="shared" si="46"/>
        <v>0</v>
      </c>
      <c r="S84" s="51">
        <f t="shared" si="46"/>
        <v>0</v>
      </c>
      <c r="T84" s="51">
        <f t="shared" si="46"/>
        <v>0</v>
      </c>
      <c r="U84" s="51">
        <f t="shared" si="46"/>
        <v>0</v>
      </c>
      <c r="V84" s="51">
        <f t="shared" si="46"/>
        <v>0</v>
      </c>
      <c r="W84" s="51">
        <f t="shared" si="46"/>
        <v>0</v>
      </c>
      <c r="X84" s="51">
        <f t="shared" si="46"/>
        <v>0</v>
      </c>
      <c r="Y84" s="51">
        <f t="shared" si="46"/>
        <v>0</v>
      </c>
      <c r="Z84" s="51">
        <f t="shared" si="46"/>
        <v>0</v>
      </c>
      <c r="AA84" s="51">
        <f t="shared" si="46"/>
        <v>0</v>
      </c>
      <c r="AB84" s="51">
        <f t="shared" si="46"/>
        <v>0</v>
      </c>
      <c r="AC84" s="51">
        <f t="shared" si="46"/>
        <v>0</v>
      </c>
      <c r="AD84" s="51">
        <f t="shared" si="46"/>
        <v>0</v>
      </c>
      <c r="AE84" s="51">
        <f t="shared" si="46"/>
        <v>0</v>
      </c>
      <c r="AF84" s="21"/>
    </row>
    <row r="85" spans="1:32" s="83" customFormat="1" ht="16.5" x14ac:dyDescent="0.25">
      <c r="A85" s="20" t="s">
        <v>25</v>
      </c>
      <c r="B85" s="53"/>
      <c r="C85" s="53"/>
      <c r="D85" s="53"/>
      <c r="E85" s="53"/>
      <c r="F85" s="54"/>
      <c r="G85" s="54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/>
      <c r="AE85" s="57"/>
      <c r="AF85" s="28"/>
    </row>
    <row r="86" spans="1:32" s="83" customFormat="1" ht="33" x14ac:dyDescent="0.25">
      <c r="A86" s="20" t="s">
        <v>32</v>
      </c>
      <c r="B86" s="53"/>
      <c r="C86" s="53"/>
      <c r="D86" s="53"/>
      <c r="E86" s="53"/>
      <c r="F86" s="54"/>
      <c r="G86" s="54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6"/>
      <c r="AE86" s="57"/>
      <c r="AF86" s="28"/>
    </row>
    <row r="87" spans="1:32" s="83" customFormat="1" ht="16.5" x14ac:dyDescent="0.25">
      <c r="A87" s="20" t="s">
        <v>24</v>
      </c>
      <c r="B87" s="53"/>
      <c r="C87" s="53"/>
      <c r="D87" s="53"/>
      <c r="E87" s="53"/>
      <c r="F87" s="54"/>
      <c r="G87" s="54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6"/>
      <c r="AE87" s="57"/>
      <c r="AF87" s="28"/>
    </row>
    <row r="88" spans="1:32" s="83" customFormat="1" ht="33" x14ac:dyDescent="0.25">
      <c r="A88" s="20" t="s">
        <v>29</v>
      </c>
      <c r="B88" s="53"/>
      <c r="C88" s="53"/>
      <c r="D88" s="53"/>
      <c r="E88" s="53"/>
      <c r="F88" s="54"/>
      <c r="G88" s="54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6"/>
      <c r="AE88" s="57"/>
      <c r="AF88" s="28"/>
    </row>
    <row r="89" spans="1:32" s="83" customFormat="1" ht="16.5" x14ac:dyDescent="0.25">
      <c r="A89" s="20" t="s">
        <v>26</v>
      </c>
      <c r="B89" s="53"/>
      <c r="C89" s="53"/>
      <c r="D89" s="53"/>
      <c r="E89" s="53"/>
      <c r="F89" s="54"/>
      <c r="G89" s="54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6"/>
      <c r="AE89" s="57"/>
      <c r="AF89" s="28"/>
    </row>
    <row r="90" spans="1:32" s="1" customFormat="1" ht="20.25" x14ac:dyDescent="0.25">
      <c r="A90" s="87" t="s">
        <v>59</v>
      </c>
      <c r="B90" s="88"/>
      <c r="C90" s="84"/>
      <c r="D90" s="84"/>
      <c r="E90" s="84"/>
      <c r="F90" s="85"/>
      <c r="G90" s="85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86"/>
      <c r="AF90" s="21"/>
    </row>
    <row r="91" spans="1:32" s="83" customFormat="1" ht="16.5" x14ac:dyDescent="0.25">
      <c r="A91" s="22" t="s">
        <v>23</v>
      </c>
      <c r="B91" s="51">
        <f>B92+B93+B94+B96</f>
        <v>0</v>
      </c>
      <c r="C91" s="51">
        <f t="shared" ref="C91:E91" si="47">C92+C93+C94+C96</f>
        <v>0</v>
      </c>
      <c r="D91" s="51">
        <f t="shared" si="47"/>
        <v>0</v>
      </c>
      <c r="E91" s="51">
        <f t="shared" si="47"/>
        <v>0</v>
      </c>
      <c r="F91" s="78">
        <f>IFERROR(E91/B91*100,0)</f>
        <v>0</v>
      </c>
      <c r="G91" s="78">
        <f>IFERROR(E91/C91*100,0)</f>
        <v>0</v>
      </c>
      <c r="H91" s="51">
        <f t="shared" ref="H91:AE91" si="48">H92+H93+H94+H96</f>
        <v>0</v>
      </c>
      <c r="I91" s="51">
        <f t="shared" si="48"/>
        <v>0</v>
      </c>
      <c r="J91" s="51">
        <f t="shared" si="48"/>
        <v>0</v>
      </c>
      <c r="K91" s="51">
        <f t="shared" si="48"/>
        <v>0</v>
      </c>
      <c r="L91" s="51">
        <f t="shared" si="48"/>
        <v>0</v>
      </c>
      <c r="M91" s="51">
        <f t="shared" si="48"/>
        <v>0</v>
      </c>
      <c r="N91" s="51">
        <f t="shared" si="48"/>
        <v>0</v>
      </c>
      <c r="O91" s="51">
        <f t="shared" si="48"/>
        <v>0</v>
      </c>
      <c r="P91" s="51">
        <f t="shared" si="48"/>
        <v>0</v>
      </c>
      <c r="Q91" s="51">
        <f t="shared" si="48"/>
        <v>0</v>
      </c>
      <c r="R91" s="51">
        <f t="shared" si="48"/>
        <v>0</v>
      </c>
      <c r="S91" s="51">
        <f t="shared" si="48"/>
        <v>0</v>
      </c>
      <c r="T91" s="51">
        <f t="shared" si="48"/>
        <v>0</v>
      </c>
      <c r="U91" s="51">
        <f t="shared" si="48"/>
        <v>0</v>
      </c>
      <c r="V91" s="51">
        <f t="shared" si="48"/>
        <v>0</v>
      </c>
      <c r="W91" s="51">
        <f t="shared" si="48"/>
        <v>0</v>
      </c>
      <c r="X91" s="51">
        <f t="shared" si="48"/>
        <v>0</v>
      </c>
      <c r="Y91" s="51">
        <f t="shared" si="48"/>
        <v>0</v>
      </c>
      <c r="Z91" s="51">
        <f t="shared" si="48"/>
        <v>0</v>
      </c>
      <c r="AA91" s="51">
        <f t="shared" si="48"/>
        <v>0</v>
      </c>
      <c r="AB91" s="51">
        <f t="shared" si="48"/>
        <v>0</v>
      </c>
      <c r="AC91" s="51">
        <f t="shared" si="48"/>
        <v>0</v>
      </c>
      <c r="AD91" s="51">
        <f t="shared" si="48"/>
        <v>0</v>
      </c>
      <c r="AE91" s="51">
        <f t="shared" si="48"/>
        <v>0</v>
      </c>
      <c r="AF91" s="21"/>
    </row>
    <row r="92" spans="1:32" s="83" customFormat="1" ht="16.5" x14ac:dyDescent="0.25">
      <c r="A92" s="20" t="s">
        <v>25</v>
      </c>
      <c r="B92" s="53"/>
      <c r="C92" s="53"/>
      <c r="D92" s="53"/>
      <c r="E92" s="53"/>
      <c r="F92" s="54"/>
      <c r="G92" s="54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6"/>
      <c r="AE92" s="57"/>
      <c r="AF92" s="28"/>
    </row>
    <row r="93" spans="1:32" s="83" customFormat="1" ht="33" x14ac:dyDescent="0.25">
      <c r="A93" s="20" t="s">
        <v>32</v>
      </c>
      <c r="B93" s="53"/>
      <c r="C93" s="53"/>
      <c r="D93" s="53"/>
      <c r="E93" s="53"/>
      <c r="F93" s="54"/>
      <c r="G93" s="54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/>
      <c r="AE93" s="57"/>
      <c r="AF93" s="28"/>
    </row>
    <row r="94" spans="1:32" s="83" customFormat="1" ht="16.5" x14ac:dyDescent="0.25">
      <c r="A94" s="20" t="s">
        <v>24</v>
      </c>
      <c r="B94" s="53"/>
      <c r="C94" s="53"/>
      <c r="D94" s="53"/>
      <c r="E94" s="53"/>
      <c r="F94" s="54"/>
      <c r="G94" s="5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6"/>
      <c r="AE94" s="57"/>
      <c r="AF94" s="28"/>
    </row>
    <row r="95" spans="1:32" s="83" customFormat="1" ht="33" x14ac:dyDescent="0.25">
      <c r="A95" s="20" t="s">
        <v>29</v>
      </c>
      <c r="B95" s="53"/>
      <c r="C95" s="53"/>
      <c r="D95" s="53"/>
      <c r="E95" s="53"/>
      <c r="F95" s="54"/>
      <c r="G95" s="54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6"/>
      <c r="AE95" s="57"/>
      <c r="AF95" s="28"/>
    </row>
    <row r="96" spans="1:32" s="83" customFormat="1" ht="16.5" x14ac:dyDescent="0.25">
      <c r="A96" s="20" t="s">
        <v>26</v>
      </c>
      <c r="B96" s="53"/>
      <c r="C96" s="53"/>
      <c r="D96" s="53"/>
      <c r="E96" s="53"/>
      <c r="F96" s="54"/>
      <c r="G96" s="54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6"/>
      <c r="AE96" s="57"/>
      <c r="AF96" s="28"/>
    </row>
    <row r="97" spans="1:32" s="1" customFormat="1" ht="20.25" x14ac:dyDescent="0.25">
      <c r="A97" s="87" t="s">
        <v>60</v>
      </c>
      <c r="B97" s="88"/>
      <c r="C97" s="84"/>
      <c r="D97" s="84"/>
      <c r="E97" s="84"/>
      <c r="F97" s="85"/>
      <c r="G97" s="85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6"/>
      <c r="AF97" s="21"/>
    </row>
    <row r="98" spans="1:32" s="83" customFormat="1" ht="16.5" x14ac:dyDescent="0.25">
      <c r="A98" s="22" t="s">
        <v>23</v>
      </c>
      <c r="B98" s="51">
        <f>B99+B100+B101+B103</f>
        <v>0</v>
      </c>
      <c r="C98" s="51">
        <f t="shared" ref="C98:E98" si="49">C99+C100+C101+C103</f>
        <v>0</v>
      </c>
      <c r="D98" s="51">
        <f t="shared" si="49"/>
        <v>0</v>
      </c>
      <c r="E98" s="51">
        <f t="shared" si="49"/>
        <v>0</v>
      </c>
      <c r="F98" s="78">
        <f>IFERROR(E98/B98*100,0)</f>
        <v>0</v>
      </c>
      <c r="G98" s="78">
        <f>IFERROR(E98/C98*100,0)</f>
        <v>0</v>
      </c>
      <c r="H98" s="51">
        <f t="shared" ref="H98:AE98" si="50">H99+H100+H101+H103</f>
        <v>0</v>
      </c>
      <c r="I98" s="51">
        <f t="shared" si="50"/>
        <v>0</v>
      </c>
      <c r="J98" s="51">
        <f t="shared" si="50"/>
        <v>0</v>
      </c>
      <c r="K98" s="51">
        <f t="shared" si="50"/>
        <v>0</v>
      </c>
      <c r="L98" s="51">
        <f t="shared" si="50"/>
        <v>0</v>
      </c>
      <c r="M98" s="51">
        <f t="shared" si="50"/>
        <v>0</v>
      </c>
      <c r="N98" s="51">
        <f t="shared" si="50"/>
        <v>0</v>
      </c>
      <c r="O98" s="51">
        <f t="shared" si="50"/>
        <v>0</v>
      </c>
      <c r="P98" s="51">
        <f t="shared" si="50"/>
        <v>0</v>
      </c>
      <c r="Q98" s="51">
        <f t="shared" si="50"/>
        <v>0</v>
      </c>
      <c r="R98" s="51">
        <f t="shared" si="50"/>
        <v>0</v>
      </c>
      <c r="S98" s="51">
        <f t="shared" si="50"/>
        <v>0</v>
      </c>
      <c r="T98" s="51">
        <f t="shared" si="50"/>
        <v>0</v>
      </c>
      <c r="U98" s="51">
        <f t="shared" si="50"/>
        <v>0</v>
      </c>
      <c r="V98" s="51">
        <f t="shared" si="50"/>
        <v>0</v>
      </c>
      <c r="W98" s="51">
        <f t="shared" si="50"/>
        <v>0</v>
      </c>
      <c r="X98" s="51">
        <f t="shared" si="50"/>
        <v>0</v>
      </c>
      <c r="Y98" s="51">
        <f t="shared" si="50"/>
        <v>0</v>
      </c>
      <c r="Z98" s="51">
        <f t="shared" si="50"/>
        <v>0</v>
      </c>
      <c r="AA98" s="51">
        <f t="shared" si="50"/>
        <v>0</v>
      </c>
      <c r="AB98" s="51">
        <f t="shared" si="50"/>
        <v>0</v>
      </c>
      <c r="AC98" s="51">
        <f t="shared" si="50"/>
        <v>0</v>
      </c>
      <c r="AD98" s="51">
        <f t="shared" si="50"/>
        <v>0</v>
      </c>
      <c r="AE98" s="51">
        <f t="shared" si="50"/>
        <v>0</v>
      </c>
      <c r="AF98" s="21"/>
    </row>
    <row r="99" spans="1:32" s="83" customFormat="1" ht="16.5" x14ac:dyDescent="0.25">
      <c r="A99" s="20" t="s">
        <v>25</v>
      </c>
      <c r="B99" s="53"/>
      <c r="C99" s="53"/>
      <c r="D99" s="53"/>
      <c r="E99" s="53"/>
      <c r="F99" s="54"/>
      <c r="G99" s="54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6"/>
      <c r="AE99" s="57"/>
      <c r="AF99" s="28"/>
    </row>
    <row r="100" spans="1:32" s="83" customFormat="1" ht="33" x14ac:dyDescent="0.25">
      <c r="A100" s="20" t="s">
        <v>32</v>
      </c>
      <c r="B100" s="53"/>
      <c r="C100" s="53"/>
      <c r="D100" s="53"/>
      <c r="E100" s="53"/>
      <c r="F100" s="54"/>
      <c r="G100" s="54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6"/>
      <c r="AE100" s="57"/>
      <c r="AF100" s="28"/>
    </row>
    <row r="101" spans="1:32" s="83" customFormat="1" ht="16.5" x14ac:dyDescent="0.25">
      <c r="A101" s="20" t="s">
        <v>24</v>
      </c>
      <c r="B101" s="53"/>
      <c r="C101" s="53"/>
      <c r="D101" s="53"/>
      <c r="E101" s="53"/>
      <c r="F101" s="54"/>
      <c r="G101" s="54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6"/>
      <c r="AE101" s="57"/>
      <c r="AF101" s="28"/>
    </row>
    <row r="102" spans="1:32" s="83" customFormat="1" ht="33" x14ac:dyDescent="0.25">
      <c r="A102" s="20" t="s">
        <v>29</v>
      </c>
      <c r="B102" s="53"/>
      <c r="C102" s="53"/>
      <c r="D102" s="53"/>
      <c r="E102" s="53"/>
      <c r="F102" s="54"/>
      <c r="G102" s="54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6"/>
      <c r="AE102" s="57"/>
      <c r="AF102" s="28"/>
    </row>
    <row r="103" spans="1:32" s="83" customFormat="1" ht="16.5" x14ac:dyDescent="0.25">
      <c r="A103" s="20" t="s">
        <v>26</v>
      </c>
      <c r="B103" s="53"/>
      <c r="C103" s="53"/>
      <c r="D103" s="53"/>
      <c r="E103" s="53"/>
      <c r="F103" s="54"/>
      <c r="G103" s="54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6"/>
      <c r="AE103" s="57"/>
      <c r="AF103" s="28"/>
    </row>
    <row r="104" spans="1:32" s="1" customFormat="1" ht="20.25" x14ac:dyDescent="0.25">
      <c r="A104" s="87" t="s">
        <v>61</v>
      </c>
      <c r="B104" s="88"/>
      <c r="C104" s="84"/>
      <c r="D104" s="84"/>
      <c r="E104" s="84"/>
      <c r="F104" s="85"/>
      <c r="G104" s="85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86"/>
      <c r="AF104" s="21"/>
    </row>
    <row r="105" spans="1:32" s="83" customFormat="1" ht="16.5" x14ac:dyDescent="0.25">
      <c r="A105" s="22" t="s">
        <v>23</v>
      </c>
      <c r="B105" s="51">
        <f>B106+B107+B108+B110</f>
        <v>0</v>
      </c>
      <c r="C105" s="51">
        <f t="shared" ref="C105:E105" si="51">C106+C107+C108+C110</f>
        <v>0</v>
      </c>
      <c r="D105" s="51">
        <f t="shared" si="51"/>
        <v>0</v>
      </c>
      <c r="E105" s="51">
        <f t="shared" si="51"/>
        <v>0</v>
      </c>
      <c r="F105" s="78">
        <f>IFERROR(E105/B105*100,0)</f>
        <v>0</v>
      </c>
      <c r="G105" s="78">
        <f>IFERROR(E105/C105*100,0)</f>
        <v>0</v>
      </c>
      <c r="H105" s="51">
        <f t="shared" ref="H105:AE105" si="52">H106+H107+H108+H110</f>
        <v>0</v>
      </c>
      <c r="I105" s="51">
        <f t="shared" si="52"/>
        <v>0</v>
      </c>
      <c r="J105" s="51">
        <f t="shared" si="52"/>
        <v>0</v>
      </c>
      <c r="K105" s="51">
        <f t="shared" si="52"/>
        <v>0</v>
      </c>
      <c r="L105" s="51">
        <f t="shared" si="52"/>
        <v>0</v>
      </c>
      <c r="M105" s="51">
        <f t="shared" si="52"/>
        <v>0</v>
      </c>
      <c r="N105" s="51">
        <f t="shared" si="52"/>
        <v>0</v>
      </c>
      <c r="O105" s="51">
        <f t="shared" si="52"/>
        <v>0</v>
      </c>
      <c r="P105" s="51">
        <f t="shared" si="52"/>
        <v>0</v>
      </c>
      <c r="Q105" s="51">
        <f t="shared" si="52"/>
        <v>0</v>
      </c>
      <c r="R105" s="51">
        <f t="shared" si="52"/>
        <v>0</v>
      </c>
      <c r="S105" s="51">
        <f t="shared" si="52"/>
        <v>0</v>
      </c>
      <c r="T105" s="51">
        <f t="shared" si="52"/>
        <v>0</v>
      </c>
      <c r="U105" s="51">
        <f t="shared" si="52"/>
        <v>0</v>
      </c>
      <c r="V105" s="51">
        <f t="shared" si="52"/>
        <v>0</v>
      </c>
      <c r="W105" s="51">
        <f t="shared" si="52"/>
        <v>0</v>
      </c>
      <c r="X105" s="51">
        <f t="shared" si="52"/>
        <v>0</v>
      </c>
      <c r="Y105" s="51">
        <f t="shared" si="52"/>
        <v>0</v>
      </c>
      <c r="Z105" s="51">
        <f t="shared" si="52"/>
        <v>0</v>
      </c>
      <c r="AA105" s="51">
        <f t="shared" si="52"/>
        <v>0</v>
      </c>
      <c r="AB105" s="51">
        <f t="shared" si="52"/>
        <v>0</v>
      </c>
      <c r="AC105" s="51">
        <f t="shared" si="52"/>
        <v>0</v>
      </c>
      <c r="AD105" s="51">
        <f t="shared" si="52"/>
        <v>0</v>
      </c>
      <c r="AE105" s="51">
        <f t="shared" si="52"/>
        <v>0</v>
      </c>
      <c r="AF105" s="21"/>
    </row>
    <row r="106" spans="1:32" s="83" customFormat="1" ht="16.5" x14ac:dyDescent="0.25">
      <c r="A106" s="20" t="s">
        <v>25</v>
      </c>
      <c r="B106" s="53"/>
      <c r="C106" s="53"/>
      <c r="D106" s="53"/>
      <c r="E106" s="53"/>
      <c r="F106" s="54"/>
      <c r="G106" s="54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6"/>
      <c r="AE106" s="57"/>
      <c r="AF106" s="28"/>
    </row>
    <row r="107" spans="1:32" s="83" customFormat="1" ht="33" x14ac:dyDescent="0.25">
      <c r="A107" s="20" t="s">
        <v>32</v>
      </c>
      <c r="B107" s="53"/>
      <c r="C107" s="53"/>
      <c r="D107" s="53"/>
      <c r="E107" s="53"/>
      <c r="F107" s="54"/>
      <c r="G107" s="54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6"/>
      <c r="AE107" s="57"/>
      <c r="AF107" s="28"/>
    </row>
    <row r="108" spans="1:32" s="83" customFormat="1" ht="16.5" x14ac:dyDescent="0.25">
      <c r="A108" s="20" t="s">
        <v>24</v>
      </c>
      <c r="B108" s="53"/>
      <c r="C108" s="53"/>
      <c r="D108" s="53"/>
      <c r="E108" s="53"/>
      <c r="F108" s="54"/>
      <c r="G108" s="54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6"/>
      <c r="AE108" s="57"/>
      <c r="AF108" s="28"/>
    </row>
    <row r="109" spans="1:32" s="83" customFormat="1" ht="33" x14ac:dyDescent="0.25">
      <c r="A109" s="20" t="s">
        <v>29</v>
      </c>
      <c r="B109" s="53"/>
      <c r="C109" s="53"/>
      <c r="D109" s="53"/>
      <c r="E109" s="53"/>
      <c r="F109" s="54"/>
      <c r="G109" s="54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6"/>
      <c r="AE109" s="57"/>
      <c r="AF109" s="28"/>
    </row>
    <row r="110" spans="1:32" s="83" customFormat="1" ht="16.5" x14ac:dyDescent="0.25">
      <c r="A110" s="20" t="s">
        <v>26</v>
      </c>
      <c r="B110" s="53"/>
      <c r="C110" s="53"/>
      <c r="D110" s="53"/>
      <c r="E110" s="53"/>
      <c r="F110" s="54"/>
      <c r="G110" s="54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6"/>
      <c r="AE110" s="57"/>
      <c r="AF110" s="28"/>
    </row>
    <row r="111" spans="1:32" s="1" customFormat="1" ht="20.25" x14ac:dyDescent="0.25">
      <c r="A111" s="87" t="s">
        <v>62</v>
      </c>
      <c r="B111" s="88"/>
      <c r="C111" s="84"/>
      <c r="D111" s="84"/>
      <c r="E111" s="84"/>
      <c r="F111" s="85"/>
      <c r="G111" s="85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86"/>
      <c r="AF111" s="21"/>
    </row>
    <row r="112" spans="1:32" s="83" customFormat="1" ht="16.5" x14ac:dyDescent="0.25">
      <c r="A112" s="22" t="s">
        <v>23</v>
      </c>
      <c r="B112" s="51">
        <f>B113+B114+B115+B117</f>
        <v>0</v>
      </c>
      <c r="C112" s="51">
        <f t="shared" ref="C112:E112" si="53">C113+C114+C115+C117</f>
        <v>0</v>
      </c>
      <c r="D112" s="51">
        <f t="shared" si="53"/>
        <v>0</v>
      </c>
      <c r="E112" s="51">
        <f t="shared" si="53"/>
        <v>0</v>
      </c>
      <c r="F112" s="78">
        <f>IFERROR(E112/B112*100,0)</f>
        <v>0</v>
      </c>
      <c r="G112" s="78">
        <f>IFERROR(E112/C112*100,0)</f>
        <v>0</v>
      </c>
      <c r="H112" s="51">
        <f t="shared" ref="H112:AE112" si="54">H113+H114+H115+H117</f>
        <v>0</v>
      </c>
      <c r="I112" s="51">
        <f t="shared" si="54"/>
        <v>0</v>
      </c>
      <c r="J112" s="51">
        <f t="shared" si="54"/>
        <v>0</v>
      </c>
      <c r="K112" s="51">
        <f t="shared" si="54"/>
        <v>0</v>
      </c>
      <c r="L112" s="51">
        <f t="shared" si="54"/>
        <v>0</v>
      </c>
      <c r="M112" s="51">
        <f t="shared" si="54"/>
        <v>0</v>
      </c>
      <c r="N112" s="51">
        <f t="shared" si="54"/>
        <v>0</v>
      </c>
      <c r="O112" s="51">
        <f t="shared" si="54"/>
        <v>0</v>
      </c>
      <c r="P112" s="51">
        <f t="shared" si="54"/>
        <v>0</v>
      </c>
      <c r="Q112" s="51">
        <f t="shared" si="54"/>
        <v>0</v>
      </c>
      <c r="R112" s="51">
        <f t="shared" si="54"/>
        <v>0</v>
      </c>
      <c r="S112" s="51">
        <f t="shared" si="54"/>
        <v>0</v>
      </c>
      <c r="T112" s="51">
        <f t="shared" si="54"/>
        <v>0</v>
      </c>
      <c r="U112" s="51">
        <f t="shared" si="54"/>
        <v>0</v>
      </c>
      <c r="V112" s="51">
        <f t="shared" si="54"/>
        <v>0</v>
      </c>
      <c r="W112" s="51">
        <f t="shared" si="54"/>
        <v>0</v>
      </c>
      <c r="X112" s="51">
        <f t="shared" si="54"/>
        <v>0</v>
      </c>
      <c r="Y112" s="51">
        <f t="shared" si="54"/>
        <v>0</v>
      </c>
      <c r="Z112" s="51">
        <f t="shared" si="54"/>
        <v>0</v>
      </c>
      <c r="AA112" s="51">
        <f t="shared" si="54"/>
        <v>0</v>
      </c>
      <c r="AB112" s="51">
        <f t="shared" si="54"/>
        <v>0</v>
      </c>
      <c r="AC112" s="51">
        <f t="shared" si="54"/>
        <v>0</v>
      </c>
      <c r="AD112" s="51">
        <f t="shared" si="54"/>
        <v>0</v>
      </c>
      <c r="AE112" s="51">
        <f t="shared" si="54"/>
        <v>0</v>
      </c>
      <c r="AF112" s="21"/>
    </row>
    <row r="113" spans="1:32" s="83" customFormat="1" ht="16.5" x14ac:dyDescent="0.25">
      <c r="A113" s="20" t="s">
        <v>25</v>
      </c>
      <c r="B113" s="53"/>
      <c r="C113" s="53"/>
      <c r="D113" s="53"/>
      <c r="E113" s="53"/>
      <c r="F113" s="54"/>
      <c r="G113" s="54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6"/>
      <c r="AE113" s="57"/>
      <c r="AF113" s="28"/>
    </row>
    <row r="114" spans="1:32" s="83" customFormat="1" ht="33" x14ac:dyDescent="0.25">
      <c r="A114" s="20" t="s">
        <v>32</v>
      </c>
      <c r="B114" s="53"/>
      <c r="C114" s="53"/>
      <c r="D114" s="53"/>
      <c r="E114" s="53"/>
      <c r="F114" s="54"/>
      <c r="G114" s="54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6"/>
      <c r="AE114" s="57"/>
      <c r="AF114" s="28"/>
    </row>
    <row r="115" spans="1:32" s="83" customFormat="1" ht="16.5" x14ac:dyDescent="0.25">
      <c r="A115" s="20" t="s">
        <v>24</v>
      </c>
      <c r="B115" s="53"/>
      <c r="C115" s="53"/>
      <c r="D115" s="53"/>
      <c r="E115" s="53"/>
      <c r="F115" s="54"/>
      <c r="G115" s="54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6"/>
      <c r="AE115" s="57"/>
      <c r="AF115" s="28"/>
    </row>
    <row r="116" spans="1:32" s="83" customFormat="1" ht="33" x14ac:dyDescent="0.25">
      <c r="A116" s="20" t="s">
        <v>29</v>
      </c>
      <c r="B116" s="53"/>
      <c r="C116" s="53"/>
      <c r="D116" s="53"/>
      <c r="E116" s="53"/>
      <c r="F116" s="54"/>
      <c r="G116" s="54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6"/>
      <c r="AE116" s="57"/>
      <c r="AF116" s="28"/>
    </row>
    <row r="117" spans="1:32" s="83" customFormat="1" ht="16.5" x14ac:dyDescent="0.25">
      <c r="A117" s="20" t="s">
        <v>26</v>
      </c>
      <c r="B117" s="53"/>
      <c r="C117" s="53"/>
      <c r="D117" s="53"/>
      <c r="E117" s="53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6"/>
      <c r="AE117" s="57"/>
      <c r="AF117" s="28"/>
    </row>
    <row r="118" spans="1:32" s="83" customFormat="1" ht="16.5" x14ac:dyDescent="0.25">
      <c r="A118" s="71" t="s">
        <v>43</v>
      </c>
      <c r="B118" s="51">
        <f>B119+B120+B121</f>
        <v>665.5</v>
      </c>
      <c r="C118" s="51">
        <f>C119+C120+C121</f>
        <v>321.2</v>
      </c>
      <c r="D118" s="51">
        <f>D119+D120+D121</f>
        <v>321.2</v>
      </c>
      <c r="E118" s="51">
        <f>E119+E120+E121</f>
        <v>321.2</v>
      </c>
      <c r="F118" s="78">
        <f>IFERROR(E118/B118*100,0)</f>
        <v>48.264462809917354</v>
      </c>
      <c r="G118" s="78">
        <f>IFERROR(E118/C118*100,0)</f>
        <v>100</v>
      </c>
      <c r="H118" s="51">
        <f>H119+H120+H121</f>
        <v>0</v>
      </c>
      <c r="I118" s="51">
        <f>I119+I120+I121</f>
        <v>0</v>
      </c>
      <c r="J118" s="51">
        <f t="shared" ref="J118:AD118" si="55">J119+J120+J121</f>
        <v>321.2</v>
      </c>
      <c r="K118" s="51">
        <f t="shared" si="55"/>
        <v>224.85</v>
      </c>
      <c r="L118" s="51">
        <f t="shared" si="55"/>
        <v>0</v>
      </c>
      <c r="M118" s="51">
        <f t="shared" si="55"/>
        <v>45.35</v>
      </c>
      <c r="N118" s="51">
        <f t="shared" si="55"/>
        <v>0</v>
      </c>
      <c r="O118" s="51">
        <f t="shared" si="55"/>
        <v>51</v>
      </c>
      <c r="P118" s="51">
        <f t="shared" si="55"/>
        <v>0</v>
      </c>
      <c r="Q118" s="51">
        <f t="shared" si="55"/>
        <v>0</v>
      </c>
      <c r="R118" s="51">
        <f t="shared" si="55"/>
        <v>0</v>
      </c>
      <c r="S118" s="51">
        <f t="shared" si="55"/>
        <v>0</v>
      </c>
      <c r="T118" s="51">
        <f t="shared" si="55"/>
        <v>0</v>
      </c>
      <c r="U118" s="51">
        <f t="shared" si="55"/>
        <v>0</v>
      </c>
      <c r="V118" s="51">
        <f t="shared" si="55"/>
        <v>0</v>
      </c>
      <c r="W118" s="51">
        <f t="shared" si="55"/>
        <v>0</v>
      </c>
      <c r="X118" s="51">
        <f t="shared" si="55"/>
        <v>34.5</v>
      </c>
      <c r="Y118" s="51">
        <f t="shared" si="55"/>
        <v>0</v>
      </c>
      <c r="Z118" s="51">
        <f t="shared" si="55"/>
        <v>0</v>
      </c>
      <c r="AA118" s="51">
        <f t="shared" si="55"/>
        <v>0</v>
      </c>
      <c r="AB118" s="51">
        <f t="shared" si="55"/>
        <v>309.8</v>
      </c>
      <c r="AC118" s="51">
        <f t="shared" si="55"/>
        <v>0</v>
      </c>
      <c r="AD118" s="51">
        <f t="shared" si="55"/>
        <v>0</v>
      </c>
      <c r="AE118" s="51">
        <f>AE119+AE120+AE121</f>
        <v>0</v>
      </c>
      <c r="AF118" s="21"/>
    </row>
    <row r="119" spans="1:32" s="18" customFormat="1" ht="16.5" x14ac:dyDescent="0.25">
      <c r="A119" s="68" t="s">
        <v>25</v>
      </c>
      <c r="B119" s="53"/>
      <c r="C119" s="53"/>
      <c r="D119" s="53"/>
      <c r="E119" s="53"/>
      <c r="F119" s="54"/>
      <c r="G119" s="54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28"/>
    </row>
    <row r="120" spans="1:32" s="18" customFormat="1" ht="33" x14ac:dyDescent="0.25">
      <c r="A120" s="68" t="s">
        <v>32</v>
      </c>
      <c r="B120" s="53">
        <f>B55</f>
        <v>106.69999999999999</v>
      </c>
      <c r="C120" s="53">
        <f>C14+C21+C28+C35+C55+C86+C93+C100+C107+C114</f>
        <v>96.35</v>
      </c>
      <c r="D120" s="53">
        <f>D14+D21+D28+D35+D55+D86+D93+D100+D107+D114</f>
        <v>96.35</v>
      </c>
      <c r="E120" s="53">
        <f t="shared" ref="B120:E122" si="56">E14+E21+E28+E35+E55+E86+E93+E100+E107+E114</f>
        <v>96.35</v>
      </c>
      <c r="F120" s="79">
        <f>IFERROR(E120/B120*100,0)</f>
        <v>90.299906279287725</v>
      </c>
      <c r="G120" s="79">
        <f>IFERROR(E120/C120*100,0)</f>
        <v>100</v>
      </c>
      <c r="H120" s="53">
        <f t="shared" ref="H120:AE120" si="57">H14+H21+H28+H35+H55+H86+H93+H100+H107+H114</f>
        <v>0</v>
      </c>
      <c r="I120" s="53">
        <f t="shared" si="57"/>
        <v>0</v>
      </c>
      <c r="J120" s="53">
        <f t="shared" si="57"/>
        <v>96.35</v>
      </c>
      <c r="K120" s="53">
        <f t="shared" si="57"/>
        <v>0</v>
      </c>
      <c r="L120" s="53">
        <f t="shared" si="57"/>
        <v>0</v>
      </c>
      <c r="M120" s="53">
        <f t="shared" si="57"/>
        <v>45.35</v>
      </c>
      <c r="N120" s="53">
        <f t="shared" si="57"/>
        <v>0</v>
      </c>
      <c r="O120" s="53">
        <f t="shared" si="57"/>
        <v>51</v>
      </c>
      <c r="P120" s="53">
        <f t="shared" si="57"/>
        <v>0</v>
      </c>
      <c r="Q120" s="53">
        <f t="shared" si="57"/>
        <v>0</v>
      </c>
      <c r="R120" s="53">
        <f t="shared" si="57"/>
        <v>0</v>
      </c>
      <c r="S120" s="53">
        <f t="shared" si="57"/>
        <v>0</v>
      </c>
      <c r="T120" s="53">
        <f t="shared" si="57"/>
        <v>0</v>
      </c>
      <c r="U120" s="53">
        <f t="shared" si="57"/>
        <v>0</v>
      </c>
      <c r="V120" s="53">
        <f t="shared" si="57"/>
        <v>0</v>
      </c>
      <c r="W120" s="53">
        <f t="shared" si="57"/>
        <v>0</v>
      </c>
      <c r="X120" s="53">
        <f t="shared" si="57"/>
        <v>10.35</v>
      </c>
      <c r="Y120" s="53">
        <f t="shared" si="57"/>
        <v>0</v>
      </c>
      <c r="Z120" s="53">
        <f t="shared" si="57"/>
        <v>0</v>
      </c>
      <c r="AA120" s="53">
        <f t="shared" si="57"/>
        <v>0</v>
      </c>
      <c r="AB120" s="53">
        <f t="shared" si="57"/>
        <v>0</v>
      </c>
      <c r="AC120" s="53">
        <f t="shared" si="57"/>
        <v>0</v>
      </c>
      <c r="AD120" s="53">
        <f t="shared" si="57"/>
        <v>0</v>
      </c>
      <c r="AE120" s="53">
        <f t="shared" si="57"/>
        <v>0</v>
      </c>
      <c r="AF120" s="28"/>
    </row>
    <row r="121" spans="1:32" s="18" customFormat="1" ht="16.5" x14ac:dyDescent="0.25">
      <c r="A121" s="68" t="s">
        <v>24</v>
      </c>
      <c r="B121" s="53">
        <f>B15+B22+B29+B36+B56+B87+B94+B101+B108+B115</f>
        <v>558.79999999999995</v>
      </c>
      <c r="C121" s="53">
        <f>C15+C22+C29+C36+C56+C87+C94+C101+C108+C115</f>
        <v>224.85</v>
      </c>
      <c r="D121" s="53">
        <f>D15+D22+D29+D36+D56+D87+D94+D101+D108+D115</f>
        <v>224.85</v>
      </c>
      <c r="E121" s="53">
        <f t="shared" si="56"/>
        <v>224.85</v>
      </c>
      <c r="F121" s="79">
        <f>IFERROR(E121/B121*100,0)</f>
        <v>40.238010021474594</v>
      </c>
      <c r="G121" s="79">
        <f>IFERROR(E121/C121*100,0)</f>
        <v>100</v>
      </c>
      <c r="H121" s="53">
        <f>H15+H22+H29+H36+H56+H87+H94+H101+H108+H115</f>
        <v>0</v>
      </c>
      <c r="I121" s="53">
        <f t="shared" ref="I121" si="58">I15+I22+I29+I36+I56+I87+I94+I101+I108+I115</f>
        <v>0</v>
      </c>
      <c r="J121" s="53">
        <f t="shared" ref="J121:K121" si="59">J15+J22+J29+J36+J56+J87+J94+J101+J108+J115</f>
        <v>224.85</v>
      </c>
      <c r="K121" s="53">
        <f t="shared" si="59"/>
        <v>224.85</v>
      </c>
      <c r="L121" s="53">
        <f t="shared" ref="L121:AB121" si="60">L15+L22+L29+L36+L56+L87+L94+L101+L108+L115</f>
        <v>0</v>
      </c>
      <c r="M121" s="53">
        <f t="shared" si="60"/>
        <v>0</v>
      </c>
      <c r="N121" s="53">
        <f t="shared" si="60"/>
        <v>0</v>
      </c>
      <c r="O121" s="53">
        <f t="shared" si="60"/>
        <v>0</v>
      </c>
      <c r="P121" s="53">
        <f t="shared" si="60"/>
        <v>0</v>
      </c>
      <c r="Q121" s="53">
        <f t="shared" si="60"/>
        <v>0</v>
      </c>
      <c r="R121" s="53">
        <f t="shared" si="60"/>
        <v>0</v>
      </c>
      <c r="S121" s="53">
        <f t="shared" si="60"/>
        <v>0</v>
      </c>
      <c r="T121" s="53">
        <f t="shared" si="60"/>
        <v>0</v>
      </c>
      <c r="U121" s="53">
        <f t="shared" si="60"/>
        <v>0</v>
      </c>
      <c r="V121" s="53">
        <f t="shared" si="60"/>
        <v>0</v>
      </c>
      <c r="W121" s="53">
        <f t="shared" si="60"/>
        <v>0</v>
      </c>
      <c r="X121" s="53">
        <f t="shared" si="60"/>
        <v>24.15</v>
      </c>
      <c r="Y121" s="53">
        <f t="shared" si="60"/>
        <v>0</v>
      </c>
      <c r="Z121" s="53">
        <f t="shared" si="60"/>
        <v>0</v>
      </c>
      <c r="AA121" s="53">
        <f t="shared" si="60"/>
        <v>0</v>
      </c>
      <c r="AB121" s="53">
        <f t="shared" si="60"/>
        <v>309.8</v>
      </c>
      <c r="AC121" s="53">
        <f t="shared" ref="AC121:AE121" si="61">AC15+AC22+AC29+AC36+AC56+AC87+AC94+AC101+AC108+AC115</f>
        <v>0</v>
      </c>
      <c r="AD121" s="53">
        <f t="shared" si="61"/>
        <v>0</v>
      </c>
      <c r="AE121" s="53">
        <f t="shared" si="61"/>
        <v>0</v>
      </c>
      <c r="AF121" s="28"/>
    </row>
    <row r="122" spans="1:32" s="18" customFormat="1" ht="33" x14ac:dyDescent="0.25">
      <c r="A122" s="68" t="s">
        <v>29</v>
      </c>
      <c r="B122" s="53">
        <f t="shared" si="56"/>
        <v>249</v>
      </c>
      <c r="C122" s="53">
        <f t="shared" si="56"/>
        <v>224.85</v>
      </c>
      <c r="D122" s="53">
        <f t="shared" si="56"/>
        <v>224.85</v>
      </c>
      <c r="E122" s="53">
        <f t="shared" si="56"/>
        <v>224.85</v>
      </c>
      <c r="F122" s="79">
        <f>IFERROR(E122/B122*100,0)</f>
        <v>90.301204819277103</v>
      </c>
      <c r="G122" s="79">
        <f>IFERROR(E122/C122*100,0)</f>
        <v>100</v>
      </c>
      <c r="H122" s="53">
        <f>H16+H23+H30+H37+H57+H88+H95+H102+H109+H116</f>
        <v>0</v>
      </c>
      <c r="I122" s="53">
        <f t="shared" ref="I122" si="62">I16+I23+I30+I37+I57+I88+I95+I102+I109+I116</f>
        <v>0</v>
      </c>
      <c r="J122" s="53">
        <f t="shared" ref="J122:K122" si="63">J16+J23+J30+J37+J57+J88+J95+J102+J109+J116</f>
        <v>96.1</v>
      </c>
      <c r="K122" s="53">
        <f t="shared" si="63"/>
        <v>96.1</v>
      </c>
      <c r="L122" s="53">
        <f t="shared" ref="L122:AB122" si="64">L16+L23+L30+L37+L57+L88+L95+L102+L109+L116</f>
        <v>0</v>
      </c>
      <c r="M122" s="53">
        <f t="shared" si="64"/>
        <v>0</v>
      </c>
      <c r="N122" s="53">
        <f t="shared" si="64"/>
        <v>0</v>
      </c>
      <c r="O122" s="53">
        <f t="shared" si="64"/>
        <v>0</v>
      </c>
      <c r="P122" s="53">
        <f t="shared" si="64"/>
        <v>0</v>
      </c>
      <c r="Q122" s="53">
        <f t="shared" si="64"/>
        <v>0</v>
      </c>
      <c r="R122" s="53">
        <f t="shared" si="64"/>
        <v>0</v>
      </c>
      <c r="S122" s="53">
        <f t="shared" si="64"/>
        <v>0</v>
      </c>
      <c r="T122" s="53">
        <f t="shared" si="64"/>
        <v>0</v>
      </c>
      <c r="U122" s="53">
        <f t="shared" si="64"/>
        <v>0</v>
      </c>
      <c r="V122" s="53">
        <f t="shared" si="64"/>
        <v>0</v>
      </c>
      <c r="W122" s="53">
        <f t="shared" si="64"/>
        <v>0</v>
      </c>
      <c r="X122" s="53">
        <f t="shared" si="64"/>
        <v>0</v>
      </c>
      <c r="Y122" s="53">
        <f t="shared" si="64"/>
        <v>0</v>
      </c>
      <c r="Z122" s="53">
        <f t="shared" si="64"/>
        <v>0</v>
      </c>
      <c r="AA122" s="53">
        <f t="shared" si="64"/>
        <v>0</v>
      </c>
      <c r="AB122" s="53">
        <f t="shared" si="64"/>
        <v>0</v>
      </c>
      <c r="AC122" s="53">
        <f t="shared" ref="AC122:AE122" si="65">AC16+AC23+AC30+AC37+AC57+AC88+AC95+AC102+AC109+AC116</f>
        <v>0</v>
      </c>
      <c r="AD122" s="53">
        <f t="shared" si="65"/>
        <v>0</v>
      </c>
      <c r="AE122" s="53">
        <f t="shared" si="65"/>
        <v>0</v>
      </c>
      <c r="AF122" s="28"/>
    </row>
    <row r="123" spans="1:32" s="18" customFormat="1" ht="16.5" x14ac:dyDescent="0.25">
      <c r="A123" s="68" t="s">
        <v>26</v>
      </c>
      <c r="B123" s="53"/>
      <c r="C123" s="53"/>
      <c r="D123" s="53"/>
      <c r="E123" s="53"/>
      <c r="F123" s="54"/>
      <c r="G123" s="54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6"/>
      <c r="AE123" s="57"/>
      <c r="AF123" s="28"/>
    </row>
    <row r="124" spans="1:32" ht="20.25" x14ac:dyDescent="0.25">
      <c r="A124" s="120" t="s">
        <v>40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2"/>
      <c r="AF124" s="70"/>
    </row>
    <row r="125" spans="1:32" s="83" customFormat="1" ht="20.25" customHeight="1" x14ac:dyDescent="0.25">
      <c r="A125" s="100" t="s">
        <v>63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2"/>
    </row>
    <row r="126" spans="1:32" s="83" customFormat="1" ht="16.5" x14ac:dyDescent="0.25">
      <c r="A126" s="22" t="s">
        <v>23</v>
      </c>
      <c r="B126" s="51">
        <f>B127+B128+B129</f>
        <v>89</v>
      </c>
      <c r="C126" s="51">
        <f>C127+C128+C129</f>
        <v>80</v>
      </c>
      <c r="D126" s="51">
        <f>D127+D128+D129</f>
        <v>80</v>
      </c>
      <c r="E126" s="51">
        <f>E127+E128+E129</f>
        <v>80</v>
      </c>
      <c r="F126" s="78">
        <f>IFERROR(E126/B126*100,0)</f>
        <v>89.887640449438194</v>
      </c>
      <c r="G126" s="78">
        <f>IFERROR(E126/C126*100,0)</f>
        <v>100</v>
      </c>
      <c r="H126" s="51">
        <f>H127+H128+H129</f>
        <v>0</v>
      </c>
      <c r="I126" s="51">
        <f>I127+I128+I129</f>
        <v>0</v>
      </c>
      <c r="J126" s="51">
        <f t="shared" ref="J126:AD126" si="66">J127+J128+J129</f>
        <v>0</v>
      </c>
      <c r="K126" s="51">
        <f t="shared" si="66"/>
        <v>0</v>
      </c>
      <c r="L126" s="51">
        <f>L127+L128+L129</f>
        <v>80</v>
      </c>
      <c r="M126" s="51">
        <f t="shared" si="66"/>
        <v>80</v>
      </c>
      <c r="N126" s="51">
        <f t="shared" si="66"/>
        <v>0</v>
      </c>
      <c r="O126" s="51">
        <f t="shared" si="66"/>
        <v>0</v>
      </c>
      <c r="P126" s="51">
        <f t="shared" si="66"/>
        <v>0</v>
      </c>
      <c r="Q126" s="51">
        <f t="shared" si="66"/>
        <v>0</v>
      </c>
      <c r="R126" s="51">
        <f t="shared" si="66"/>
        <v>0</v>
      </c>
      <c r="S126" s="51">
        <f t="shared" si="66"/>
        <v>0</v>
      </c>
      <c r="T126" s="51">
        <f t="shared" si="66"/>
        <v>0</v>
      </c>
      <c r="U126" s="51">
        <f t="shared" si="66"/>
        <v>0</v>
      </c>
      <c r="V126" s="51">
        <f t="shared" si="66"/>
        <v>0</v>
      </c>
      <c r="W126" s="51">
        <f t="shared" si="66"/>
        <v>0</v>
      </c>
      <c r="X126" s="51">
        <f t="shared" si="66"/>
        <v>9</v>
      </c>
      <c r="Y126" s="51">
        <f t="shared" si="66"/>
        <v>0</v>
      </c>
      <c r="Z126" s="51">
        <f t="shared" si="66"/>
        <v>0</v>
      </c>
      <c r="AA126" s="51">
        <f t="shared" si="66"/>
        <v>0</v>
      </c>
      <c r="AB126" s="51">
        <f t="shared" si="66"/>
        <v>0</v>
      </c>
      <c r="AC126" s="51">
        <f t="shared" si="66"/>
        <v>0</v>
      </c>
      <c r="AD126" s="51">
        <f t="shared" si="66"/>
        <v>0</v>
      </c>
      <c r="AE126" s="51">
        <f>AE127+AE128+AE129</f>
        <v>0</v>
      </c>
      <c r="AF126" s="21"/>
    </row>
    <row r="127" spans="1:32" s="83" customFormat="1" ht="16.5" x14ac:dyDescent="0.25">
      <c r="A127" s="20" t="s">
        <v>25</v>
      </c>
      <c r="B127" s="53">
        <f t="shared" ref="B127:E129" si="67">B134+B141+B148+B155+B162+B169</f>
        <v>0</v>
      </c>
      <c r="C127" s="53">
        <f t="shared" si="67"/>
        <v>0</v>
      </c>
      <c r="D127" s="53">
        <f t="shared" si="67"/>
        <v>0</v>
      </c>
      <c r="E127" s="53">
        <f t="shared" si="67"/>
        <v>0</v>
      </c>
      <c r="F127" s="79">
        <f>IFERROR(E127/B127*100,0)</f>
        <v>0</v>
      </c>
      <c r="G127" s="79">
        <f>IFERROR(E127/C127*100,0)</f>
        <v>0</v>
      </c>
      <c r="H127" s="53">
        <f t="shared" ref="H127:I129" si="68">H134+H141+H148+H155+H162+H169</f>
        <v>0</v>
      </c>
      <c r="I127" s="53">
        <f t="shared" si="68"/>
        <v>0</v>
      </c>
      <c r="J127" s="53">
        <f t="shared" ref="J127:AE127" si="69">J134+J141+J148+J155+J162+J169</f>
        <v>0</v>
      </c>
      <c r="K127" s="53">
        <f t="shared" si="69"/>
        <v>0</v>
      </c>
      <c r="L127" s="53">
        <f t="shared" si="69"/>
        <v>0</v>
      </c>
      <c r="M127" s="53">
        <f t="shared" si="69"/>
        <v>0</v>
      </c>
      <c r="N127" s="53">
        <f t="shared" si="69"/>
        <v>0</v>
      </c>
      <c r="O127" s="53">
        <f t="shared" si="69"/>
        <v>0</v>
      </c>
      <c r="P127" s="53">
        <f t="shared" si="69"/>
        <v>0</v>
      </c>
      <c r="Q127" s="53">
        <f t="shared" si="69"/>
        <v>0</v>
      </c>
      <c r="R127" s="53">
        <f t="shared" si="69"/>
        <v>0</v>
      </c>
      <c r="S127" s="53">
        <f t="shared" si="69"/>
        <v>0</v>
      </c>
      <c r="T127" s="53">
        <f t="shared" si="69"/>
        <v>0</v>
      </c>
      <c r="U127" s="53">
        <f t="shared" si="69"/>
        <v>0</v>
      </c>
      <c r="V127" s="53">
        <f t="shared" si="69"/>
        <v>0</v>
      </c>
      <c r="W127" s="53">
        <f t="shared" si="69"/>
        <v>0</v>
      </c>
      <c r="X127" s="53">
        <f t="shared" si="69"/>
        <v>0</v>
      </c>
      <c r="Y127" s="53">
        <f t="shared" si="69"/>
        <v>0</v>
      </c>
      <c r="Z127" s="53">
        <f t="shared" si="69"/>
        <v>0</v>
      </c>
      <c r="AA127" s="53">
        <f t="shared" si="69"/>
        <v>0</v>
      </c>
      <c r="AB127" s="53">
        <f t="shared" si="69"/>
        <v>0</v>
      </c>
      <c r="AC127" s="53">
        <f t="shared" si="69"/>
        <v>0</v>
      </c>
      <c r="AD127" s="53">
        <f t="shared" si="69"/>
        <v>0</v>
      </c>
      <c r="AE127" s="53">
        <f t="shared" si="69"/>
        <v>0</v>
      </c>
      <c r="AF127" s="30"/>
    </row>
    <row r="128" spans="1:32" s="83" customFormat="1" ht="33" x14ac:dyDescent="0.25">
      <c r="A128" s="20" t="s">
        <v>32</v>
      </c>
      <c r="B128" s="53">
        <f t="shared" si="67"/>
        <v>0</v>
      </c>
      <c r="C128" s="53">
        <f>C135+C142+C149+C156+C163+C170</f>
        <v>0</v>
      </c>
      <c r="D128" s="53">
        <f t="shared" si="67"/>
        <v>0</v>
      </c>
      <c r="E128" s="53">
        <f t="shared" si="67"/>
        <v>0</v>
      </c>
      <c r="F128" s="79">
        <f>IFERROR(E128/B128*100,0)</f>
        <v>0</v>
      </c>
      <c r="G128" s="79">
        <f>IFERROR(E128/C128*100,0)</f>
        <v>0</v>
      </c>
      <c r="H128" s="53">
        <f t="shared" si="68"/>
        <v>0</v>
      </c>
      <c r="I128" s="53">
        <f t="shared" si="68"/>
        <v>0</v>
      </c>
      <c r="J128" s="53">
        <f t="shared" ref="J128:AE128" si="70">J135+J142+J149+J156+J163+J170</f>
        <v>0</v>
      </c>
      <c r="K128" s="53">
        <f t="shared" si="70"/>
        <v>0</v>
      </c>
      <c r="L128" s="53">
        <f t="shared" si="70"/>
        <v>0</v>
      </c>
      <c r="M128" s="53">
        <f t="shared" si="70"/>
        <v>0</v>
      </c>
      <c r="N128" s="53">
        <f t="shared" si="70"/>
        <v>0</v>
      </c>
      <c r="O128" s="53">
        <f t="shared" si="70"/>
        <v>0</v>
      </c>
      <c r="P128" s="53">
        <f t="shared" si="70"/>
        <v>0</v>
      </c>
      <c r="Q128" s="53">
        <f t="shared" si="70"/>
        <v>0</v>
      </c>
      <c r="R128" s="53">
        <f t="shared" si="70"/>
        <v>0</v>
      </c>
      <c r="S128" s="53">
        <f t="shared" si="70"/>
        <v>0</v>
      </c>
      <c r="T128" s="53">
        <f t="shared" si="70"/>
        <v>0</v>
      </c>
      <c r="U128" s="53">
        <f t="shared" si="70"/>
        <v>0</v>
      </c>
      <c r="V128" s="53">
        <f t="shared" si="70"/>
        <v>0</v>
      </c>
      <c r="W128" s="53">
        <f t="shared" si="70"/>
        <v>0</v>
      </c>
      <c r="X128" s="53">
        <f t="shared" si="70"/>
        <v>0</v>
      </c>
      <c r="Y128" s="53">
        <f t="shared" si="70"/>
        <v>0</v>
      </c>
      <c r="Z128" s="53">
        <f t="shared" si="70"/>
        <v>0</v>
      </c>
      <c r="AA128" s="53">
        <f t="shared" si="70"/>
        <v>0</v>
      </c>
      <c r="AB128" s="53">
        <f t="shared" si="70"/>
        <v>0</v>
      </c>
      <c r="AC128" s="53">
        <f t="shared" si="70"/>
        <v>0</v>
      </c>
      <c r="AD128" s="53">
        <f t="shared" si="70"/>
        <v>0</v>
      </c>
      <c r="AE128" s="53">
        <f t="shared" si="70"/>
        <v>0</v>
      </c>
      <c r="AF128" s="30"/>
    </row>
    <row r="129" spans="1:32" s="83" customFormat="1" ht="16.5" x14ac:dyDescent="0.25">
      <c r="A129" s="20" t="s">
        <v>24</v>
      </c>
      <c r="B129" s="53">
        <f t="shared" si="67"/>
        <v>89</v>
      </c>
      <c r="C129" s="53">
        <f t="shared" si="67"/>
        <v>80</v>
      </c>
      <c r="D129" s="53">
        <f t="shared" si="67"/>
        <v>80</v>
      </c>
      <c r="E129" s="53">
        <f t="shared" si="67"/>
        <v>80</v>
      </c>
      <c r="F129" s="79">
        <f>IFERROR(E129/B129*100,0)</f>
        <v>89.887640449438194</v>
      </c>
      <c r="G129" s="79">
        <f>IFERROR(E129/C129*100,0)</f>
        <v>100</v>
      </c>
      <c r="H129" s="53">
        <f t="shared" si="68"/>
        <v>0</v>
      </c>
      <c r="I129" s="53">
        <f t="shared" si="68"/>
        <v>0</v>
      </c>
      <c r="J129" s="53">
        <f t="shared" ref="J129:AE129" si="71">J136+J143+J150+J157+J164+J171</f>
        <v>0</v>
      </c>
      <c r="K129" s="53">
        <f t="shared" si="71"/>
        <v>0</v>
      </c>
      <c r="L129" s="53">
        <f>L136+L143+L150+L157+L164+L171</f>
        <v>80</v>
      </c>
      <c r="M129" s="53">
        <f t="shared" si="71"/>
        <v>80</v>
      </c>
      <c r="N129" s="53">
        <f t="shared" si="71"/>
        <v>0</v>
      </c>
      <c r="O129" s="53">
        <f t="shared" si="71"/>
        <v>0</v>
      </c>
      <c r="P129" s="53">
        <f t="shared" si="71"/>
        <v>0</v>
      </c>
      <c r="Q129" s="53">
        <f t="shared" si="71"/>
        <v>0</v>
      </c>
      <c r="R129" s="53">
        <f t="shared" si="71"/>
        <v>0</v>
      </c>
      <c r="S129" s="53">
        <f t="shared" si="71"/>
        <v>0</v>
      </c>
      <c r="T129" s="53">
        <f t="shared" si="71"/>
        <v>0</v>
      </c>
      <c r="U129" s="53">
        <f t="shared" si="71"/>
        <v>0</v>
      </c>
      <c r="V129" s="53">
        <f t="shared" si="71"/>
        <v>0</v>
      </c>
      <c r="W129" s="53">
        <f t="shared" si="71"/>
        <v>0</v>
      </c>
      <c r="X129" s="53">
        <f t="shared" si="71"/>
        <v>9</v>
      </c>
      <c r="Y129" s="53">
        <f t="shared" si="71"/>
        <v>0</v>
      </c>
      <c r="Z129" s="53">
        <f t="shared" si="71"/>
        <v>0</v>
      </c>
      <c r="AA129" s="53">
        <f t="shared" si="71"/>
        <v>0</v>
      </c>
      <c r="AB129" s="53">
        <f t="shared" si="71"/>
        <v>0</v>
      </c>
      <c r="AC129" s="53">
        <f t="shared" si="71"/>
        <v>0</v>
      </c>
      <c r="AD129" s="53">
        <f t="shared" si="71"/>
        <v>0</v>
      </c>
      <c r="AE129" s="53">
        <f t="shared" si="71"/>
        <v>0</v>
      </c>
      <c r="AF129" s="30"/>
    </row>
    <row r="130" spans="1:32" s="83" customFormat="1" ht="33" x14ac:dyDescent="0.25">
      <c r="A130" s="20" t="s">
        <v>29</v>
      </c>
      <c r="B130" s="53"/>
      <c r="C130" s="53"/>
      <c r="D130" s="53"/>
      <c r="E130" s="53"/>
      <c r="F130" s="54"/>
      <c r="G130" s="54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6"/>
      <c r="AE130" s="57"/>
      <c r="AF130" s="30"/>
    </row>
    <row r="131" spans="1:32" s="83" customFormat="1" ht="16.5" x14ac:dyDescent="0.25">
      <c r="A131" s="20" t="s">
        <v>26</v>
      </c>
      <c r="B131" s="53"/>
      <c r="C131" s="53"/>
      <c r="D131" s="53"/>
      <c r="E131" s="53"/>
      <c r="F131" s="54"/>
      <c r="G131" s="54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6"/>
      <c r="AE131" s="57"/>
      <c r="AF131" s="30"/>
    </row>
    <row r="132" spans="1:32" s="83" customFormat="1" ht="18.75" x14ac:dyDescent="0.25">
      <c r="A132" s="124" t="s">
        <v>64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6"/>
      <c r="AF132" s="30"/>
    </row>
    <row r="133" spans="1:32" s="83" customFormat="1" ht="16.5" x14ac:dyDescent="0.25">
      <c r="A133" s="22" t="s">
        <v>23</v>
      </c>
      <c r="B133" s="51">
        <f>B134+B135+B136</f>
        <v>0</v>
      </c>
      <c r="C133" s="51">
        <f>C134+C135+C136</f>
        <v>0</v>
      </c>
      <c r="D133" s="51">
        <f>D134+D135+D136</f>
        <v>0</v>
      </c>
      <c r="E133" s="51">
        <f>E134+E135+E136</f>
        <v>0</v>
      </c>
      <c r="F133" s="78">
        <f>IFERROR(E133/B133*100,0)</f>
        <v>0</v>
      </c>
      <c r="G133" s="78">
        <f>IFERROR(E133/C133*100,0)</f>
        <v>0</v>
      </c>
      <c r="H133" s="51">
        <f t="shared" ref="H133:AD133" si="72">H134+H135+H136</f>
        <v>0</v>
      </c>
      <c r="I133" s="51">
        <v>0</v>
      </c>
      <c r="J133" s="51">
        <f t="shared" si="72"/>
        <v>0</v>
      </c>
      <c r="K133" s="51">
        <v>0</v>
      </c>
      <c r="L133" s="51">
        <f t="shared" si="72"/>
        <v>0</v>
      </c>
      <c r="M133" s="51">
        <v>0</v>
      </c>
      <c r="N133" s="51">
        <f t="shared" si="72"/>
        <v>0</v>
      </c>
      <c r="O133" s="51">
        <v>0</v>
      </c>
      <c r="P133" s="51">
        <f t="shared" si="72"/>
        <v>0</v>
      </c>
      <c r="Q133" s="51">
        <v>0</v>
      </c>
      <c r="R133" s="51">
        <f t="shared" si="72"/>
        <v>0</v>
      </c>
      <c r="S133" s="51">
        <v>0</v>
      </c>
      <c r="T133" s="51">
        <f t="shared" si="72"/>
        <v>0</v>
      </c>
      <c r="U133" s="51">
        <v>0</v>
      </c>
      <c r="V133" s="51">
        <f t="shared" si="72"/>
        <v>0</v>
      </c>
      <c r="W133" s="51">
        <v>0</v>
      </c>
      <c r="X133" s="51">
        <f t="shared" si="72"/>
        <v>0</v>
      </c>
      <c r="Y133" s="51">
        <v>0</v>
      </c>
      <c r="Z133" s="51">
        <f t="shared" si="72"/>
        <v>0</v>
      </c>
      <c r="AA133" s="51">
        <v>0</v>
      </c>
      <c r="AB133" s="51">
        <f t="shared" si="72"/>
        <v>0</v>
      </c>
      <c r="AC133" s="51">
        <f t="shared" si="72"/>
        <v>0</v>
      </c>
      <c r="AD133" s="58">
        <f t="shared" si="72"/>
        <v>0</v>
      </c>
      <c r="AE133" s="51">
        <f>AE134+AE135+AE136</f>
        <v>0</v>
      </c>
      <c r="AF133" s="21"/>
    </row>
    <row r="134" spans="1:32" s="83" customFormat="1" ht="16.5" x14ac:dyDescent="0.25">
      <c r="A134" s="20" t="s">
        <v>25</v>
      </c>
      <c r="B134" s="53">
        <f>H134+J134+L134+N134+P134+R134+T134+V134+X134+Z134+AB134+AD134</f>
        <v>0</v>
      </c>
      <c r="C134" s="53"/>
      <c r="D134" s="53"/>
      <c r="E134" s="53"/>
      <c r="F134" s="54"/>
      <c r="G134" s="54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6"/>
      <c r="AE134" s="57"/>
      <c r="AF134" s="30"/>
    </row>
    <row r="135" spans="1:32" s="83" customFormat="1" ht="33" x14ac:dyDescent="0.25">
      <c r="A135" s="20" t="s">
        <v>32</v>
      </c>
      <c r="B135" s="53">
        <f>H135+J135+L135+N135+P135+R135+T135+V135+X135+Z135+AB135+AD135</f>
        <v>0</v>
      </c>
      <c r="C135" s="53"/>
      <c r="D135" s="53"/>
      <c r="E135" s="53"/>
      <c r="F135" s="54"/>
      <c r="G135" s="54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6"/>
      <c r="AE135" s="57"/>
      <c r="AF135" s="30"/>
    </row>
    <row r="136" spans="1:32" s="83" customFormat="1" ht="16.5" x14ac:dyDescent="0.25">
      <c r="A136" s="20" t="s">
        <v>24</v>
      </c>
      <c r="B136" s="53">
        <f>H136+J136+L136+N136+P136+R136+T136+V136+X136+Z136+AB136+AD136</f>
        <v>0</v>
      </c>
      <c r="C136" s="53"/>
      <c r="D136" s="53"/>
      <c r="E136" s="53"/>
      <c r="F136" s="54"/>
      <c r="G136" s="54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6"/>
      <c r="AE136" s="57"/>
      <c r="AF136" s="30"/>
    </row>
    <row r="137" spans="1:32" s="83" customFormat="1" ht="33" x14ac:dyDescent="0.25">
      <c r="A137" s="20" t="s">
        <v>29</v>
      </c>
      <c r="B137" s="53">
        <f>H137+J137+L137+N137+P137+R137+T137+V137+X137+Z137+AB137+AD137</f>
        <v>0</v>
      </c>
      <c r="C137" s="53"/>
      <c r="D137" s="53"/>
      <c r="E137" s="53"/>
      <c r="F137" s="54"/>
      <c r="G137" s="54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6"/>
      <c r="AE137" s="57"/>
      <c r="AF137" s="30"/>
    </row>
    <row r="138" spans="1:32" s="83" customFormat="1" ht="16.5" x14ac:dyDescent="0.25">
      <c r="A138" s="20" t="s">
        <v>26</v>
      </c>
      <c r="B138" s="53">
        <f>H138+J138+L138+N138+P138+R138+T138+V138+X138+Z138+AB138+AD138</f>
        <v>0</v>
      </c>
      <c r="C138" s="53"/>
      <c r="D138" s="53"/>
      <c r="E138" s="53"/>
      <c r="F138" s="54"/>
      <c r="G138" s="54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6"/>
      <c r="AE138" s="57"/>
      <c r="AF138" s="30"/>
    </row>
    <row r="139" spans="1:32" s="83" customFormat="1" ht="18.75" customHeight="1" x14ac:dyDescent="0.25">
      <c r="A139" s="103" t="s">
        <v>65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5"/>
    </row>
    <row r="140" spans="1:32" s="83" customFormat="1" ht="16.5" x14ac:dyDescent="0.25">
      <c r="A140" s="22" t="s">
        <v>23</v>
      </c>
      <c r="B140" s="51">
        <f>B141+B142+B143</f>
        <v>9</v>
      </c>
      <c r="C140" s="51">
        <f>C141+C142+C143</f>
        <v>0</v>
      </c>
      <c r="D140" s="51">
        <f>D141+D142+D143</f>
        <v>0</v>
      </c>
      <c r="E140" s="51">
        <f>E141+E142+E143</f>
        <v>0</v>
      </c>
      <c r="F140" s="78">
        <f>IFERROR(E140/B140*100,0)</f>
        <v>0</v>
      </c>
      <c r="G140" s="78">
        <f>IFERROR(E140/C140*100,0)</f>
        <v>0</v>
      </c>
      <c r="H140" s="51">
        <f t="shared" ref="H140:AE140" si="73">H141+H142+H143</f>
        <v>0</v>
      </c>
      <c r="I140" s="51">
        <v>0</v>
      </c>
      <c r="J140" s="51">
        <f t="shared" si="73"/>
        <v>0</v>
      </c>
      <c r="K140" s="51">
        <v>0</v>
      </c>
      <c r="L140" s="51">
        <f t="shared" si="73"/>
        <v>0</v>
      </c>
      <c r="M140" s="51">
        <v>0</v>
      </c>
      <c r="N140" s="51">
        <f t="shared" si="73"/>
        <v>0</v>
      </c>
      <c r="O140" s="51">
        <v>0</v>
      </c>
      <c r="P140" s="51">
        <f t="shared" si="73"/>
        <v>0</v>
      </c>
      <c r="Q140" s="51">
        <v>0</v>
      </c>
      <c r="R140" s="51">
        <f t="shared" si="73"/>
        <v>0</v>
      </c>
      <c r="S140" s="51">
        <v>0</v>
      </c>
      <c r="T140" s="51">
        <f t="shared" si="73"/>
        <v>0</v>
      </c>
      <c r="U140" s="51">
        <v>0</v>
      </c>
      <c r="V140" s="51">
        <f t="shared" si="73"/>
        <v>0</v>
      </c>
      <c r="W140" s="51">
        <v>0</v>
      </c>
      <c r="X140" s="51">
        <f t="shared" si="73"/>
        <v>9</v>
      </c>
      <c r="Y140" s="51">
        <v>9</v>
      </c>
      <c r="Z140" s="51">
        <f t="shared" si="73"/>
        <v>0</v>
      </c>
      <c r="AA140" s="51">
        <v>0</v>
      </c>
      <c r="AB140" s="51">
        <f t="shared" si="73"/>
        <v>0</v>
      </c>
      <c r="AC140" s="51">
        <f t="shared" si="73"/>
        <v>0</v>
      </c>
      <c r="AD140" s="51">
        <f t="shared" si="73"/>
        <v>0</v>
      </c>
      <c r="AE140" s="51">
        <f t="shared" si="73"/>
        <v>0</v>
      </c>
      <c r="AF140" s="21"/>
    </row>
    <row r="141" spans="1:32" s="83" customFormat="1" ht="16.5" x14ac:dyDescent="0.25">
      <c r="A141" s="20" t="s">
        <v>25</v>
      </c>
      <c r="B141" s="53">
        <f>H141+J141+L141+N141+P141+R141+T141+V141+X141+Z141+AB141+AD141</f>
        <v>0</v>
      </c>
      <c r="C141" s="53"/>
      <c r="D141" s="53"/>
      <c r="E141" s="53"/>
      <c r="F141" s="52"/>
      <c r="G141" s="52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6"/>
      <c r="AE141" s="57"/>
      <c r="AF141" s="30"/>
    </row>
    <row r="142" spans="1:32" s="83" customFormat="1" ht="33" x14ac:dyDescent="0.25">
      <c r="A142" s="20" t="s">
        <v>32</v>
      </c>
      <c r="B142" s="53">
        <f>H142+J142+L142+N142+P142+R142+T142+V142+X142+Z142+AB142+AD142</f>
        <v>0</v>
      </c>
      <c r="C142" s="53"/>
      <c r="D142" s="53"/>
      <c r="E142" s="53"/>
      <c r="F142" s="52"/>
      <c r="G142" s="52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6"/>
      <c r="AE142" s="57"/>
      <c r="AF142" s="30"/>
    </row>
    <row r="143" spans="1:32" s="83" customFormat="1" ht="16.5" x14ac:dyDescent="0.25">
      <c r="A143" s="20" t="s">
        <v>24</v>
      </c>
      <c r="B143" s="53">
        <f>H143+J143+L143+N143+P143+R143+T143+V143+X143+Z143+AB143+AD143</f>
        <v>9</v>
      </c>
      <c r="C143" s="53">
        <f>H143+J143+L143+N143+P143</f>
        <v>0</v>
      </c>
      <c r="D143" s="53">
        <f>E143</f>
        <v>0</v>
      </c>
      <c r="E143" s="53">
        <f>I143+K143+M143+O143+Q143+S143+U143+W143+Y143+AA143+AC143+AE143</f>
        <v>0</v>
      </c>
      <c r="F143" s="79">
        <f>IFERROR(E143/B143*100,0)</f>
        <v>0</v>
      </c>
      <c r="G143" s="79">
        <f>IFERROR(E143/C143*100,0)</f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>
        <v>9</v>
      </c>
      <c r="Y143" s="55"/>
      <c r="Z143" s="55"/>
      <c r="AA143" s="55"/>
      <c r="AB143" s="55"/>
      <c r="AC143" s="55"/>
      <c r="AD143" s="56"/>
      <c r="AE143" s="57"/>
      <c r="AF143" s="30"/>
    </row>
    <row r="144" spans="1:32" s="83" customFormat="1" ht="33" x14ac:dyDescent="0.25">
      <c r="A144" s="20" t="s">
        <v>29</v>
      </c>
      <c r="B144" s="53">
        <f>H144+J144+L144+N144+P144+R144+T144+V144+X144+Z144+AB144+AD144</f>
        <v>0</v>
      </c>
      <c r="C144" s="53"/>
      <c r="D144" s="53"/>
      <c r="E144" s="53"/>
      <c r="F144" s="54"/>
      <c r="G144" s="54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6"/>
      <c r="AE144" s="57"/>
      <c r="AF144" s="30"/>
    </row>
    <row r="145" spans="1:32" s="83" customFormat="1" ht="16.5" x14ac:dyDescent="0.25">
      <c r="A145" s="20" t="s">
        <v>26</v>
      </c>
      <c r="B145" s="53">
        <f>H145+J145+L145+N145+P145+R145+T145+V145+X145+Z145+AB145+AD145</f>
        <v>0</v>
      </c>
      <c r="C145" s="53"/>
      <c r="D145" s="53"/>
      <c r="E145" s="53"/>
      <c r="F145" s="54"/>
      <c r="G145" s="54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6"/>
      <c r="AE145" s="57"/>
      <c r="AF145" s="30"/>
    </row>
    <row r="146" spans="1:32" s="1" customFormat="1" ht="18.75" x14ac:dyDescent="0.25">
      <c r="A146" s="124" t="s">
        <v>66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6"/>
      <c r="AF146" s="28"/>
    </row>
    <row r="147" spans="1:32" s="1" customFormat="1" ht="16.5" x14ac:dyDescent="0.25">
      <c r="A147" s="22" t="s">
        <v>23</v>
      </c>
      <c r="B147" s="51">
        <f>B148+B149+B150</f>
        <v>0</v>
      </c>
      <c r="C147" s="51">
        <f>C148+C149+C150</f>
        <v>0</v>
      </c>
      <c r="D147" s="51">
        <f>D148+D149+D150</f>
        <v>0</v>
      </c>
      <c r="E147" s="51">
        <f>E148+E149+E150</f>
        <v>0</v>
      </c>
      <c r="F147" s="78">
        <f>IFERROR(E147/B147*100,0)</f>
        <v>0</v>
      </c>
      <c r="G147" s="78">
        <f>IFERROR(E147/C147*100,0)</f>
        <v>0</v>
      </c>
      <c r="H147" s="51">
        <f t="shared" ref="H147:AE147" si="74">H148+H149+H150</f>
        <v>0</v>
      </c>
      <c r="I147" s="51">
        <v>0</v>
      </c>
      <c r="J147" s="51">
        <f t="shared" si="74"/>
        <v>0</v>
      </c>
      <c r="K147" s="51">
        <v>0</v>
      </c>
      <c r="L147" s="51">
        <f t="shared" si="74"/>
        <v>0</v>
      </c>
      <c r="M147" s="51">
        <v>0</v>
      </c>
      <c r="N147" s="51">
        <f t="shared" si="74"/>
        <v>0</v>
      </c>
      <c r="O147" s="51">
        <v>0</v>
      </c>
      <c r="P147" s="51">
        <f t="shared" si="74"/>
        <v>0</v>
      </c>
      <c r="Q147" s="51">
        <v>0</v>
      </c>
      <c r="R147" s="51">
        <f t="shared" si="74"/>
        <v>0</v>
      </c>
      <c r="S147" s="51">
        <v>0</v>
      </c>
      <c r="T147" s="51">
        <f t="shared" si="74"/>
        <v>0</v>
      </c>
      <c r="U147" s="51">
        <v>0</v>
      </c>
      <c r="V147" s="51">
        <f t="shared" si="74"/>
        <v>0</v>
      </c>
      <c r="W147" s="51">
        <v>0</v>
      </c>
      <c r="X147" s="51">
        <f t="shared" si="74"/>
        <v>0</v>
      </c>
      <c r="Y147" s="51">
        <v>0</v>
      </c>
      <c r="Z147" s="51">
        <f t="shared" si="74"/>
        <v>0</v>
      </c>
      <c r="AA147" s="51">
        <v>0</v>
      </c>
      <c r="AB147" s="51">
        <f t="shared" si="74"/>
        <v>0</v>
      </c>
      <c r="AC147" s="51">
        <f t="shared" si="74"/>
        <v>0</v>
      </c>
      <c r="AD147" s="51">
        <f t="shared" si="74"/>
        <v>0</v>
      </c>
      <c r="AE147" s="51">
        <f t="shared" si="74"/>
        <v>0</v>
      </c>
      <c r="AF147" s="21"/>
    </row>
    <row r="148" spans="1:32" ht="16.5" x14ac:dyDescent="0.25">
      <c r="A148" s="20" t="s">
        <v>25</v>
      </c>
      <c r="B148" s="53">
        <f>H148+J148+L148+N148+P148+R148+T148+V148+X148+Z148+AB148+AD148</f>
        <v>0</v>
      </c>
      <c r="C148" s="53"/>
      <c r="D148" s="53"/>
      <c r="E148" s="53"/>
      <c r="F148" s="54"/>
      <c r="G148" s="54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6"/>
      <c r="AE148" s="57"/>
      <c r="AF148" s="28"/>
    </row>
    <row r="149" spans="1:32" ht="33" x14ac:dyDescent="0.25">
      <c r="A149" s="20" t="s">
        <v>32</v>
      </c>
      <c r="B149" s="53">
        <f>H149+J149+L149+N149+P149+R149+T149+V149+X149+Z149+AB149+AD149</f>
        <v>0</v>
      </c>
      <c r="C149" s="53"/>
      <c r="D149" s="53"/>
      <c r="E149" s="53"/>
      <c r="F149" s="54"/>
      <c r="G149" s="54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6"/>
      <c r="AE149" s="57"/>
      <c r="AF149" s="28"/>
    </row>
    <row r="150" spans="1:32" ht="16.5" x14ac:dyDescent="0.25">
      <c r="A150" s="20" t="s">
        <v>24</v>
      </c>
      <c r="B150" s="53">
        <f>H150+J150+L150+N150+P150+R150+T150+V150+X150+Z150+AB150+AD150</f>
        <v>0</v>
      </c>
      <c r="C150" s="53"/>
      <c r="D150" s="53"/>
      <c r="E150" s="53"/>
      <c r="F150" s="54"/>
      <c r="G150" s="54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6"/>
      <c r="AE150" s="57"/>
      <c r="AF150" s="28"/>
    </row>
    <row r="151" spans="1:32" ht="33" x14ac:dyDescent="0.25">
      <c r="A151" s="20" t="s">
        <v>29</v>
      </c>
      <c r="B151" s="53">
        <f>H151+J151+L151+N151+P151+R151+T151+V151+X151+Z151+AB151+AD151</f>
        <v>0</v>
      </c>
      <c r="C151" s="53"/>
      <c r="D151" s="53"/>
      <c r="E151" s="53"/>
      <c r="F151" s="54"/>
      <c r="G151" s="54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6"/>
      <c r="AE151" s="57"/>
      <c r="AF151" s="28"/>
    </row>
    <row r="152" spans="1:32" s="1" customFormat="1" ht="16.5" x14ac:dyDescent="0.25">
      <c r="A152" s="20" t="s">
        <v>26</v>
      </c>
      <c r="B152" s="53">
        <f>H152+J152+L152+N152+P152+R152+T152+V152+X152+Z152+AB152+AD152</f>
        <v>0</v>
      </c>
      <c r="C152" s="53"/>
      <c r="D152" s="53"/>
      <c r="E152" s="53"/>
      <c r="F152" s="54"/>
      <c r="G152" s="54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6"/>
      <c r="AE152" s="57"/>
      <c r="AF152" s="28"/>
    </row>
    <row r="153" spans="1:32" s="83" customFormat="1" ht="41.25" customHeight="1" x14ac:dyDescent="0.25">
      <c r="A153" s="124" t="s">
        <v>67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6"/>
      <c r="AF153" s="30"/>
    </row>
    <row r="154" spans="1:32" s="83" customFormat="1" ht="16.5" x14ac:dyDescent="0.25">
      <c r="A154" s="22" t="s">
        <v>23</v>
      </c>
      <c r="B154" s="51">
        <f>B155+B156+B157</f>
        <v>0</v>
      </c>
      <c r="C154" s="51">
        <f>C155+C156+C157</f>
        <v>0</v>
      </c>
      <c r="D154" s="51">
        <f>D155+D156+D157</f>
        <v>0</v>
      </c>
      <c r="E154" s="51">
        <f>E155+E156+E157</f>
        <v>0</v>
      </c>
      <c r="F154" s="78">
        <f>IFERROR(E154/B154*100,0)</f>
        <v>0</v>
      </c>
      <c r="G154" s="78">
        <f>IFERROR(E154/C154*100,0)</f>
        <v>0</v>
      </c>
      <c r="H154" s="51">
        <f t="shared" ref="H154:AE154" si="75">H155+H156+H157</f>
        <v>0</v>
      </c>
      <c r="I154" s="51">
        <v>0</v>
      </c>
      <c r="J154" s="51">
        <f t="shared" si="75"/>
        <v>0</v>
      </c>
      <c r="K154" s="51">
        <v>0</v>
      </c>
      <c r="L154" s="51">
        <f t="shared" si="75"/>
        <v>0</v>
      </c>
      <c r="M154" s="51">
        <v>0</v>
      </c>
      <c r="N154" s="51">
        <f t="shared" si="75"/>
        <v>0</v>
      </c>
      <c r="O154" s="51">
        <v>0</v>
      </c>
      <c r="P154" s="51">
        <f t="shared" si="75"/>
        <v>0</v>
      </c>
      <c r="Q154" s="51">
        <v>0</v>
      </c>
      <c r="R154" s="51">
        <f t="shared" si="75"/>
        <v>0</v>
      </c>
      <c r="S154" s="51">
        <v>0</v>
      </c>
      <c r="T154" s="51">
        <f t="shared" si="75"/>
        <v>0</v>
      </c>
      <c r="U154" s="51">
        <v>0</v>
      </c>
      <c r="V154" s="51">
        <f t="shared" si="75"/>
        <v>0</v>
      </c>
      <c r="W154" s="51">
        <v>0</v>
      </c>
      <c r="X154" s="51">
        <f t="shared" si="75"/>
        <v>0</v>
      </c>
      <c r="Y154" s="51">
        <f>Y157</f>
        <v>0</v>
      </c>
      <c r="Z154" s="51">
        <f t="shared" si="75"/>
        <v>0</v>
      </c>
      <c r="AA154" s="51">
        <v>0</v>
      </c>
      <c r="AB154" s="51">
        <f t="shared" si="75"/>
        <v>0</v>
      </c>
      <c r="AC154" s="51">
        <f t="shared" si="75"/>
        <v>0</v>
      </c>
      <c r="AD154" s="51">
        <f t="shared" si="75"/>
        <v>0</v>
      </c>
      <c r="AE154" s="51">
        <f t="shared" si="75"/>
        <v>0</v>
      </c>
      <c r="AF154" s="21"/>
    </row>
    <row r="155" spans="1:32" s="83" customFormat="1" ht="16.5" x14ac:dyDescent="0.25">
      <c r="A155" s="20" t="s">
        <v>25</v>
      </c>
      <c r="B155" s="53">
        <f>H155+J155+L155+N155+P155+R155+T155+V155+X155+Z155+AB155+AD155</f>
        <v>0</v>
      </c>
      <c r="C155" s="53"/>
      <c r="D155" s="53"/>
      <c r="E155" s="53"/>
      <c r="F155" s="54"/>
      <c r="G155" s="54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6"/>
      <c r="AE155" s="57"/>
      <c r="AF155" s="30"/>
    </row>
    <row r="156" spans="1:32" s="83" customFormat="1" ht="33" x14ac:dyDescent="0.25">
      <c r="A156" s="20" t="s">
        <v>32</v>
      </c>
      <c r="B156" s="53">
        <f>H156+J156+L156+N156+P156+R156+T156+V156+X156+Z156+AB156+AD156</f>
        <v>0</v>
      </c>
      <c r="C156" s="53"/>
      <c r="D156" s="53"/>
      <c r="E156" s="53"/>
      <c r="F156" s="54"/>
      <c r="G156" s="54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6"/>
      <c r="AE156" s="57"/>
      <c r="AF156" s="30"/>
    </row>
    <row r="157" spans="1:32" s="83" customFormat="1" ht="16.5" x14ac:dyDescent="0.25">
      <c r="A157" s="20" t="s">
        <v>24</v>
      </c>
      <c r="B157" s="53">
        <f>H157+J157+L157+N157+P157+R157+T157+V157+X157+Z157+AB157+AD157</f>
        <v>0</v>
      </c>
      <c r="C157" s="53"/>
      <c r="D157" s="53"/>
      <c r="E157" s="53"/>
      <c r="F157" s="79"/>
      <c r="G157" s="79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30"/>
    </row>
    <row r="158" spans="1:32" s="83" customFormat="1" ht="33" x14ac:dyDescent="0.25">
      <c r="A158" s="20" t="s">
        <v>29</v>
      </c>
      <c r="B158" s="53">
        <f>H158+J158+L158+N158+P158+R158+T158+V158+X158+Z158+AB158+AD158</f>
        <v>0</v>
      </c>
      <c r="C158" s="53"/>
      <c r="D158" s="53"/>
      <c r="E158" s="53"/>
      <c r="F158" s="54"/>
      <c r="G158" s="54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6"/>
      <c r="AE158" s="57"/>
      <c r="AF158" s="30"/>
    </row>
    <row r="159" spans="1:32" s="83" customFormat="1" ht="16.5" x14ac:dyDescent="0.25">
      <c r="A159" s="20" t="s">
        <v>26</v>
      </c>
      <c r="B159" s="53">
        <f>H159+J159+L159+N159+P159+R159+T159+V159+X159+Z159+AB159+AD159</f>
        <v>0</v>
      </c>
      <c r="C159" s="53"/>
      <c r="D159" s="53"/>
      <c r="E159" s="53"/>
      <c r="F159" s="54"/>
      <c r="G159" s="54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6"/>
      <c r="AE159" s="57"/>
      <c r="AF159" s="30"/>
    </row>
    <row r="160" spans="1:32" s="1" customFormat="1" ht="18.75" x14ac:dyDescent="0.25">
      <c r="A160" s="124" t="s">
        <v>68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6"/>
      <c r="AF160" s="28"/>
    </row>
    <row r="161" spans="1:32" s="83" customFormat="1" ht="16.5" x14ac:dyDescent="0.25">
      <c r="A161" s="22" t="s">
        <v>23</v>
      </c>
      <c r="B161" s="51">
        <f>B162+B163+B164</f>
        <v>0</v>
      </c>
      <c r="C161" s="51">
        <f>C162+C163+C164</f>
        <v>0</v>
      </c>
      <c r="D161" s="51">
        <f>D162+D163+D164</f>
        <v>0</v>
      </c>
      <c r="E161" s="51">
        <f>E162+E163+E164</f>
        <v>0</v>
      </c>
      <c r="F161" s="78">
        <f>IFERROR(E161/B161*100,0)</f>
        <v>0</v>
      </c>
      <c r="G161" s="78">
        <f>IFERROR(E161/C161*100,0)</f>
        <v>0</v>
      </c>
      <c r="H161" s="51">
        <f t="shared" ref="H161:AE161" si="76">H162+H163+H164</f>
        <v>0</v>
      </c>
      <c r="I161" s="51">
        <v>0</v>
      </c>
      <c r="J161" s="51">
        <f t="shared" si="76"/>
        <v>0</v>
      </c>
      <c r="K161" s="51">
        <v>0</v>
      </c>
      <c r="L161" s="51">
        <f t="shared" si="76"/>
        <v>0</v>
      </c>
      <c r="M161" s="51">
        <v>0</v>
      </c>
      <c r="N161" s="51">
        <f t="shared" si="76"/>
        <v>0</v>
      </c>
      <c r="O161" s="51">
        <v>0</v>
      </c>
      <c r="P161" s="51">
        <f t="shared" si="76"/>
        <v>0</v>
      </c>
      <c r="Q161" s="51">
        <v>0</v>
      </c>
      <c r="R161" s="51">
        <f t="shared" si="76"/>
        <v>0</v>
      </c>
      <c r="S161" s="51">
        <v>0</v>
      </c>
      <c r="T161" s="51">
        <f t="shared" si="76"/>
        <v>0</v>
      </c>
      <c r="U161" s="51">
        <v>0</v>
      </c>
      <c r="V161" s="51">
        <f t="shared" si="76"/>
        <v>0</v>
      </c>
      <c r="W161" s="51">
        <v>0</v>
      </c>
      <c r="X161" s="51">
        <f t="shared" si="76"/>
        <v>0</v>
      </c>
      <c r="Y161" s="51">
        <v>0</v>
      </c>
      <c r="Z161" s="51">
        <f t="shared" si="76"/>
        <v>0</v>
      </c>
      <c r="AA161" s="51">
        <v>0</v>
      </c>
      <c r="AB161" s="51">
        <f t="shared" si="76"/>
        <v>0</v>
      </c>
      <c r="AC161" s="51">
        <f t="shared" si="76"/>
        <v>0</v>
      </c>
      <c r="AD161" s="51">
        <f t="shared" si="76"/>
        <v>0</v>
      </c>
      <c r="AE161" s="51">
        <f t="shared" si="76"/>
        <v>0</v>
      </c>
      <c r="AF161" s="21"/>
    </row>
    <row r="162" spans="1:32" s="83" customFormat="1" ht="16.5" x14ac:dyDescent="0.25">
      <c r="A162" s="20" t="s">
        <v>25</v>
      </c>
      <c r="B162" s="53">
        <f>H162+J162+L162+N162+P162+R162+T162+V162+X162+Z162+AB162+AD162</f>
        <v>0</v>
      </c>
      <c r="C162" s="53"/>
      <c r="D162" s="53"/>
      <c r="E162" s="53"/>
      <c r="F162" s="54"/>
      <c r="G162" s="54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6"/>
      <c r="AE162" s="57"/>
      <c r="AF162" s="30"/>
    </row>
    <row r="163" spans="1:32" s="83" customFormat="1" ht="33" x14ac:dyDescent="0.25">
      <c r="A163" s="20" t="s">
        <v>32</v>
      </c>
      <c r="B163" s="53">
        <f>H163+J163+L163+N163+P163+R163+T163+V163+X163+Z163+AB163+AD163</f>
        <v>0</v>
      </c>
      <c r="C163" s="53"/>
      <c r="D163" s="53"/>
      <c r="E163" s="53"/>
      <c r="F163" s="54"/>
      <c r="G163" s="54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6"/>
      <c r="AE163" s="57"/>
      <c r="AF163" s="30"/>
    </row>
    <row r="164" spans="1:32" s="83" customFormat="1" ht="16.5" x14ac:dyDescent="0.25">
      <c r="A164" s="20" t="s">
        <v>24</v>
      </c>
      <c r="B164" s="53">
        <f>H164+J164+L164+N164+P164+R164+T164+V164+X164+Z164+AB164+AD164</f>
        <v>0</v>
      </c>
      <c r="C164" s="53"/>
      <c r="D164" s="53"/>
      <c r="E164" s="53"/>
      <c r="F164" s="54"/>
      <c r="G164" s="54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6"/>
      <c r="AE164" s="57"/>
      <c r="AF164" s="30"/>
    </row>
    <row r="165" spans="1:32" s="83" customFormat="1" ht="33" x14ac:dyDescent="0.25">
      <c r="A165" s="20" t="s">
        <v>29</v>
      </c>
      <c r="B165" s="53">
        <f>H165+J165+L165+N165+P165+R165+T165+V165+X165+Z165+AB165+AD165</f>
        <v>0</v>
      </c>
      <c r="C165" s="53"/>
      <c r="D165" s="53"/>
      <c r="E165" s="53"/>
      <c r="F165" s="54"/>
      <c r="G165" s="54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6"/>
      <c r="AE165" s="57"/>
      <c r="AF165" s="30"/>
    </row>
    <row r="166" spans="1:32" s="83" customFormat="1" ht="16.5" x14ac:dyDescent="0.25">
      <c r="A166" s="20" t="s">
        <v>26</v>
      </c>
      <c r="B166" s="53">
        <f>H166+J166+L166+N166+P166+R166+T166+V166+X166+Z166+AB166+AD166</f>
        <v>0</v>
      </c>
      <c r="C166" s="53"/>
      <c r="D166" s="53"/>
      <c r="E166" s="53"/>
      <c r="F166" s="54"/>
      <c r="G166" s="54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6"/>
      <c r="AE166" s="57"/>
      <c r="AF166" s="30"/>
    </row>
    <row r="167" spans="1:32" s="1" customFormat="1" ht="41.25" customHeight="1" x14ac:dyDescent="0.25">
      <c r="A167" s="103" t="s">
        <v>69</v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5"/>
    </row>
    <row r="168" spans="1:32" s="83" customFormat="1" ht="16.5" x14ac:dyDescent="0.25">
      <c r="A168" s="22" t="s">
        <v>23</v>
      </c>
      <c r="B168" s="51">
        <f>B169+B170+B171</f>
        <v>80</v>
      </c>
      <c r="C168" s="51">
        <f>C169+C170+C171</f>
        <v>80</v>
      </c>
      <c r="D168" s="51">
        <f>D169+D170+D171</f>
        <v>80</v>
      </c>
      <c r="E168" s="51">
        <f>E169+E170+E171</f>
        <v>80</v>
      </c>
      <c r="F168" s="78">
        <f>IFERROR(E168/B168*100,0)</f>
        <v>100</v>
      </c>
      <c r="G168" s="78">
        <f>IFERROR(E168/C168*100,0)</f>
        <v>100</v>
      </c>
      <c r="H168" s="51">
        <f t="shared" ref="H168:AE168" si="77">H169+H170+H171</f>
        <v>0</v>
      </c>
      <c r="I168" s="51">
        <v>0</v>
      </c>
      <c r="J168" s="51">
        <f t="shared" si="77"/>
        <v>0</v>
      </c>
      <c r="K168" s="51">
        <v>0</v>
      </c>
      <c r="L168" s="51">
        <f t="shared" si="77"/>
        <v>80</v>
      </c>
      <c r="M168" s="51">
        <v>80</v>
      </c>
      <c r="N168" s="51">
        <f t="shared" si="77"/>
        <v>0</v>
      </c>
      <c r="O168" s="51">
        <v>0</v>
      </c>
      <c r="P168" s="51">
        <f t="shared" si="77"/>
        <v>0</v>
      </c>
      <c r="Q168" s="51">
        <v>0</v>
      </c>
      <c r="R168" s="51">
        <f t="shared" si="77"/>
        <v>0</v>
      </c>
      <c r="S168" s="51">
        <v>0</v>
      </c>
      <c r="T168" s="51">
        <f t="shared" si="77"/>
        <v>0</v>
      </c>
      <c r="U168" s="51">
        <v>0</v>
      </c>
      <c r="V168" s="51">
        <f t="shared" si="77"/>
        <v>0</v>
      </c>
      <c r="W168" s="51">
        <v>0</v>
      </c>
      <c r="X168" s="51">
        <f t="shared" si="77"/>
        <v>0</v>
      </c>
      <c r="Y168" s="51">
        <v>0</v>
      </c>
      <c r="Z168" s="51">
        <f t="shared" si="77"/>
        <v>0</v>
      </c>
      <c r="AA168" s="51">
        <v>0</v>
      </c>
      <c r="AB168" s="51">
        <f t="shared" si="77"/>
        <v>0</v>
      </c>
      <c r="AC168" s="51">
        <f t="shared" si="77"/>
        <v>0</v>
      </c>
      <c r="AD168" s="51">
        <f t="shared" si="77"/>
        <v>0</v>
      </c>
      <c r="AE168" s="51">
        <f t="shared" si="77"/>
        <v>0</v>
      </c>
      <c r="AF168" s="21"/>
    </row>
    <row r="169" spans="1:32" s="83" customFormat="1" ht="16.5" x14ac:dyDescent="0.25">
      <c r="A169" s="20" t="s">
        <v>25</v>
      </c>
      <c r="B169" s="53">
        <f t="shared" ref="B169:B173" si="78">H169+J169+L169+N169+P169+R169+T169+V169+X169+Z169+AB169+AD169</f>
        <v>0</v>
      </c>
      <c r="C169" s="53"/>
      <c r="D169" s="53"/>
      <c r="E169" s="53"/>
      <c r="F169" s="52"/>
      <c r="G169" s="52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6"/>
      <c r="AE169" s="57"/>
      <c r="AF169" s="30"/>
    </row>
    <row r="170" spans="1:32" s="83" customFormat="1" ht="33" x14ac:dyDescent="0.25">
      <c r="A170" s="20" t="s">
        <v>32</v>
      </c>
      <c r="B170" s="53">
        <f t="shared" si="78"/>
        <v>0</v>
      </c>
      <c r="C170" s="53"/>
      <c r="D170" s="53"/>
      <c r="E170" s="53"/>
      <c r="F170" s="52"/>
      <c r="G170" s="52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6"/>
      <c r="AE170" s="57"/>
      <c r="AF170" s="30"/>
    </row>
    <row r="171" spans="1:32" s="83" customFormat="1" ht="16.5" x14ac:dyDescent="0.25">
      <c r="A171" s="20" t="s">
        <v>24</v>
      </c>
      <c r="B171" s="53">
        <f>H171+J171+L171+N171+P171+R171+T171+V171+X171+Z171+AB171+AD171</f>
        <v>80</v>
      </c>
      <c r="C171" s="53">
        <f>H171+J171+L171+N171+P171</f>
        <v>80</v>
      </c>
      <c r="D171" s="53">
        <f>E171</f>
        <v>80</v>
      </c>
      <c r="E171" s="53">
        <f>I171+K171+M171+O171+Q171+S171+U171+W171+Y171+AA171+AC171+AE171</f>
        <v>80</v>
      </c>
      <c r="F171" s="79">
        <f>IFERROR(E171/B171*100,0)</f>
        <v>100</v>
      </c>
      <c r="G171" s="79">
        <f>IFERROR(E171/C171*100,0)</f>
        <v>100</v>
      </c>
      <c r="H171" s="55"/>
      <c r="I171" s="55"/>
      <c r="J171" s="55"/>
      <c r="K171" s="55"/>
      <c r="L171" s="55">
        <v>80</v>
      </c>
      <c r="M171" s="55">
        <v>80</v>
      </c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6"/>
      <c r="AE171" s="57"/>
      <c r="AF171" s="30"/>
    </row>
    <row r="172" spans="1:32" s="83" customFormat="1" ht="33" x14ac:dyDescent="0.25">
      <c r="A172" s="20" t="s">
        <v>29</v>
      </c>
      <c r="B172" s="53">
        <f t="shared" si="78"/>
        <v>0</v>
      </c>
      <c r="C172" s="53"/>
      <c r="D172" s="53"/>
      <c r="E172" s="53"/>
      <c r="F172" s="54"/>
      <c r="G172" s="54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6"/>
      <c r="AE172" s="57"/>
      <c r="AF172" s="30"/>
    </row>
    <row r="173" spans="1:32" s="83" customFormat="1" ht="16.5" x14ac:dyDescent="0.25">
      <c r="A173" s="20" t="s">
        <v>26</v>
      </c>
      <c r="B173" s="53">
        <f t="shared" si="78"/>
        <v>0</v>
      </c>
      <c r="C173" s="53"/>
      <c r="D173" s="53"/>
      <c r="E173" s="53"/>
      <c r="F173" s="54"/>
      <c r="G173" s="54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6"/>
      <c r="AE173" s="57"/>
      <c r="AF173" s="30"/>
    </row>
    <row r="174" spans="1:32" s="83" customFormat="1" ht="20.25" customHeight="1" x14ac:dyDescent="0.25">
      <c r="A174" s="100" t="s">
        <v>70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2"/>
    </row>
    <row r="175" spans="1:32" s="83" customFormat="1" ht="16.5" x14ac:dyDescent="0.25">
      <c r="A175" s="22" t="s">
        <v>23</v>
      </c>
      <c r="B175" s="51">
        <f>B176+B177+B178</f>
        <v>40</v>
      </c>
      <c r="C175" s="51">
        <f>C176+C177+C178</f>
        <v>0</v>
      </c>
      <c r="D175" s="51">
        <f>D176+D177+D178</f>
        <v>0</v>
      </c>
      <c r="E175" s="51">
        <f>E176+E177+E178</f>
        <v>0</v>
      </c>
      <c r="F175" s="78">
        <f>IFERROR(E175/B175*100,0)</f>
        <v>0</v>
      </c>
      <c r="G175" s="78">
        <f>IFERROR(E175/C175*100,0)</f>
        <v>0</v>
      </c>
      <c r="H175" s="51">
        <f t="shared" ref="H175:AE175" si="79">H176+H177+H178</f>
        <v>0</v>
      </c>
      <c r="I175" s="51">
        <f t="shared" si="79"/>
        <v>0</v>
      </c>
      <c r="J175" s="51">
        <f t="shared" si="79"/>
        <v>0</v>
      </c>
      <c r="K175" s="51">
        <f t="shared" si="79"/>
        <v>0</v>
      </c>
      <c r="L175" s="51">
        <f t="shared" si="79"/>
        <v>0</v>
      </c>
      <c r="M175" s="51">
        <f t="shared" si="79"/>
        <v>0</v>
      </c>
      <c r="N175" s="51">
        <f t="shared" si="79"/>
        <v>0</v>
      </c>
      <c r="O175" s="51">
        <f t="shared" si="79"/>
        <v>0</v>
      </c>
      <c r="P175" s="51">
        <f t="shared" si="79"/>
        <v>0</v>
      </c>
      <c r="Q175" s="51">
        <f t="shared" si="79"/>
        <v>0</v>
      </c>
      <c r="R175" s="51">
        <f t="shared" si="79"/>
        <v>0</v>
      </c>
      <c r="S175" s="51">
        <f t="shared" si="79"/>
        <v>0</v>
      </c>
      <c r="T175" s="51">
        <f t="shared" si="79"/>
        <v>0</v>
      </c>
      <c r="U175" s="51">
        <f t="shared" si="79"/>
        <v>0</v>
      </c>
      <c r="V175" s="51">
        <f t="shared" si="79"/>
        <v>0</v>
      </c>
      <c r="W175" s="51">
        <f t="shared" si="79"/>
        <v>0</v>
      </c>
      <c r="X175" s="51">
        <f t="shared" si="79"/>
        <v>0</v>
      </c>
      <c r="Y175" s="51">
        <f t="shared" si="79"/>
        <v>0</v>
      </c>
      <c r="Z175" s="51">
        <f t="shared" si="79"/>
        <v>0</v>
      </c>
      <c r="AA175" s="51">
        <f t="shared" si="79"/>
        <v>0</v>
      </c>
      <c r="AB175" s="51">
        <f t="shared" si="79"/>
        <v>40</v>
      </c>
      <c r="AC175" s="51">
        <f t="shared" si="79"/>
        <v>0</v>
      </c>
      <c r="AD175" s="51">
        <f t="shared" si="79"/>
        <v>0</v>
      </c>
      <c r="AE175" s="51">
        <f t="shared" si="79"/>
        <v>0</v>
      </c>
      <c r="AF175" s="21"/>
    </row>
    <row r="176" spans="1:32" s="83" customFormat="1" ht="16.5" x14ac:dyDescent="0.25">
      <c r="A176" s="20" t="s">
        <v>25</v>
      </c>
      <c r="B176" s="53"/>
      <c r="C176" s="53"/>
      <c r="D176" s="53"/>
      <c r="E176" s="53"/>
      <c r="F176" s="54"/>
      <c r="G176" s="54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63"/>
      <c r="AE176" s="57"/>
      <c r="AF176" s="30"/>
    </row>
    <row r="177" spans="1:32" s="83" customFormat="1" ht="33" x14ac:dyDescent="0.25">
      <c r="A177" s="20" t="s">
        <v>32</v>
      </c>
      <c r="B177" s="53"/>
      <c r="C177" s="53"/>
      <c r="D177" s="53"/>
      <c r="E177" s="53"/>
      <c r="F177" s="54"/>
      <c r="G177" s="54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63"/>
      <c r="AE177" s="57"/>
      <c r="AF177" s="30"/>
    </row>
    <row r="178" spans="1:32" s="83" customFormat="1" ht="16.5" x14ac:dyDescent="0.25">
      <c r="A178" s="20" t="s">
        <v>24</v>
      </c>
      <c r="B178" s="53">
        <f>B185+B192</f>
        <v>40</v>
      </c>
      <c r="C178" s="53">
        <f>C185+C192</f>
        <v>0</v>
      </c>
      <c r="D178" s="53">
        <f>D185+D192</f>
        <v>0</v>
      </c>
      <c r="E178" s="53">
        <f>E185+E192</f>
        <v>0</v>
      </c>
      <c r="F178" s="79">
        <f>IFERROR(E178/B178*100,0)</f>
        <v>0</v>
      </c>
      <c r="G178" s="79">
        <f>IFERROR(E178/C178*100,0)</f>
        <v>0</v>
      </c>
      <c r="H178" s="53">
        <f t="shared" ref="H178:AE178" si="80">H185</f>
        <v>0</v>
      </c>
      <c r="I178" s="53">
        <f t="shared" si="80"/>
        <v>0</v>
      </c>
      <c r="J178" s="53">
        <f t="shared" si="80"/>
        <v>0</v>
      </c>
      <c r="K178" s="53">
        <f t="shared" si="80"/>
        <v>0</v>
      </c>
      <c r="L178" s="53">
        <f t="shared" si="80"/>
        <v>0</v>
      </c>
      <c r="M178" s="53">
        <f t="shared" si="80"/>
        <v>0</v>
      </c>
      <c r="N178" s="53">
        <f t="shared" si="80"/>
        <v>0</v>
      </c>
      <c r="O178" s="53">
        <f t="shared" si="80"/>
        <v>0</v>
      </c>
      <c r="P178" s="53">
        <f t="shared" si="80"/>
        <v>0</v>
      </c>
      <c r="Q178" s="53">
        <f t="shared" si="80"/>
        <v>0</v>
      </c>
      <c r="R178" s="53">
        <f t="shared" si="80"/>
        <v>0</v>
      </c>
      <c r="S178" s="53">
        <f t="shared" si="80"/>
        <v>0</v>
      </c>
      <c r="T178" s="53">
        <f t="shared" si="80"/>
        <v>0</v>
      </c>
      <c r="U178" s="53">
        <f t="shared" si="80"/>
        <v>0</v>
      </c>
      <c r="V178" s="53">
        <f t="shared" si="80"/>
        <v>0</v>
      </c>
      <c r="W178" s="53">
        <f t="shared" si="80"/>
        <v>0</v>
      </c>
      <c r="X178" s="53">
        <f t="shared" si="80"/>
        <v>0</v>
      </c>
      <c r="Y178" s="53">
        <f t="shared" si="80"/>
        <v>0</v>
      </c>
      <c r="Z178" s="53">
        <f t="shared" si="80"/>
        <v>0</v>
      </c>
      <c r="AA178" s="53">
        <f t="shared" si="80"/>
        <v>0</v>
      </c>
      <c r="AB178" s="53">
        <f t="shared" si="80"/>
        <v>40</v>
      </c>
      <c r="AC178" s="53">
        <f t="shared" si="80"/>
        <v>0</v>
      </c>
      <c r="AD178" s="53">
        <f t="shared" si="80"/>
        <v>0</v>
      </c>
      <c r="AE178" s="53">
        <f t="shared" si="80"/>
        <v>0</v>
      </c>
      <c r="AF178" s="30"/>
    </row>
    <row r="179" spans="1:32" s="83" customFormat="1" ht="33" x14ac:dyDescent="0.25">
      <c r="A179" s="20" t="s">
        <v>29</v>
      </c>
      <c r="B179" s="53"/>
      <c r="C179" s="53"/>
      <c r="D179" s="53"/>
      <c r="E179" s="53"/>
      <c r="F179" s="54"/>
      <c r="G179" s="54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6"/>
      <c r="AE179" s="57"/>
      <c r="AF179" s="30"/>
    </row>
    <row r="180" spans="1:32" s="83" customFormat="1" ht="16.5" x14ac:dyDescent="0.25">
      <c r="A180" s="20" t="s">
        <v>26</v>
      </c>
      <c r="B180" s="53"/>
      <c r="C180" s="53"/>
      <c r="D180" s="53"/>
      <c r="E180" s="53"/>
      <c r="F180" s="54"/>
      <c r="G180" s="54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6"/>
      <c r="AE180" s="57"/>
      <c r="AF180" s="30"/>
    </row>
    <row r="181" spans="1:32" s="83" customFormat="1" ht="18.75" customHeight="1" x14ac:dyDescent="0.25">
      <c r="A181" s="103" t="s">
        <v>71</v>
      </c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5"/>
    </row>
    <row r="182" spans="1:32" s="83" customFormat="1" ht="16.5" x14ac:dyDescent="0.25">
      <c r="A182" s="22" t="s">
        <v>23</v>
      </c>
      <c r="B182" s="51">
        <f>B183+B184+B185</f>
        <v>40</v>
      </c>
      <c r="C182" s="51">
        <f>C183+C184+C185</f>
        <v>0</v>
      </c>
      <c r="D182" s="51">
        <f>D183+D184+D185</f>
        <v>0</v>
      </c>
      <c r="E182" s="51">
        <f>E183+E184+E185</f>
        <v>0</v>
      </c>
      <c r="F182" s="78">
        <f>IFERROR(E182/B182*100,0)</f>
        <v>0</v>
      </c>
      <c r="G182" s="78">
        <f>IFERROR(E182/C182*100,0)</f>
        <v>0</v>
      </c>
      <c r="H182" s="51">
        <f t="shared" ref="H182:AE182" si="81">H183+H184+H185</f>
        <v>0</v>
      </c>
      <c r="I182" s="51">
        <f t="shared" si="81"/>
        <v>0</v>
      </c>
      <c r="J182" s="51">
        <f t="shared" si="81"/>
        <v>0</v>
      </c>
      <c r="K182" s="51">
        <f t="shared" si="81"/>
        <v>0</v>
      </c>
      <c r="L182" s="51">
        <f t="shared" si="81"/>
        <v>0</v>
      </c>
      <c r="M182" s="51">
        <f t="shared" si="81"/>
        <v>0</v>
      </c>
      <c r="N182" s="51">
        <f t="shared" si="81"/>
        <v>0</v>
      </c>
      <c r="O182" s="51">
        <f t="shared" si="81"/>
        <v>0</v>
      </c>
      <c r="P182" s="51">
        <f t="shared" si="81"/>
        <v>0</v>
      </c>
      <c r="Q182" s="51">
        <f t="shared" si="81"/>
        <v>0</v>
      </c>
      <c r="R182" s="51">
        <f t="shared" si="81"/>
        <v>0</v>
      </c>
      <c r="S182" s="51">
        <f t="shared" si="81"/>
        <v>0</v>
      </c>
      <c r="T182" s="51">
        <f t="shared" si="81"/>
        <v>0</v>
      </c>
      <c r="U182" s="51">
        <f t="shared" si="81"/>
        <v>0</v>
      </c>
      <c r="V182" s="51">
        <f t="shared" si="81"/>
        <v>0</v>
      </c>
      <c r="W182" s="51">
        <f t="shared" si="81"/>
        <v>0</v>
      </c>
      <c r="X182" s="51">
        <f t="shared" si="81"/>
        <v>0</v>
      </c>
      <c r="Y182" s="51">
        <f t="shared" si="81"/>
        <v>0</v>
      </c>
      <c r="Z182" s="51">
        <f t="shared" si="81"/>
        <v>0</v>
      </c>
      <c r="AA182" s="51">
        <f t="shared" si="81"/>
        <v>0</v>
      </c>
      <c r="AB182" s="51">
        <f t="shared" si="81"/>
        <v>40</v>
      </c>
      <c r="AC182" s="51">
        <f t="shared" si="81"/>
        <v>0</v>
      </c>
      <c r="AD182" s="51">
        <f t="shared" si="81"/>
        <v>0</v>
      </c>
      <c r="AE182" s="51">
        <f t="shared" si="81"/>
        <v>0</v>
      </c>
      <c r="AF182" s="21"/>
    </row>
    <row r="183" spans="1:32" s="83" customFormat="1" ht="16.5" x14ac:dyDescent="0.25">
      <c r="A183" s="20" t="s">
        <v>25</v>
      </c>
      <c r="B183" s="53">
        <f>H183+J183+L183+N183+P183+R183+T183+V183+X183+Z183+AB183+AD183</f>
        <v>0</v>
      </c>
      <c r="C183" s="53"/>
      <c r="D183" s="53"/>
      <c r="E183" s="53"/>
      <c r="F183" s="54"/>
      <c r="G183" s="54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6"/>
      <c r="AE183" s="57"/>
      <c r="AF183" s="30"/>
    </row>
    <row r="184" spans="1:32" s="83" customFormat="1" ht="33" x14ac:dyDescent="0.25">
      <c r="A184" s="20" t="s">
        <v>32</v>
      </c>
      <c r="B184" s="53">
        <f>H184+J184+L184+N184+P184+R184+T184+V184+X184+Z184+AB184+AD184</f>
        <v>0</v>
      </c>
      <c r="C184" s="53"/>
      <c r="D184" s="53"/>
      <c r="E184" s="53"/>
      <c r="F184" s="54"/>
      <c r="G184" s="54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6"/>
      <c r="AE184" s="57"/>
      <c r="AF184" s="30"/>
    </row>
    <row r="185" spans="1:32" s="83" customFormat="1" ht="16.5" x14ac:dyDescent="0.25">
      <c r="A185" s="20" t="s">
        <v>24</v>
      </c>
      <c r="B185" s="53">
        <f>H185+J185+L185+N185+P185+R185+T185+V185+X185+Z185+AB185+AD185</f>
        <v>40</v>
      </c>
      <c r="C185" s="53">
        <f>H185+J185+L185+N185+P185</f>
        <v>0</v>
      </c>
      <c r="D185" s="53">
        <f>E185</f>
        <v>0</v>
      </c>
      <c r="E185" s="53">
        <f>K185+M185+O185+Q185+S185+U185+W185+Y185+AA185+AC185+AE185</f>
        <v>0</v>
      </c>
      <c r="F185" s="79">
        <f>IFERROR(E185/B185*100,0)</f>
        <v>0</v>
      </c>
      <c r="G185" s="79">
        <f>IFERROR(E185/C185*100,0)</f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40</v>
      </c>
      <c r="AC185" s="55">
        <v>0</v>
      </c>
      <c r="AD185" s="56">
        <v>0</v>
      </c>
      <c r="AE185" s="55">
        <v>0</v>
      </c>
      <c r="AF185" s="30"/>
    </row>
    <row r="186" spans="1:32" s="83" customFormat="1" ht="33" x14ac:dyDescent="0.25">
      <c r="A186" s="20" t="s">
        <v>29</v>
      </c>
      <c r="B186" s="53">
        <f>H186+J186+L186+N186+P186+R186+T186+V186+X186+Z186+AB186+AD186</f>
        <v>0</v>
      </c>
      <c r="C186" s="53"/>
      <c r="D186" s="53"/>
      <c r="E186" s="53"/>
      <c r="F186" s="54"/>
      <c r="G186" s="54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6"/>
      <c r="AE186" s="57"/>
      <c r="AF186" s="30"/>
    </row>
    <row r="187" spans="1:32" s="83" customFormat="1" ht="16.5" x14ac:dyDescent="0.25">
      <c r="A187" s="20" t="s">
        <v>26</v>
      </c>
      <c r="B187" s="53">
        <f>H187+J187+L187+N187+P187+R187+T187+V187+X187+Z187+AB187+AD187</f>
        <v>0</v>
      </c>
      <c r="C187" s="53"/>
      <c r="D187" s="53"/>
      <c r="E187" s="53"/>
      <c r="F187" s="54"/>
      <c r="G187" s="54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6"/>
      <c r="AE187" s="57"/>
      <c r="AF187" s="30"/>
    </row>
    <row r="188" spans="1:32" s="1" customFormat="1" ht="18.75" x14ac:dyDescent="0.25">
      <c r="A188" s="124" t="s">
        <v>41</v>
      </c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6"/>
      <c r="AF188" s="28"/>
    </row>
    <row r="189" spans="1:32" s="83" customFormat="1" ht="16.5" x14ac:dyDescent="0.25">
      <c r="A189" s="90" t="s">
        <v>38</v>
      </c>
      <c r="B189" s="91">
        <v>0</v>
      </c>
      <c r="C189" s="51">
        <f>C190+C191+C192</f>
        <v>0</v>
      </c>
      <c r="D189" s="51">
        <f>D190+D191+D192</f>
        <v>0</v>
      </c>
      <c r="E189" s="51">
        <f>E190+E191+E192</f>
        <v>0</v>
      </c>
      <c r="F189" s="78">
        <f>IFERROR(E189/B189*100,0)</f>
        <v>0</v>
      </c>
      <c r="G189" s="78">
        <f>IFERROR(E189/C189*100,0)</f>
        <v>0</v>
      </c>
      <c r="H189" s="51">
        <f t="shared" ref="H189:AE189" si="82">H190+H191+H192</f>
        <v>0</v>
      </c>
      <c r="I189" s="51">
        <f t="shared" si="82"/>
        <v>0</v>
      </c>
      <c r="J189" s="51">
        <f t="shared" si="82"/>
        <v>0</v>
      </c>
      <c r="K189" s="51">
        <f t="shared" si="82"/>
        <v>0</v>
      </c>
      <c r="L189" s="51">
        <f t="shared" si="82"/>
        <v>0</v>
      </c>
      <c r="M189" s="51">
        <f t="shared" si="82"/>
        <v>0</v>
      </c>
      <c r="N189" s="51">
        <f t="shared" si="82"/>
        <v>0</v>
      </c>
      <c r="O189" s="51">
        <f t="shared" si="82"/>
        <v>0</v>
      </c>
      <c r="P189" s="51">
        <f t="shared" si="82"/>
        <v>0</v>
      </c>
      <c r="Q189" s="51">
        <f t="shared" si="82"/>
        <v>0</v>
      </c>
      <c r="R189" s="51">
        <f t="shared" si="82"/>
        <v>0</v>
      </c>
      <c r="S189" s="51">
        <f t="shared" si="82"/>
        <v>0</v>
      </c>
      <c r="T189" s="51">
        <f t="shared" si="82"/>
        <v>0</v>
      </c>
      <c r="U189" s="51">
        <f t="shared" si="82"/>
        <v>0</v>
      </c>
      <c r="V189" s="51">
        <f t="shared" si="82"/>
        <v>0</v>
      </c>
      <c r="W189" s="51">
        <f t="shared" si="82"/>
        <v>0</v>
      </c>
      <c r="X189" s="51">
        <f t="shared" si="82"/>
        <v>0</v>
      </c>
      <c r="Y189" s="51">
        <f t="shared" si="82"/>
        <v>0</v>
      </c>
      <c r="Z189" s="51">
        <f t="shared" si="82"/>
        <v>0</v>
      </c>
      <c r="AA189" s="51">
        <f t="shared" si="82"/>
        <v>0</v>
      </c>
      <c r="AB189" s="51">
        <f t="shared" si="82"/>
        <v>0</v>
      </c>
      <c r="AC189" s="51">
        <f t="shared" si="82"/>
        <v>0</v>
      </c>
      <c r="AD189" s="51">
        <f t="shared" si="82"/>
        <v>0</v>
      </c>
      <c r="AE189" s="51">
        <f t="shared" si="82"/>
        <v>0</v>
      </c>
      <c r="AF189" s="21"/>
    </row>
    <row r="190" spans="1:32" s="83" customFormat="1" ht="16.5" x14ac:dyDescent="0.25">
      <c r="A190" s="20" t="s">
        <v>25</v>
      </c>
      <c r="B190" s="53">
        <f>H190+J190+L190+N190+P190+R190+T190+V190+X190+Z190+AB190+AD190</f>
        <v>0</v>
      </c>
      <c r="C190" s="53"/>
      <c r="D190" s="53"/>
      <c r="E190" s="53"/>
      <c r="F190" s="54"/>
      <c r="G190" s="54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6"/>
      <c r="AE190" s="57"/>
      <c r="AF190" s="30"/>
    </row>
    <row r="191" spans="1:32" s="83" customFormat="1" ht="33" x14ac:dyDescent="0.25">
      <c r="A191" s="20" t="s">
        <v>32</v>
      </c>
      <c r="B191" s="53">
        <f>H191+J191+L191+N191+P191+R191+T191+V191+X191+Z191+AB191+AD191</f>
        <v>0</v>
      </c>
      <c r="C191" s="53"/>
      <c r="D191" s="53"/>
      <c r="E191" s="53"/>
      <c r="F191" s="54"/>
      <c r="G191" s="54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6"/>
      <c r="AE191" s="57"/>
      <c r="AF191" s="30"/>
    </row>
    <row r="192" spans="1:32" s="83" customFormat="1" ht="16.5" x14ac:dyDescent="0.25">
      <c r="A192" s="20" t="s">
        <v>24</v>
      </c>
      <c r="B192" s="53">
        <f>H192+J192+L192+N192+P192+R192+T192+V192+X192+Z192+AB192+AD192</f>
        <v>0</v>
      </c>
      <c r="C192" s="53"/>
      <c r="D192" s="53"/>
      <c r="E192" s="53"/>
      <c r="F192" s="79"/>
      <c r="G192" s="79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30"/>
    </row>
    <row r="193" spans="1:32" s="83" customFormat="1" ht="33" x14ac:dyDescent="0.25">
      <c r="A193" s="20" t="s">
        <v>29</v>
      </c>
      <c r="B193" s="53">
        <f>H193+J193+L193+N193+P193+R193+T193+V193+X193+Z193+AB193+AD193</f>
        <v>0</v>
      </c>
      <c r="C193" s="53"/>
      <c r="D193" s="53"/>
      <c r="E193" s="53"/>
      <c r="F193" s="54"/>
      <c r="G193" s="54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6"/>
      <c r="AE193" s="57"/>
      <c r="AF193" s="30"/>
    </row>
    <row r="194" spans="1:32" s="83" customFormat="1" ht="16.5" x14ac:dyDescent="0.25">
      <c r="A194" s="20" t="s">
        <v>26</v>
      </c>
      <c r="B194" s="53">
        <f>H194+J194+L194+N194+P194+R194+T194+V194+X194+Z194+AB194+AD194</f>
        <v>0</v>
      </c>
      <c r="C194" s="53"/>
      <c r="D194" s="53"/>
      <c r="E194" s="53"/>
      <c r="F194" s="54"/>
      <c r="G194" s="54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6"/>
      <c r="AE194" s="57"/>
      <c r="AF194" s="30"/>
    </row>
    <row r="195" spans="1:32" s="1" customFormat="1" ht="20.25" x14ac:dyDescent="0.25">
      <c r="A195" s="100" t="s">
        <v>72</v>
      </c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2"/>
      <c r="AF195" s="28"/>
    </row>
    <row r="196" spans="1:32" s="83" customFormat="1" ht="16.5" x14ac:dyDescent="0.25">
      <c r="A196" s="22" t="s">
        <v>23</v>
      </c>
      <c r="B196" s="51">
        <f>B197+B198+B199</f>
        <v>0</v>
      </c>
      <c r="C196" s="51">
        <v>0</v>
      </c>
      <c r="D196" s="51">
        <v>0</v>
      </c>
      <c r="E196" s="51">
        <v>0</v>
      </c>
      <c r="F196" s="78">
        <f>IFERROR(E196/B196*100,0)</f>
        <v>0</v>
      </c>
      <c r="G196" s="78">
        <f>IFERROR(E196/C196*100,0)</f>
        <v>0</v>
      </c>
      <c r="H196" s="51">
        <f t="shared" ref="H196:AE196" si="83">H197+H198+H199</f>
        <v>0</v>
      </c>
      <c r="I196" s="51">
        <v>0</v>
      </c>
      <c r="J196" s="51">
        <f t="shared" si="83"/>
        <v>0</v>
      </c>
      <c r="K196" s="51">
        <v>0</v>
      </c>
      <c r="L196" s="51">
        <f t="shared" si="83"/>
        <v>0</v>
      </c>
      <c r="M196" s="51">
        <v>0</v>
      </c>
      <c r="N196" s="51">
        <f t="shared" si="83"/>
        <v>0</v>
      </c>
      <c r="O196" s="51">
        <v>0</v>
      </c>
      <c r="P196" s="51">
        <f t="shared" si="83"/>
        <v>0</v>
      </c>
      <c r="Q196" s="51">
        <v>0</v>
      </c>
      <c r="R196" s="51">
        <f t="shared" si="83"/>
        <v>0</v>
      </c>
      <c r="S196" s="51">
        <v>0</v>
      </c>
      <c r="T196" s="51">
        <f t="shared" si="83"/>
        <v>0</v>
      </c>
      <c r="U196" s="51">
        <v>0</v>
      </c>
      <c r="V196" s="51">
        <f t="shared" si="83"/>
        <v>0</v>
      </c>
      <c r="W196" s="51">
        <v>0</v>
      </c>
      <c r="X196" s="51">
        <f t="shared" si="83"/>
        <v>0</v>
      </c>
      <c r="Y196" s="51">
        <v>0</v>
      </c>
      <c r="Z196" s="51">
        <f t="shared" si="83"/>
        <v>0</v>
      </c>
      <c r="AA196" s="51">
        <v>0</v>
      </c>
      <c r="AB196" s="51">
        <f t="shared" si="83"/>
        <v>0</v>
      </c>
      <c r="AC196" s="51">
        <v>0</v>
      </c>
      <c r="AD196" s="58">
        <f t="shared" si="83"/>
        <v>0</v>
      </c>
      <c r="AE196" s="58">
        <f t="shared" si="83"/>
        <v>0</v>
      </c>
      <c r="AF196" s="21"/>
    </row>
    <row r="197" spans="1:32" s="83" customFormat="1" ht="16.5" x14ac:dyDescent="0.25">
      <c r="A197" s="20" t="s">
        <v>25</v>
      </c>
      <c r="B197" s="53">
        <f>H197+J197+L197+N197+P197+R197+T197+V197+X197+Z197+AB197+AD197</f>
        <v>0</v>
      </c>
      <c r="C197" s="53"/>
      <c r="D197" s="53"/>
      <c r="E197" s="53"/>
      <c r="F197" s="54"/>
      <c r="G197" s="54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6"/>
      <c r="AE197" s="57"/>
      <c r="AF197" s="30"/>
    </row>
    <row r="198" spans="1:32" s="83" customFormat="1" ht="33" x14ac:dyDescent="0.25">
      <c r="A198" s="20" t="s">
        <v>32</v>
      </c>
      <c r="B198" s="53">
        <f>H198+J198+L198+N198+P198+R198+T198+V198+X198+Z198+AB198+AD198</f>
        <v>0</v>
      </c>
      <c r="C198" s="53"/>
      <c r="D198" s="53"/>
      <c r="E198" s="53"/>
      <c r="F198" s="54"/>
      <c r="G198" s="54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6"/>
      <c r="AE198" s="57"/>
      <c r="AF198" s="30"/>
    </row>
    <row r="199" spans="1:32" s="83" customFormat="1" ht="16.5" x14ac:dyDescent="0.25">
      <c r="A199" s="20" t="s">
        <v>24</v>
      </c>
      <c r="B199" s="53">
        <f>H199+J199+L199+N199+P199+R199+T199+V199+X199+Z199+AB199+AD199</f>
        <v>0</v>
      </c>
      <c r="C199" s="53"/>
      <c r="D199" s="53"/>
      <c r="E199" s="53"/>
      <c r="F199" s="54"/>
      <c r="G199" s="54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6"/>
      <c r="AE199" s="57"/>
      <c r="AF199" s="30"/>
    </row>
    <row r="200" spans="1:32" s="83" customFormat="1" ht="33" x14ac:dyDescent="0.25">
      <c r="A200" s="20" t="s">
        <v>29</v>
      </c>
      <c r="B200" s="53">
        <f>H200+J200+L200+N200+P200+R200+T200+V200+X200+Z200+AB200+AD200</f>
        <v>0</v>
      </c>
      <c r="C200" s="53"/>
      <c r="D200" s="53"/>
      <c r="E200" s="53"/>
      <c r="F200" s="54"/>
      <c r="G200" s="54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6"/>
      <c r="AE200" s="57"/>
      <c r="AF200" s="30"/>
    </row>
    <row r="201" spans="1:32" s="83" customFormat="1" ht="16.5" x14ac:dyDescent="0.25">
      <c r="A201" s="20" t="s">
        <v>26</v>
      </c>
      <c r="B201" s="53">
        <f>H201+J201+L201+N201+P201+R201+T201+V201+X201+Z201+AB201+AD201</f>
        <v>0</v>
      </c>
      <c r="C201" s="53"/>
      <c r="D201" s="53"/>
      <c r="E201" s="53"/>
      <c r="F201" s="54"/>
      <c r="G201" s="54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6"/>
      <c r="AE201" s="57"/>
      <c r="AF201" s="30"/>
    </row>
    <row r="202" spans="1:32" s="83" customFormat="1" ht="20.25" customHeight="1" x14ac:dyDescent="0.25">
      <c r="A202" s="100" t="s">
        <v>73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2"/>
    </row>
    <row r="203" spans="1:32" s="83" customFormat="1" ht="16.5" x14ac:dyDescent="0.25">
      <c r="A203" s="22" t="s">
        <v>23</v>
      </c>
      <c r="B203" s="51">
        <f>B204+B205+B206</f>
        <v>6.7</v>
      </c>
      <c r="C203" s="51">
        <f t="shared" ref="C203:E203" si="84">C204+C205+C206</f>
        <v>6.7</v>
      </c>
      <c r="D203" s="51">
        <f t="shared" si="84"/>
        <v>6.7</v>
      </c>
      <c r="E203" s="51">
        <f t="shared" si="84"/>
        <v>6.7</v>
      </c>
      <c r="F203" s="78">
        <f>IFERROR(E203/B203*100,0)</f>
        <v>100</v>
      </c>
      <c r="G203" s="78">
        <f>IFERROR(E203/C203*100,0)</f>
        <v>100</v>
      </c>
      <c r="H203" s="51">
        <f t="shared" ref="H203:AE203" si="85">H204+H205+H206</f>
        <v>0</v>
      </c>
      <c r="I203" s="51">
        <v>0</v>
      </c>
      <c r="J203" s="51">
        <f t="shared" si="85"/>
        <v>0</v>
      </c>
      <c r="K203" s="51">
        <v>0</v>
      </c>
      <c r="L203" s="51">
        <f t="shared" si="85"/>
        <v>0</v>
      </c>
      <c r="M203" s="51">
        <v>0</v>
      </c>
      <c r="N203" s="51">
        <f t="shared" si="85"/>
        <v>6.7</v>
      </c>
      <c r="O203" s="51">
        <f t="shared" si="85"/>
        <v>6.7</v>
      </c>
      <c r="P203" s="51">
        <f t="shared" si="85"/>
        <v>0</v>
      </c>
      <c r="Q203" s="51">
        <v>0</v>
      </c>
      <c r="R203" s="51">
        <f t="shared" si="85"/>
        <v>0</v>
      </c>
      <c r="S203" s="51">
        <v>0</v>
      </c>
      <c r="T203" s="51">
        <f t="shared" si="85"/>
        <v>0</v>
      </c>
      <c r="U203" s="51">
        <v>0</v>
      </c>
      <c r="V203" s="51">
        <f t="shared" si="85"/>
        <v>0</v>
      </c>
      <c r="W203" s="51">
        <v>0</v>
      </c>
      <c r="X203" s="51">
        <f t="shared" si="85"/>
        <v>0</v>
      </c>
      <c r="Y203" s="51">
        <v>0</v>
      </c>
      <c r="Z203" s="51">
        <f t="shared" si="85"/>
        <v>0</v>
      </c>
      <c r="AA203" s="51">
        <v>0</v>
      </c>
      <c r="AB203" s="51">
        <f t="shared" si="85"/>
        <v>0</v>
      </c>
      <c r="AC203" s="51">
        <v>0</v>
      </c>
      <c r="AD203" s="58">
        <f t="shared" si="85"/>
        <v>0</v>
      </c>
      <c r="AE203" s="58">
        <f t="shared" si="85"/>
        <v>0</v>
      </c>
      <c r="AF203" s="21"/>
    </row>
    <row r="204" spans="1:32" s="83" customFormat="1" ht="16.5" x14ac:dyDescent="0.25">
      <c r="A204" s="20" t="s">
        <v>25</v>
      </c>
      <c r="B204" s="53"/>
      <c r="C204" s="53"/>
      <c r="D204" s="53"/>
      <c r="E204" s="53"/>
      <c r="F204" s="52"/>
      <c r="G204" s="52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63"/>
      <c r="AE204" s="57"/>
      <c r="AF204" s="30"/>
    </row>
    <row r="205" spans="1:32" s="83" customFormat="1" ht="33" x14ac:dyDescent="0.25">
      <c r="A205" s="20" t="s">
        <v>32</v>
      </c>
      <c r="B205" s="53"/>
      <c r="C205" s="53"/>
      <c r="D205" s="53"/>
      <c r="E205" s="53"/>
      <c r="F205" s="52"/>
      <c r="G205" s="52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63"/>
      <c r="AE205" s="57"/>
      <c r="AF205" s="30"/>
    </row>
    <row r="206" spans="1:32" s="83" customFormat="1" ht="16.5" x14ac:dyDescent="0.25">
      <c r="A206" s="20" t="s">
        <v>24</v>
      </c>
      <c r="B206" s="53">
        <f>B213</f>
        <v>6.7</v>
      </c>
      <c r="C206" s="53">
        <f>C213</f>
        <v>6.7</v>
      </c>
      <c r="D206" s="53">
        <f t="shared" ref="D206:E206" si="86">D213</f>
        <v>6.7</v>
      </c>
      <c r="E206" s="53">
        <f t="shared" si="86"/>
        <v>6.7</v>
      </c>
      <c r="F206" s="79">
        <f>IFERROR(E206/B206*100,0)</f>
        <v>100</v>
      </c>
      <c r="G206" s="79">
        <f>IFERROR(E206/C206*100,0)</f>
        <v>100</v>
      </c>
      <c r="H206" s="53">
        <f>H213</f>
        <v>0</v>
      </c>
      <c r="I206" s="53">
        <f t="shared" ref="I206:AE206" si="87">I213</f>
        <v>0</v>
      </c>
      <c r="J206" s="53">
        <f t="shared" si="87"/>
        <v>0</v>
      </c>
      <c r="K206" s="53">
        <f t="shared" si="87"/>
        <v>0</v>
      </c>
      <c r="L206" s="53">
        <f t="shared" si="87"/>
        <v>0</v>
      </c>
      <c r="M206" s="53">
        <f t="shared" si="87"/>
        <v>0</v>
      </c>
      <c r="N206" s="53">
        <f t="shared" si="87"/>
        <v>6.7</v>
      </c>
      <c r="O206" s="53">
        <f t="shared" si="87"/>
        <v>6.7</v>
      </c>
      <c r="P206" s="53">
        <f t="shared" si="87"/>
        <v>0</v>
      </c>
      <c r="Q206" s="53">
        <f>Q213</f>
        <v>0</v>
      </c>
      <c r="R206" s="53">
        <f t="shared" si="87"/>
        <v>0</v>
      </c>
      <c r="S206" s="53">
        <f t="shared" si="87"/>
        <v>0</v>
      </c>
      <c r="T206" s="53">
        <f t="shared" si="87"/>
        <v>0</v>
      </c>
      <c r="U206" s="53">
        <f t="shared" si="87"/>
        <v>0</v>
      </c>
      <c r="V206" s="53">
        <f t="shared" si="87"/>
        <v>0</v>
      </c>
      <c r="W206" s="53">
        <f t="shared" si="87"/>
        <v>0</v>
      </c>
      <c r="X206" s="53">
        <f t="shared" si="87"/>
        <v>0</v>
      </c>
      <c r="Y206" s="53">
        <f t="shared" si="87"/>
        <v>0</v>
      </c>
      <c r="Z206" s="53">
        <f t="shared" si="87"/>
        <v>0</v>
      </c>
      <c r="AA206" s="53">
        <f t="shared" si="87"/>
        <v>0</v>
      </c>
      <c r="AB206" s="53">
        <f t="shared" si="87"/>
        <v>0</v>
      </c>
      <c r="AC206" s="53">
        <f t="shared" si="87"/>
        <v>0</v>
      </c>
      <c r="AD206" s="53">
        <f t="shared" si="87"/>
        <v>0</v>
      </c>
      <c r="AE206" s="53">
        <f t="shared" si="87"/>
        <v>0</v>
      </c>
      <c r="AF206" s="30"/>
    </row>
    <row r="207" spans="1:32" s="83" customFormat="1" ht="33" x14ac:dyDescent="0.25">
      <c r="A207" s="20" t="s">
        <v>29</v>
      </c>
      <c r="B207" s="53"/>
      <c r="C207" s="53"/>
      <c r="D207" s="53"/>
      <c r="E207" s="53"/>
      <c r="F207" s="54"/>
      <c r="G207" s="54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63"/>
      <c r="AE207" s="57"/>
      <c r="AF207" s="30"/>
    </row>
    <row r="208" spans="1:32" s="83" customFormat="1" ht="16.5" x14ac:dyDescent="0.25">
      <c r="A208" s="20" t="s">
        <v>26</v>
      </c>
      <c r="B208" s="53"/>
      <c r="C208" s="53"/>
      <c r="D208" s="53"/>
      <c r="E208" s="53"/>
      <c r="F208" s="54"/>
      <c r="G208" s="54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63"/>
      <c r="AE208" s="57"/>
      <c r="AF208" s="30"/>
    </row>
    <row r="209" spans="1:32" s="83" customFormat="1" ht="18.75" customHeight="1" x14ac:dyDescent="0.25">
      <c r="A209" s="103" t="s">
        <v>74</v>
      </c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5"/>
    </row>
    <row r="210" spans="1:32" s="83" customFormat="1" ht="16.5" x14ac:dyDescent="0.25">
      <c r="A210" s="22" t="s">
        <v>23</v>
      </c>
      <c r="B210" s="51">
        <f>B211+B212+B213</f>
        <v>6.7</v>
      </c>
      <c r="C210" s="51">
        <f t="shared" ref="C210:E210" si="88">C211+C212+C213</f>
        <v>6.7</v>
      </c>
      <c r="D210" s="51">
        <f t="shared" si="88"/>
        <v>6.7</v>
      </c>
      <c r="E210" s="51">
        <f t="shared" si="88"/>
        <v>6.7</v>
      </c>
      <c r="F210" s="78">
        <f>IFERROR(E210/B210*100,0)</f>
        <v>100</v>
      </c>
      <c r="G210" s="78">
        <f>IFERROR(E210/C210*100,0)</f>
        <v>100</v>
      </c>
      <c r="H210" s="51">
        <f t="shared" ref="H210:AE210" si="89">H211+H212+H213</f>
        <v>0</v>
      </c>
      <c r="I210" s="51">
        <f t="shared" si="89"/>
        <v>0</v>
      </c>
      <c r="J210" s="51">
        <f t="shared" si="89"/>
        <v>0</v>
      </c>
      <c r="K210" s="51">
        <f t="shared" si="89"/>
        <v>0</v>
      </c>
      <c r="L210" s="51">
        <f t="shared" si="89"/>
        <v>0</v>
      </c>
      <c r="M210" s="51">
        <f t="shared" si="89"/>
        <v>0</v>
      </c>
      <c r="N210" s="51">
        <f t="shared" si="89"/>
        <v>6.7</v>
      </c>
      <c r="O210" s="51">
        <f t="shared" si="89"/>
        <v>6.7</v>
      </c>
      <c r="P210" s="51">
        <f t="shared" si="89"/>
        <v>0</v>
      </c>
      <c r="Q210" s="51">
        <f t="shared" si="89"/>
        <v>0</v>
      </c>
      <c r="R210" s="51">
        <f t="shared" si="89"/>
        <v>0</v>
      </c>
      <c r="S210" s="51">
        <f t="shared" si="89"/>
        <v>0</v>
      </c>
      <c r="T210" s="51">
        <f t="shared" si="89"/>
        <v>0</v>
      </c>
      <c r="U210" s="51">
        <f t="shared" si="89"/>
        <v>0</v>
      </c>
      <c r="V210" s="51">
        <f t="shared" si="89"/>
        <v>0</v>
      </c>
      <c r="W210" s="51">
        <f t="shared" si="89"/>
        <v>0</v>
      </c>
      <c r="X210" s="51">
        <f t="shared" si="89"/>
        <v>0</v>
      </c>
      <c r="Y210" s="51">
        <f t="shared" si="89"/>
        <v>0</v>
      </c>
      <c r="Z210" s="51">
        <f t="shared" si="89"/>
        <v>0</v>
      </c>
      <c r="AA210" s="51">
        <f t="shared" si="89"/>
        <v>0</v>
      </c>
      <c r="AB210" s="51">
        <f t="shared" si="89"/>
        <v>0</v>
      </c>
      <c r="AC210" s="51">
        <f t="shared" si="89"/>
        <v>0</v>
      </c>
      <c r="AD210" s="51">
        <f t="shared" si="89"/>
        <v>0</v>
      </c>
      <c r="AE210" s="51">
        <f t="shared" si="89"/>
        <v>0</v>
      </c>
      <c r="AF210" s="21"/>
    </row>
    <row r="211" spans="1:32" s="83" customFormat="1" ht="16.5" x14ac:dyDescent="0.25">
      <c r="A211" s="20" t="s">
        <v>25</v>
      </c>
      <c r="B211" s="53">
        <f>H211+J211+L211+N211+P211+R211+T211+V211+X211+Z211+AB211+AD211</f>
        <v>0</v>
      </c>
      <c r="C211" s="53"/>
      <c r="D211" s="53"/>
      <c r="E211" s="53"/>
      <c r="F211" s="52"/>
      <c r="G211" s="52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6"/>
      <c r="AE211" s="57"/>
      <c r="AF211" s="30"/>
    </row>
    <row r="212" spans="1:32" s="83" customFormat="1" ht="33" x14ac:dyDescent="0.25">
      <c r="A212" s="20" t="s">
        <v>32</v>
      </c>
      <c r="B212" s="53">
        <f>H212+J212+L212+N212+P212+R212+T212+V212+X212+Z212+AB212+AD212</f>
        <v>0</v>
      </c>
      <c r="C212" s="53"/>
      <c r="D212" s="53"/>
      <c r="E212" s="53"/>
      <c r="F212" s="52"/>
      <c r="G212" s="52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6"/>
      <c r="AE212" s="57"/>
      <c r="AF212" s="30"/>
    </row>
    <row r="213" spans="1:32" s="83" customFormat="1" ht="16.5" x14ac:dyDescent="0.25">
      <c r="A213" s="20" t="s">
        <v>24</v>
      </c>
      <c r="B213" s="53">
        <f>H213+J213+L213+N213+P213+R213+T213+V213+X213+Z213+AB213+AD213</f>
        <v>6.7</v>
      </c>
      <c r="C213" s="53">
        <f>H213+J213+L213+N213+P213</f>
        <v>6.7</v>
      </c>
      <c r="D213" s="53">
        <f>E213</f>
        <v>6.7</v>
      </c>
      <c r="E213" s="53">
        <f>I213+K213+M213+O213+Q213+S213+U213+W213+Y213+AA213+AC213+AE213</f>
        <v>6.7</v>
      </c>
      <c r="F213" s="79">
        <f>IFERROR(E213/B213*100,0)</f>
        <v>100</v>
      </c>
      <c r="G213" s="79">
        <f>IFERROR(E213/C213*100,0)</f>
        <v>100</v>
      </c>
      <c r="H213" s="55"/>
      <c r="I213" s="55"/>
      <c r="J213" s="55"/>
      <c r="K213" s="55"/>
      <c r="L213" s="55"/>
      <c r="M213" s="55"/>
      <c r="N213" s="55">
        <v>6.7</v>
      </c>
      <c r="O213" s="55">
        <v>6.7</v>
      </c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6"/>
      <c r="AE213" s="57"/>
      <c r="AF213" s="30"/>
    </row>
    <row r="214" spans="1:32" s="83" customFormat="1" ht="33" x14ac:dyDescent="0.25">
      <c r="A214" s="20" t="s">
        <v>29</v>
      </c>
      <c r="B214" s="53">
        <f>H214+J214+L214+N214+P214+R214+T214+V214+X214+Z214+AB214+AD214</f>
        <v>0</v>
      </c>
      <c r="C214" s="53"/>
      <c r="D214" s="53"/>
      <c r="E214" s="53"/>
      <c r="F214" s="54"/>
      <c r="G214" s="54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6"/>
      <c r="AE214" s="57"/>
      <c r="AF214" s="30"/>
    </row>
    <row r="215" spans="1:32" s="83" customFormat="1" ht="16.5" x14ac:dyDescent="0.25">
      <c r="A215" s="20" t="s">
        <v>26</v>
      </c>
      <c r="B215" s="53">
        <f>H215+J215+L215+N215+P215+R215+T215+V215+X215+Z215+AB215+AD215</f>
        <v>0</v>
      </c>
      <c r="C215" s="53"/>
      <c r="D215" s="53"/>
      <c r="E215" s="53"/>
      <c r="F215" s="54"/>
      <c r="G215" s="54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6"/>
      <c r="AE215" s="57"/>
      <c r="AF215" s="30"/>
    </row>
    <row r="216" spans="1:32" s="83" customFormat="1" ht="51.75" customHeight="1" x14ac:dyDescent="0.25">
      <c r="A216" s="100" t="s">
        <v>75</v>
      </c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2"/>
      <c r="AF216" s="30"/>
    </row>
    <row r="217" spans="1:32" s="83" customFormat="1" ht="16.5" x14ac:dyDescent="0.25">
      <c r="A217" s="22" t="s">
        <v>23</v>
      </c>
      <c r="B217" s="51">
        <f>B218+B219+B220</f>
        <v>0</v>
      </c>
      <c r="C217" s="51">
        <v>0</v>
      </c>
      <c r="D217" s="51">
        <v>0</v>
      </c>
      <c r="E217" s="51">
        <v>0</v>
      </c>
      <c r="F217" s="78">
        <f>IFERROR(E217/B217*100,0)</f>
        <v>0</v>
      </c>
      <c r="G217" s="78">
        <f>IFERROR(E217/C217*100,0)</f>
        <v>0</v>
      </c>
      <c r="H217" s="51">
        <f t="shared" ref="H217:AE217" si="90">H218+H219+H220</f>
        <v>0</v>
      </c>
      <c r="I217" s="51">
        <v>0</v>
      </c>
      <c r="J217" s="51">
        <f t="shared" si="90"/>
        <v>0</v>
      </c>
      <c r="K217" s="51">
        <v>0</v>
      </c>
      <c r="L217" s="51">
        <f t="shared" si="90"/>
        <v>0</v>
      </c>
      <c r="M217" s="51">
        <v>0</v>
      </c>
      <c r="N217" s="51">
        <v>0</v>
      </c>
      <c r="O217" s="51">
        <v>0</v>
      </c>
      <c r="P217" s="51">
        <f t="shared" si="90"/>
        <v>0</v>
      </c>
      <c r="Q217" s="51">
        <v>0</v>
      </c>
      <c r="R217" s="51">
        <f t="shared" si="90"/>
        <v>0</v>
      </c>
      <c r="S217" s="51">
        <v>0</v>
      </c>
      <c r="T217" s="51">
        <f t="shared" si="90"/>
        <v>0</v>
      </c>
      <c r="U217" s="51">
        <v>0</v>
      </c>
      <c r="V217" s="51">
        <f t="shared" si="90"/>
        <v>0</v>
      </c>
      <c r="W217" s="51">
        <v>0</v>
      </c>
      <c r="X217" s="51">
        <f t="shared" si="90"/>
        <v>0</v>
      </c>
      <c r="Y217" s="51">
        <v>0</v>
      </c>
      <c r="Z217" s="51">
        <f t="shared" si="90"/>
        <v>0</v>
      </c>
      <c r="AA217" s="51">
        <v>0</v>
      </c>
      <c r="AB217" s="51">
        <f t="shared" si="90"/>
        <v>0</v>
      </c>
      <c r="AC217" s="51">
        <f t="shared" si="90"/>
        <v>0</v>
      </c>
      <c r="AD217" s="51">
        <f t="shared" si="90"/>
        <v>0</v>
      </c>
      <c r="AE217" s="51">
        <f t="shared" si="90"/>
        <v>0</v>
      </c>
      <c r="AF217" s="21"/>
    </row>
    <row r="218" spans="1:32" s="83" customFormat="1" ht="16.5" x14ac:dyDescent="0.25">
      <c r="A218" s="20" t="s">
        <v>25</v>
      </c>
      <c r="B218" s="53">
        <f>H218+J218+L218+N218+P218+R218+T218+V218+X218+Z218+AB218+AD218</f>
        <v>0</v>
      </c>
      <c r="C218" s="53"/>
      <c r="D218" s="53"/>
      <c r="E218" s="53"/>
      <c r="F218" s="54"/>
      <c r="G218" s="54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6"/>
      <c r="AE218" s="57"/>
      <c r="AF218" s="30"/>
    </row>
    <row r="219" spans="1:32" s="83" customFormat="1" ht="33" x14ac:dyDescent="0.25">
      <c r="A219" s="20" t="s">
        <v>32</v>
      </c>
      <c r="B219" s="53">
        <f>H219+J219+L219+N219+P219+R219+T219+V219+X219+Z219+AB219+AD219</f>
        <v>0</v>
      </c>
      <c r="C219" s="53"/>
      <c r="D219" s="53"/>
      <c r="E219" s="53"/>
      <c r="F219" s="54"/>
      <c r="G219" s="54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6"/>
      <c r="AE219" s="57"/>
      <c r="AF219" s="30"/>
    </row>
    <row r="220" spans="1:32" s="83" customFormat="1" ht="16.5" x14ac:dyDescent="0.25">
      <c r="A220" s="20" t="s">
        <v>24</v>
      </c>
      <c r="B220" s="53">
        <v>0</v>
      </c>
      <c r="C220" s="53"/>
      <c r="D220" s="53"/>
      <c r="E220" s="53"/>
      <c r="F220" s="79"/>
      <c r="G220" s="79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6"/>
      <c r="AE220" s="57"/>
      <c r="AF220" s="30"/>
    </row>
    <row r="221" spans="1:32" s="18" customFormat="1" ht="33" x14ac:dyDescent="0.25">
      <c r="A221" s="20" t="s">
        <v>29</v>
      </c>
      <c r="B221" s="53">
        <f>H221+J221+L221+N221+P221+R221+T221+V221+X221+Z221+AB221+AD221</f>
        <v>0</v>
      </c>
      <c r="C221" s="53"/>
      <c r="D221" s="53"/>
      <c r="E221" s="53"/>
      <c r="F221" s="54"/>
      <c r="G221" s="54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6"/>
      <c r="AE221" s="57"/>
      <c r="AF221" s="30"/>
    </row>
    <row r="222" spans="1:32" s="18" customFormat="1" ht="16.5" x14ac:dyDescent="0.25">
      <c r="A222" s="20" t="s">
        <v>26</v>
      </c>
      <c r="B222" s="53">
        <f>H222+J222+L222+N222+P222+R222+T222+V222+X222+Z222+AB222+AD222</f>
        <v>0</v>
      </c>
      <c r="C222" s="53"/>
      <c r="D222" s="53"/>
      <c r="E222" s="53"/>
      <c r="F222" s="54"/>
      <c r="G222" s="54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6"/>
      <c r="AE222" s="57"/>
      <c r="AF222" s="30"/>
    </row>
    <row r="223" spans="1:32" s="83" customFormat="1" ht="16.5" x14ac:dyDescent="0.25">
      <c r="A223" s="71" t="s">
        <v>44</v>
      </c>
      <c r="B223" s="51">
        <f>B224+B225+B226</f>
        <v>135.69999999999999</v>
      </c>
      <c r="C223" s="51">
        <f>C224+C225+C226</f>
        <v>86.7</v>
      </c>
      <c r="D223" s="51">
        <f>D224+D225+D226</f>
        <v>86.7</v>
      </c>
      <c r="E223" s="51">
        <f>E224+E225+E226</f>
        <v>86.7</v>
      </c>
      <c r="F223" s="78">
        <f>IFERROR(E223/B223*100,0)</f>
        <v>63.890935887988221</v>
      </c>
      <c r="G223" s="78">
        <f>IFERROR(E223/C223*100,0)</f>
        <v>100</v>
      </c>
      <c r="H223" s="51">
        <f>H226</f>
        <v>0</v>
      </c>
      <c r="I223" s="51">
        <f t="shared" ref="I223:AE223" si="91">I226</f>
        <v>0</v>
      </c>
      <c r="J223" s="51">
        <f t="shared" si="91"/>
        <v>0</v>
      </c>
      <c r="K223" s="51">
        <f t="shared" si="91"/>
        <v>0</v>
      </c>
      <c r="L223" s="51">
        <f t="shared" si="91"/>
        <v>80</v>
      </c>
      <c r="M223" s="51">
        <f t="shared" si="91"/>
        <v>80</v>
      </c>
      <c r="N223" s="51">
        <f t="shared" si="91"/>
        <v>6.7</v>
      </c>
      <c r="O223" s="51">
        <f t="shared" si="91"/>
        <v>6.7</v>
      </c>
      <c r="P223" s="51">
        <f t="shared" si="91"/>
        <v>0</v>
      </c>
      <c r="Q223" s="51">
        <f t="shared" si="91"/>
        <v>0</v>
      </c>
      <c r="R223" s="51">
        <f t="shared" si="91"/>
        <v>0</v>
      </c>
      <c r="S223" s="51">
        <f t="shared" si="91"/>
        <v>0</v>
      </c>
      <c r="T223" s="51">
        <f t="shared" si="91"/>
        <v>0</v>
      </c>
      <c r="U223" s="51">
        <f t="shared" si="91"/>
        <v>0</v>
      </c>
      <c r="V223" s="51">
        <f t="shared" si="91"/>
        <v>0</v>
      </c>
      <c r="W223" s="51">
        <f t="shared" si="91"/>
        <v>0</v>
      </c>
      <c r="X223" s="51">
        <f t="shared" si="91"/>
        <v>9</v>
      </c>
      <c r="Y223" s="51">
        <f t="shared" si="91"/>
        <v>0</v>
      </c>
      <c r="Z223" s="51">
        <f t="shared" si="91"/>
        <v>0</v>
      </c>
      <c r="AA223" s="51">
        <f t="shared" si="91"/>
        <v>0</v>
      </c>
      <c r="AB223" s="51">
        <f t="shared" si="91"/>
        <v>40</v>
      </c>
      <c r="AC223" s="51">
        <f t="shared" si="91"/>
        <v>0</v>
      </c>
      <c r="AD223" s="51">
        <f t="shared" si="91"/>
        <v>0</v>
      </c>
      <c r="AE223" s="51">
        <f t="shared" si="91"/>
        <v>0</v>
      </c>
      <c r="AF223" s="21"/>
    </row>
    <row r="224" spans="1:32" s="18" customFormat="1" ht="16.5" x14ac:dyDescent="0.25">
      <c r="A224" s="68" t="s">
        <v>25</v>
      </c>
      <c r="B224" s="53"/>
      <c r="C224" s="53"/>
      <c r="D224" s="53"/>
      <c r="E224" s="53"/>
      <c r="F224" s="54"/>
      <c r="G224" s="54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63"/>
      <c r="AE224" s="57"/>
      <c r="AF224" s="30"/>
    </row>
    <row r="225" spans="1:34" s="18" customFormat="1" ht="33" x14ac:dyDescent="0.25">
      <c r="A225" s="68" t="s">
        <v>32</v>
      </c>
      <c r="B225" s="53"/>
      <c r="C225" s="53"/>
      <c r="D225" s="53"/>
      <c r="E225" s="53"/>
      <c r="F225" s="54"/>
      <c r="G225" s="54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63"/>
      <c r="AE225" s="57"/>
      <c r="AF225" s="30"/>
    </row>
    <row r="226" spans="1:34" s="18" customFormat="1" ht="16.5" x14ac:dyDescent="0.25">
      <c r="A226" s="68" t="s">
        <v>24</v>
      </c>
      <c r="B226" s="53">
        <f t="shared" ref="B226:E227" si="92">B129+B178+B199+B206+B220</f>
        <v>135.69999999999999</v>
      </c>
      <c r="C226" s="53">
        <f>C129+C178+C199+C206+C220</f>
        <v>86.7</v>
      </c>
      <c r="D226" s="53">
        <f t="shared" si="92"/>
        <v>86.7</v>
      </c>
      <c r="E226" s="53">
        <f t="shared" si="92"/>
        <v>86.7</v>
      </c>
      <c r="F226" s="79">
        <f>IFERROR(E226/B226*100,0)</f>
        <v>63.890935887988221</v>
      </c>
      <c r="G226" s="79">
        <f>IFERROR(E226/C226*100,0)</f>
        <v>100</v>
      </c>
      <c r="H226" s="53">
        <f>H129+H178+H199+H206+H220</f>
        <v>0</v>
      </c>
      <c r="I226" s="53">
        <f t="shared" ref="I226:AD226" si="93">I129+I178+I199+I206+I220</f>
        <v>0</v>
      </c>
      <c r="J226" s="53">
        <f t="shared" si="93"/>
        <v>0</v>
      </c>
      <c r="K226" s="53">
        <f t="shared" si="93"/>
        <v>0</v>
      </c>
      <c r="L226" s="53">
        <f t="shared" si="93"/>
        <v>80</v>
      </c>
      <c r="M226" s="53">
        <f t="shared" si="93"/>
        <v>80</v>
      </c>
      <c r="N226" s="53">
        <f t="shared" si="93"/>
        <v>6.7</v>
      </c>
      <c r="O226" s="53">
        <f t="shared" si="93"/>
        <v>6.7</v>
      </c>
      <c r="P226" s="53">
        <f t="shared" si="93"/>
        <v>0</v>
      </c>
      <c r="Q226" s="53">
        <f t="shared" si="93"/>
        <v>0</v>
      </c>
      <c r="R226" s="53">
        <f t="shared" si="93"/>
        <v>0</v>
      </c>
      <c r="S226" s="53">
        <f t="shared" si="93"/>
        <v>0</v>
      </c>
      <c r="T226" s="53">
        <f t="shared" si="93"/>
        <v>0</v>
      </c>
      <c r="U226" s="53">
        <f t="shared" si="93"/>
        <v>0</v>
      </c>
      <c r="V226" s="53">
        <f t="shared" si="93"/>
        <v>0</v>
      </c>
      <c r="W226" s="53">
        <f t="shared" si="93"/>
        <v>0</v>
      </c>
      <c r="X226" s="53">
        <f t="shared" si="93"/>
        <v>9</v>
      </c>
      <c r="Y226" s="53">
        <f t="shared" si="93"/>
        <v>0</v>
      </c>
      <c r="Z226" s="53">
        <f t="shared" si="93"/>
        <v>0</v>
      </c>
      <c r="AA226" s="53">
        <f t="shared" si="93"/>
        <v>0</v>
      </c>
      <c r="AB226" s="53">
        <f t="shared" si="93"/>
        <v>40</v>
      </c>
      <c r="AC226" s="53">
        <f t="shared" si="93"/>
        <v>0</v>
      </c>
      <c r="AD226" s="53">
        <f t="shared" si="93"/>
        <v>0</v>
      </c>
      <c r="AE226" s="53">
        <f>AE129+AE178+AE199+AE206+AE220</f>
        <v>0</v>
      </c>
      <c r="AF226" s="30"/>
    </row>
    <row r="227" spans="1:34" s="18" customFormat="1" ht="33" x14ac:dyDescent="0.25">
      <c r="A227" s="68" t="s">
        <v>29</v>
      </c>
      <c r="B227" s="53">
        <f t="shared" si="92"/>
        <v>0</v>
      </c>
      <c r="C227" s="53">
        <f t="shared" si="92"/>
        <v>0</v>
      </c>
      <c r="D227" s="53">
        <f t="shared" si="92"/>
        <v>0</v>
      </c>
      <c r="E227" s="53">
        <f t="shared" si="92"/>
        <v>0</v>
      </c>
      <c r="F227" s="79">
        <f>IFERROR(E227/B227*100,0)</f>
        <v>0</v>
      </c>
      <c r="G227" s="79">
        <f>IFERROR(E227/C227*100,0)</f>
        <v>0</v>
      </c>
      <c r="H227" s="53">
        <f>H130+H179+H200+H207+H221</f>
        <v>0</v>
      </c>
      <c r="I227" s="53">
        <f t="shared" ref="I227:AE227" si="94">I130+I179+I200+I207+I221</f>
        <v>0</v>
      </c>
      <c r="J227" s="53">
        <f t="shared" si="94"/>
        <v>0</v>
      </c>
      <c r="K227" s="53">
        <f t="shared" si="94"/>
        <v>0</v>
      </c>
      <c r="L227" s="53">
        <f t="shared" si="94"/>
        <v>0</v>
      </c>
      <c r="M227" s="53">
        <f t="shared" si="94"/>
        <v>0</v>
      </c>
      <c r="N227" s="53">
        <f t="shared" si="94"/>
        <v>0</v>
      </c>
      <c r="O227" s="53">
        <f t="shared" si="94"/>
        <v>0</v>
      </c>
      <c r="P227" s="53">
        <f t="shared" si="94"/>
        <v>0</v>
      </c>
      <c r="Q227" s="53">
        <f t="shared" si="94"/>
        <v>0</v>
      </c>
      <c r="R227" s="53">
        <f t="shared" si="94"/>
        <v>0</v>
      </c>
      <c r="S227" s="53">
        <f t="shared" si="94"/>
        <v>0</v>
      </c>
      <c r="T227" s="53">
        <f t="shared" si="94"/>
        <v>0</v>
      </c>
      <c r="U227" s="53">
        <f t="shared" si="94"/>
        <v>0</v>
      </c>
      <c r="V227" s="53">
        <f t="shared" si="94"/>
        <v>0</v>
      </c>
      <c r="W227" s="53">
        <f t="shared" si="94"/>
        <v>0</v>
      </c>
      <c r="X227" s="53">
        <f t="shared" si="94"/>
        <v>0</v>
      </c>
      <c r="Y227" s="53">
        <f t="shared" si="94"/>
        <v>0</v>
      </c>
      <c r="Z227" s="53">
        <f t="shared" si="94"/>
        <v>0</v>
      </c>
      <c r="AA227" s="53">
        <f t="shared" si="94"/>
        <v>0</v>
      </c>
      <c r="AB227" s="53">
        <f t="shared" si="94"/>
        <v>0</v>
      </c>
      <c r="AC227" s="53">
        <f t="shared" si="94"/>
        <v>0</v>
      </c>
      <c r="AD227" s="53">
        <f t="shared" si="94"/>
        <v>0</v>
      </c>
      <c r="AE227" s="53">
        <f t="shared" si="94"/>
        <v>0</v>
      </c>
      <c r="AF227" s="30"/>
    </row>
    <row r="228" spans="1:34" s="18" customFormat="1" ht="16.5" x14ac:dyDescent="0.25">
      <c r="A228" s="68" t="s">
        <v>26</v>
      </c>
      <c r="B228" s="53"/>
      <c r="C228" s="53"/>
      <c r="D228" s="53"/>
      <c r="E228" s="53"/>
      <c r="F228" s="54"/>
      <c r="G228" s="54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6"/>
      <c r="AE228" s="57"/>
      <c r="AF228" s="30"/>
    </row>
    <row r="229" spans="1:34" ht="20.25" x14ac:dyDescent="0.25">
      <c r="A229" s="120" t="s">
        <v>42</v>
      </c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2"/>
      <c r="AF229" s="70"/>
    </row>
    <row r="230" spans="1:34" ht="20.25" x14ac:dyDescent="0.25">
      <c r="A230" s="100" t="s">
        <v>76</v>
      </c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2"/>
      <c r="AF230" s="28"/>
    </row>
    <row r="231" spans="1:34" s="83" customFormat="1" ht="16.5" x14ac:dyDescent="0.25">
      <c r="A231" s="22" t="s">
        <v>23</v>
      </c>
      <c r="B231" s="51">
        <f>B232+B233+B234</f>
        <v>0</v>
      </c>
      <c r="C231" s="51">
        <v>0</v>
      </c>
      <c r="D231" s="51">
        <v>0</v>
      </c>
      <c r="E231" s="51">
        <v>0</v>
      </c>
      <c r="F231" s="78">
        <f>IFERROR(E231/B231*100,0)</f>
        <v>0</v>
      </c>
      <c r="G231" s="78">
        <f>IFERROR(E231/C231*100,0)</f>
        <v>0</v>
      </c>
      <c r="H231" s="51">
        <f t="shared" ref="H231" si="95">H232+H233+H234</f>
        <v>0</v>
      </c>
      <c r="I231" s="51">
        <v>0</v>
      </c>
      <c r="J231" s="51">
        <f t="shared" ref="J231" si="96">J232+J233+J234</f>
        <v>0</v>
      </c>
      <c r="K231" s="51">
        <v>0</v>
      </c>
      <c r="L231" s="51">
        <f t="shared" ref="L231" si="97">L232+L233+L234</f>
        <v>0</v>
      </c>
      <c r="M231" s="51">
        <v>0</v>
      </c>
      <c r="N231" s="51">
        <v>0</v>
      </c>
      <c r="O231" s="51">
        <v>0</v>
      </c>
      <c r="P231" s="51">
        <f t="shared" ref="P231" si="98">P232+P233+P234</f>
        <v>0</v>
      </c>
      <c r="Q231" s="51">
        <v>0</v>
      </c>
      <c r="R231" s="51">
        <f t="shared" ref="R231" si="99">R232+R233+R234</f>
        <v>0</v>
      </c>
      <c r="S231" s="51">
        <v>0</v>
      </c>
      <c r="T231" s="51">
        <f t="shared" ref="T231" si="100">T232+T233+T234</f>
        <v>0</v>
      </c>
      <c r="U231" s="51">
        <v>0</v>
      </c>
      <c r="V231" s="51">
        <f t="shared" ref="V231" si="101">V232+V233+V234</f>
        <v>0</v>
      </c>
      <c r="W231" s="51">
        <v>0</v>
      </c>
      <c r="X231" s="51">
        <f t="shared" ref="X231" si="102">X232+X233+X234</f>
        <v>0</v>
      </c>
      <c r="Y231" s="51">
        <v>0</v>
      </c>
      <c r="Z231" s="51">
        <f t="shared" ref="Z231" si="103">Z232+Z233+Z234</f>
        <v>0</v>
      </c>
      <c r="AA231" s="51">
        <v>0</v>
      </c>
      <c r="AB231" s="51">
        <f t="shared" ref="AB231:AE231" si="104">AB232+AB233+AB234</f>
        <v>0</v>
      </c>
      <c r="AC231" s="51">
        <f t="shared" si="104"/>
        <v>0</v>
      </c>
      <c r="AD231" s="51">
        <f t="shared" si="104"/>
        <v>0</v>
      </c>
      <c r="AE231" s="51">
        <f t="shared" si="104"/>
        <v>0</v>
      </c>
      <c r="AF231" s="21"/>
    </row>
    <row r="232" spans="1:34" s="83" customFormat="1" ht="16.5" x14ac:dyDescent="0.25">
      <c r="A232" s="20" t="s">
        <v>25</v>
      </c>
      <c r="B232" s="53">
        <f>H232+J232+L232+N232+P232+R232+T232+V232+X232+Z232+AB232+AD232</f>
        <v>0</v>
      </c>
      <c r="C232" s="53"/>
      <c r="D232" s="53"/>
      <c r="E232" s="53"/>
      <c r="F232" s="54"/>
      <c r="G232" s="54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6"/>
      <c r="AE232" s="57"/>
      <c r="AF232" s="30"/>
    </row>
    <row r="233" spans="1:34" s="83" customFormat="1" ht="33" x14ac:dyDescent="0.25">
      <c r="A233" s="20" t="s">
        <v>32</v>
      </c>
      <c r="B233" s="53">
        <f>H233+J233+L233+N233+P233+R233+T233+V233+X233+Z233+AB233+AD233</f>
        <v>0</v>
      </c>
      <c r="C233" s="53"/>
      <c r="D233" s="53"/>
      <c r="E233" s="53"/>
      <c r="F233" s="54"/>
      <c r="G233" s="54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6"/>
      <c r="AE233" s="57"/>
      <c r="AF233" s="30"/>
    </row>
    <row r="234" spans="1:34" s="83" customFormat="1" ht="16.5" x14ac:dyDescent="0.25">
      <c r="A234" s="20" t="s">
        <v>24</v>
      </c>
      <c r="B234" s="53">
        <v>0</v>
      </c>
      <c r="C234" s="53"/>
      <c r="D234" s="53"/>
      <c r="E234" s="53"/>
      <c r="F234" s="79"/>
      <c r="G234" s="79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6"/>
      <c r="AE234" s="57"/>
      <c r="AF234" s="30"/>
    </row>
    <row r="235" spans="1:34" s="18" customFormat="1" ht="33" x14ac:dyDescent="0.25">
      <c r="A235" s="20" t="s">
        <v>29</v>
      </c>
      <c r="B235" s="53">
        <f>H235+J235+L235+N235+P235+R235+T235+V235+X235+Z235+AB235+AD235</f>
        <v>0</v>
      </c>
      <c r="C235" s="53"/>
      <c r="D235" s="53"/>
      <c r="E235" s="53"/>
      <c r="F235" s="54"/>
      <c r="G235" s="54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6"/>
      <c r="AE235" s="57"/>
      <c r="AF235" s="30"/>
    </row>
    <row r="236" spans="1:34" s="18" customFormat="1" ht="16.5" x14ac:dyDescent="0.25">
      <c r="A236" s="20" t="s">
        <v>26</v>
      </c>
      <c r="B236" s="53">
        <f>H236+J236+L236+N236+P236+R236+T236+V236+X236+Z236+AB236+AD236</f>
        <v>0</v>
      </c>
      <c r="C236" s="53"/>
      <c r="D236" s="53"/>
      <c r="E236" s="53"/>
      <c r="F236" s="54"/>
      <c r="G236" s="54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6"/>
      <c r="AE236" s="57"/>
      <c r="AF236" s="30"/>
    </row>
    <row r="237" spans="1:34" s="92" customFormat="1" ht="16.5" x14ac:dyDescent="0.25">
      <c r="A237" s="71" t="s">
        <v>45</v>
      </c>
      <c r="B237" s="51">
        <f>B238+B239+B240</f>
        <v>0</v>
      </c>
      <c r="C237" s="51">
        <f t="shared" ref="C237:E237" si="105">C238+C239+C240</f>
        <v>0</v>
      </c>
      <c r="D237" s="51">
        <f t="shared" si="105"/>
        <v>0</v>
      </c>
      <c r="E237" s="51">
        <f t="shared" si="105"/>
        <v>0</v>
      </c>
      <c r="F237" s="78">
        <f>IFERROR(E237/B237*100,0)</f>
        <v>0</v>
      </c>
      <c r="G237" s="78">
        <f>IFERROR(E237/C237*100,0)</f>
        <v>0</v>
      </c>
      <c r="H237" s="51">
        <f t="shared" ref="H237" si="106">H238+H239+H240</f>
        <v>0</v>
      </c>
      <c r="I237" s="51">
        <f t="shared" ref="I237" si="107">I238+I239+I240</f>
        <v>0</v>
      </c>
      <c r="J237" s="51">
        <f t="shared" ref="J237" si="108">J238+J239+J240</f>
        <v>0</v>
      </c>
      <c r="K237" s="51">
        <f t="shared" ref="K237" si="109">K238+K239+K240</f>
        <v>0</v>
      </c>
      <c r="L237" s="51">
        <f t="shared" ref="L237" si="110">L238+L239+L240</f>
        <v>0</v>
      </c>
      <c r="M237" s="51">
        <f t="shared" ref="M237" si="111">M238+M239+M240</f>
        <v>0</v>
      </c>
      <c r="N237" s="51">
        <f t="shared" ref="N237" si="112">N238+N239+N240</f>
        <v>0</v>
      </c>
      <c r="O237" s="51">
        <f t="shared" ref="O237" si="113">O238+O239+O240</f>
        <v>0</v>
      </c>
      <c r="P237" s="51">
        <f t="shared" ref="P237" si="114">P238+P239+P240</f>
        <v>0</v>
      </c>
      <c r="Q237" s="51">
        <f t="shared" ref="Q237" si="115">Q238+Q239+Q240</f>
        <v>0</v>
      </c>
      <c r="R237" s="51">
        <f t="shared" ref="R237" si="116">R238+R239+R240</f>
        <v>0</v>
      </c>
      <c r="S237" s="51">
        <f t="shared" ref="S237" si="117">S238+S239+S240</f>
        <v>0</v>
      </c>
      <c r="T237" s="51">
        <f t="shared" ref="T237" si="118">T238+T239+T240</f>
        <v>0</v>
      </c>
      <c r="U237" s="51">
        <f t="shared" ref="U237" si="119">U238+U239+U240</f>
        <v>0</v>
      </c>
      <c r="V237" s="51">
        <f t="shared" ref="V237" si="120">V238+V239+V240</f>
        <v>0</v>
      </c>
      <c r="W237" s="51">
        <f t="shared" ref="W237" si="121">W238+W239+W240</f>
        <v>0</v>
      </c>
      <c r="X237" s="51">
        <f t="shared" ref="X237" si="122">X238+X239+X240</f>
        <v>0</v>
      </c>
      <c r="Y237" s="51">
        <f t="shared" ref="Y237" si="123">Y238+Y239+Y240</f>
        <v>0</v>
      </c>
      <c r="Z237" s="51">
        <f t="shared" ref="Z237" si="124">Z238+Z239+Z240</f>
        <v>0</v>
      </c>
      <c r="AA237" s="51">
        <f t="shared" ref="AA237" si="125">AA238+AA239+AA240</f>
        <v>0</v>
      </c>
      <c r="AB237" s="51">
        <f t="shared" ref="AB237" si="126">AB238+AB239+AB240</f>
        <v>0</v>
      </c>
      <c r="AC237" s="51">
        <f t="shared" ref="AC237" si="127">AC238+AC239+AC240</f>
        <v>0</v>
      </c>
      <c r="AD237" s="51">
        <f t="shared" ref="AD237" si="128">AD238+AD239+AD240</f>
        <v>0</v>
      </c>
      <c r="AE237" s="51">
        <f t="shared" ref="AE237" si="129">AE238+AE239+AE240</f>
        <v>0</v>
      </c>
      <c r="AF237" s="21"/>
    </row>
    <row r="238" spans="1:34" s="18" customFormat="1" ht="16.5" x14ac:dyDescent="0.25">
      <c r="A238" s="68" t="s">
        <v>25</v>
      </c>
      <c r="B238" s="53"/>
      <c r="C238" s="53"/>
      <c r="D238" s="53"/>
      <c r="E238" s="53"/>
      <c r="F238" s="54"/>
      <c r="G238" s="54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30"/>
    </row>
    <row r="239" spans="1:34" s="18" customFormat="1" ht="33" x14ac:dyDescent="0.25">
      <c r="A239" s="68" t="s">
        <v>32</v>
      </c>
      <c r="B239" s="53"/>
      <c r="C239" s="53"/>
      <c r="D239" s="53"/>
      <c r="E239" s="53"/>
      <c r="F239" s="54"/>
      <c r="G239" s="54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30"/>
      <c r="AG239" s="83"/>
      <c r="AH239" s="83"/>
    </row>
    <row r="240" spans="1:34" s="18" customFormat="1" ht="16.5" x14ac:dyDescent="0.25">
      <c r="A240" s="68" t="s">
        <v>24</v>
      </c>
      <c r="B240" s="53">
        <f>B234</f>
        <v>0</v>
      </c>
      <c r="C240" s="53">
        <f t="shared" ref="C240:E240" si="130">C234</f>
        <v>0</v>
      </c>
      <c r="D240" s="53">
        <f t="shared" si="130"/>
        <v>0</v>
      </c>
      <c r="E240" s="53">
        <f t="shared" si="130"/>
        <v>0</v>
      </c>
      <c r="F240" s="79">
        <f>IFERROR(E240/B240*100,0)</f>
        <v>0</v>
      </c>
      <c r="G240" s="79">
        <f>IFERROR(E240/C240*100,0)</f>
        <v>0</v>
      </c>
      <c r="H240" s="53">
        <f t="shared" ref="H240:AE240" si="131">H234</f>
        <v>0</v>
      </c>
      <c r="I240" s="53">
        <f t="shared" si="131"/>
        <v>0</v>
      </c>
      <c r="J240" s="53">
        <f t="shared" si="131"/>
        <v>0</v>
      </c>
      <c r="K240" s="53">
        <f t="shared" si="131"/>
        <v>0</v>
      </c>
      <c r="L240" s="53">
        <f t="shared" si="131"/>
        <v>0</v>
      </c>
      <c r="M240" s="53">
        <f t="shared" si="131"/>
        <v>0</v>
      </c>
      <c r="N240" s="53">
        <f t="shared" si="131"/>
        <v>0</v>
      </c>
      <c r="O240" s="53">
        <f t="shared" si="131"/>
        <v>0</v>
      </c>
      <c r="P240" s="53">
        <f t="shared" si="131"/>
        <v>0</v>
      </c>
      <c r="Q240" s="53">
        <f t="shared" si="131"/>
        <v>0</v>
      </c>
      <c r="R240" s="53">
        <f t="shared" si="131"/>
        <v>0</v>
      </c>
      <c r="S240" s="53">
        <f t="shared" si="131"/>
        <v>0</v>
      </c>
      <c r="T240" s="53">
        <f t="shared" si="131"/>
        <v>0</v>
      </c>
      <c r="U240" s="53">
        <f t="shared" si="131"/>
        <v>0</v>
      </c>
      <c r="V240" s="53">
        <f t="shared" si="131"/>
        <v>0</v>
      </c>
      <c r="W240" s="53">
        <f t="shared" si="131"/>
        <v>0</v>
      </c>
      <c r="X240" s="53">
        <f t="shared" si="131"/>
        <v>0</v>
      </c>
      <c r="Y240" s="53">
        <f t="shared" si="131"/>
        <v>0</v>
      </c>
      <c r="Z240" s="53">
        <f t="shared" si="131"/>
        <v>0</v>
      </c>
      <c r="AA240" s="53">
        <f t="shared" si="131"/>
        <v>0</v>
      </c>
      <c r="AB240" s="53">
        <f t="shared" si="131"/>
        <v>0</v>
      </c>
      <c r="AC240" s="53">
        <f t="shared" si="131"/>
        <v>0</v>
      </c>
      <c r="AD240" s="53">
        <f t="shared" si="131"/>
        <v>0</v>
      </c>
      <c r="AE240" s="53">
        <f t="shared" si="131"/>
        <v>0</v>
      </c>
      <c r="AF240" s="30"/>
      <c r="AG240" s="83"/>
      <c r="AH240" s="83"/>
    </row>
    <row r="241" spans="1:34" s="18" customFormat="1" ht="33" x14ac:dyDescent="0.25">
      <c r="A241" s="68" t="s">
        <v>29</v>
      </c>
      <c r="B241" s="53"/>
      <c r="C241" s="53"/>
      <c r="D241" s="53"/>
      <c r="E241" s="53"/>
      <c r="F241" s="54"/>
      <c r="G241" s="54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6"/>
      <c r="AE241" s="57"/>
      <c r="AF241" s="30"/>
      <c r="AG241" s="83"/>
      <c r="AH241" s="83"/>
    </row>
    <row r="242" spans="1:34" s="18" customFormat="1" ht="16.5" x14ac:dyDescent="0.25">
      <c r="A242" s="68" t="s">
        <v>26</v>
      </c>
      <c r="B242" s="53"/>
      <c r="C242" s="53"/>
      <c r="D242" s="53"/>
      <c r="E242" s="53"/>
      <c r="F242" s="54"/>
      <c r="G242" s="54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6"/>
      <c r="AE242" s="57"/>
      <c r="AF242" s="30"/>
      <c r="AG242" s="83"/>
      <c r="AH242" s="83"/>
    </row>
    <row r="243" spans="1:34" s="18" customFormat="1" ht="16.5" x14ac:dyDescent="0.25">
      <c r="A243" s="94" t="s">
        <v>77</v>
      </c>
      <c r="B243" s="66">
        <f>H243+J243+L243+N243+P243+R243+T243+V243+X243+Z243+AB243+AD243</f>
        <v>801.2</v>
      </c>
      <c r="C243" s="66">
        <f>C244+C245+C246</f>
        <v>407.9</v>
      </c>
      <c r="D243" s="66">
        <f t="shared" ref="D243:E243" si="132">D244+D245+D246</f>
        <v>407.9</v>
      </c>
      <c r="E243" s="66">
        <f t="shared" si="132"/>
        <v>407.9</v>
      </c>
      <c r="F243" s="89">
        <f>IFERROR(E243/B243*100,0)</f>
        <v>50.911133300049919</v>
      </c>
      <c r="G243" s="89">
        <f>IFERROR(E243/C243*100,0)</f>
        <v>100</v>
      </c>
      <c r="H243" s="66">
        <f>H244+H245+H246</f>
        <v>0</v>
      </c>
      <c r="I243" s="66">
        <f t="shared" ref="I243:AE243" si="133">I244+I245+I246</f>
        <v>0</v>
      </c>
      <c r="J243" s="66">
        <f>J244+J245+J246</f>
        <v>321.2</v>
      </c>
      <c r="K243" s="66">
        <f>K244+K245+K246</f>
        <v>224.85</v>
      </c>
      <c r="L243" s="66">
        <f t="shared" si="133"/>
        <v>80</v>
      </c>
      <c r="M243" s="66">
        <f>M244+M245+M246</f>
        <v>125.35</v>
      </c>
      <c r="N243" s="66">
        <f t="shared" si="133"/>
        <v>6.7</v>
      </c>
      <c r="O243" s="66">
        <f t="shared" si="133"/>
        <v>57.7</v>
      </c>
      <c r="P243" s="66">
        <f t="shared" si="133"/>
        <v>0</v>
      </c>
      <c r="Q243" s="66">
        <f t="shared" si="133"/>
        <v>0</v>
      </c>
      <c r="R243" s="66">
        <f t="shared" si="133"/>
        <v>0</v>
      </c>
      <c r="S243" s="66">
        <f t="shared" si="133"/>
        <v>0</v>
      </c>
      <c r="T243" s="66">
        <f t="shared" si="133"/>
        <v>0</v>
      </c>
      <c r="U243" s="66">
        <f t="shared" si="133"/>
        <v>0</v>
      </c>
      <c r="V243" s="66">
        <f t="shared" si="133"/>
        <v>0</v>
      </c>
      <c r="W243" s="66">
        <f t="shared" si="133"/>
        <v>0</v>
      </c>
      <c r="X243" s="66">
        <f t="shared" si="133"/>
        <v>43.5</v>
      </c>
      <c r="Y243" s="66">
        <f t="shared" si="133"/>
        <v>0</v>
      </c>
      <c r="Z243" s="66">
        <f t="shared" si="133"/>
        <v>0</v>
      </c>
      <c r="AA243" s="66">
        <f t="shared" si="133"/>
        <v>0</v>
      </c>
      <c r="AB243" s="66">
        <f t="shared" si="133"/>
        <v>349.8</v>
      </c>
      <c r="AC243" s="66">
        <f t="shared" si="133"/>
        <v>0</v>
      </c>
      <c r="AD243" s="66">
        <f t="shared" si="133"/>
        <v>0</v>
      </c>
      <c r="AE243" s="66">
        <f t="shared" si="133"/>
        <v>0</v>
      </c>
      <c r="AF243" s="67"/>
      <c r="AG243" s="83"/>
      <c r="AH243" s="83"/>
    </row>
    <row r="244" spans="1:34" s="18" customFormat="1" ht="16.5" x14ac:dyDescent="0.25">
      <c r="A244" s="68" t="s">
        <v>25</v>
      </c>
      <c r="B244" s="53"/>
      <c r="C244" s="53"/>
      <c r="D244" s="53"/>
      <c r="E244" s="53"/>
      <c r="F244" s="54"/>
      <c r="G244" s="54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30"/>
      <c r="AG244" s="83"/>
      <c r="AH244" s="83"/>
    </row>
    <row r="245" spans="1:34" s="18" customFormat="1" ht="33" x14ac:dyDescent="0.25">
      <c r="A245" s="68" t="s">
        <v>32</v>
      </c>
      <c r="B245" s="53">
        <f>B120+B225+B239</f>
        <v>106.69999999999999</v>
      </c>
      <c r="C245" s="53">
        <f>C120+C225+C239</f>
        <v>96.35</v>
      </c>
      <c r="D245" s="53">
        <f>D120+D225+D239</f>
        <v>96.35</v>
      </c>
      <c r="E245" s="53">
        <f>E120+E225+E239</f>
        <v>96.35</v>
      </c>
      <c r="F245" s="79">
        <f>IFERROR(E245/B245*100,0)</f>
        <v>90.299906279287725</v>
      </c>
      <c r="G245" s="79">
        <f>IFERROR(E245/C245*100,0)</f>
        <v>100</v>
      </c>
      <c r="H245" s="53">
        <f t="shared" ref="H245:M245" si="134">H120+H225+H239</f>
        <v>0</v>
      </c>
      <c r="I245" s="53">
        <f t="shared" si="134"/>
        <v>0</v>
      </c>
      <c r="J245" s="53">
        <f t="shared" si="134"/>
        <v>96.35</v>
      </c>
      <c r="K245" s="53">
        <f t="shared" si="134"/>
        <v>0</v>
      </c>
      <c r="L245" s="53">
        <f t="shared" si="134"/>
        <v>0</v>
      </c>
      <c r="M245" s="53">
        <f t="shared" si="134"/>
        <v>45.35</v>
      </c>
      <c r="N245" s="53">
        <f t="shared" ref="N245:AE245" si="135">N120+N225+N239</f>
        <v>0</v>
      </c>
      <c r="O245" s="53">
        <f t="shared" si="135"/>
        <v>51</v>
      </c>
      <c r="P245" s="53">
        <f t="shared" si="135"/>
        <v>0</v>
      </c>
      <c r="Q245" s="53">
        <f t="shared" si="135"/>
        <v>0</v>
      </c>
      <c r="R245" s="53">
        <f t="shared" si="135"/>
        <v>0</v>
      </c>
      <c r="S245" s="53">
        <f t="shared" si="135"/>
        <v>0</v>
      </c>
      <c r="T245" s="53">
        <f t="shared" si="135"/>
        <v>0</v>
      </c>
      <c r="U245" s="53">
        <f t="shared" si="135"/>
        <v>0</v>
      </c>
      <c r="V245" s="53">
        <f t="shared" si="135"/>
        <v>0</v>
      </c>
      <c r="W245" s="53">
        <f t="shared" si="135"/>
        <v>0</v>
      </c>
      <c r="X245" s="53">
        <f t="shared" si="135"/>
        <v>10.35</v>
      </c>
      <c r="Y245" s="53">
        <f t="shared" si="135"/>
        <v>0</v>
      </c>
      <c r="Z245" s="53">
        <f t="shared" si="135"/>
        <v>0</v>
      </c>
      <c r="AA245" s="53">
        <f t="shared" si="135"/>
        <v>0</v>
      </c>
      <c r="AB245" s="53">
        <f t="shared" si="135"/>
        <v>0</v>
      </c>
      <c r="AC245" s="53">
        <f t="shared" si="135"/>
        <v>0</v>
      </c>
      <c r="AD245" s="53">
        <f t="shared" si="135"/>
        <v>0</v>
      </c>
      <c r="AE245" s="53">
        <f t="shared" si="135"/>
        <v>0</v>
      </c>
      <c r="AF245" s="30"/>
      <c r="AG245" s="83"/>
      <c r="AH245" s="83"/>
    </row>
    <row r="246" spans="1:34" s="18" customFormat="1" ht="16.5" x14ac:dyDescent="0.25">
      <c r="A246" s="68" t="s">
        <v>24</v>
      </c>
      <c r="B246" s="53">
        <f t="shared" ref="B246:C247" si="136">B121+B226+B240</f>
        <v>694.5</v>
      </c>
      <c r="C246" s="53">
        <f>C121+C226+C240</f>
        <v>311.55</v>
      </c>
      <c r="D246" s="53">
        <f t="shared" ref="D246:E246" si="137">D121+D226+D240</f>
        <v>311.55</v>
      </c>
      <c r="E246" s="53">
        <f t="shared" si="137"/>
        <v>311.55</v>
      </c>
      <c r="F246" s="79">
        <f>IFERROR(E246/B246*100,0)</f>
        <v>44.859611231101518</v>
      </c>
      <c r="G246" s="79">
        <f>IFERROR(E246/C246*100,0)</f>
        <v>100</v>
      </c>
      <c r="H246" s="53">
        <f t="shared" ref="H246:L246" si="138">H121+H226+H240</f>
        <v>0</v>
      </c>
      <c r="I246" s="53">
        <f t="shared" si="138"/>
        <v>0</v>
      </c>
      <c r="J246" s="53">
        <f t="shared" si="138"/>
        <v>224.85</v>
      </c>
      <c r="K246" s="53">
        <f t="shared" si="138"/>
        <v>224.85</v>
      </c>
      <c r="L246" s="53">
        <f t="shared" si="138"/>
        <v>80</v>
      </c>
      <c r="M246" s="53">
        <f>M121+M226+M240</f>
        <v>80</v>
      </c>
      <c r="N246" s="53">
        <f t="shared" ref="N246:AE246" si="139">N121+N226+N240</f>
        <v>6.7</v>
      </c>
      <c r="O246" s="53">
        <f t="shared" si="139"/>
        <v>6.7</v>
      </c>
      <c r="P246" s="53">
        <f t="shared" si="139"/>
        <v>0</v>
      </c>
      <c r="Q246" s="53">
        <f t="shared" si="139"/>
        <v>0</v>
      </c>
      <c r="R246" s="53">
        <f t="shared" si="139"/>
        <v>0</v>
      </c>
      <c r="S246" s="53">
        <f t="shared" si="139"/>
        <v>0</v>
      </c>
      <c r="T246" s="53">
        <f t="shared" si="139"/>
        <v>0</v>
      </c>
      <c r="U246" s="53">
        <f t="shared" si="139"/>
        <v>0</v>
      </c>
      <c r="V246" s="53">
        <f t="shared" si="139"/>
        <v>0</v>
      </c>
      <c r="W246" s="53">
        <f t="shared" si="139"/>
        <v>0</v>
      </c>
      <c r="X246" s="53">
        <f t="shared" si="139"/>
        <v>33.15</v>
      </c>
      <c r="Y246" s="53">
        <f t="shared" si="139"/>
        <v>0</v>
      </c>
      <c r="Z246" s="53">
        <f t="shared" si="139"/>
        <v>0</v>
      </c>
      <c r="AA246" s="53">
        <f t="shared" si="139"/>
        <v>0</v>
      </c>
      <c r="AB246" s="53">
        <f t="shared" si="139"/>
        <v>349.8</v>
      </c>
      <c r="AC246" s="53">
        <f t="shared" si="139"/>
        <v>0</v>
      </c>
      <c r="AD246" s="53">
        <f t="shared" si="139"/>
        <v>0</v>
      </c>
      <c r="AE246" s="53">
        <f t="shared" si="139"/>
        <v>0</v>
      </c>
      <c r="AF246" s="30"/>
      <c r="AG246" s="83"/>
      <c r="AH246" s="83"/>
    </row>
    <row r="247" spans="1:34" s="18" customFormat="1" ht="33" x14ac:dyDescent="0.25">
      <c r="A247" s="68" t="s">
        <v>29</v>
      </c>
      <c r="B247" s="53">
        <f t="shared" si="136"/>
        <v>249</v>
      </c>
      <c r="C247" s="53">
        <f t="shared" si="136"/>
        <v>224.85</v>
      </c>
      <c r="D247" s="53">
        <f t="shared" ref="D247:E247" si="140">D122+D227+D241</f>
        <v>224.85</v>
      </c>
      <c r="E247" s="53">
        <f t="shared" si="140"/>
        <v>224.85</v>
      </c>
      <c r="F247" s="79">
        <f>IFERROR(E247/B247*100,0)</f>
        <v>90.301204819277103</v>
      </c>
      <c r="G247" s="79">
        <f>IFERROR(E247/C247*100,0)</f>
        <v>100</v>
      </c>
      <c r="H247" s="53">
        <f t="shared" ref="H247:L247" si="141">H122+H227+H241</f>
        <v>0</v>
      </c>
      <c r="I247" s="53">
        <f t="shared" si="141"/>
        <v>0</v>
      </c>
      <c r="J247" s="53">
        <f t="shared" si="141"/>
        <v>96.1</v>
      </c>
      <c r="K247" s="53">
        <f t="shared" si="141"/>
        <v>96.1</v>
      </c>
      <c r="L247" s="53">
        <f t="shared" si="141"/>
        <v>0</v>
      </c>
      <c r="M247" s="53">
        <f t="shared" ref="M247" si="142">M122+M227+M241</f>
        <v>0</v>
      </c>
      <c r="N247" s="53">
        <f t="shared" ref="N247:AE247" si="143">N122+N227+N241</f>
        <v>0</v>
      </c>
      <c r="O247" s="53">
        <f t="shared" si="143"/>
        <v>0</v>
      </c>
      <c r="P247" s="53">
        <f t="shared" si="143"/>
        <v>0</v>
      </c>
      <c r="Q247" s="53">
        <f t="shared" si="143"/>
        <v>0</v>
      </c>
      <c r="R247" s="53">
        <f t="shared" si="143"/>
        <v>0</v>
      </c>
      <c r="S247" s="53">
        <f t="shared" si="143"/>
        <v>0</v>
      </c>
      <c r="T247" s="53">
        <f t="shared" si="143"/>
        <v>0</v>
      </c>
      <c r="U247" s="53">
        <f t="shared" si="143"/>
        <v>0</v>
      </c>
      <c r="V247" s="53">
        <f t="shared" si="143"/>
        <v>0</v>
      </c>
      <c r="W247" s="53">
        <f t="shared" si="143"/>
        <v>0</v>
      </c>
      <c r="X247" s="53">
        <f t="shared" si="143"/>
        <v>0</v>
      </c>
      <c r="Y247" s="53">
        <f t="shared" si="143"/>
        <v>0</v>
      </c>
      <c r="Z247" s="53">
        <f t="shared" si="143"/>
        <v>0</v>
      </c>
      <c r="AA247" s="53">
        <f t="shared" si="143"/>
        <v>0</v>
      </c>
      <c r="AB247" s="53">
        <f t="shared" si="143"/>
        <v>0</v>
      </c>
      <c r="AC247" s="53">
        <f t="shared" si="143"/>
        <v>0</v>
      </c>
      <c r="AD247" s="53">
        <f t="shared" si="143"/>
        <v>0</v>
      </c>
      <c r="AE247" s="53">
        <f t="shared" si="143"/>
        <v>0</v>
      </c>
      <c r="AF247" s="30"/>
      <c r="AG247" s="83"/>
      <c r="AH247" s="83"/>
    </row>
    <row r="248" spans="1:34" s="18" customFormat="1" ht="16.5" x14ac:dyDescent="0.25">
      <c r="A248" s="68" t="s">
        <v>26</v>
      </c>
      <c r="B248" s="53"/>
      <c r="C248" s="53"/>
      <c r="D248" s="53"/>
      <c r="E248" s="53"/>
      <c r="F248" s="54"/>
      <c r="G248" s="54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7"/>
      <c r="AF248" s="30"/>
      <c r="AG248" s="83"/>
      <c r="AH248" s="83"/>
    </row>
    <row r="249" spans="1:34" s="18" customFormat="1" ht="56.25" x14ac:dyDescent="0.3">
      <c r="A249" s="39" t="s">
        <v>28</v>
      </c>
      <c r="B249" s="62">
        <f>B250+B251+B252</f>
        <v>801.2</v>
      </c>
      <c r="C249" s="62">
        <f t="shared" ref="C249:E249" si="144">C250+C251+C252</f>
        <v>407.9</v>
      </c>
      <c r="D249" s="62">
        <f t="shared" si="144"/>
        <v>407.9</v>
      </c>
      <c r="E249" s="62">
        <f t="shared" si="144"/>
        <v>407.9</v>
      </c>
      <c r="F249" s="27">
        <f>IFERROR(E249/B249*100,0)</f>
        <v>50.911133300049919</v>
      </c>
      <c r="G249" s="27">
        <f>IFERROR(E249/C249*100,0)</f>
        <v>100</v>
      </c>
      <c r="H249" s="62">
        <f>H250+H251+H252</f>
        <v>0</v>
      </c>
      <c r="I249" s="62">
        <f t="shared" ref="I249:AE249" si="145">I250+I251+I252</f>
        <v>0</v>
      </c>
      <c r="J249" s="62">
        <f t="shared" si="145"/>
        <v>224.85</v>
      </c>
      <c r="K249" s="62">
        <f t="shared" si="145"/>
        <v>224.85</v>
      </c>
      <c r="L249" s="62">
        <f>L250+L251+L252</f>
        <v>80</v>
      </c>
      <c r="M249" s="62">
        <f t="shared" si="145"/>
        <v>80</v>
      </c>
      <c r="N249" s="62">
        <f t="shared" si="145"/>
        <v>6.7</v>
      </c>
      <c r="O249" s="62">
        <f t="shared" si="145"/>
        <v>6.7</v>
      </c>
      <c r="P249" s="62">
        <f t="shared" si="145"/>
        <v>0</v>
      </c>
      <c r="Q249" s="62">
        <f t="shared" si="145"/>
        <v>0</v>
      </c>
      <c r="R249" s="62">
        <f t="shared" si="145"/>
        <v>0</v>
      </c>
      <c r="S249" s="62">
        <f t="shared" si="145"/>
        <v>0</v>
      </c>
      <c r="T249" s="62">
        <f t="shared" si="145"/>
        <v>0</v>
      </c>
      <c r="U249" s="62">
        <f t="shared" si="145"/>
        <v>0</v>
      </c>
      <c r="V249" s="62">
        <f t="shared" si="145"/>
        <v>0</v>
      </c>
      <c r="W249" s="62">
        <f t="shared" si="145"/>
        <v>0</v>
      </c>
      <c r="X249" s="62">
        <f t="shared" si="145"/>
        <v>33.15</v>
      </c>
      <c r="Y249" s="62">
        <f t="shared" si="145"/>
        <v>0</v>
      </c>
      <c r="Z249" s="62">
        <f t="shared" si="145"/>
        <v>0</v>
      </c>
      <c r="AA249" s="62">
        <f t="shared" si="145"/>
        <v>0</v>
      </c>
      <c r="AB249" s="62">
        <f t="shared" si="145"/>
        <v>349.8</v>
      </c>
      <c r="AC249" s="62">
        <f t="shared" si="145"/>
        <v>0</v>
      </c>
      <c r="AD249" s="62">
        <f t="shared" si="145"/>
        <v>0</v>
      </c>
      <c r="AE249" s="62">
        <f t="shared" si="145"/>
        <v>0</v>
      </c>
      <c r="AF249" s="65"/>
      <c r="AG249" s="83"/>
      <c r="AH249" s="83"/>
    </row>
    <row r="250" spans="1:34" s="18" customFormat="1" ht="16.5" x14ac:dyDescent="0.25">
      <c r="A250" s="20" t="s">
        <v>25</v>
      </c>
      <c r="B250" s="53"/>
      <c r="C250" s="53"/>
      <c r="D250" s="53"/>
      <c r="E250" s="53"/>
      <c r="F250" s="54"/>
      <c r="G250" s="54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30"/>
      <c r="AG250" s="83"/>
      <c r="AH250" s="83"/>
    </row>
    <row r="251" spans="1:34" s="18" customFormat="1" ht="33" x14ac:dyDescent="0.25">
      <c r="A251" s="20" t="s">
        <v>32</v>
      </c>
      <c r="B251" s="53">
        <f>B14+B21+B28+B35+B55+B86+B93+B100+B107+B114+B128+B177+B198+B205+B219+B233</f>
        <v>106.69999999999999</v>
      </c>
      <c r="C251" s="53">
        <f t="shared" ref="C251:E251" si="146">C14+C21+C28+C35+C55+C86+C93+C100+C107+C114+C128+C177+C198+C205+C219+C233</f>
        <v>96.35</v>
      </c>
      <c r="D251" s="53">
        <f t="shared" si="146"/>
        <v>96.35</v>
      </c>
      <c r="E251" s="53">
        <f t="shared" si="146"/>
        <v>96.35</v>
      </c>
      <c r="F251" s="79">
        <f>IFERROR(E251/B251*100,0)</f>
        <v>90.299906279287725</v>
      </c>
      <c r="G251" s="79">
        <f>IFERROR(E251/C251*100,0)</f>
        <v>100</v>
      </c>
      <c r="H251" s="53">
        <f>H14+H21+H28+H35+H86+H93+H100+H107+H114+H128+H177+H198+H205+H219+H233</f>
        <v>0</v>
      </c>
      <c r="I251" s="53">
        <f t="shared" ref="I251:AE251" si="147">I14+I21+I28+I35+I86+I93+I100+I107+I114+I128+I177+I198+I205+I219+I233</f>
        <v>0</v>
      </c>
      <c r="J251" s="53">
        <f t="shared" si="147"/>
        <v>0</v>
      </c>
      <c r="K251" s="53">
        <f t="shared" si="147"/>
        <v>0</v>
      </c>
      <c r="L251" s="53">
        <f t="shared" si="147"/>
        <v>0</v>
      </c>
      <c r="M251" s="53">
        <f t="shared" si="147"/>
        <v>0</v>
      </c>
      <c r="N251" s="53">
        <f t="shared" si="147"/>
        <v>0</v>
      </c>
      <c r="O251" s="53">
        <f t="shared" si="147"/>
        <v>0</v>
      </c>
      <c r="P251" s="53">
        <f t="shared" si="147"/>
        <v>0</v>
      </c>
      <c r="Q251" s="53">
        <f t="shared" si="147"/>
        <v>0</v>
      </c>
      <c r="R251" s="53">
        <f t="shared" si="147"/>
        <v>0</v>
      </c>
      <c r="S251" s="53">
        <f t="shared" si="147"/>
        <v>0</v>
      </c>
      <c r="T251" s="53">
        <f t="shared" si="147"/>
        <v>0</v>
      </c>
      <c r="U251" s="53">
        <f t="shared" si="147"/>
        <v>0</v>
      </c>
      <c r="V251" s="53">
        <f t="shared" si="147"/>
        <v>0</v>
      </c>
      <c r="W251" s="53">
        <f t="shared" si="147"/>
        <v>0</v>
      </c>
      <c r="X251" s="53">
        <f t="shared" si="147"/>
        <v>0</v>
      </c>
      <c r="Y251" s="53">
        <f t="shared" si="147"/>
        <v>0</v>
      </c>
      <c r="Z251" s="53">
        <f t="shared" si="147"/>
        <v>0</v>
      </c>
      <c r="AA251" s="53">
        <f t="shared" si="147"/>
        <v>0</v>
      </c>
      <c r="AB251" s="53">
        <f t="shared" si="147"/>
        <v>0</v>
      </c>
      <c r="AC251" s="53">
        <f t="shared" si="147"/>
        <v>0</v>
      </c>
      <c r="AD251" s="53">
        <f t="shared" si="147"/>
        <v>0</v>
      </c>
      <c r="AE251" s="53">
        <f t="shared" si="147"/>
        <v>0</v>
      </c>
      <c r="AF251" s="30"/>
      <c r="AG251" s="83"/>
      <c r="AH251" s="83"/>
    </row>
    <row r="252" spans="1:34" s="18" customFormat="1" ht="16.5" x14ac:dyDescent="0.25">
      <c r="A252" s="20" t="s">
        <v>24</v>
      </c>
      <c r="B252" s="53">
        <f>B15+B22+B29+B36+B56+B87+B94+B101+B108+B115+B129+B178+B199+B206+B220+B234</f>
        <v>694.5</v>
      </c>
      <c r="C252" s="53">
        <f t="shared" ref="C252:E252" si="148">C15+C22+C29+C36+C56+C87+C94+C101+C108+C115+C129+C178+C199+C206+C220+C234</f>
        <v>311.55</v>
      </c>
      <c r="D252" s="53">
        <f t="shared" si="148"/>
        <v>311.55</v>
      </c>
      <c r="E252" s="53">
        <f t="shared" si="148"/>
        <v>311.55</v>
      </c>
      <c r="F252" s="79">
        <f>IFERROR(E252/B252*100,0)</f>
        <v>44.859611231101518</v>
      </c>
      <c r="G252" s="79">
        <f>IFERROR(E252/C252*100,0)</f>
        <v>100</v>
      </c>
      <c r="H252" s="53">
        <f>H15+H22+H29+H36+H56+H87+H94+H101+H108+H115+H129+H178+H199+H206+H220+H234</f>
        <v>0</v>
      </c>
      <c r="I252" s="53">
        <f t="shared" ref="I252:AE252" si="149">I15+I22+I29+I36+I56+I87+I94+I101+I108+I115+I129+I178+I199+I206+I220+I234</f>
        <v>0</v>
      </c>
      <c r="J252" s="53">
        <f t="shared" si="149"/>
        <v>224.85</v>
      </c>
      <c r="K252" s="53">
        <f t="shared" si="149"/>
        <v>224.85</v>
      </c>
      <c r="L252" s="53">
        <f>L15+L22+L29+L36+L56+L87+L94+L101+L108+L115+L129+L178+L199+L206+L220+L234</f>
        <v>80</v>
      </c>
      <c r="M252" s="53">
        <f t="shared" si="149"/>
        <v>80</v>
      </c>
      <c r="N252" s="53">
        <f t="shared" si="149"/>
        <v>6.7</v>
      </c>
      <c r="O252" s="53">
        <f t="shared" si="149"/>
        <v>6.7</v>
      </c>
      <c r="P252" s="53">
        <f t="shared" si="149"/>
        <v>0</v>
      </c>
      <c r="Q252" s="53">
        <f t="shared" si="149"/>
        <v>0</v>
      </c>
      <c r="R252" s="53">
        <f t="shared" si="149"/>
        <v>0</v>
      </c>
      <c r="S252" s="53">
        <f t="shared" si="149"/>
        <v>0</v>
      </c>
      <c r="T252" s="53">
        <f t="shared" si="149"/>
        <v>0</v>
      </c>
      <c r="U252" s="53">
        <f t="shared" si="149"/>
        <v>0</v>
      </c>
      <c r="V252" s="53">
        <f t="shared" si="149"/>
        <v>0</v>
      </c>
      <c r="W252" s="53">
        <f t="shared" si="149"/>
        <v>0</v>
      </c>
      <c r="X252" s="53">
        <f t="shared" si="149"/>
        <v>33.15</v>
      </c>
      <c r="Y252" s="53">
        <f t="shared" si="149"/>
        <v>0</v>
      </c>
      <c r="Z252" s="53">
        <f t="shared" si="149"/>
        <v>0</v>
      </c>
      <c r="AA252" s="53">
        <f t="shared" si="149"/>
        <v>0</v>
      </c>
      <c r="AB252" s="53">
        <f t="shared" si="149"/>
        <v>349.8</v>
      </c>
      <c r="AC252" s="53">
        <f t="shared" si="149"/>
        <v>0</v>
      </c>
      <c r="AD252" s="53">
        <f t="shared" si="149"/>
        <v>0</v>
      </c>
      <c r="AE252" s="53">
        <f t="shared" si="149"/>
        <v>0</v>
      </c>
      <c r="AF252" s="30"/>
      <c r="AG252" s="83"/>
      <c r="AH252" s="83"/>
    </row>
    <row r="253" spans="1:34" s="18" customFormat="1" ht="33" x14ac:dyDescent="0.25">
      <c r="A253" s="20" t="s">
        <v>29</v>
      </c>
      <c r="B253" s="53">
        <f>B16+B23+B30+B37+B57+B88+B95+B102+B109+B116+B130+B179+B200+B207+B221+B235</f>
        <v>249</v>
      </c>
      <c r="C253" s="53">
        <f t="shared" ref="C253:E253" si="150">C16+C23+C30+C37+C57+C88+C95+C102+C109+C116+C130+C179+C200+C207+C221+C235</f>
        <v>224.85</v>
      </c>
      <c r="D253" s="53">
        <f t="shared" si="150"/>
        <v>224.85</v>
      </c>
      <c r="E253" s="53">
        <f t="shared" si="150"/>
        <v>224.85</v>
      </c>
      <c r="F253" s="79">
        <f>IFERROR(E253/B253*100,0)</f>
        <v>90.301204819277103</v>
      </c>
      <c r="G253" s="79">
        <f>IFERROR(E253/C253*100,0)</f>
        <v>100</v>
      </c>
      <c r="H253" s="53">
        <f>H16+H23+H30+H37+H57+H88+H95+H102+H109+H116+H130+H179+H200+H207+H221+H235</f>
        <v>0</v>
      </c>
      <c r="I253" s="53">
        <f t="shared" ref="I253:AE253" si="151">I16+I23+I30+I37+I57+I88+I95+I102+I109+I116+I130+I179+I200+I207+I221+I235</f>
        <v>0</v>
      </c>
      <c r="J253" s="53">
        <f t="shared" si="151"/>
        <v>96.1</v>
      </c>
      <c r="K253" s="53">
        <f t="shared" si="151"/>
        <v>96.1</v>
      </c>
      <c r="L253" s="53">
        <f t="shared" si="151"/>
        <v>0</v>
      </c>
      <c r="M253" s="53">
        <f t="shared" si="151"/>
        <v>0</v>
      </c>
      <c r="N253" s="53">
        <f t="shared" si="151"/>
        <v>0</v>
      </c>
      <c r="O253" s="53">
        <f t="shared" si="151"/>
        <v>0</v>
      </c>
      <c r="P253" s="53">
        <f t="shared" si="151"/>
        <v>0</v>
      </c>
      <c r="Q253" s="53">
        <f t="shared" si="151"/>
        <v>0</v>
      </c>
      <c r="R253" s="53">
        <f t="shared" si="151"/>
        <v>0</v>
      </c>
      <c r="S253" s="53">
        <f t="shared" si="151"/>
        <v>0</v>
      </c>
      <c r="T253" s="53">
        <f t="shared" si="151"/>
        <v>0</v>
      </c>
      <c r="U253" s="53">
        <f t="shared" si="151"/>
        <v>0</v>
      </c>
      <c r="V253" s="53">
        <f t="shared" si="151"/>
        <v>0</v>
      </c>
      <c r="W253" s="53">
        <f t="shared" si="151"/>
        <v>0</v>
      </c>
      <c r="X253" s="53">
        <f t="shared" si="151"/>
        <v>0</v>
      </c>
      <c r="Y253" s="53">
        <f t="shared" si="151"/>
        <v>0</v>
      </c>
      <c r="Z253" s="53">
        <f t="shared" si="151"/>
        <v>0</v>
      </c>
      <c r="AA253" s="53">
        <f t="shared" si="151"/>
        <v>0</v>
      </c>
      <c r="AB253" s="53">
        <f t="shared" si="151"/>
        <v>0</v>
      </c>
      <c r="AC253" s="53">
        <f t="shared" si="151"/>
        <v>0</v>
      </c>
      <c r="AD253" s="53">
        <f t="shared" si="151"/>
        <v>0</v>
      </c>
      <c r="AE253" s="53">
        <f t="shared" si="151"/>
        <v>0</v>
      </c>
      <c r="AF253" s="30"/>
    </row>
    <row r="254" spans="1:34" ht="16.5" x14ac:dyDescent="0.25">
      <c r="A254" s="20" t="s">
        <v>26</v>
      </c>
      <c r="B254" s="64"/>
      <c r="C254" s="64"/>
      <c r="D254" s="64"/>
      <c r="E254" s="64"/>
      <c r="F254" s="54"/>
      <c r="G254" s="54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7"/>
      <c r="AF254" s="28"/>
    </row>
    <row r="255" spans="1:34" ht="18.75" x14ac:dyDescent="0.3">
      <c r="A255" s="29"/>
      <c r="B255" s="14"/>
      <c r="C255" s="14"/>
      <c r="D255" s="14"/>
      <c r="E255" s="14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0"/>
      <c r="AF255" s="13"/>
    </row>
    <row r="256" spans="1:34" ht="18.75" x14ac:dyDescent="0.3">
      <c r="A256" s="131" t="s">
        <v>34</v>
      </c>
      <c r="B256" s="131"/>
      <c r="C256" s="17"/>
      <c r="D256" s="17"/>
      <c r="E256" s="17"/>
      <c r="F256" s="5"/>
      <c r="G256" s="6" t="s">
        <v>30</v>
      </c>
      <c r="H256" s="6"/>
      <c r="I256" s="6"/>
      <c r="J256" s="6"/>
      <c r="K256" s="7"/>
      <c r="L256" s="7"/>
      <c r="M256" s="7"/>
      <c r="N256" s="7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8"/>
    </row>
    <row r="257" spans="1:32" ht="18.75" x14ac:dyDescent="0.3">
      <c r="A257" s="74"/>
      <c r="B257" s="80"/>
      <c r="C257" s="81"/>
      <c r="D257" s="17"/>
      <c r="E257" s="17"/>
      <c r="F257" s="9"/>
      <c r="G257" s="132"/>
      <c r="H257" s="132"/>
      <c r="I257" s="133"/>
      <c r="J257" s="133"/>
      <c r="K257" s="133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10"/>
      <c r="AF257" s="11"/>
    </row>
    <row r="258" spans="1:32" ht="15.75" x14ac:dyDescent="0.25">
      <c r="A258" s="15" t="s">
        <v>31</v>
      </c>
      <c r="B258" s="82"/>
      <c r="C258" s="16"/>
      <c r="D258" s="16"/>
      <c r="E258" s="16"/>
      <c r="F258" s="10"/>
      <c r="G258" s="130" t="s">
        <v>31</v>
      </c>
      <c r="H258" s="13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2"/>
    </row>
    <row r="259" spans="1:32" ht="18.75" x14ac:dyDescent="0.3">
      <c r="A259" s="73"/>
      <c r="B259" s="14"/>
      <c r="C259" s="14"/>
      <c r="D259" s="14"/>
      <c r="E259" s="14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10"/>
      <c r="AF259" s="13"/>
    </row>
  </sheetData>
  <autoFilter ref="T7:AE254"/>
  <customSheetViews>
    <customSheetView guid="{4102330D-52B8-465F-A01E-9AEF44ABF62B}" scale="64" fitToPage="1">
      <pane xSplit="1" ySplit="8" topLeftCell="B9" activePane="bottomRight" state="frozen"/>
      <selection pane="bottomRight" activeCell="E246" sqref="E246"/>
      <pageMargins left="0.7" right="0.7" top="0.75" bottom="0.75" header="0.3" footer="0.3"/>
      <pageSetup paperSize="9" scale="20" fitToHeight="0" orientation="landscape" r:id="rId1"/>
    </customSheetView>
    <customSheetView guid="{E1FF8908-D624-44DE-B021-90E92F10F712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2"/>
    </customSheetView>
    <customSheetView guid="{922E7738-0050-44DE-BE31-AF6E599E745F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3"/>
    </customSheetView>
    <customSheetView guid="{864ED908-5748-4879-928F-2EDE1ECD7FAD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4"/>
    </customSheetView>
    <customSheetView guid="{78944B70-F92A-4D0D-B2C2-7C1C2BD9607F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5"/>
    </customSheetView>
    <customSheetView guid="{737611EF-9456-409F-A87E-69CEDE7EC1DE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6"/>
    </customSheetView>
    <customSheetView guid="{76BD7AA1-49D2-4F1E-9484-D8456B8D0D73}" scale="50" fitToPage="1">
      <pane xSplit="1" ySplit="8" topLeftCell="B72" activePane="bottomRight" state="frozen"/>
      <selection pane="bottomRight" activeCell="E78" sqref="E78"/>
      <pageMargins left="0.7" right="0.7" top="0.75" bottom="0.75" header="0.3" footer="0.3"/>
      <pageSetup paperSize="9" scale="20" fitToHeight="0" orientation="landscape" r:id="rId7"/>
    </customSheetView>
    <customSheetView guid="{22D37829-C4AA-4169-BE74-D1E77F5A70BA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8"/>
    </customSheetView>
    <customSheetView guid="{AFFA85E0-3B40-451B-B673-AD2D446F4EBA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9"/>
    </customSheetView>
    <customSheetView guid="{7CEC4D23-DD62-462A-BE8E-42E8638B849B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0"/>
    </customSheetView>
    <customSheetView guid="{F84BD71A-E667-4EC6-B3BA-56A945CADEBE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1"/>
    </customSheetView>
    <customSheetView guid="{3E7A76D9-B5DA-4EE3-8202-786EC98ACB42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12"/>
    </customSheetView>
    <customSheetView guid="{C46307EC-C613-4894-9BCF-26307F681795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3"/>
    </customSheetView>
    <customSheetView guid="{0D7F5079-68AE-4964-8669-37B53B14B33F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4"/>
    </customSheetView>
    <customSheetView guid="{3F6F073E-2D24-4F62-9CC6-133D1440555A}" scale="70" fitToPage="1">
      <pane xSplit="1" ySplit="8" topLeftCell="B231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5"/>
    </customSheetView>
    <customSheetView guid="{55CD25E6-5DD8-4C85-8A81-C9E63EB7F8A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6"/>
    </customSheetView>
    <customSheetView guid="{6E2A1D5A-D8A8-4429-9D19-0F9C978D0FB5}" scale="50" showPageBreaks="1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17"/>
    </customSheetView>
    <customSheetView guid="{FCB4BAB3-BE56-4C3C-BC6D-9F7EAD1F29B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8"/>
    </customSheetView>
    <customSheetView guid="{17D9F6F5-07D0-4EB5-A22D-4CA03DB85627}" scale="50" fitToPage="1">
      <pane xSplit="1" ySplit="8" topLeftCell="B9" activePane="bottomRight" state="frozen"/>
      <selection pane="bottomRight" activeCell="P40" sqref="P40"/>
      <pageMargins left="0.7" right="0.7" top="0.75" bottom="0.75" header="0.3" footer="0.3"/>
      <pageSetup paperSize="9" scale="20" fitToHeight="0" orientation="landscape" r:id="rId19"/>
    </customSheetView>
  </customSheetViews>
  <mergeCells count="59">
    <mergeCell ref="G258:H258"/>
    <mergeCell ref="A216:AE216"/>
    <mergeCell ref="A229:AE229"/>
    <mergeCell ref="A230:AE230"/>
    <mergeCell ref="A256:B256"/>
    <mergeCell ref="G257:H257"/>
    <mergeCell ref="I257:K257"/>
    <mergeCell ref="A195:AE195"/>
    <mergeCell ref="A139:AF139"/>
    <mergeCell ref="A125:AF125"/>
    <mergeCell ref="A167:AF167"/>
    <mergeCell ref="A174:AF174"/>
    <mergeCell ref="A132:AE132"/>
    <mergeCell ref="A146:AE146"/>
    <mergeCell ref="A153:AE153"/>
    <mergeCell ref="A160:AE160"/>
    <mergeCell ref="A188:AE188"/>
    <mergeCell ref="A181:AF181"/>
    <mergeCell ref="A124:AE124"/>
    <mergeCell ref="A39:AE39"/>
    <mergeCell ref="A46:AE46"/>
    <mergeCell ref="A62:AE62"/>
    <mergeCell ref="A66:AE66"/>
    <mergeCell ref="A70:AE70"/>
    <mergeCell ref="A79:AE79"/>
    <mergeCell ref="A83:AE83"/>
    <mergeCell ref="A74:AF74"/>
    <mergeCell ref="A58:AF58"/>
    <mergeCell ref="A53:AF53"/>
    <mergeCell ref="A10:AE10"/>
    <mergeCell ref="A11:AE11"/>
    <mergeCell ref="A18:AE18"/>
    <mergeCell ref="A25:AE2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202:AF202"/>
    <mergeCell ref="A209:AF209"/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32:AE32"/>
    <mergeCell ref="T5:U5"/>
    <mergeCell ref="V5:W5"/>
    <mergeCell ref="AF5:AF6"/>
  </mergeCells>
  <pageMargins left="0.7" right="0.7" top="0.75" bottom="0.75" header="0.3" footer="0.3"/>
  <pageSetup paperSize="9" scale="20" fitToHeight="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/>
  </sheetViews>
  <sheetFormatPr defaultRowHeight="15" x14ac:dyDescent="0.25"/>
  <sheetData/>
  <customSheetViews>
    <customSheetView guid="{4102330D-52B8-465F-A01E-9AEF44ABF62B}" state="hidden">
      <pageMargins left="0.7" right="0.7" top="0.75" bottom="0.75" header="0.3" footer="0.3"/>
    </customSheetView>
    <customSheetView guid="{E1FF8908-D624-44DE-B021-90E92F10F712}" state="hidden">
      <pageMargins left="0.7" right="0.7" top="0.75" bottom="0.75" header="0.3" footer="0.3"/>
    </customSheetView>
    <customSheetView guid="{922E7738-0050-44DE-BE31-AF6E599E745F}" state="hidden">
      <pageMargins left="0.7" right="0.7" top="0.75" bottom="0.75" header="0.3" footer="0.3"/>
    </customSheetView>
    <customSheetView guid="{864ED908-5748-4879-928F-2EDE1ECD7FAD}" state="hidden">
      <pageMargins left="0.7" right="0.7" top="0.75" bottom="0.75" header="0.3" footer="0.3"/>
    </customSheetView>
    <customSheetView guid="{78944B70-F92A-4D0D-B2C2-7C1C2BD9607F}" state="hidden">
      <pageMargins left="0.7" right="0.7" top="0.75" bottom="0.75" header="0.3" footer="0.3"/>
    </customSheetView>
    <customSheetView guid="{737611EF-9456-409F-A87E-69CEDE7EC1DE}" state="hidden">
      <pageMargins left="0.7" right="0.7" top="0.75" bottom="0.75" header="0.3" footer="0.3"/>
    </customSheetView>
    <customSheetView guid="{76BD7AA1-49D2-4F1E-9484-D8456B8D0D73}">
      <pageMargins left="0.7" right="0.7" top="0.75" bottom="0.75" header="0.3" footer="0.3"/>
    </customSheetView>
    <customSheetView guid="{22D37829-C4AA-4169-BE74-D1E77F5A70BA}">
      <pageMargins left="0.7" right="0.7" top="0.75" bottom="0.75" header="0.3" footer="0.3"/>
    </customSheetView>
    <customSheetView guid="{FCB4BAB3-BE56-4C3C-BC6D-9F7EAD1F29B8}">
      <pageMargins left="0.7" right="0.7" top="0.75" bottom="0.75" header="0.3" footer="0.3"/>
    </customSheetView>
    <customSheetView guid="{17D9F6F5-07D0-4EB5-A22D-4CA03DB8562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Экстремизм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Воропина Елена Сергеевна</cp:lastModifiedBy>
  <cp:lastPrinted>2022-06-06T05:30:58Z</cp:lastPrinted>
  <dcterms:created xsi:type="dcterms:W3CDTF">2015-06-05T18:19:34Z</dcterms:created>
  <dcterms:modified xsi:type="dcterms:W3CDTF">2023-03-03T09:23:22Z</dcterms:modified>
</cp:coreProperties>
</file>