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8.xml" ContentType="application/vnd.openxmlformats-officedocument.spreadsheetml.revisionLog+xml"/>
  <Override PartName="/xl/revisions/revisionLog7.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Общая\ОТДЕЛ ИНФОРМАТИЗАЦИИ\На сайт УЭ\Сводный годовой доклад о ходе реализации МП\"/>
    </mc:Choice>
  </mc:AlternateContent>
  <bookViews>
    <workbookView xWindow="0" yWindow="0" windowWidth="25275" windowHeight="12150" firstSheet="14" activeTab="19"/>
  </bookViews>
  <sheets>
    <sheet name="Группа А 2899 (УО)" sheetId="1" r:id="rId1"/>
    <sheet name="Группа А 2919 СЭР" sheetId="2" r:id="rId2"/>
    <sheet name="Группа A 2932 (Культура)" sheetId="4" r:id="rId3"/>
    <sheet name="Группа А 2920 (Спорт)" sheetId="3" r:id="rId4"/>
    <sheet name="Группа А 2354 ФКГС" sheetId="5" r:id="rId5"/>
    <sheet name="Группа В 2900 (АПК)" sheetId="7" r:id="rId6"/>
    <sheet name="Группа В 2901 (СЗН)" sheetId="6" r:id="rId7"/>
    <sheet name="Группа В 2909 Экология" sheetId="8" r:id="rId8"/>
    <sheet name="Группа В 2907 Сод.ОГХ" sheetId="9" r:id="rId9"/>
    <sheet name="Группа В 2927 (УМиМСПЭиТ)" sheetId="11" r:id="rId10"/>
    <sheet name="Группа В 2906 РТС" sheetId="10" r:id="rId11"/>
    <sheet name="Группа В 2908 РЖКК" sheetId="12" r:id="rId12"/>
    <sheet name="Группа В 2810 БжД" sheetId="14" r:id="rId13"/>
    <sheet name="Группа В 2903 Разв. мун.службы" sheetId="13" r:id="rId14"/>
    <sheet name="Группа В 2934 (УМИ)" sheetId="16" r:id="rId15"/>
    <sheet name="Группа В 2931 Разв.жил.сферы" sheetId="15" r:id="rId16"/>
    <sheet name="Группа В 2928 ППи ООПГ" sheetId="17" r:id="rId17"/>
    <sheet name="В 2908 РЖКК" sheetId="18" state="hidden" r:id="rId18"/>
    <sheet name="Группа С 2863 (УМФ)" sheetId="19" r:id="rId19"/>
    <sheet name="Группа С 2811 (РИГО)" sheetId="20" r:id="rId20"/>
  </sheets>
  <definedNames>
    <definedName name="Z_0F08857F_1A86_40D2_9436_0A0AE7DA8E31_.wvu.Rows" localSheetId="17" hidden="1">'В 2908 РЖКК'!$8:$8,'В 2908 РЖКК'!$11:$11,'В 2908 РЖКК'!$14:$14</definedName>
    <definedName name="Z_0F08857F_1A86_40D2_9436_0A0AE7DA8E31_.wvu.Rows" localSheetId="13" hidden="1">'Группа В 2903 Разв. мун.службы'!$8:$8,'Группа В 2903 Разв. мун.службы'!$10:$10,'Группа В 2903 Разв. мун.службы'!$13:$13</definedName>
    <definedName name="Z_0F08857F_1A86_40D2_9436_0A0AE7DA8E31_.wvu.Rows" localSheetId="8" hidden="1">'Группа В 2907 Сод.ОГХ'!#REF!,'Группа В 2907 Сод.ОГХ'!#REF!,'Группа В 2907 Сод.ОГХ'!#REF!</definedName>
    <definedName name="Z_0F08857F_1A86_40D2_9436_0A0AE7DA8E31_.wvu.Rows" localSheetId="9" hidden="1">'Группа В 2927 (УМиМСПЭиТ)'!#REF!,'Группа В 2927 (УМиМСПЭиТ)'!#REF!,'Группа В 2927 (УМиМСПЭиТ)'!#REF!</definedName>
    <definedName name="Z_0F08857F_1A86_40D2_9436_0A0AE7DA8E31_.wvu.Rows" localSheetId="16" hidden="1">'Группа В 2928 ППи ООПГ'!#REF!,'Группа В 2928 ППи ООПГ'!#REF!,'Группа В 2928 ППи ООПГ'!#REF!</definedName>
    <definedName name="Z_65D17E01_2C95_467A_A6C0_284D8AF9353A_.wvu.PrintArea" localSheetId="2" hidden="1">'Группа A 2932 (Культура)'!$A$1:$G$19</definedName>
    <definedName name="Z_65D17E01_2C95_467A_A6C0_284D8AF9353A_.wvu.PrintArea" localSheetId="4" hidden="1">'Группа А 2354 ФКГС'!$A$1:$G$18</definedName>
    <definedName name="Z_65D17E01_2C95_467A_A6C0_284D8AF9353A_.wvu.PrintArea" localSheetId="0" hidden="1">'Группа А 2899 (УО)'!$A$1:$G$18</definedName>
    <definedName name="Z_65D17E01_2C95_467A_A6C0_284D8AF9353A_.wvu.PrintArea" localSheetId="3" hidden="1">'Группа А 2920 (Спорт)'!$A$1:$G$18</definedName>
    <definedName name="Z_65D17E01_2C95_467A_A6C0_284D8AF9353A_.wvu.PrintArea" localSheetId="12" hidden="1">'Группа В 2810 БжД'!$A$1:$G$15</definedName>
    <definedName name="Z_65D17E01_2C95_467A_A6C0_284D8AF9353A_.wvu.PrintArea" localSheetId="5" hidden="1">'Группа В 2900 (АПК)'!$A$1:$G$18</definedName>
    <definedName name="Z_65D17E01_2C95_467A_A6C0_284D8AF9353A_.wvu.PrintArea" localSheetId="6" hidden="1">'Группа В 2901 (СЗН)'!$A$1:$G$16</definedName>
    <definedName name="Z_65D17E01_2C95_467A_A6C0_284D8AF9353A_.wvu.PrintArea" localSheetId="13" hidden="1">'Группа В 2903 Разв. мун.службы'!$A$1:$G$18</definedName>
    <definedName name="Z_65D17E01_2C95_467A_A6C0_284D8AF9353A_.wvu.PrintArea" localSheetId="10" hidden="1">'Группа В 2906 РТС'!$A$1:$G$18</definedName>
    <definedName name="Z_65D17E01_2C95_467A_A6C0_284D8AF9353A_.wvu.PrintArea" localSheetId="11" hidden="1">'Группа В 2908 РЖКК'!$A$1:$G$18</definedName>
    <definedName name="Z_65D17E01_2C95_467A_A6C0_284D8AF9353A_.wvu.PrintArea" localSheetId="7" hidden="1">'Группа В 2909 Экология'!$A$1:$G$15</definedName>
    <definedName name="Z_65D17E01_2C95_467A_A6C0_284D8AF9353A_.wvu.PrintArea" localSheetId="16" hidden="1">'Группа В 2928 ППи ООПГ'!$A$1:$G$15</definedName>
    <definedName name="Z_65D17E01_2C95_467A_A6C0_284D8AF9353A_.wvu.PrintArea" localSheetId="15" hidden="1">'Группа В 2931 Разв.жил.сферы'!$A$1:$G$15</definedName>
    <definedName name="Z_65D17E01_2C95_467A_A6C0_284D8AF9353A_.wvu.PrintArea" localSheetId="14" hidden="1">'Группа В 2934 (УМИ)'!$A$1:$G$19</definedName>
    <definedName name="Z_65D17E01_2C95_467A_A6C0_284D8AF9353A_.wvu.PrintArea" localSheetId="19" hidden="1">'Группа С 2811 (РИГО)'!$A$1:$G$13</definedName>
    <definedName name="Z_65D17E01_2C95_467A_A6C0_284D8AF9353A_.wvu.PrintArea" localSheetId="18" hidden="1">'Группа С 2863 (УМФ)'!$A$1:$G$13</definedName>
    <definedName name="Z_65D17E01_2C95_467A_A6C0_284D8AF9353A_.wvu.Rows" localSheetId="17" hidden="1">'В 2908 РЖКК'!$8:$8,'В 2908 РЖКК'!$11:$11,'В 2908 РЖКК'!$14:$14</definedName>
    <definedName name="Z_65D17E01_2C95_467A_A6C0_284D8AF9353A_.wvu.Rows" localSheetId="2" hidden="1">'Группа A 2932 (Культура)'!$9:$9,'Группа A 2932 (Культура)'!$11:$11,'Группа A 2932 (Культура)'!$14:$14</definedName>
    <definedName name="Z_65D17E01_2C95_467A_A6C0_284D8AF9353A_.wvu.Rows" localSheetId="5" hidden="1">'Группа В 2900 (АПК)'!$9:$9,'Группа В 2900 (АПК)'!#REF!,'Группа В 2900 (АПК)'!$13:$13</definedName>
    <definedName name="Z_65D17E01_2C95_467A_A6C0_284D8AF9353A_.wvu.Rows" localSheetId="13" hidden="1">'Группа В 2903 Разв. мун.службы'!$8:$8,'Группа В 2903 Разв. мун.службы'!$10:$10,'Группа В 2903 Разв. мун.службы'!$13:$13</definedName>
    <definedName name="Z_65D17E01_2C95_467A_A6C0_284D8AF9353A_.wvu.Rows" localSheetId="16" hidden="1">'Группа В 2928 ППи ООПГ'!#REF!,'Группа В 2928 ППи ООПГ'!#REF!,'Группа В 2928 ППи ООПГ'!#REF!</definedName>
    <definedName name="Z_65D17E01_2C95_467A_A6C0_284D8AF9353A_.wvu.Rows" localSheetId="14" hidden="1">'Группа В 2934 (УМИ)'!$9:$9,'Группа В 2934 (УМИ)'!$12:$12,'Группа В 2934 (УМИ)'!$14:$14</definedName>
    <definedName name="Z_6D50AFB0_1F88_45CC_9714_E302C21A7AF6_.wvu.PrintArea" localSheetId="2" hidden="1">'Группа A 2932 (Культура)'!$A$1:$G$19</definedName>
    <definedName name="Z_6D50AFB0_1F88_45CC_9714_E302C21A7AF6_.wvu.PrintArea" localSheetId="4" hidden="1">'Группа А 2354 ФКГС'!$A$1:$G$18</definedName>
    <definedName name="Z_6D50AFB0_1F88_45CC_9714_E302C21A7AF6_.wvu.PrintArea" localSheetId="1" hidden="1">'Группа А 2919 СЭР'!$A$1:$G$18</definedName>
    <definedName name="Z_6D50AFB0_1F88_45CC_9714_E302C21A7AF6_.wvu.PrintArea" localSheetId="3" hidden="1">'Группа А 2920 (Спорт)'!$A$1:$G$18</definedName>
    <definedName name="Z_6D50AFB0_1F88_45CC_9714_E302C21A7AF6_.wvu.PrintArea" localSheetId="5" hidden="1">'Группа В 2900 (АПК)'!$A$1:$G$18</definedName>
    <definedName name="Z_6D50AFB0_1F88_45CC_9714_E302C21A7AF6_.wvu.PrintArea" localSheetId="6" hidden="1">'Группа В 2901 (СЗН)'!$A$1:$G$16</definedName>
    <definedName name="Z_6D50AFB0_1F88_45CC_9714_E302C21A7AF6_.wvu.PrintArea" localSheetId="13" hidden="1">'Группа В 2903 Разв. мун.службы'!$A$1:$G$18</definedName>
    <definedName name="Z_6D50AFB0_1F88_45CC_9714_E302C21A7AF6_.wvu.PrintArea" localSheetId="10" hidden="1">'Группа В 2906 РТС'!$A$1:$G$18</definedName>
    <definedName name="Z_6D50AFB0_1F88_45CC_9714_E302C21A7AF6_.wvu.PrintArea" localSheetId="11" hidden="1">'Группа В 2908 РЖКК'!$A$1:$G$18</definedName>
    <definedName name="Z_6D50AFB0_1F88_45CC_9714_E302C21A7AF6_.wvu.PrintArea" localSheetId="7" hidden="1">'Группа В 2909 Экология'!$A$1:$G$15</definedName>
    <definedName name="Z_6D50AFB0_1F88_45CC_9714_E302C21A7AF6_.wvu.PrintArea" localSheetId="16" hidden="1">'Группа В 2928 ППи ООПГ'!$A$1:$G$15</definedName>
    <definedName name="Z_6D50AFB0_1F88_45CC_9714_E302C21A7AF6_.wvu.PrintArea" localSheetId="15" hidden="1">'Группа В 2931 Разв.жил.сферы'!$A$1:$G$15</definedName>
    <definedName name="Z_6D50AFB0_1F88_45CC_9714_E302C21A7AF6_.wvu.PrintArea" localSheetId="14" hidden="1">'Группа В 2934 (УМИ)'!$A$1:$G$19</definedName>
    <definedName name="Z_6D50AFB0_1F88_45CC_9714_E302C21A7AF6_.wvu.PrintArea" localSheetId="19" hidden="1">'Группа С 2811 (РИГО)'!$A$1:$G$13</definedName>
    <definedName name="Z_6D50AFB0_1F88_45CC_9714_E302C21A7AF6_.wvu.PrintArea" localSheetId="18" hidden="1">'Группа С 2863 (УМФ)'!$A$1:$G$13</definedName>
    <definedName name="Z_6D50AFB0_1F88_45CC_9714_E302C21A7AF6_.wvu.Rows" localSheetId="17" hidden="1">'В 2908 РЖКК'!$8:$8,'В 2908 РЖКК'!$11:$11,'В 2908 РЖКК'!$14:$14</definedName>
    <definedName name="Z_6D50AFB0_1F88_45CC_9714_E302C21A7AF6_.wvu.Rows" localSheetId="2" hidden="1">'Группа A 2932 (Культура)'!$9:$9,'Группа A 2932 (Культура)'!$11:$11,'Группа A 2932 (Культура)'!$14:$14</definedName>
    <definedName name="Z_6D50AFB0_1F88_45CC_9714_E302C21A7AF6_.wvu.Rows" localSheetId="5" hidden="1">'Группа В 2900 (АПК)'!$9:$9,'Группа В 2900 (АПК)'!#REF!,'Группа В 2900 (АПК)'!$13:$13</definedName>
    <definedName name="Z_6D50AFB0_1F88_45CC_9714_E302C21A7AF6_.wvu.Rows" localSheetId="6" hidden="1">'Группа В 2901 (СЗН)'!#REF!,'Группа В 2901 (СЗН)'!#REF!,'Группа В 2901 (СЗН)'!#REF!</definedName>
    <definedName name="Z_6D50AFB0_1F88_45CC_9714_E302C21A7AF6_.wvu.Rows" localSheetId="13" hidden="1">'Группа В 2903 Разв. мун.службы'!$8:$8,'Группа В 2903 Разв. мун.службы'!$10:$10,'Группа В 2903 Разв. мун.службы'!$13:$13</definedName>
    <definedName name="Z_6D50AFB0_1F88_45CC_9714_E302C21A7AF6_.wvu.Rows" localSheetId="8" hidden="1">'Группа В 2907 Сод.ОГХ'!#REF!,'Группа В 2907 Сод.ОГХ'!#REF!,'Группа В 2907 Сод.ОГХ'!#REF!</definedName>
    <definedName name="Z_6D50AFB0_1F88_45CC_9714_E302C21A7AF6_.wvu.Rows" localSheetId="9" hidden="1">'Группа В 2927 (УМиМСПЭиТ)'!#REF!,'Группа В 2927 (УМиМСПЭиТ)'!#REF!,'Группа В 2927 (УМиМСПЭиТ)'!#REF!</definedName>
    <definedName name="Z_6D50AFB0_1F88_45CC_9714_E302C21A7AF6_.wvu.Rows" localSheetId="16" hidden="1">'Группа В 2928 ППи ООПГ'!#REF!,'Группа В 2928 ППи ООПГ'!#REF!,'Группа В 2928 ППи ООПГ'!#REF!</definedName>
    <definedName name="Z_6D50AFB0_1F88_45CC_9714_E302C21A7AF6_.wvu.Rows" localSheetId="14" hidden="1">'Группа В 2934 (УМИ)'!$9:$9,'Группа В 2934 (УМИ)'!$12:$12,'Группа В 2934 (УМИ)'!$14:$14</definedName>
    <definedName name="Z_83B5464C_805B_41DB_81B9_A691DDF78663_.wvu.PrintArea" localSheetId="2" hidden="1">'Группа A 2932 (Культура)'!$A$1:$G$19</definedName>
    <definedName name="Z_83B5464C_805B_41DB_81B9_A691DDF78663_.wvu.PrintArea" localSheetId="4" hidden="1">'Группа А 2354 ФКГС'!$A$1:$G$18</definedName>
    <definedName name="Z_83B5464C_805B_41DB_81B9_A691DDF78663_.wvu.PrintArea" localSheetId="0" hidden="1">'Группа А 2899 (УО)'!$A$1:$G$18</definedName>
    <definedName name="Z_83B5464C_805B_41DB_81B9_A691DDF78663_.wvu.PrintArea" localSheetId="1" hidden="1">'Группа А 2919 СЭР'!$A$1:$G$18</definedName>
    <definedName name="Z_83B5464C_805B_41DB_81B9_A691DDF78663_.wvu.PrintArea" localSheetId="3" hidden="1">'Группа А 2920 (Спорт)'!$A$1:$G$18</definedName>
    <definedName name="Z_83B5464C_805B_41DB_81B9_A691DDF78663_.wvu.PrintArea" localSheetId="5" hidden="1">'Группа В 2900 (АПК)'!$A$1:$G$18</definedName>
    <definedName name="Z_83B5464C_805B_41DB_81B9_A691DDF78663_.wvu.PrintArea" localSheetId="6" hidden="1">'Группа В 2901 (СЗН)'!$A$1:$G$16</definedName>
    <definedName name="Z_83B5464C_805B_41DB_81B9_A691DDF78663_.wvu.PrintArea" localSheetId="13" hidden="1">'Группа В 2903 Разв. мун.службы'!$A$1:$G$18</definedName>
    <definedName name="Z_83B5464C_805B_41DB_81B9_A691DDF78663_.wvu.PrintArea" localSheetId="10" hidden="1">'Группа В 2906 РТС'!$A$1:$G$18</definedName>
    <definedName name="Z_83B5464C_805B_41DB_81B9_A691DDF78663_.wvu.PrintArea" localSheetId="11" hidden="1">'Группа В 2908 РЖКК'!$A$1:$G$18</definedName>
    <definedName name="Z_83B5464C_805B_41DB_81B9_A691DDF78663_.wvu.PrintArea" localSheetId="7" hidden="1">'Группа В 2909 Экология'!$A$1:$G$15</definedName>
    <definedName name="Z_83B5464C_805B_41DB_81B9_A691DDF78663_.wvu.PrintArea" localSheetId="15" hidden="1">'Группа В 2931 Разв.жил.сферы'!$A$1:$G$15</definedName>
    <definedName name="Z_83B5464C_805B_41DB_81B9_A691DDF78663_.wvu.PrintArea" localSheetId="14" hidden="1">'Группа В 2934 (УМИ)'!$A$1:$G$19</definedName>
    <definedName name="Z_83B5464C_805B_41DB_81B9_A691DDF78663_.wvu.PrintArea" localSheetId="19" hidden="1">'Группа С 2811 (РИГО)'!$A$1:$G$13</definedName>
    <definedName name="Z_83B5464C_805B_41DB_81B9_A691DDF78663_.wvu.PrintArea" localSheetId="18" hidden="1">'Группа С 2863 (УМФ)'!$A$1:$G$13</definedName>
    <definedName name="Z_83B5464C_805B_41DB_81B9_A691DDF78663_.wvu.Rows" localSheetId="17" hidden="1">'В 2908 РЖКК'!$8:$8,'В 2908 РЖКК'!$11:$11,'В 2908 РЖКК'!$14:$14</definedName>
    <definedName name="Z_83B5464C_805B_41DB_81B9_A691DDF78663_.wvu.Rows" localSheetId="5" hidden="1">'Группа В 2900 (АПК)'!$9:$9,'Группа В 2900 (АПК)'!$13:$13</definedName>
    <definedName name="Z_83B5464C_805B_41DB_81B9_A691DDF78663_.wvu.Rows" localSheetId="13" hidden="1">'Группа В 2903 Разв. мун.службы'!$8:$8,'Группа В 2903 Разв. мун.службы'!$10:$10,'Группа В 2903 Разв. мун.службы'!$13:$13</definedName>
    <definedName name="Z_83B5464C_805B_41DB_81B9_A691DDF78663_.wvu.Rows" localSheetId="14" hidden="1">'Группа В 2934 (УМИ)'!$9:$9,'Группа В 2934 (УМИ)'!$12:$12,'Группа В 2934 (УМИ)'!$14:$14</definedName>
    <definedName name="Z_D064BFE3_0CFC_4FA0_A904_E97A6AB4FB27_.wvu.PrintArea" localSheetId="2" hidden="1">'Группа A 2932 (Культура)'!$A$1:$G$19</definedName>
    <definedName name="Z_D064BFE3_0CFC_4FA0_A904_E97A6AB4FB27_.wvu.PrintArea" localSheetId="4" hidden="1">'Группа А 2354 ФКГС'!$A$1:$G$18</definedName>
    <definedName name="Z_D064BFE3_0CFC_4FA0_A904_E97A6AB4FB27_.wvu.PrintArea" localSheetId="0" hidden="1">'Группа А 2899 (УО)'!$A$1:$G$18</definedName>
    <definedName name="Z_D064BFE3_0CFC_4FA0_A904_E97A6AB4FB27_.wvu.PrintArea" localSheetId="1" hidden="1">'Группа А 2919 СЭР'!$A$1:$G$18</definedName>
    <definedName name="Z_D064BFE3_0CFC_4FA0_A904_E97A6AB4FB27_.wvu.PrintArea" localSheetId="3" hidden="1">'Группа А 2920 (Спорт)'!$A$1:$G$18</definedName>
    <definedName name="Z_D064BFE3_0CFC_4FA0_A904_E97A6AB4FB27_.wvu.PrintArea" localSheetId="5" hidden="1">'Группа В 2900 (АПК)'!$A$1:$G$18</definedName>
    <definedName name="Z_D064BFE3_0CFC_4FA0_A904_E97A6AB4FB27_.wvu.PrintArea" localSheetId="6" hidden="1">'Группа В 2901 (СЗН)'!$A$1:$G$16</definedName>
    <definedName name="Z_D064BFE3_0CFC_4FA0_A904_E97A6AB4FB27_.wvu.PrintArea" localSheetId="13" hidden="1">'Группа В 2903 Разв. мун.службы'!$A$1:$G$18</definedName>
    <definedName name="Z_D064BFE3_0CFC_4FA0_A904_E97A6AB4FB27_.wvu.PrintArea" localSheetId="10" hidden="1">'Группа В 2906 РТС'!$A$1:$G$18</definedName>
    <definedName name="Z_D064BFE3_0CFC_4FA0_A904_E97A6AB4FB27_.wvu.PrintArea" localSheetId="11" hidden="1">'Группа В 2908 РЖКК'!$A$1:$G$18</definedName>
    <definedName name="Z_D064BFE3_0CFC_4FA0_A904_E97A6AB4FB27_.wvu.PrintArea" localSheetId="7" hidden="1">'Группа В 2909 Экология'!$A$1:$G$15</definedName>
    <definedName name="Z_D064BFE3_0CFC_4FA0_A904_E97A6AB4FB27_.wvu.PrintArea" localSheetId="16" hidden="1">'Группа В 2928 ППи ООПГ'!$A$1:$G$15</definedName>
    <definedName name="Z_D064BFE3_0CFC_4FA0_A904_E97A6AB4FB27_.wvu.PrintArea" localSheetId="15" hidden="1">'Группа В 2931 Разв.жил.сферы'!$A$1:$G$15</definedName>
    <definedName name="Z_D064BFE3_0CFC_4FA0_A904_E97A6AB4FB27_.wvu.PrintArea" localSheetId="14" hidden="1">'Группа В 2934 (УМИ)'!$A$1:$G$19</definedName>
    <definedName name="Z_D064BFE3_0CFC_4FA0_A904_E97A6AB4FB27_.wvu.PrintArea" localSheetId="19" hidden="1">'Группа С 2811 (РИГО)'!$A$1:$G$13</definedName>
    <definedName name="Z_D064BFE3_0CFC_4FA0_A904_E97A6AB4FB27_.wvu.PrintArea" localSheetId="18" hidden="1">'Группа С 2863 (УМФ)'!$A$1:$G$13</definedName>
    <definedName name="Z_D064BFE3_0CFC_4FA0_A904_E97A6AB4FB27_.wvu.Rows" localSheetId="17" hidden="1">'В 2908 РЖКК'!$8:$8,'В 2908 РЖКК'!$11:$11,'В 2908 РЖКК'!$14:$14</definedName>
    <definedName name="Z_D064BFE3_0CFC_4FA0_A904_E97A6AB4FB27_.wvu.Rows" localSheetId="2" hidden="1">'Группа A 2932 (Культура)'!$9:$9,'Группа A 2932 (Культура)'!$11:$11,'Группа A 2932 (Культура)'!$14:$14</definedName>
    <definedName name="Z_D064BFE3_0CFC_4FA0_A904_E97A6AB4FB27_.wvu.Rows" localSheetId="5" hidden="1">'Группа В 2900 (АПК)'!$9:$9,'Группа В 2900 (АПК)'!#REF!,'Группа В 2900 (АПК)'!$13:$13</definedName>
    <definedName name="Z_D064BFE3_0CFC_4FA0_A904_E97A6AB4FB27_.wvu.Rows" localSheetId="13" hidden="1">'Группа В 2903 Разв. мун.службы'!$8:$8,'Группа В 2903 Разв. мун.службы'!$10:$10,'Группа В 2903 Разв. мун.службы'!$13:$13</definedName>
    <definedName name="Z_D064BFE3_0CFC_4FA0_A904_E97A6AB4FB27_.wvu.Rows" localSheetId="16" hidden="1">'Группа В 2928 ППи ООПГ'!#REF!,'Группа В 2928 ППи ООПГ'!#REF!,'Группа В 2928 ППи ООПГ'!#REF!</definedName>
    <definedName name="Z_D064BFE3_0CFC_4FA0_A904_E97A6AB4FB27_.wvu.Rows" localSheetId="14" hidden="1">'Группа В 2934 (УМИ)'!$9:$9,'Группа В 2934 (УМИ)'!$12:$12,'Группа В 2934 (УМИ)'!$14:$14</definedName>
    <definedName name="Z_DB5FF748_5A0B_481D_84B1_E8DCB60F31BB_.wvu.PrintArea" localSheetId="2" hidden="1">'Группа A 2932 (Культура)'!$A$1:$G$19</definedName>
    <definedName name="Z_DB5FF748_5A0B_481D_84B1_E8DCB60F31BB_.wvu.PrintArea" localSheetId="4" hidden="1">'Группа А 2354 ФКГС'!$A$1:$G$18</definedName>
    <definedName name="Z_DB5FF748_5A0B_481D_84B1_E8DCB60F31BB_.wvu.PrintArea" localSheetId="0" hidden="1">'Группа А 2899 (УО)'!$A$1:$G$18</definedName>
    <definedName name="Z_DB5FF748_5A0B_481D_84B1_E8DCB60F31BB_.wvu.PrintArea" localSheetId="1" hidden="1">'Группа А 2919 СЭР'!$A$1:$G$18</definedName>
    <definedName name="Z_DB5FF748_5A0B_481D_84B1_E8DCB60F31BB_.wvu.PrintArea" localSheetId="3" hidden="1">'Группа А 2920 (Спорт)'!$A$1:$G$18</definedName>
    <definedName name="Z_DB5FF748_5A0B_481D_84B1_E8DCB60F31BB_.wvu.PrintArea" localSheetId="12" hidden="1">'Группа В 2810 БжД'!$A$1:$G$15</definedName>
    <definedName name="Z_DB5FF748_5A0B_481D_84B1_E8DCB60F31BB_.wvu.PrintArea" localSheetId="5" hidden="1">'Группа В 2900 (АПК)'!$A$1:$G$18</definedName>
    <definedName name="Z_DB5FF748_5A0B_481D_84B1_E8DCB60F31BB_.wvu.PrintArea" localSheetId="6" hidden="1">'Группа В 2901 (СЗН)'!$A$1:$G$16</definedName>
    <definedName name="Z_DB5FF748_5A0B_481D_84B1_E8DCB60F31BB_.wvu.PrintArea" localSheetId="13" hidden="1">'Группа В 2903 Разв. мун.службы'!$A$1:$G$18</definedName>
    <definedName name="Z_DB5FF748_5A0B_481D_84B1_E8DCB60F31BB_.wvu.PrintArea" localSheetId="7" hidden="1">'Группа В 2909 Экология'!$A$1:$G$15</definedName>
    <definedName name="Z_DB5FF748_5A0B_481D_84B1_E8DCB60F31BB_.wvu.PrintArea" localSheetId="16" hidden="1">'Группа В 2928 ППи ООПГ'!$A$1:$G$15</definedName>
    <definedName name="Z_DB5FF748_5A0B_481D_84B1_E8DCB60F31BB_.wvu.PrintArea" localSheetId="14" hidden="1">'Группа В 2934 (УМИ)'!$A$1:$G$19</definedName>
    <definedName name="Z_DB5FF748_5A0B_481D_84B1_E8DCB60F31BB_.wvu.PrintArea" localSheetId="19" hidden="1">'Группа С 2811 (РИГО)'!$A$1:$G$13</definedName>
    <definedName name="Z_DB5FF748_5A0B_481D_84B1_E8DCB60F31BB_.wvu.PrintArea" localSheetId="18" hidden="1">'Группа С 2863 (УМФ)'!$A$1:$G$13</definedName>
    <definedName name="Z_DB5FF748_5A0B_481D_84B1_E8DCB60F31BB_.wvu.Rows" localSheetId="17" hidden="1">'В 2908 РЖКК'!$8:$8,'В 2908 РЖКК'!$11:$11,'В 2908 РЖКК'!$14:$14</definedName>
    <definedName name="Z_DB5FF748_5A0B_481D_84B1_E8DCB60F31BB_.wvu.Rows" localSheetId="2" hidden="1">'Группа A 2932 (Культура)'!$9:$9,'Группа A 2932 (Культура)'!$11:$11,'Группа A 2932 (Культура)'!$14:$14</definedName>
    <definedName name="Z_DB5FF748_5A0B_481D_84B1_E8DCB60F31BB_.wvu.Rows" localSheetId="5" hidden="1">'Группа В 2900 (АПК)'!$9:$9,'Группа В 2900 (АПК)'!$13:$13</definedName>
    <definedName name="Z_DB5FF748_5A0B_481D_84B1_E8DCB60F31BB_.wvu.Rows" localSheetId="13" hidden="1">'Группа В 2903 Разв. мун.службы'!$8:$8,'Группа В 2903 Разв. мун.службы'!$10:$10,'Группа В 2903 Разв. мун.службы'!$13:$13</definedName>
    <definedName name="Z_DB5FF748_5A0B_481D_84B1_E8DCB60F31BB_.wvu.Rows" localSheetId="7" hidden="1">'Группа В 2909 Экология'!#REF!,'Группа В 2909 Экология'!#REF!,'Группа В 2909 Экология'!#REF!</definedName>
    <definedName name="Z_DB5FF748_5A0B_481D_84B1_E8DCB60F31BB_.wvu.Rows" localSheetId="16" hidden="1">'Группа В 2928 ППи ООПГ'!#REF!,'Группа В 2928 ППи ООПГ'!#REF!,'Группа В 2928 ППи ООПГ'!#REF!</definedName>
    <definedName name="Z_DB5FF748_5A0B_481D_84B1_E8DCB60F31BB_.wvu.Rows" localSheetId="14" hidden="1">'Группа В 2934 (УМИ)'!$9:$9,'Группа В 2934 (УМИ)'!$12:$12,'Группа В 2934 (УМИ)'!$14:$14</definedName>
    <definedName name="Z_E68AA610_1447_41B6_8A0D_6F62026B6D10_.wvu.PrintArea" localSheetId="2" hidden="1">'Группа A 2932 (Культура)'!$A$1:$G$19</definedName>
    <definedName name="Z_E68AA610_1447_41B6_8A0D_6F62026B6D10_.wvu.PrintArea" localSheetId="4" hidden="1">'Группа А 2354 ФКГС'!$A$1:$G$18</definedName>
    <definedName name="Z_E68AA610_1447_41B6_8A0D_6F62026B6D10_.wvu.PrintArea" localSheetId="0" hidden="1">'Группа А 2899 (УО)'!$A$1:$G$18</definedName>
    <definedName name="Z_E68AA610_1447_41B6_8A0D_6F62026B6D10_.wvu.PrintArea" localSheetId="1" hidden="1">'Группа А 2919 СЭР'!$A$1:$G$18</definedName>
    <definedName name="Z_E68AA610_1447_41B6_8A0D_6F62026B6D10_.wvu.PrintArea" localSheetId="3" hidden="1">'Группа А 2920 (Спорт)'!$A$1:$G$18</definedName>
    <definedName name="Z_E68AA610_1447_41B6_8A0D_6F62026B6D10_.wvu.PrintArea" localSheetId="12" hidden="1">'Группа В 2810 БжД'!$A$1:$G$15</definedName>
    <definedName name="Z_E68AA610_1447_41B6_8A0D_6F62026B6D10_.wvu.PrintArea" localSheetId="5" hidden="1">'Группа В 2900 (АПК)'!$A$1:$G$18</definedName>
    <definedName name="Z_E68AA610_1447_41B6_8A0D_6F62026B6D10_.wvu.PrintArea" localSheetId="6" hidden="1">'Группа В 2901 (СЗН)'!$A$1:$G$16</definedName>
    <definedName name="Z_E68AA610_1447_41B6_8A0D_6F62026B6D10_.wvu.PrintArea" localSheetId="13" hidden="1">'Группа В 2903 Разв. мун.службы'!$A$1:$G$18</definedName>
    <definedName name="Z_E68AA610_1447_41B6_8A0D_6F62026B6D10_.wvu.PrintArea" localSheetId="10" hidden="1">'Группа В 2906 РТС'!$A$1:$G$18</definedName>
    <definedName name="Z_E68AA610_1447_41B6_8A0D_6F62026B6D10_.wvu.PrintArea" localSheetId="11" hidden="1">'Группа В 2908 РЖКК'!$A$1:$G$18</definedName>
    <definedName name="Z_E68AA610_1447_41B6_8A0D_6F62026B6D10_.wvu.PrintArea" localSheetId="7" hidden="1">'Группа В 2909 Экология'!$A$1:$G$15</definedName>
    <definedName name="Z_E68AA610_1447_41B6_8A0D_6F62026B6D10_.wvu.PrintArea" localSheetId="16" hidden="1">'Группа В 2928 ППи ООПГ'!$A$1:$G$15</definedName>
    <definedName name="Z_E68AA610_1447_41B6_8A0D_6F62026B6D10_.wvu.PrintArea" localSheetId="15" hidden="1">'Группа В 2931 Разв.жил.сферы'!$A$1:$G$15</definedName>
    <definedName name="Z_E68AA610_1447_41B6_8A0D_6F62026B6D10_.wvu.PrintArea" localSheetId="14" hidden="1">'Группа В 2934 (УМИ)'!$A$1:$G$19</definedName>
    <definedName name="Z_E68AA610_1447_41B6_8A0D_6F62026B6D10_.wvu.PrintArea" localSheetId="19" hidden="1">'Группа С 2811 (РИГО)'!$A$1:$G$13</definedName>
    <definedName name="Z_E68AA610_1447_41B6_8A0D_6F62026B6D10_.wvu.PrintArea" localSheetId="18" hidden="1">'Группа С 2863 (УМФ)'!$A$1:$G$13</definedName>
    <definedName name="Z_E68AA610_1447_41B6_8A0D_6F62026B6D10_.wvu.Rows" localSheetId="17" hidden="1">'В 2908 РЖКК'!$8:$8,'В 2908 РЖКК'!$11:$11,'В 2908 РЖКК'!$14:$14</definedName>
    <definedName name="Z_E68AA610_1447_41B6_8A0D_6F62026B6D10_.wvu.Rows" localSheetId="2" hidden="1">'Группа A 2932 (Культура)'!$9:$9,'Группа A 2932 (Культура)'!$11:$11,'Группа A 2932 (Культура)'!$14:$14</definedName>
    <definedName name="Z_E68AA610_1447_41B6_8A0D_6F62026B6D10_.wvu.Rows" localSheetId="5" hidden="1">'Группа В 2900 (АПК)'!$9:$9,'Группа В 2900 (АПК)'!$13:$13</definedName>
    <definedName name="Z_E68AA610_1447_41B6_8A0D_6F62026B6D10_.wvu.Rows" localSheetId="13" hidden="1">'Группа В 2903 Разв. мун.службы'!$8:$8,'Группа В 2903 Разв. мун.службы'!$10:$10,'Группа В 2903 Разв. мун.службы'!$13:$13</definedName>
    <definedName name="Z_E68AA610_1447_41B6_8A0D_6F62026B6D10_.wvu.Rows" localSheetId="16" hidden="1">'Группа В 2928 ППи ООПГ'!#REF!,'Группа В 2928 ППи ООПГ'!#REF!,'Группа В 2928 ППи ООПГ'!#REF!</definedName>
    <definedName name="Z_E68AA610_1447_41B6_8A0D_6F62026B6D10_.wvu.Rows" localSheetId="14" hidden="1">'Группа В 2934 (УМИ)'!$9:$9,'Группа В 2934 (УМИ)'!$12:$12,'Группа В 2934 (УМИ)'!$14:$14</definedName>
    <definedName name="Z_EC56D8CD_5E96_4735_B304_1C545AF394D1_.wvu.PrintArea" localSheetId="2" hidden="1">'Группа A 2932 (Культура)'!$A$1:$G$19</definedName>
    <definedName name="Z_EC56D8CD_5E96_4735_B304_1C545AF394D1_.wvu.PrintArea" localSheetId="4" hidden="1">'Группа А 2354 ФКГС'!$A$1:$G$18</definedName>
    <definedName name="Z_EC56D8CD_5E96_4735_B304_1C545AF394D1_.wvu.PrintArea" localSheetId="0" hidden="1">'Группа А 2899 (УО)'!$A$1:$G$18</definedName>
    <definedName name="Z_EC56D8CD_5E96_4735_B304_1C545AF394D1_.wvu.PrintArea" localSheetId="1" hidden="1">'Группа А 2919 СЭР'!$A$1:$G$18</definedName>
    <definedName name="Z_EC56D8CD_5E96_4735_B304_1C545AF394D1_.wvu.PrintArea" localSheetId="3" hidden="1">'Группа А 2920 (Спорт)'!$A$1:$G$18</definedName>
    <definedName name="Z_EC56D8CD_5E96_4735_B304_1C545AF394D1_.wvu.PrintArea" localSheetId="12" hidden="1">'Группа В 2810 БжД'!$A$1:$G$15</definedName>
    <definedName name="Z_EC56D8CD_5E96_4735_B304_1C545AF394D1_.wvu.PrintArea" localSheetId="5" hidden="1">'Группа В 2900 (АПК)'!$A$1:$G$18</definedName>
    <definedName name="Z_EC56D8CD_5E96_4735_B304_1C545AF394D1_.wvu.PrintArea" localSheetId="6" hidden="1">'Группа В 2901 (СЗН)'!$A$1:$G$16</definedName>
    <definedName name="Z_EC56D8CD_5E96_4735_B304_1C545AF394D1_.wvu.PrintArea" localSheetId="13" hidden="1">'Группа В 2903 Разв. мун.службы'!$A$1:$G$18</definedName>
    <definedName name="Z_EC56D8CD_5E96_4735_B304_1C545AF394D1_.wvu.PrintArea" localSheetId="10" hidden="1">'Группа В 2906 РТС'!$A$1:$G$18</definedName>
    <definedName name="Z_EC56D8CD_5E96_4735_B304_1C545AF394D1_.wvu.PrintArea" localSheetId="11" hidden="1">'Группа В 2908 РЖКК'!$A$1:$G$18</definedName>
    <definedName name="Z_EC56D8CD_5E96_4735_B304_1C545AF394D1_.wvu.PrintArea" localSheetId="7" hidden="1">'Группа В 2909 Экология'!$A$1:$G$15</definedName>
    <definedName name="Z_EC56D8CD_5E96_4735_B304_1C545AF394D1_.wvu.PrintArea" localSheetId="16" hidden="1">'Группа В 2928 ППи ООПГ'!$A$1:$G$15</definedName>
    <definedName name="Z_EC56D8CD_5E96_4735_B304_1C545AF394D1_.wvu.PrintArea" localSheetId="15" hidden="1">'Группа В 2931 Разв.жил.сферы'!$A$1:$G$15</definedName>
    <definedName name="Z_EC56D8CD_5E96_4735_B304_1C545AF394D1_.wvu.PrintArea" localSheetId="14" hidden="1">'Группа В 2934 (УМИ)'!$A$1:$G$19</definedName>
    <definedName name="Z_EC56D8CD_5E96_4735_B304_1C545AF394D1_.wvu.PrintArea" localSheetId="19" hidden="1">'Группа С 2811 (РИГО)'!$A$1:$G$13</definedName>
    <definedName name="Z_EC56D8CD_5E96_4735_B304_1C545AF394D1_.wvu.PrintArea" localSheetId="18" hidden="1">'Группа С 2863 (УМФ)'!$A$1:$G$13</definedName>
    <definedName name="Z_EC56D8CD_5E96_4735_B304_1C545AF394D1_.wvu.Rows" localSheetId="17" hidden="1">'В 2908 РЖКК'!$8:$8,'В 2908 РЖКК'!$11:$11,'В 2908 РЖКК'!$14:$14</definedName>
    <definedName name="Z_EC56D8CD_5E96_4735_B304_1C545AF394D1_.wvu.Rows" localSheetId="5" hidden="1">'Группа В 2900 (АПК)'!$9:$9,'Группа В 2900 (АПК)'!$13:$13</definedName>
    <definedName name="Z_EC56D8CD_5E96_4735_B304_1C545AF394D1_.wvu.Rows" localSheetId="13" hidden="1">'Группа В 2903 Разв. мун.службы'!$8:$8,'Группа В 2903 Разв. мун.службы'!$10:$10,'Группа В 2903 Разв. мун.службы'!$13:$13</definedName>
    <definedName name="Z_EC56D8CD_5E96_4735_B304_1C545AF394D1_.wvu.Rows" localSheetId="16" hidden="1">'Группа В 2928 ППи ООПГ'!#REF!,'Группа В 2928 ППи ООПГ'!#REF!,'Группа В 2928 ППи ООПГ'!#REF!</definedName>
    <definedName name="_xlnm.Print_Area" localSheetId="2">'Группа A 2932 (Культура)'!$A$1:$G$19</definedName>
    <definedName name="_xlnm.Print_Area" localSheetId="4">'Группа А 2354 ФКГС'!$A$1:$G$18</definedName>
    <definedName name="_xlnm.Print_Area" localSheetId="0">'Группа А 2899 (УО)'!$A$1:$G$18</definedName>
    <definedName name="_xlnm.Print_Area" localSheetId="1">'Группа А 2919 СЭР'!$A$1:$G$18</definedName>
    <definedName name="_xlnm.Print_Area" localSheetId="3">'Группа А 2920 (Спорт)'!$A$1:$G$18</definedName>
    <definedName name="_xlnm.Print_Area" localSheetId="5">'Группа В 2900 (АПК)'!$A$1:$G$18</definedName>
    <definedName name="_xlnm.Print_Area" localSheetId="6">'Группа В 2901 (СЗН)'!$A$1:$G$16</definedName>
    <definedName name="_xlnm.Print_Area" localSheetId="13">'Группа В 2903 Разв. мун.службы'!$A$1:$G$18</definedName>
    <definedName name="_xlnm.Print_Area" localSheetId="10">'Группа В 2906 РТС'!$A$1:$G$18</definedName>
    <definedName name="_xlnm.Print_Area" localSheetId="11">'Группа В 2908 РЖКК'!$A$1:$G$18</definedName>
    <definedName name="_xlnm.Print_Area" localSheetId="7">'Группа В 2909 Экология'!$A$1:$G$15</definedName>
    <definedName name="_xlnm.Print_Area" localSheetId="15">'Группа В 2931 Разв.жил.сферы'!$A$1:$G$15</definedName>
    <definedName name="_xlnm.Print_Area" localSheetId="14">'Группа В 2934 (УМИ)'!$A$1:$G$19</definedName>
    <definedName name="_xlnm.Print_Area" localSheetId="19">'Группа С 2811 (РИГО)'!$A$1:$G$13</definedName>
    <definedName name="_xlnm.Print_Area" localSheetId="18">'Группа С 2863 (УМФ)'!$A$1:$G$13</definedName>
  </definedNames>
  <calcPr calcId="162913"/>
  <customWorkbookViews>
    <customWorkbookView name="Степаненко Наталья Алексеевна - Личное представление" guid="{83B5464C-805B-41DB-81B9-A691DDF78663}" mergeInterval="0" personalView="1" maximized="1" xWindow="-8" yWindow="-8" windowWidth="1936" windowHeight="1048" activeSheetId="20"/>
    <customWorkbookView name="Митина Екатерина Сергеевна - Личное представление" guid="{DB5FF748-5A0B-481D-84B1-E8DCB60F31BB}" mergeInterval="0" personalView="1" maximized="1" xWindow="-8" yWindow="-8" windowWidth="2576" windowHeight="1408" tabRatio="880" activeSheetId="20"/>
    <customWorkbookView name="Шишкина Юлия Андреева - Личное представление" guid="{D064BFE3-0CFC-4FA0-A904-E97A6AB4FB27}" mergeInterval="0" personalView="1" maximized="1" xWindow="-8" yWindow="-8" windowWidth="1936" windowHeight="1066" tabRatio="707" activeSheetId="20"/>
    <customWorkbookView name="Логинова Ленара Юлдашевна - Личное представление" guid="{6D50AFB0-1F88-45CC-9714-E302C21A7AF6}" mergeInterval="0" personalView="1" maximized="1" windowWidth="1916" windowHeight="854" activeSheetId="14"/>
    <customWorkbookView name="Саратова Ольга Сергеевна - Личное представление" guid="{65D17E01-2C95-467A-A6C0-284D8AF9353A}" mergeInterval="0" personalView="1" maximized="1" xWindow="-8" yWindow="-8" windowWidth="1936" windowHeight="1056" tabRatio="940" activeSheetId="11"/>
    <customWorkbookView name="Бондарева Оксана Петровна - Личное представление" guid="{E68AA610-1447-41B6-8A0D-6F62026B6D10}" mergeInterval="0" personalView="1" maximized="1" xWindow="-8" yWindow="-8" windowWidth="1936" windowHeight="1056" tabRatio="798" activeSheetId="2"/>
    <customWorkbookView name="Цёвка Елена Александровна - Личное представление" guid="{EC56D8CD-5E96-4735-B304-1C545AF394D1}" mergeInterval="0" personalView="1" windowWidth="960" windowHeight="1032" activeSheetId="3"/>
  </customWorkbookViews>
</workbook>
</file>

<file path=xl/calcChain.xml><?xml version="1.0" encoding="utf-8"?>
<calcChain xmlns="http://schemas.openxmlformats.org/spreadsheetml/2006/main">
  <c r="F10" i="17" l="1"/>
  <c r="F8" i="17"/>
  <c r="F6" i="17"/>
  <c r="F10" i="15"/>
  <c r="F10" i="8"/>
  <c r="E12" i="11" l="1"/>
  <c r="E11" i="11"/>
  <c r="E11" i="4" l="1"/>
  <c r="E14" i="4"/>
  <c r="E10" i="4"/>
  <c r="E10" i="7" l="1"/>
  <c r="E7" i="7" l="1"/>
  <c r="E10" i="11" l="1"/>
  <c r="F10" i="11" s="1"/>
  <c r="E9" i="11"/>
  <c r="E8" i="11"/>
  <c r="E7" i="11"/>
  <c r="E9" i="4" l="1"/>
  <c r="E7" i="14" l="1"/>
  <c r="E11" i="17" l="1"/>
  <c r="E12" i="17"/>
  <c r="E10" i="19"/>
  <c r="F10" i="19" s="1"/>
  <c r="E10" i="17"/>
  <c r="E11" i="6"/>
  <c r="E10" i="6"/>
  <c r="E7" i="6" l="1"/>
  <c r="E15" i="10" l="1"/>
  <c r="E14" i="10"/>
  <c r="E13" i="10"/>
  <c r="E12" i="10"/>
  <c r="E11" i="10"/>
  <c r="E10" i="10"/>
  <c r="E9" i="10"/>
  <c r="E8" i="10"/>
  <c r="E7" i="10"/>
  <c r="E6" i="10"/>
  <c r="E15" i="12"/>
  <c r="E14" i="12"/>
  <c r="E13" i="12"/>
  <c r="E12" i="12"/>
  <c r="E11" i="12"/>
  <c r="E10" i="12"/>
  <c r="F9" i="12" s="1"/>
  <c r="E9" i="12"/>
  <c r="E8" i="12"/>
  <c r="E7" i="12"/>
  <c r="E6" i="12"/>
  <c r="F12" i="10" l="1"/>
  <c r="F9" i="10"/>
  <c r="F6" i="10"/>
  <c r="F12" i="12"/>
  <c r="F6" i="12"/>
  <c r="F16" i="10" l="1"/>
  <c r="F16" i="12"/>
  <c r="E7" i="20"/>
  <c r="E14" i="7"/>
  <c r="E12" i="7"/>
  <c r="E11" i="9"/>
  <c r="E7" i="9"/>
  <c r="E8" i="16"/>
  <c r="E7" i="13"/>
  <c r="E8" i="4"/>
  <c r="E8" i="15"/>
  <c r="E7" i="15"/>
  <c r="E7" i="5"/>
  <c r="E15" i="3"/>
  <c r="E14" i="3"/>
  <c r="E13" i="3"/>
  <c r="E12" i="3"/>
  <c r="E11" i="3"/>
  <c r="E10" i="3"/>
  <c r="E9" i="3"/>
  <c r="E8" i="3"/>
  <c r="E7" i="3"/>
  <c r="E6" i="3"/>
  <c r="E15" i="1"/>
  <c r="E14" i="1"/>
  <c r="E13" i="1"/>
  <c r="E12" i="1"/>
  <c r="E11" i="1"/>
  <c r="E10" i="1"/>
  <c r="E9" i="1"/>
  <c r="E8" i="1"/>
  <c r="E7" i="1"/>
  <c r="E15" i="2"/>
  <c r="E14" i="2"/>
  <c r="E13" i="2"/>
  <c r="E12" i="2"/>
  <c r="E11" i="2"/>
  <c r="E10" i="2"/>
  <c r="E9" i="2"/>
  <c r="E8" i="2"/>
  <c r="E7" i="2"/>
  <c r="E6" i="2"/>
  <c r="E12" i="8"/>
  <c r="E11" i="8"/>
  <c r="E10" i="8"/>
  <c r="E9" i="8"/>
  <c r="E8" i="8"/>
  <c r="E6" i="8"/>
  <c r="E7" i="8"/>
  <c r="F8" i="8" l="1"/>
  <c r="F6" i="8"/>
  <c r="E6" i="11"/>
  <c r="F6" i="11" s="1"/>
  <c r="F8" i="11" l="1"/>
  <c r="F13" i="11" s="1"/>
  <c r="E10" i="20"/>
  <c r="F10" i="20" s="1"/>
  <c r="E9" i="20"/>
  <c r="E8" i="20"/>
  <c r="E6" i="20"/>
  <c r="F8" i="20" l="1"/>
  <c r="F6" i="20"/>
  <c r="E15" i="16"/>
  <c r="E12" i="14"/>
  <c r="E15" i="7"/>
  <c r="E16" i="4"/>
  <c r="F11" i="20" l="1"/>
  <c r="E6" i="9"/>
  <c r="F6" i="9" s="1"/>
  <c r="E8" i="9" l="1"/>
  <c r="E9" i="13" l="1"/>
  <c r="E6" i="13"/>
  <c r="E13" i="16" l="1"/>
  <c r="E6" i="5" l="1"/>
  <c r="E10" i="14" l="1"/>
  <c r="E11" i="14"/>
  <c r="F10" i="14" l="1"/>
  <c r="E15" i="13" l="1"/>
  <c r="E9" i="9"/>
  <c r="F8" i="9" s="1"/>
  <c r="E10" i="9"/>
  <c r="E12" i="9"/>
  <c r="E6" i="18"/>
  <c r="F6" i="18" s="1"/>
  <c r="E9" i="18"/>
  <c r="E10" i="18"/>
  <c r="E12" i="18"/>
  <c r="E13" i="18"/>
  <c r="E15" i="18"/>
  <c r="E16" i="18"/>
  <c r="F6" i="13"/>
  <c r="E11" i="13"/>
  <c r="F9" i="13" s="1"/>
  <c r="E12" i="13"/>
  <c r="E14" i="13"/>
  <c r="E6" i="14"/>
  <c r="E8" i="14"/>
  <c r="E9" i="14"/>
  <c r="E6" i="17"/>
  <c r="E7" i="17"/>
  <c r="E8" i="17"/>
  <c r="E9" i="17"/>
  <c r="E6" i="15"/>
  <c r="F6" i="15" s="1"/>
  <c r="E9" i="15"/>
  <c r="F8" i="15" s="1"/>
  <c r="E10" i="15"/>
  <c r="E11" i="15"/>
  <c r="E12" i="15"/>
  <c r="E15" i="5"/>
  <c r="E14" i="5"/>
  <c r="E13" i="5"/>
  <c r="E12" i="5"/>
  <c r="E11" i="5"/>
  <c r="E10" i="5"/>
  <c r="E9" i="5"/>
  <c r="E8" i="5"/>
  <c r="F10" i="9" l="1"/>
  <c r="F12" i="13"/>
  <c r="F16" i="13" s="1"/>
  <c r="F8" i="14"/>
  <c r="F9" i="5"/>
  <c r="F9" i="2"/>
  <c r="F6" i="14"/>
  <c r="F9" i="18"/>
  <c r="F6" i="5"/>
  <c r="F12" i="2"/>
  <c r="F12" i="5"/>
  <c r="F6" i="2"/>
  <c r="F13" i="18"/>
  <c r="F13" i="14" l="1"/>
  <c r="F13" i="15"/>
  <c r="F13" i="9"/>
  <c r="F17" i="18"/>
  <c r="F13" i="17"/>
  <c r="F16" i="5"/>
  <c r="F13" i="8"/>
  <c r="F16" i="2"/>
  <c r="E15" i="4"/>
  <c r="E13" i="4"/>
  <c r="E12" i="4"/>
  <c r="E7" i="4"/>
  <c r="F7" i="4" l="1"/>
  <c r="F10" i="4"/>
  <c r="F13" i="4"/>
  <c r="F17" i="4" l="1"/>
  <c r="E13" i="6" l="1"/>
  <c r="E12" i="6"/>
  <c r="E9" i="6"/>
  <c r="E8" i="6"/>
  <c r="F7" i="6" s="1"/>
  <c r="F11" i="6" l="1"/>
  <c r="F9" i="6"/>
  <c r="E16" i="16"/>
  <c r="E11" i="16"/>
  <c r="E10" i="16"/>
  <c r="E7" i="16"/>
  <c r="F13" i="16" l="1"/>
  <c r="F10" i="16"/>
  <c r="F14" i="6"/>
  <c r="F7" i="16"/>
  <c r="F17" i="16" l="1"/>
  <c r="F9" i="3" l="1"/>
  <c r="F12" i="3"/>
  <c r="F6" i="3"/>
  <c r="F16" i="3" l="1"/>
  <c r="E9" i="19"/>
  <c r="E8" i="19"/>
  <c r="E7" i="19"/>
  <c r="E6" i="19"/>
  <c r="F8" i="19" l="1"/>
  <c r="F6" i="19"/>
  <c r="E11" i="7"/>
  <c r="F10" i="7" s="1"/>
  <c r="E8" i="7"/>
  <c r="F11" i="19" l="1"/>
  <c r="F7" i="7"/>
  <c r="F12" i="7"/>
  <c r="F16" i="7" l="1"/>
  <c r="F12" i="1" l="1"/>
  <c r="F9" i="1" l="1"/>
  <c r="F6" i="1"/>
  <c r="F16" i="1" l="1"/>
</calcChain>
</file>

<file path=xl/sharedStrings.xml><?xml version="1.0" encoding="utf-8"?>
<sst xmlns="http://schemas.openxmlformats.org/spreadsheetml/2006/main" count="647" uniqueCount="179">
  <si>
    <t>Отчет по оценке эффективности реализации муниципальной программы</t>
  </si>
  <si>
    <t>Наименование комплексного критерия</t>
  </si>
  <si>
    <t>Наименование подкритерия</t>
  </si>
  <si>
    <t>Вес</t>
  </si>
  <si>
    <t>Балл</t>
  </si>
  <si>
    <t>Оценка по подкритерию</t>
  </si>
  <si>
    <t>Оценка по комплексному критерию</t>
  </si>
  <si>
    <t>Комментарии</t>
  </si>
  <si>
    <t xml:space="preserve">k1.1 степень достижения целевых значений показателей
</t>
  </si>
  <si>
    <t xml:space="preserve">k1.2 степень выполнения мероприятий муниципальной программы в отчетном году, в том числе предложенных заинтересованной общественностью
</t>
  </si>
  <si>
    <t xml:space="preserve">k1.3 степень достижения целевых значений показателей, включенных в проекты, в том числе региональные проекты, обеспечивающие достижение целей, показателей и результатов федеральных и национальных проектов
</t>
  </si>
  <si>
    <t>К1 «результативность муниципальной программы»
Z1=0,4</t>
  </si>
  <si>
    <t>К2 «эффективность механизма реализации муниципальной программы»
Z2=0,2</t>
  </si>
  <si>
    <t>К3 «обеспечение муниципальной программы»
Z3=0,4</t>
  </si>
  <si>
    <t>Итого</t>
  </si>
  <si>
    <t>1. Пояснения к оценке</t>
  </si>
  <si>
    <t>2. Выводы</t>
  </si>
  <si>
    <t>Группа С</t>
  </si>
  <si>
    <t>Общее количество мероприятий, выполненных в полном объеме, к общему количеству мероприятий, составило 100%</t>
  </si>
  <si>
    <t>В муниципальной программе отражен перечень возможных рисков при реализации муниципальной программы и мер по их преодолению</t>
  </si>
  <si>
    <t xml:space="preserve">k2.1 наличие идентифицированных и описанных проблем, в том числе неблагоприятных внешних факторов и рисков, влияющих на муниципальную программу; наличие и принятие определенных мер, направленных на смягчение влияния неблагоприятных внешних факторов
</t>
  </si>
  <si>
    <t xml:space="preserve">k2.2 взаимосвязь показателей и мероприятий муниципальной программы
</t>
  </si>
  <si>
    <t xml:space="preserve">k2.4 оценка полноты и своевременности корректировки муниципальной программы
</t>
  </si>
  <si>
    <t xml:space="preserve">k3.1 отношение общего фактического объема финансирования муниципальной программы к плановому уточненному объему
</t>
  </si>
  <si>
    <t>Группа А</t>
  </si>
  <si>
    <t xml:space="preserve">k3.2 отношение общего фактического объема финансирования проектов, в том числе региональных проектов, обеспечивающих достижение целей, показателей и результатов федеральных проектов, к плановому уточненному объему
</t>
  </si>
  <si>
    <t xml:space="preserve">k3.3 отношение объема привлеченных средств к общему объему финансирования муниципальной программы
</t>
  </si>
  <si>
    <t xml:space="preserve">k3.4 отношение общего фактического объема финансирования муниципальной программы за счет привлеченных средств к плановому общему объему финансирования за счет привлеченных средств
</t>
  </si>
  <si>
    <t>Согласно ранжированию муниципальных программ по группам исходя из параметров реализации, муниципальная программа относится к группе А (наличие в муниципальной программе мероприятий, реализуемых на принципах проектного управления, в том числе региональных проектов, обеспечивающих достижение целей, показателей и результатов федеральных проектов, реализуемых в составе муниципальной программы, наличие в муниципальной программе привлеченных средств за счет федерального бюджета, бюджета Ханты-Мансийского автономного округа – Югры и иных внебюджетных источников финансирования).</t>
  </si>
  <si>
    <t>Группа В</t>
  </si>
  <si>
    <t>-</t>
  </si>
  <si>
    <t>Исполнение составило 100%.</t>
  </si>
  <si>
    <t>Согласно ранжированию муниципальных программ по группам исходя из параметров реализации, муниципальная программа относится к группе В (наличие в муниципальной программе привлеченных средств за счет федерального бюджета, бюджета Ханты-Мансийского автономного округа – Югры и иных внебюджетных источников финансирования).</t>
  </si>
  <si>
    <t>Исполнение по муниципальной программе по итогам года составило 100%</t>
  </si>
  <si>
    <t>Среднее арифметическое значение степени достижения показателей составило 100%</t>
  </si>
  <si>
    <t>Наименование муниципальной программы "Профилактика правонарушений и обеспечение отдельных прав граждан в городе Когалыме"</t>
  </si>
  <si>
    <t>Исполнение составило 100%</t>
  </si>
  <si>
    <t>Объем привлеченных средств составил 83,8% к общему объему финансирования муниципальной программы</t>
  </si>
  <si>
    <t>Исполнение по муниципальной программе по итогам года составило 84,5%</t>
  </si>
  <si>
    <t>Общее количество мероприятий, выполненных в полном объеме, к общему количеству мероприятий, составило 66,7%</t>
  </si>
  <si>
    <t>Наименование муниципальной программы "Развитие жилищно-коммунального комплекса и повышение энергетической эффективности в городе Когалыме"</t>
  </si>
  <si>
    <t xml:space="preserve">Значение бальной интегральной оценки составило 7,0. Эффективность реализации муниципальной программы оценивается как "удовлетворительная". </t>
  </si>
  <si>
    <t>рекомендации</t>
  </si>
  <si>
    <t>Исполнение составило 100,0%.</t>
  </si>
  <si>
    <r>
      <t xml:space="preserve">Наименование муниципальной программы </t>
    </r>
    <r>
      <rPr>
        <b/>
        <u/>
        <sz val="13"/>
        <rFont val="Times New Roman"/>
        <family val="1"/>
        <charset val="204"/>
      </rPr>
      <t>"Формирование комфортной городской среды в городе Когалыме"</t>
    </r>
  </si>
  <si>
    <r>
      <t xml:space="preserve">Наименование муниципальной программы </t>
    </r>
    <r>
      <rPr>
        <b/>
        <u/>
        <sz val="13"/>
        <rFont val="Times New Roman"/>
        <family val="1"/>
        <charset val="204"/>
      </rPr>
      <t>"Социально-экономическое развитие и инвестиции муниципального образования город Когалым"</t>
    </r>
  </si>
  <si>
    <t>k2.3 оценка полноты и своевременности корректировки муниципальной программы</t>
  </si>
  <si>
    <t xml:space="preserve">k2.1 взаимосвязь показателей и мероприятий муниципальной программы
</t>
  </si>
  <si>
    <t xml:space="preserve">k2.2 доля проектной части в муниципальной программе
</t>
  </si>
  <si>
    <t xml:space="preserve">k2.1 взаимосвязь показателей и мероприятий муниципальной программы
</t>
  </si>
  <si>
    <r>
      <t xml:space="preserve">Наименование муниципальной программы </t>
    </r>
    <r>
      <rPr>
        <b/>
        <u/>
        <sz val="13"/>
        <rFont val="Times New Roman"/>
        <family val="1"/>
        <charset val="204"/>
      </rPr>
      <t>"Экологическая безопасность города Когалыма"</t>
    </r>
  </si>
  <si>
    <t xml:space="preserve">k2.1  взаимосвязь показателей и мероприятий муниципальной программы
</t>
  </si>
  <si>
    <r>
      <t xml:space="preserve">Наименование муниципальной программы </t>
    </r>
    <r>
      <rPr>
        <b/>
        <u/>
        <sz val="13"/>
        <rFont val="Times New Roman"/>
        <family val="1"/>
        <charset val="204"/>
      </rPr>
      <t>"Содействие занятости населения города Когалыма"</t>
    </r>
  </si>
  <si>
    <t xml:space="preserve">k2.3 оценка полноты и своевременности корректировки муниципальной программы
</t>
  </si>
  <si>
    <t>К2 «эффективность механизма реализации муниципальной программы» Z1=0,2</t>
  </si>
  <si>
    <t>k3.3 отношение объема привлеченных средств к общему объему финансирования муниципальной программы</t>
  </si>
  <si>
    <t>k2.2 доля проектной части в муниципальной программе</t>
  </si>
  <si>
    <r>
      <t xml:space="preserve">Наименование муниципальной программы </t>
    </r>
    <r>
      <rPr>
        <b/>
        <u/>
        <sz val="13"/>
        <rFont val="Times New Roman"/>
        <family val="1"/>
        <charset val="204"/>
      </rPr>
      <t>"Развитие образования в городе Когалыме"</t>
    </r>
  </si>
  <si>
    <r>
      <t xml:space="preserve">Наименование муниципальной программы </t>
    </r>
    <r>
      <rPr>
        <b/>
        <u/>
        <sz val="13"/>
        <rFont val="Times New Roman"/>
        <family val="1"/>
        <charset val="204"/>
      </rPr>
      <t>"Содержание объектов городского хозяйства и инженерной инфраструктуры в городе Когалыме"</t>
    </r>
  </si>
  <si>
    <t>В отчетном периоде были допущены нарушения сроков корректировки муниципальной программы</t>
  </si>
  <si>
    <t>Согласно ранжированию муниципальных программ по группам исходя из параметров реализации, муниципальная программа относится к группе С (наличие в муниципальной программе только средств бюджета города Когалыма, отсутствие мероприятий, реализуемых на принципах проектного управления, в том числе региональных проектов, обеспечивающих достижение целей, показателей и результатов федеральных проектов, реализуемых в составе муниципальной программы).</t>
  </si>
  <si>
    <t>Общее количество мероприятий, выполненных в полном объеме, к общему количеству мероприятий, составило 80%</t>
  </si>
  <si>
    <t>Наименование муниципальной программы "Укрепление межнационального и межконфессионального согласия, профилактика экстремизма и терроризма в городе Когалыме"</t>
  </si>
  <si>
    <t>Достижение показателя в рамках проекта города Когалыма составило 100%</t>
  </si>
  <si>
    <t>Общее количество мероприятий, выполненных в полном объеме, к общему количеству мероприятий, составило 83,3%</t>
  </si>
  <si>
    <t>Наименование муниципальной программы "Развитие транспортной системы города Когалыма"</t>
  </si>
  <si>
    <r>
      <t xml:space="preserve">Наименование муниципальной программы </t>
    </r>
    <r>
      <rPr>
        <b/>
        <u/>
        <sz val="13"/>
        <rFont val="Times New Roman"/>
        <family val="1"/>
        <charset val="204"/>
      </rPr>
      <t>"Управление муниципальными финансами в городе Когалыме"</t>
    </r>
  </si>
  <si>
    <r>
      <t xml:space="preserve">Наименование муниципальной программы </t>
    </r>
    <r>
      <rPr>
        <b/>
        <u/>
        <sz val="13"/>
        <rFont val="Times New Roman"/>
        <family val="1"/>
        <charset val="204"/>
      </rPr>
      <t>"Развитие институтов гражданского общества города Когалыма"</t>
    </r>
  </si>
  <si>
    <t xml:space="preserve">Значение бальной интегральной оценки составило 8,1. Эффективность реализации муниципальной программы оценивается как "умеренно эффективная". Управление экономики рекомендует сохранить уровень финансирования муниципальной программы в очередном финансовом году, при  этом ответственному исполнителю следует усилить контроль за использованием бюджетных средств, предусмотренных на выполнение работ, услуг подрядными организациями, следить за сроками выполнения работ, при необходимости своевременно принимать меры.   </t>
  </si>
  <si>
    <r>
      <t xml:space="preserve">Наименование муниципальной программы </t>
    </r>
    <r>
      <rPr>
        <b/>
        <u/>
        <sz val="13"/>
        <rFont val="Times New Roman"/>
        <family val="1"/>
        <charset val="204"/>
      </rPr>
      <t>"Развитие физической культуры и спорта в городе Когалыме"</t>
    </r>
  </si>
  <si>
    <t>Группа A</t>
  </si>
  <si>
    <t>Среднее арифметическое значение степени достижения показателей составило 102,8%</t>
  </si>
  <si>
    <t>Из 2 основных мероприятий муниципальной программы более чем на 95,0% выполнено 2 (100%)</t>
  </si>
  <si>
    <t>Объем привлеченных средств составил 18,6% к общему объему финансирования муниципальной программы</t>
  </si>
  <si>
    <t>Значение бальной интегральной оценки составило 9,8. Эффективность реализации муниципальной программы оценивается как "умеренно эффективная". Муниципальная программа направлена на создание благоприятных условий для устойчивого развития сельского хозяйства и повышение конкурентоспособности сельскохозяйственной
продукции, произведенной в городе Когалыме. Ответственному исполнителю рекомендовано сохранить уровень финансирования муниципальной программы в очередном финансовом году.</t>
  </si>
  <si>
    <r>
      <t xml:space="preserve">Наименование муниципальной программы </t>
    </r>
    <r>
      <rPr>
        <b/>
        <u/>
        <sz val="13"/>
        <rFont val="Times New Roman"/>
        <family val="1"/>
        <charset val="204"/>
      </rPr>
      <t>"Культурное пространство города Когалыма"</t>
    </r>
  </si>
  <si>
    <t>Среднее арифметическое значение степени достижения показателей составило 100,5%</t>
  </si>
  <si>
    <t>Из 13 основных мероприятий муниципальной программы более чем на 95,0% выполнено 12 (92,3%)</t>
  </si>
  <si>
    <t>Достижение показателя "Количество специалистов сферы культуры, повысивших квалификацию на базе Центров непрерывного образования и повышение квалификации творческих и управленческих кадров в сфере культуры (нарастающим итогом)" составило 106,8%</t>
  </si>
  <si>
    <t>Доля финансового обеспечения мероприятий, реализуемых на принципах проектного управления в общем объеме финансового обеспечения муниципальной программы составила 0,11%.</t>
  </si>
  <si>
    <t>Исполнение по муниципальной программе по итогам года составило 98,8%.</t>
  </si>
  <si>
    <t>Объем привлеченных средств составил 1,5% к общему объему финансирования муниципальной программы.</t>
  </si>
  <si>
    <t>Из 9 основных мероприятий муниципальной программы более чем на 95,0% выполнено 6 (66,7%)</t>
  </si>
  <si>
    <t>Доля финансового обеспечения мероприятий, реализуемых на принципах проектного управления в общем объеме финансового обеспечения муниципальной программы составила 3,8%.</t>
  </si>
  <si>
    <t>Исполнение по муниципальной программе по итогам года составило 94,8%.</t>
  </si>
  <si>
    <t>Объем привлеченных средств составил 7,2% к общему объему финансирования муниципальной программы.</t>
  </si>
  <si>
    <t>Из 15 основных мероприятий муниципальной программы более чем на 95,0% выполнено 10  (66,7%)</t>
  </si>
  <si>
    <t>Доля финансового обеспечения мероприятий, реализуемых на принципах проектного управления в общем объеме финансового обеспечения муниципальной программы составила 16,2%.</t>
  </si>
  <si>
    <t>Исполнение по муниципальной программе по итогам года составило 89,9%.</t>
  </si>
  <si>
    <t>Исполнение составило 62,5%.</t>
  </si>
  <si>
    <t>Объем привлеченных средств составил 81,3% к общему объему финансирования муниципальной программы.</t>
  </si>
  <si>
    <t>Исполнение составило 88,6%.</t>
  </si>
  <si>
    <t>Средне арифметическое значение степени достижения целевых показателей, включенных в национальные проекты, в том числе региональные -148,0%.</t>
  </si>
  <si>
    <t>Из 2 основных мероприятий муниципальной программы более чем на 95% выполнено 2.</t>
  </si>
  <si>
    <t>Исполнение по муниципальной программе по итогам года составило 99,4%.</t>
  </si>
  <si>
    <t>Объем привлеченных средств составил 40,2% к общему объему финансирования муниципальной программы.</t>
  </si>
  <si>
    <t>Исполнение составило 98,8%.</t>
  </si>
  <si>
    <t>Среднее арифметическое значение степени достижения 5 показателей составило 100,8%.</t>
  </si>
  <si>
    <r>
      <t xml:space="preserve">Наименование муниципальной программы </t>
    </r>
    <r>
      <rPr>
        <b/>
        <u/>
        <sz val="13"/>
        <rFont val="Times New Roman"/>
        <family val="1"/>
        <charset val="204"/>
      </rPr>
      <t>"Управление муниципальным имуществом города Когалыма"</t>
    </r>
  </si>
  <si>
    <t>Среднее арифметическое значение степени достижения показателей составило 108,3%</t>
  </si>
  <si>
    <t>В отчетном периоде не было допущено нарушения сроков корректировки муниципальной программы</t>
  </si>
  <si>
    <t>Исполнение составило 80,3%</t>
  </si>
  <si>
    <t>Объем привлеченных средств составил 16,8% к общему объему финансирования муниципальной программы</t>
  </si>
  <si>
    <t>Исполнение по муниципальной программе по итогам года составило 93,3%</t>
  </si>
  <si>
    <r>
      <rPr>
        <sz val="11"/>
        <color theme="1"/>
        <rFont val="Times New Roman"/>
        <family val="1"/>
        <charset val="204"/>
      </rPr>
      <t>Значение бальной интегральной оценки составило 6,7. Эффективность реализации муниципальной программы оценивается как "удовлетворительная". Муниципальная программа нацелена на формирование эффективной системы управления муниципальным имуществом города Когалыма, позволяющей обеспечить оптимальный с</t>
    </r>
    <r>
      <rPr>
        <sz val="11"/>
        <rFont val="Times New Roman"/>
        <family val="1"/>
        <charset val="204"/>
      </rPr>
      <t>остав для исполнения полномочий Администрации города Когалыма, достоверный учёт, контроль использования и надлежащее состояние муниципального имущества города Когалыма. Управление экономики рекомендует ответственному исполнителю:
- усилить контроль за использованием бюджетных средств, предусмотренных на выполнение работ, услуг подрядными организациями, обеспечить исполнение муниципальных контрактов со сроком реализации в 2025 году;
- осуществлять тщательное планирование установленных значений целевых показателей с целью исключения значительного перевыполнения установленных значений целевых показателей в 2025 году;
- сохранить прежний уровень финансирования муниципальной программы в очередном финансовом году, при условии устранения выявленных несоответствий.</t>
    </r>
  </si>
  <si>
    <t>Среднее арифметическое значение степени достижения показателей составило 102,9%</t>
  </si>
  <si>
    <t>Исполнение по муниципальной программе по итогам года составило 96,1%</t>
  </si>
  <si>
    <r>
      <t xml:space="preserve">Наименование муниципальной программы </t>
    </r>
    <r>
      <rPr>
        <b/>
        <u/>
        <sz val="13"/>
        <color theme="1"/>
        <rFont val="Times New Roman"/>
        <family val="1"/>
        <charset val="204"/>
      </rPr>
      <t>"Развитие муниципальной службы 
 в городе Когалыма"</t>
    </r>
  </si>
  <si>
    <t>Из 5 основных мероприятий муниципальной программы более чем на 95,0% выполнено 3 (60,0%)</t>
  </si>
  <si>
    <t>Исполнение по муниципальной программе по итогам года составило 96,3%</t>
  </si>
  <si>
    <t>Объем привлеченных средств составил 6,0% к общему объему финансирования муниципальной программы</t>
  </si>
  <si>
    <t>Исполнение составило 98,9%</t>
  </si>
  <si>
    <t>Согласно ранжированию муниципальных программ по группам исходя из параметров реализации, муниципальная программа относится к группе С (наличие в муниципальной программе только средств бюджета города Когалыма. Отсутствие мероприятий, реализуемых на принципах проектного управления, в том числе региональных проектов, обеспечивающих достижение целей, показателей и результатов федеральных проектов, реализуемых в составе муниципальной программы). Отметим, что в муниципальной программе также присутствуют привлеченные средства Ханты-Мансийского автономного округа - Югры (менее 1%), однако, ввиду того, что они предусмотрены на выплаты денежного поощрения по результатам работы сотрудникам комитета финансов Администрации города Когалыма, муниципальная программа оценке по критерию к3.3 и к3.4. не подлежат .</t>
  </si>
  <si>
    <r>
      <t xml:space="preserve">Наименование муниципальной программы </t>
    </r>
    <r>
      <rPr>
        <b/>
        <u/>
        <sz val="13"/>
        <color theme="1"/>
        <rFont val="Times New Roman"/>
        <family val="1"/>
        <charset val="204"/>
      </rPr>
      <t>"Безопасность жизнедеятельности населения города Когалыма"</t>
    </r>
  </si>
  <si>
    <t>Из 9 основных мероприятий муниципальной программы выполнено 6 или 66,7%.</t>
  </si>
  <si>
    <t>Исполнение по муниципальной программе по итогам года составило 98,3%</t>
  </si>
  <si>
    <t>Объем привлеченных средств составил 2,6% к общему объему финансирования муниципальной программы.</t>
  </si>
  <si>
    <t>Объем привлеченных средств составил 9,1% к общему объему финансирования муниципальной программы.</t>
  </si>
  <si>
    <t>Исполнение по муниципальной программе по итогам года составило 99,6%</t>
  </si>
  <si>
    <t>Среднее арифметическое значение степени достижения показателей составило 99,4%</t>
  </si>
  <si>
    <t xml:space="preserve">Значение бальной интегральной оценки составило 8,0.  Эффективность реализации муниципальной программы оценивается как "умеренно эффективная". Мероприятия муниципальной программы способствуют укреплению единства народов Российской Федерации, проживающих на территории города Когалыма, профилактике экстремизма, а также профилактике терроризма, в связи с чем, рекомендовано продлить реализацию муниципальной программы в очередном финансовом году. 
Ответственному исполнителю рекомендовано:
- сохранить прежний уровень финансирования муниципальной программы в очередном финансовом году, а также обеспечить проведение мониторинга достижения целевых показателей с целью своевременной корректировки значений целевых показателей и освоения финансовых средств в 2025 году.
</t>
  </si>
  <si>
    <t>Среднее арифметическое значение степени достижения показателей составило 116,1%</t>
  </si>
  <si>
    <t>Общее количество мероприятий, выполненных в полном объеме, к общему количеству мероприятий, составило 58,3%</t>
  </si>
  <si>
    <t>Исполнение по муниципальной программе по итогам года составило 95,6%</t>
  </si>
  <si>
    <t>Объем привлеченных средств составил 41,5% к общему объему финансирования муниципальной программы</t>
  </si>
  <si>
    <t>Исполнение составило 95,9%</t>
  </si>
  <si>
    <t>Значение бальной интегральной оценки составило 6,6. Эффективность реализации муниципальной программы оценивается как "удовлетворительная". Муниципальная программа направлена на снижение уровня преступности, обеспечение прав граждан в отдельных сферах жизнедеятельности в связи с чем, ответственному исполнителю рекомендовано сохранить прежний уровень финансирования муниципальной программы в очередном финансовом году, а также обеспечить проведение мониторинга достижения целевых показателей с целью своевременной корректировки значений целевых показателей и освоения финансовых средств в 2025 году.</t>
  </si>
  <si>
    <t>Среднее арифметическое значение степени достижения показателей составило 111,5%</t>
  </si>
  <si>
    <t>Среднее арифметическое значение степени достижения показателей составило 109%</t>
  </si>
  <si>
    <t>Доля финансового обеспечения мероприятий, реализуемых на принципах проектного управления в общем объеме финансового обеспечения муниципальной программы составила 14,1%</t>
  </si>
  <si>
    <t>Исполнение по муниципальной программе по итогам года составило 98,5%</t>
  </si>
  <si>
    <t>Исполнение составило 99,2%</t>
  </si>
  <si>
    <t>Объем привлеченных средств составил 7,2% к общему объему финансирования муниципальной программы</t>
  </si>
  <si>
    <t>Исполнение составило 98,5%</t>
  </si>
  <si>
    <t>Степень достижения по всем 5-ти показателям составила 101,5%</t>
  </si>
  <si>
    <t>Объем привлеченных средств составил 26,8% к общему объему финансирования муниципальной программы</t>
  </si>
  <si>
    <t xml:space="preserve">Значение бальной интегральной оценки составило 9,4. Эффективность реализации муниципальной программы оценивается как "умеренно эффективная". Мероприятия муниципальной программы направлены на обеспечение экологической безопасности города Когалыма, снижение негативного воздействие на окружающую среду отходами производства и потребления. Ответственному исполнителю рекомендовано сохранить прежний уровень финансирования муниципальной программы в очередном финансовом году. 
</t>
  </si>
  <si>
    <r>
      <t xml:space="preserve">Наименование муниципальной программы </t>
    </r>
    <r>
      <rPr>
        <b/>
        <u/>
        <sz val="13"/>
        <rFont val="Times New Roman"/>
        <family val="1"/>
        <charset val="204"/>
      </rPr>
      <t>"Развитие жилищной сферы города Когалыма"</t>
    </r>
  </si>
  <si>
    <t>Среднее арифметическое значение степени достижения показателей составило 98,8%</t>
  </si>
  <si>
    <t>Общее количество мероприятий, выполненных в полном объеме, к общему количеству мероприятий, составило 72,7%</t>
  </si>
  <si>
    <t>В отчетном году выполнено 25% мероприятий муниципальной программы (1 основное мероприятие из 5)</t>
  </si>
  <si>
    <t>Значение бальной интегральной оценки составило 7,1. Эффективность реализации муниципальной программы оценивается как "удовлетворительная". Муниципальная программа направлена на  повышение эффективности муниципальной службы в городе Когалыме. Управление экономики рекомендует сохранить прежний уровень финансирования муниципальной программы в очередном финансовом году. Также, в целях эффективного расходования бюджетных средств, ответственному исполнителю рекомендуется своевременно вносить изменения в муниципальную программу. При условии достижения плановых значений целевых показателей и экономии бюджетных средств, в результате проведения электронных торгов, своевременно осуществлять перераспределение или закрытие бюджетных средств.</t>
  </si>
  <si>
    <t>Среднее арифметическое значение степени достижения показателей составило 97,3%.</t>
  </si>
  <si>
    <t>Из 4 основных мероприятий муниципальной программы более чем на 95,0% выполнено 1 (20,0%)</t>
  </si>
  <si>
    <t>Исполнение по муниципальной программе по итогам года составило 90,1%</t>
  </si>
  <si>
    <t>Объем привлеченных средств составил 35,1% к общему объему финансирования муниципальной программы</t>
  </si>
  <si>
    <t>Исполнение составило 88,3%</t>
  </si>
  <si>
    <t>Значение бальной интегральной оценки составило 6,7. Эффективность реализации муниципальной программы оценивается как "удовлетворительная". Ответственному исполнителю рекомендовано более тщательно осуществлять планирование расходов на реализацию мероприятий ввиду наличия экономии по программным мероприятиям, усилить контроль за использованием бюджетных средств, предусмотренных на выполнение работ, услуг подрядными организациями, следить за сроками выполнения работ, при необходимости своевременно принимать меры, а также проводить мониторинг достижения целевых показателей с целью своевременной корректировки значений целевых показателей.</t>
  </si>
  <si>
    <t>Среднее арифметическое значение степени достижения показателей составило 101,4%</t>
  </si>
  <si>
    <t>Среднее арифметическое значение степени достижения целевых показателей, включенных в национальные проекты, в том числе региональные - 105,2%</t>
  </si>
  <si>
    <t>Доля финансового обеспечения мероприятий, реализуемых на принципах проектного управления в общем объеме финансового обеспечения муниципальной программы составила 75,9%</t>
  </si>
  <si>
    <t>Исполнение по муниципальной программе по итогам года составило 44,3%</t>
  </si>
  <si>
    <t>Исполнение составило 38,3%</t>
  </si>
  <si>
    <t>Объем привлеченных средств составил 87,5% к общему объему финансирования муниципальной программы</t>
  </si>
  <si>
    <t>Исполнение составило 36,9%</t>
  </si>
  <si>
    <t xml:space="preserve">Значение бальной интегральной оценки составило 6,4. Эффективность реализации муниципальной программы оценивается как "удовлетворительная".  Ответственному исполнителю рекомендовано более тщательно осуществлять планирование расходов на реализацию мероприятий ввиду наличия экономии по программным мероприятиям, усилить контроль за использованием бюджетных средств, предусмотренных на выполнение работ, услуг подрядными организациями, следить за сроками выполнения работ, при необходимости своевременно принимать меры, а также проводить мониторинг достижения целевых показателей с целью своевременной корректировки значений целевых показателей.
</t>
  </si>
  <si>
    <t>Исполнение по муниципальной программе по итогам года составило 90,8%.</t>
  </si>
  <si>
    <t>Объем привлеченных средств составил 61,3% к общему объему финансирования муниципальной программы</t>
  </si>
  <si>
    <t>Исполнение составило 87,2%</t>
  </si>
  <si>
    <t>Значение бальной интегральной оценки составило 80. Эффективность реализации муниципальной программы оценивается как "умеренно эффективная". Муниципальная программа направлена на развитие современной транспортной инфраструктуры, обеспечивающей повышение доступности и безопасности услуг транспортного комплекса для населения города Когалыма  и реализуется со значительной долей привлеченных финансовых средств в связи с чем, ответственному исполнителю рекомендовано сохранить прежний уровень финансирования муниципальной программы в очередном финансовом году, при этом усилить контроль за использованием бюджетных средств, предусмотренных на выполнение работ, услуг подрядными организациями, обеспечить исполнение муниципальных контрактов со сроком реализации в 2025 году.</t>
  </si>
  <si>
    <t>Общее количество мероприятий, выполненных в полном объеме, к общему количеству мероприятий, составило 33,3%</t>
  </si>
  <si>
    <t>Исполнение по муниципальной программе по итогам года составило 94,3%.</t>
  </si>
  <si>
    <t>Объем привлеченных средств составил 90,3% к общему объему финансирования муниципальной программы</t>
  </si>
  <si>
    <t>Исполнение составило 94%</t>
  </si>
  <si>
    <t>Значение бальной интегральной оценки составило 7,4. Эффективность реализации муниципальной программы оценивается как "удовлетворительная". Муниципальная программа направлена на обеспечение надежности и качества предоставления жилищно-коммунальных услуг населению города и реализуется со значительной долей привлеченных финансовых средств в связи с чем, ответственному исполнителю рекомендовано сохранить прежний уровень финансирования муниципальной программы в очередном финансовом году, при этом усилить контроль за использованием бюджетных средств, предусмотренных на выполнение работ, услуг подрядными организациями, обеспечить исполнение муниципальных контрактов со сроком реализации в 2025 году.</t>
  </si>
  <si>
    <t>Общее количество мероприятий, выполненных в полном объеме, к общему количеству мероприятий, составило 87,5%</t>
  </si>
  <si>
    <t>Объем привлеченных средств составил 0,6% к общему объему финансирования муниципальной программы</t>
  </si>
  <si>
    <t>Значение бальной интегральной оценки составило 6,8. Эффективность реализации муниципальной программы оценивается как "удовлетворительная". Управление экономики рекомендует сохранить уровень финансирования муниципальной программы в очередном финансовом году при условии ее корректировки по обозначенным замечаниям.</t>
  </si>
  <si>
    <t>Значение бальной интегральной оценки составило 8,8. Эффективность реализации муниципальной программы оценивается как "умеренно эффективная". 
Ответственному исполнителю рекомендовано сохранить уровень финансирования муниципальной программы в очередном финансовом году.
Дальнейшая реализация программных мероприятий и Программы в целом позволит сохранить и улучшить достигнутые показатели по обеспечению долгосрочной сбалансированности и устойчивости бюджетной системы, повышению качества управления муниципальными финансами города Когалыма.</t>
  </si>
  <si>
    <t>Значение бальной интегральной оценки составило 7,1. Эффективность реализации муниципальной программы оценивается как "удовлетворительная".
Муниципальная программа направлена на обеспечение необходимого уровня безопасности жизнедеятельности, уровня защищённости населения и территории автономного округа, материальных и культурных ценностей от опасностей, возникающих при военных конфликтах, чрезвычайных ситуациях и при пожарах.
Учитывая достижение целевых показателей предусмотренных муниципальной программой в отчетном периоде, а также принимая во внимание необходимость реализации муниципальной программы «Безопасность жизнедеятельности населения города Когалыма», муниципальная программа рекомендована к реализации в 2025 году. Ответственному исполнителю рекомендовано сохранить уровень финансирования муниципальной программы в очередном финансовом году, а также при условии достижения плановых значений целевых показателей и экономии бюджетных средств, в результате проведения электронных торгов, своевременно осуществлять перераспределение или закрытие бюджетных средств.</t>
  </si>
  <si>
    <t>Значение бальной интегральной оценки составило 9,8. Эффективность реализации муниципальной программы оценивается как "умеренно эффективная". 
Муниципальная программа направлена на содействие занятости населения и защита от безработицы и на снижение уровней производственного травматизма и профессиональной заболеваемости. Управление экономики рекомендует сохранить прежний уровень финансирования муниципальной программы.</t>
  </si>
  <si>
    <t>Значение бальной интегральной оценки составило 7,0. Эффективность реализации муниципальной программы оценивается как "удовлетворительная". Управление экономики рекомендует сохранить уровень финансирования муниципальной программы в очередном финансовом году при условии ее корректировки по обозначенным замечаниям.</t>
  </si>
  <si>
    <t xml:space="preserve">Значение бальной интегральной оценки составило 7,0. Эффективность реализации муниципальной программы оценивается как "удовлетворительная". Муниципальная программа направлена на укрепление единого культурного пространства города Когалыма, создание комфортных условий и равных возможностей доступа населения к культурным ценностям, а также развитие туризма в городе Когалыме. Управление экономики рекомендует сохранить уровень финансирования муниципальной программы в очередном финансовом году при условии ее корректировки по обозначенным замечаниям.
</t>
  </si>
  <si>
    <t xml:space="preserve">Значение бальной интегральной оценки составило 7,7. Эффективность реализации муниципальной программы оценивается как "удовлетворительная". Управление экономики рекомендует сохранить уровень финансирования муниципальной программы в очередном финансовом году при условии ее корректировки по обозначенным замечаниям.
</t>
  </si>
  <si>
    <t>Среднее арифметическое значение степени достижения показателей составило 97,8%</t>
  </si>
  <si>
    <t>Среднее арифметическое значение степени достижения показателей составило 102,8%.</t>
  </si>
  <si>
    <t>Достижение показателя "Уровень обеспеченности населения спортивными сооружениями, исходя из единовременной пропускной способности объектов спорта" составило 111,3%</t>
  </si>
  <si>
    <t>Значение бальной интегральной оценки составило 7,8. Эффективность реализации муниципальной программы оценивается как "удовлетворительная". Управление экономики рекомендует сохранить уровень финансирования муниципальной программы в очередном финансовом году при условии ее корректировки по обозначенным замечаниям.</t>
  </si>
  <si>
    <r>
      <t xml:space="preserve">Наименование муниципальной программы </t>
    </r>
    <r>
      <rPr>
        <b/>
        <u/>
        <sz val="13"/>
        <rFont val="Times New Roman"/>
        <family val="1"/>
        <charset val="204"/>
      </rPr>
      <t>"Развитие агропромышленного комплекса в городе Когалыме"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</si>
</sst>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sz val="11"/>
      <color theme="1"/>
      <name val="Times New Roman"/>
      <family val="1"/>
      <charset val="204"/>
    </font>
    <font>
      <b/>
      <sz val="11"/>
      <color theme="1"/>
      <name val="Times New Roman"/>
      <family val="1"/>
      <charset val="204"/>
    </font>
    <font>
      <b/>
      <sz val="13"/>
      <color theme="1"/>
      <name val="Times New Roman"/>
      <family val="1"/>
      <charset val="204"/>
    </font>
    <font>
      <sz val="13"/>
      <color theme="1"/>
      <name val="Times New Roman"/>
      <family val="1"/>
      <charset val="204"/>
    </font>
    <font>
      <sz val="11"/>
      <name val="Times New Roman"/>
      <family val="1"/>
      <charset val="204"/>
    </font>
    <font>
      <sz val="11"/>
      <color rgb="FFFF0000"/>
      <name val="Times New Roman"/>
      <family val="1"/>
      <charset val="204"/>
    </font>
    <font>
      <b/>
      <sz val="13"/>
      <name val="Times New Roman"/>
      <family val="1"/>
      <charset val="204"/>
    </font>
    <font>
      <b/>
      <u/>
      <sz val="13"/>
      <name val="Times New Roman"/>
      <family val="1"/>
      <charset val="204"/>
    </font>
    <font>
      <sz val="13"/>
      <name val="Times New Roman"/>
      <family val="1"/>
      <charset val="204"/>
    </font>
    <font>
      <sz val="11"/>
      <color rgb="FFC00000"/>
      <name val="Times New Roman"/>
      <family val="1"/>
      <charset val="204"/>
    </font>
    <font>
      <b/>
      <sz val="11"/>
      <name val="Times New Roman"/>
      <family val="1"/>
      <charset val="204"/>
    </font>
    <font>
      <b/>
      <u/>
      <sz val="13"/>
      <color theme="1"/>
      <name val="Times New Roman"/>
      <family val="1"/>
      <charset val="204"/>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0" fillId="0" borderId="0" xfId="0"/>
    <xf numFmtId="0" fontId="1" fillId="0" borderId="0" xfId="0" applyFont="1"/>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xf numFmtId="0" fontId="1" fillId="2" borderId="1" xfId="0" applyFont="1" applyFill="1" applyBorder="1"/>
    <xf numFmtId="0" fontId="1" fillId="0" borderId="1" xfId="0" applyFont="1" applyBorder="1" applyAlignment="1">
      <alignment vertical="top" wrapText="1"/>
    </xf>
    <xf numFmtId="0" fontId="1" fillId="0" borderId="1" xfId="0" applyFont="1" applyBorder="1" applyAlignment="1">
      <alignment vertical="center"/>
    </xf>
    <xf numFmtId="164" fontId="2" fillId="2"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3" borderId="1" xfId="0" applyFont="1" applyFill="1" applyBorder="1" applyAlignment="1">
      <alignment horizontal="justify" vertical="top" wrapText="1"/>
    </xf>
    <xf numFmtId="0" fontId="1" fillId="3" borderId="1" xfId="0" applyFont="1" applyFill="1" applyBorder="1" applyAlignment="1">
      <alignment horizontal="justify" vertical="top"/>
    </xf>
    <xf numFmtId="0" fontId="5" fillId="3" borderId="1" xfId="0" applyFont="1" applyFill="1" applyBorder="1" applyAlignment="1">
      <alignment horizontal="center" vertical="center"/>
    </xf>
    <xf numFmtId="10" fontId="1" fillId="3" borderId="1" xfId="0" applyNumberFormat="1" applyFont="1" applyFill="1" applyBorder="1" applyAlignment="1">
      <alignment horizontal="justify" vertical="top"/>
    </xf>
    <xf numFmtId="0" fontId="1" fillId="0" borderId="1" xfId="0" applyFont="1" applyFill="1" applyBorder="1" applyAlignment="1">
      <alignment vertical="top" wrapText="1"/>
    </xf>
    <xf numFmtId="0" fontId="1" fillId="5" borderId="1" xfId="0" applyFont="1" applyFill="1" applyBorder="1" applyAlignment="1">
      <alignment horizontal="center" vertical="center"/>
    </xf>
    <xf numFmtId="0" fontId="1" fillId="5" borderId="1" xfId="0" applyFont="1" applyFill="1" applyBorder="1" applyAlignment="1">
      <alignment vertical="top" wrapText="1"/>
    </xf>
    <xf numFmtId="0" fontId="1" fillId="3" borderId="1" xfId="0" applyFont="1" applyFill="1" applyBorder="1" applyAlignment="1">
      <alignment vertical="top" wrapText="1"/>
    </xf>
    <xf numFmtId="0" fontId="5" fillId="3" borderId="1" xfId="0" applyFont="1" applyFill="1" applyBorder="1" applyAlignment="1">
      <alignment vertical="top" wrapText="1"/>
    </xf>
    <xf numFmtId="0" fontId="1" fillId="4" borderId="1" xfId="0" applyFont="1" applyFill="1" applyBorder="1" applyAlignment="1">
      <alignment horizontal="center" vertical="center"/>
    </xf>
    <xf numFmtId="0" fontId="1" fillId="4" borderId="1" xfId="0" applyFont="1" applyFill="1" applyBorder="1" applyAlignment="1">
      <alignment horizontal="justify" vertical="top" wrapText="1"/>
    </xf>
    <xf numFmtId="0" fontId="6" fillId="0" borderId="0" xfId="0" applyFont="1"/>
    <xf numFmtId="49" fontId="6" fillId="0" borderId="0" xfId="0" applyNumberFormat="1" applyFont="1"/>
    <xf numFmtId="0" fontId="5" fillId="0" borderId="0" xfId="0" applyFont="1"/>
    <xf numFmtId="0" fontId="6" fillId="0" borderId="0" xfId="0" applyFont="1" applyAlignment="1">
      <alignment wrapText="1"/>
    </xf>
    <xf numFmtId="164" fontId="6" fillId="0" borderId="0" xfId="0" applyNumberFormat="1" applyFont="1"/>
    <xf numFmtId="0" fontId="10" fillId="0" borderId="0" xfId="0" applyFont="1"/>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horizontal="justify" vertical="top" wrapText="1"/>
    </xf>
    <xf numFmtId="0" fontId="10" fillId="0" borderId="1" xfId="0" applyFont="1" applyFill="1" applyBorder="1" applyAlignment="1">
      <alignment horizontal="center" vertical="center"/>
    </xf>
    <xf numFmtId="0" fontId="10" fillId="3" borderId="1" xfId="0" applyFont="1" applyFill="1" applyBorder="1" applyAlignment="1">
      <alignment horizontal="justify" vertical="top"/>
    </xf>
    <xf numFmtId="0" fontId="10" fillId="2" borderId="1" xfId="0" applyFont="1" applyFill="1" applyBorder="1"/>
    <xf numFmtId="0" fontId="10" fillId="0" borderId="1" xfId="0" applyFont="1" applyFill="1" applyBorder="1" applyAlignment="1">
      <alignment horizontal="justify" vertical="top"/>
    </xf>
    <xf numFmtId="0" fontId="10" fillId="0" borderId="1" xfId="0" applyFont="1" applyBorder="1" applyAlignment="1">
      <alignment horizontal="justify" vertical="top"/>
    </xf>
    <xf numFmtId="10" fontId="10" fillId="0" borderId="1" xfId="0" applyNumberFormat="1" applyFont="1" applyBorder="1" applyAlignment="1">
      <alignment horizontal="justify" vertical="top"/>
    </xf>
    <xf numFmtId="0" fontId="10" fillId="5" borderId="1" xfId="0" applyFont="1" applyFill="1" applyBorder="1" applyAlignment="1">
      <alignment vertical="top" wrapText="1"/>
    </xf>
    <xf numFmtId="0" fontId="10" fillId="5" borderId="1" xfId="0" applyFont="1" applyFill="1" applyBorder="1" applyAlignment="1">
      <alignment horizontal="center" vertical="center"/>
    </xf>
    <xf numFmtId="1" fontId="10" fillId="3" borderId="1" xfId="0" applyNumberFormat="1" applyFont="1" applyFill="1" applyBorder="1" applyAlignment="1">
      <alignment horizontal="center" vertical="center"/>
    </xf>
    <xf numFmtId="0" fontId="10" fillId="0" borderId="0" xfId="0" applyFont="1" applyAlignment="1">
      <alignment wrapText="1"/>
    </xf>
    <xf numFmtId="10" fontId="10" fillId="3" borderId="1" xfId="0" applyNumberFormat="1" applyFont="1" applyFill="1" applyBorder="1" applyAlignment="1">
      <alignment horizontal="justify" vertical="top"/>
    </xf>
    <xf numFmtId="164" fontId="10" fillId="0" borderId="0" xfId="0" applyNumberFormat="1" applyFont="1"/>
    <xf numFmtId="49" fontId="10" fillId="0" borderId="0" xfId="0" applyNumberFormat="1" applyFont="1"/>
    <xf numFmtId="0" fontId="11" fillId="0" borderId="1" xfId="0" applyFont="1" applyBorder="1" applyAlignment="1">
      <alignment horizontal="center" vertical="center" wrapText="1"/>
    </xf>
    <xf numFmtId="0" fontId="5" fillId="0" borderId="1" xfId="0" applyFont="1" applyBorder="1" applyAlignment="1">
      <alignment vertical="top" wrapText="1"/>
    </xf>
    <xf numFmtId="0" fontId="5" fillId="0" borderId="1" xfId="0" applyFont="1" applyFill="1" applyBorder="1" applyAlignment="1">
      <alignment vertical="top" wrapText="1"/>
    </xf>
    <xf numFmtId="0" fontId="5" fillId="0" borderId="1" xfId="0" applyFont="1" applyBorder="1" applyAlignment="1">
      <alignment horizontal="center" vertical="center"/>
    </xf>
    <xf numFmtId="0" fontId="11" fillId="2" borderId="1" xfId="0" applyFont="1" applyFill="1" applyBorder="1"/>
    <xf numFmtId="0" fontId="5" fillId="0" borderId="1" xfId="0" applyFont="1" applyBorder="1" applyAlignment="1">
      <alignment vertical="center"/>
    </xf>
    <xf numFmtId="0" fontId="5" fillId="0" borderId="1" xfId="0" applyFont="1" applyBorder="1" applyAlignment="1">
      <alignment horizontal="justify" vertical="top" wrapText="1"/>
    </xf>
    <xf numFmtId="0" fontId="5" fillId="0" borderId="1" xfId="0" applyFont="1" applyBorder="1" applyAlignment="1">
      <alignment horizontal="justify" vertical="top"/>
    </xf>
    <xf numFmtId="10" fontId="5" fillId="0" borderId="1" xfId="0" applyNumberFormat="1" applyFont="1" applyBorder="1" applyAlignment="1">
      <alignment horizontal="justify" vertical="top"/>
    </xf>
    <xf numFmtId="164" fontId="11" fillId="2" borderId="1" xfId="0" applyNumberFormat="1" applyFont="1" applyFill="1" applyBorder="1" applyAlignment="1">
      <alignment horizontal="center" vertical="center"/>
    </xf>
    <xf numFmtId="0" fontId="5" fillId="0" borderId="1" xfId="0" applyFont="1" applyFill="1" applyBorder="1" applyAlignment="1">
      <alignment horizontal="justify" vertical="top" wrapText="1"/>
    </xf>
    <xf numFmtId="0" fontId="6" fillId="0" borderId="0" xfId="0" applyFont="1" applyAlignment="1"/>
    <xf numFmtId="0" fontId="5" fillId="0" borderId="0" xfId="0" applyFont="1" applyAlignment="1">
      <alignment wrapText="1"/>
    </xf>
    <xf numFmtId="0" fontId="5" fillId="2" borderId="1" xfId="0" applyFont="1" applyFill="1" applyBorder="1"/>
    <xf numFmtId="0" fontId="1"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1" fillId="0" borderId="1" xfId="0" applyFont="1" applyBorder="1" applyAlignment="1">
      <alignment horizontal="justify" vertical="top" wrapText="1"/>
    </xf>
    <xf numFmtId="0" fontId="1" fillId="0" borderId="1" xfId="0" applyFont="1" applyBorder="1" applyAlignment="1">
      <alignment horizontal="justify" vertical="top"/>
    </xf>
    <xf numFmtId="0" fontId="2" fillId="0" borderId="1" xfId="0" applyFont="1" applyBorder="1" applyAlignment="1">
      <alignment horizontal="center" vertical="center"/>
    </xf>
    <xf numFmtId="1" fontId="1" fillId="3" borderId="1" xfId="0" applyNumberFormat="1" applyFont="1" applyFill="1" applyBorder="1" applyAlignment="1">
      <alignment horizontal="center" vertical="center"/>
    </xf>
    <xf numFmtId="0" fontId="1" fillId="0" borderId="1" xfId="0" applyFont="1" applyFill="1" applyBorder="1" applyAlignment="1">
      <alignment horizontal="left" vertical="center" wrapText="1"/>
    </xf>
    <xf numFmtId="164" fontId="1" fillId="3" borderId="1" xfId="0" applyNumberFormat="1" applyFont="1" applyFill="1" applyBorder="1" applyAlignment="1">
      <alignment horizontal="center" vertical="center"/>
    </xf>
    <xf numFmtId="0" fontId="1" fillId="0" borderId="1" xfId="0" applyFont="1" applyFill="1" applyBorder="1" applyAlignment="1">
      <alignment horizontal="justify" vertical="top"/>
    </xf>
    <xf numFmtId="10" fontId="1" fillId="0" borderId="1" xfId="0" applyNumberFormat="1" applyFont="1" applyFill="1" applyBorder="1" applyAlignment="1">
      <alignment horizontal="justify" vertical="top"/>
    </xf>
    <xf numFmtId="0" fontId="5" fillId="0" borderId="1" xfId="0" applyFont="1" applyFill="1" applyBorder="1" applyAlignment="1">
      <alignment horizontal="justify" vertical="top"/>
    </xf>
    <xf numFmtId="10" fontId="5" fillId="0" borderId="1" xfId="0" applyNumberFormat="1" applyFont="1" applyFill="1" applyBorder="1" applyAlignment="1">
      <alignment horizontal="justify" vertical="top"/>
    </xf>
    <xf numFmtId="0" fontId="5" fillId="3" borderId="1" xfId="0" applyFont="1" applyFill="1" applyBorder="1" applyAlignment="1">
      <alignment horizontal="justify" vertical="top"/>
    </xf>
    <xf numFmtId="0" fontId="5" fillId="3" borderId="1" xfId="0" applyFont="1" applyFill="1" applyBorder="1" applyAlignment="1">
      <alignment horizontal="justify" vertical="top" wrapText="1"/>
    </xf>
    <xf numFmtId="164" fontId="11" fillId="2" borderId="1" xfId="0" applyNumberFormat="1" applyFont="1" applyFill="1" applyBorder="1" applyAlignment="1">
      <alignment horizontal="center"/>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left" vertical="center"/>
    </xf>
    <xf numFmtId="165" fontId="5" fillId="0" borderId="1" xfId="0" applyNumberFormat="1" applyFont="1" applyFill="1" applyBorder="1" applyAlignment="1">
      <alignment horizontal="justify" vertical="top"/>
    </xf>
    <xf numFmtId="0" fontId="5" fillId="0" borderId="1" xfId="0" applyFont="1" applyBorder="1"/>
    <xf numFmtId="10" fontId="5" fillId="3" borderId="1" xfId="0" applyNumberFormat="1" applyFont="1" applyFill="1" applyBorder="1" applyAlignment="1">
      <alignment horizontal="justify" vertical="top"/>
    </xf>
    <xf numFmtId="0" fontId="5" fillId="0" borderId="2" xfId="0" applyFont="1" applyBorder="1" applyAlignment="1">
      <alignment horizontal="justify" vertical="top"/>
    </xf>
    <xf numFmtId="0" fontId="5" fillId="0" borderId="3" xfId="0" applyFont="1" applyBorder="1" applyAlignment="1">
      <alignment horizontal="justify" vertical="top"/>
    </xf>
    <xf numFmtId="0" fontId="5" fillId="0" borderId="4" xfId="0" applyFont="1" applyBorder="1" applyAlignment="1">
      <alignment horizontal="justify" vertical="top"/>
    </xf>
    <xf numFmtId="0" fontId="5" fillId="0" borderId="2" xfId="0" applyFont="1" applyBorder="1" applyAlignment="1">
      <alignment horizontal="justify"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7" fillId="0" borderId="0" xfId="0" applyFont="1" applyAlignment="1">
      <alignment horizontal="center"/>
    </xf>
    <xf numFmtId="0" fontId="9" fillId="0" borderId="0" xfId="0" applyFont="1" applyAlignment="1">
      <alignment horizontal="center"/>
    </xf>
    <xf numFmtId="164" fontId="11" fillId="0" borderId="1" xfId="0" applyNumberFormat="1" applyFont="1" applyBorder="1" applyAlignment="1">
      <alignment horizontal="center" vertical="center"/>
    </xf>
    <xf numFmtId="164" fontId="11" fillId="0" borderId="5" xfId="0" applyNumberFormat="1" applyFont="1" applyBorder="1" applyAlignment="1">
      <alignment horizontal="center" vertical="center"/>
    </xf>
    <xf numFmtId="164" fontId="11" fillId="0" borderId="6" xfId="0" applyNumberFormat="1" applyFont="1" applyBorder="1" applyAlignment="1">
      <alignment horizontal="center" vertical="center"/>
    </xf>
    <xf numFmtId="164" fontId="11" fillId="0" borderId="7" xfId="0" applyNumberFormat="1" applyFont="1" applyBorder="1" applyAlignment="1">
      <alignment horizontal="center" vertical="center"/>
    </xf>
    <xf numFmtId="0" fontId="11" fillId="0" borderId="1"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5" fillId="3" borderId="2" xfId="0" applyFont="1" applyFill="1" applyBorder="1" applyAlignment="1">
      <alignment horizontal="justify" vertical="top"/>
    </xf>
    <xf numFmtId="0" fontId="5" fillId="3" borderId="3" xfId="0" applyFont="1" applyFill="1" applyBorder="1" applyAlignment="1">
      <alignment horizontal="justify" vertical="top"/>
    </xf>
    <xf numFmtId="0" fontId="5" fillId="3" borderId="4" xfId="0" applyFont="1" applyFill="1" applyBorder="1" applyAlignment="1">
      <alignment horizontal="justify" vertical="top"/>
    </xf>
    <xf numFmtId="0" fontId="5" fillId="0" borderId="2" xfId="0" applyFont="1" applyFill="1" applyBorder="1" applyAlignment="1">
      <alignment horizontal="justify" vertical="top" wrapText="1"/>
    </xf>
    <xf numFmtId="0" fontId="5" fillId="0" borderId="3" xfId="0" applyFont="1" applyFill="1" applyBorder="1" applyAlignment="1">
      <alignment horizontal="justify" vertical="top"/>
    </xf>
    <xf numFmtId="0" fontId="5" fillId="0" borderId="4" xfId="0" applyFont="1" applyFill="1" applyBorder="1" applyAlignment="1">
      <alignment horizontal="justify" vertical="top"/>
    </xf>
    <xf numFmtId="0" fontId="5" fillId="0" borderId="1" xfId="0" applyFont="1" applyBorder="1" applyAlignment="1">
      <alignment horizontal="center" vertical="center" wrapText="1"/>
    </xf>
    <xf numFmtId="0" fontId="11" fillId="3" borderId="5"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7" fillId="0" borderId="0" xfId="0" applyFont="1" applyAlignment="1">
      <alignment horizontal="center" wrapText="1"/>
    </xf>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0" fontId="5" fillId="0" borderId="2" xfId="0" applyFont="1" applyFill="1" applyBorder="1" applyAlignment="1">
      <alignment horizontal="justify" vertical="top"/>
    </xf>
    <xf numFmtId="0" fontId="5" fillId="0" borderId="2" xfId="0" applyFont="1" applyFill="1" applyBorder="1" applyAlignment="1">
      <alignment horizontal="justify" vertical="center"/>
    </xf>
    <xf numFmtId="0" fontId="5" fillId="0" borderId="3" xfId="0" applyFont="1" applyFill="1" applyBorder="1" applyAlignment="1">
      <alignment horizontal="justify" vertical="center"/>
    </xf>
    <xf numFmtId="0" fontId="5" fillId="0" borderId="4" xfId="0" applyFont="1" applyFill="1" applyBorder="1" applyAlignment="1">
      <alignment horizontal="justify" vertical="center"/>
    </xf>
    <xf numFmtId="0" fontId="5" fillId="0" borderId="2"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5" fillId="3" borderId="3" xfId="0" applyFont="1" applyFill="1" applyBorder="1" applyAlignment="1">
      <alignment horizontal="justify" vertical="center"/>
    </xf>
    <xf numFmtId="0" fontId="5" fillId="3" borderId="4" xfId="0" applyFont="1" applyFill="1" applyBorder="1" applyAlignment="1">
      <alignment horizontal="justify" vertical="center"/>
    </xf>
    <xf numFmtId="0" fontId="3" fillId="0" borderId="0" xfId="0" applyFont="1" applyAlignment="1">
      <alignment horizontal="center"/>
    </xf>
    <xf numFmtId="0" fontId="4" fillId="0" borderId="0" xfId="0" applyFont="1" applyAlignment="1">
      <alignment horizont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 fillId="0" borderId="2" xfId="0" applyFont="1" applyFill="1" applyBorder="1" applyAlignment="1">
      <alignment horizontal="justify" vertical="center"/>
    </xf>
    <xf numFmtId="0" fontId="1" fillId="0" borderId="3" xfId="0" applyFont="1" applyFill="1" applyBorder="1" applyAlignment="1">
      <alignment horizontal="justify" vertical="center"/>
    </xf>
    <xf numFmtId="0" fontId="1" fillId="0" borderId="4" xfId="0" applyFont="1" applyFill="1" applyBorder="1" applyAlignment="1">
      <alignment horizontal="justify" vertical="center"/>
    </xf>
    <xf numFmtId="0" fontId="1" fillId="3" borderId="2" xfId="0" applyFont="1" applyFill="1" applyBorder="1" applyAlignment="1">
      <alignment horizontal="justify" vertical="center" wrapText="1"/>
    </xf>
    <xf numFmtId="0" fontId="1" fillId="3" borderId="3" xfId="0" applyFont="1" applyFill="1" applyBorder="1" applyAlignment="1">
      <alignment horizontal="justify" vertical="center"/>
    </xf>
    <xf numFmtId="0" fontId="1" fillId="3" borderId="4" xfId="0" applyFont="1" applyFill="1" applyBorder="1" applyAlignment="1">
      <alignment horizontal="justify" vertical="center"/>
    </xf>
    <xf numFmtId="0" fontId="1" fillId="0" borderId="1" xfId="0" applyFont="1" applyBorder="1" applyAlignment="1">
      <alignment horizontal="center" vertical="center" wrapText="1"/>
    </xf>
    <xf numFmtId="0" fontId="2" fillId="3" borderId="1" xfId="0" applyFont="1" applyFill="1" applyBorder="1" applyAlignment="1">
      <alignment horizontal="center" vertical="center"/>
    </xf>
    <xf numFmtId="164" fontId="2" fillId="3" borderId="5" xfId="0" applyNumberFormat="1" applyFont="1" applyFill="1" applyBorder="1" applyAlignment="1">
      <alignment horizontal="center" vertical="center"/>
    </xf>
    <xf numFmtId="164" fontId="2" fillId="3" borderId="6" xfId="0" applyNumberFormat="1" applyFont="1" applyFill="1" applyBorder="1" applyAlignment="1">
      <alignment horizontal="center" vertical="center"/>
    </xf>
    <xf numFmtId="164" fontId="2" fillId="3" borderId="7" xfId="0" applyNumberFormat="1" applyFont="1" applyFill="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 fillId="0" borderId="1" xfId="0" applyFont="1" applyFill="1" applyBorder="1" applyAlignment="1">
      <alignment horizontal="justify" vertical="center"/>
    </xf>
    <xf numFmtId="0" fontId="1" fillId="3" borderId="1" xfId="0" applyFont="1" applyFill="1" applyBorder="1" applyAlignment="1">
      <alignment horizontal="justify" vertical="center" wrapText="1"/>
    </xf>
    <xf numFmtId="0" fontId="10" fillId="3" borderId="1" xfId="0" applyFont="1" applyFill="1" applyBorder="1" applyAlignment="1">
      <alignment horizontal="justify" vertical="center"/>
    </xf>
    <xf numFmtId="1" fontId="2" fillId="3" borderId="5" xfId="0" applyNumberFormat="1" applyFont="1" applyFill="1" applyBorder="1" applyAlignment="1">
      <alignment horizontal="center" vertical="center"/>
    </xf>
    <xf numFmtId="1" fontId="2" fillId="3" borderId="6" xfId="0" applyNumberFormat="1" applyFont="1" applyFill="1" applyBorder="1" applyAlignment="1">
      <alignment horizontal="center" vertical="center"/>
    </xf>
    <xf numFmtId="1" fontId="2" fillId="3" borderId="7" xfId="0" applyNumberFormat="1" applyFont="1" applyFill="1" applyBorder="1" applyAlignment="1">
      <alignment horizontal="center" vertical="center"/>
    </xf>
    <xf numFmtId="0" fontId="3" fillId="0" borderId="0" xfId="0" applyFont="1" applyAlignment="1">
      <alignment horizontal="center" wrapText="1"/>
    </xf>
    <xf numFmtId="0" fontId="1" fillId="0" borderId="2" xfId="0" applyFont="1" applyBorder="1" applyAlignment="1">
      <alignment horizontal="justify" vertical="top"/>
    </xf>
    <xf numFmtId="0" fontId="1" fillId="0" borderId="3" xfId="0" applyFont="1" applyBorder="1" applyAlignment="1">
      <alignment horizontal="justify" vertical="top"/>
    </xf>
    <xf numFmtId="0" fontId="1" fillId="0" borderId="4" xfId="0" applyFont="1" applyBorder="1" applyAlignment="1">
      <alignment horizontal="justify" vertical="top"/>
    </xf>
    <xf numFmtId="0" fontId="10" fillId="0" borderId="3" xfId="0" applyFont="1" applyBorder="1" applyAlignment="1">
      <alignment horizontal="justify" vertical="top"/>
    </xf>
    <xf numFmtId="0" fontId="10" fillId="0" borderId="4" xfId="0" applyFont="1" applyBorder="1" applyAlignment="1">
      <alignment horizontal="justify" vertical="top"/>
    </xf>
    <xf numFmtId="164" fontId="11" fillId="0" borderId="5"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0" fontId="9" fillId="0" borderId="0" xfId="0" applyFont="1" applyFill="1" applyAlignment="1">
      <alignment horizontal="center"/>
    </xf>
    <xf numFmtId="0" fontId="1" fillId="0" borderId="2" xfId="0" applyFont="1" applyBorder="1" applyAlignment="1">
      <alignment horizontal="justify" vertical="top" wrapText="1"/>
    </xf>
    <xf numFmtId="0" fontId="2" fillId="0" borderId="1" xfId="0" applyFont="1" applyBorder="1" applyAlignment="1">
      <alignment horizontal="center" vertical="center"/>
    </xf>
    <xf numFmtId="0" fontId="10" fillId="0" borderId="3" xfId="0" applyFont="1" applyFill="1" applyBorder="1" applyAlignment="1">
      <alignment horizontal="justify" vertical="top"/>
    </xf>
    <xf numFmtId="0" fontId="10" fillId="0" borderId="4" xfId="0" applyFont="1" applyFill="1" applyBorder="1" applyAlignment="1">
      <alignment horizontal="justify"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2" Type="http://schemas.openxmlformats.org/officeDocument/2006/relationships/revisionLog" Target="revisionLog3.xml"/><Relationship Id="rId11" Type="http://schemas.openxmlformats.org/officeDocument/2006/relationships/revisionLog" Target="revisionLog2.xml"/><Relationship Id="rId10" Type="http://schemas.openxmlformats.org/officeDocument/2006/relationships/revisionLog" Target="revisionLog1.xml"/><Relationship Id="rId9"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E911556-54A5-486C-AC4D-262EA72CCE18}" diskRevisions="1" revisionId="169" version="12">
  <header guid="{5D63DC2D-A6C4-45C4-9B8D-556CAEF3C343}" dateTime="2025-05-14T09:28:39" maxSheetId="21" userName="Степаненко Наталья Алексеевна" r:id="rId9" minRId="73">
    <sheetIdMap count="20">
      <sheetId val="1"/>
      <sheetId val="2"/>
      <sheetId val="4"/>
      <sheetId val="3"/>
      <sheetId val="5"/>
      <sheetId val="7"/>
      <sheetId val="6"/>
      <sheetId val="8"/>
      <sheetId val="9"/>
      <sheetId val="11"/>
      <sheetId val="10"/>
      <sheetId val="12"/>
      <sheetId val="14"/>
      <sheetId val="13"/>
      <sheetId val="16"/>
      <sheetId val="15"/>
      <sheetId val="17"/>
      <sheetId val="18"/>
      <sheetId val="19"/>
      <sheetId val="20"/>
    </sheetIdMap>
  </header>
  <header guid="{8AB51CD6-62BD-4B6C-945C-31B53DE7DBCD}" dateTime="2025-05-15T15:32:05" maxSheetId="21" userName="Степаненко Наталья Алексеевна" r:id="rId10" minRId="93">
    <sheetIdMap count="20">
      <sheetId val="1"/>
      <sheetId val="2"/>
      <sheetId val="4"/>
      <sheetId val="3"/>
      <sheetId val="5"/>
      <sheetId val="7"/>
      <sheetId val="6"/>
      <sheetId val="8"/>
      <sheetId val="9"/>
      <sheetId val="11"/>
      <sheetId val="10"/>
      <sheetId val="12"/>
      <sheetId val="14"/>
      <sheetId val="13"/>
      <sheetId val="16"/>
      <sheetId val="15"/>
      <sheetId val="17"/>
      <sheetId val="18"/>
      <sheetId val="19"/>
      <sheetId val="20"/>
    </sheetIdMap>
  </header>
  <header guid="{977DC84D-3B19-41CC-8FDA-83E82ED2A27E}" dateTime="2025-05-15T15:32:18" maxSheetId="21" userName="Степаненко Наталья Алексеевна" r:id="rId11">
    <sheetIdMap count="20">
      <sheetId val="1"/>
      <sheetId val="2"/>
      <sheetId val="4"/>
      <sheetId val="3"/>
      <sheetId val="5"/>
      <sheetId val="7"/>
      <sheetId val="6"/>
      <sheetId val="8"/>
      <sheetId val="9"/>
      <sheetId val="11"/>
      <sheetId val="10"/>
      <sheetId val="12"/>
      <sheetId val="14"/>
      <sheetId val="13"/>
      <sheetId val="16"/>
      <sheetId val="15"/>
      <sheetId val="17"/>
      <sheetId val="18"/>
      <sheetId val="19"/>
      <sheetId val="20"/>
    </sheetIdMap>
  </header>
  <header guid="{FE911556-54A5-486C-AC4D-262EA72CCE18}" dateTime="2025-05-19T12:19:51" maxSheetId="21" userName="Степаненко Наталья Алексеевна" r:id="rId12" minRId="132" maxRId="150">
    <sheetIdMap count="20">
      <sheetId val="1"/>
      <sheetId val="2"/>
      <sheetId val="4"/>
      <sheetId val="3"/>
      <sheetId val="5"/>
      <sheetId val="7"/>
      <sheetId val="6"/>
      <sheetId val="8"/>
      <sheetId val="9"/>
      <sheetId val="11"/>
      <sheetId val="10"/>
      <sheetId val="12"/>
      <sheetId val="14"/>
      <sheetId val="13"/>
      <sheetId val="16"/>
      <sheetId val="15"/>
      <sheetId val="17"/>
      <sheetId val="18"/>
      <sheetId val="19"/>
      <sheetId val="2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 sId="7">
    <oc r="A2" t="inlineStr">
      <is>
        <r>
          <t xml:space="preserve">Наименование муниципальной программы </t>
        </r>
        <r>
          <rPr>
            <b/>
            <u/>
            <sz val="13"/>
            <rFont val="Times New Roman"/>
            <family val="1"/>
            <charset val="204"/>
          </rPr>
          <t>"Развитие агропромышленного комплекса и рынков сельскохозяйственной продукции, сырья и продовольствия в городе Когалыме"</t>
        </r>
      </is>
    </oc>
    <nc r="A2" t="inlineStr">
      <is>
        <r>
          <t xml:space="preserve">Наименование муниципальной программы </t>
        </r>
        <r>
          <rPr>
            <b/>
            <u/>
            <sz val="13"/>
            <rFont val="Times New Roman"/>
            <family val="1"/>
            <charset val="204"/>
          </rPr>
          <t>"Развитие агропромышленного комплекса в городе Когалыме"</t>
        </r>
      </is>
    </nc>
  </rcc>
  <rcv guid="{83B5464C-805B-41DB-81B9-A691DDF78663}" action="delete"/>
  <rdn rId="0" localSheetId="1" customView="1" name="Z_83B5464C_805B_41DB_81B9_A691DDF78663_.wvu.PrintArea" hidden="1" oldHidden="1">
    <formula>'Группа А 2899 (УО)'!$A$1:$G$18</formula>
    <oldFormula>'Группа А 2899 (УО)'!$A$1:$G$18</oldFormula>
  </rdn>
  <rdn rId="0" localSheetId="2" customView="1" name="Z_83B5464C_805B_41DB_81B9_A691DDF78663_.wvu.PrintArea" hidden="1" oldHidden="1">
    <formula>'Группа А 2919 СЭР'!$A$1:$G$18</formula>
    <oldFormula>'Группа А 2919 СЭР'!$A$1:$G$18</oldFormula>
  </rdn>
  <rdn rId="0" localSheetId="4" customView="1" name="Z_83B5464C_805B_41DB_81B9_A691DDF78663_.wvu.PrintArea" hidden="1" oldHidden="1">
    <formula>'Группа A 2932 (Культура)'!$A$1:$G$19</formula>
    <oldFormula>'Группа A 2932 (Культура)'!$A$1:$G$19</oldFormula>
  </rdn>
  <rdn rId="0" localSheetId="3" customView="1" name="Z_83B5464C_805B_41DB_81B9_A691DDF78663_.wvu.PrintArea" hidden="1" oldHidden="1">
    <formula>'Группа А 2920 (Спорт)'!$A$1:$G$18</formula>
    <oldFormula>'Группа А 2920 (Спорт)'!$A$1:$G$18</oldFormula>
  </rdn>
  <rdn rId="0" localSheetId="5" customView="1" name="Z_83B5464C_805B_41DB_81B9_A691DDF78663_.wvu.PrintArea" hidden="1" oldHidden="1">
    <formula>'Группа А 2354 ФКГС'!$A$1:$G$18</formula>
    <oldFormula>'Группа А 2354 ФКГС'!$A$1:$G$18</oldFormula>
  </rdn>
  <rdn rId="0" localSheetId="7" customView="1" name="Z_83B5464C_805B_41DB_81B9_A691DDF78663_.wvu.PrintArea" hidden="1" oldHidden="1">
    <formula>'Группа В 2900 (АПК)'!$A$1:$G$18</formula>
    <oldFormula>'Группа В 2900 (АПК)'!$A$1:$G$18</oldFormula>
  </rdn>
  <rdn rId="0" localSheetId="7" customView="1" name="Z_83B5464C_805B_41DB_81B9_A691DDF78663_.wvu.Rows" hidden="1" oldHidden="1">
    <formula>'Группа В 2900 (АПК)'!$9:$9,'Группа В 2900 (АПК)'!$13:$13</formula>
    <oldFormula>'Группа В 2900 (АПК)'!$9:$9,'Группа В 2900 (АПК)'!$13:$13</oldFormula>
  </rdn>
  <rdn rId="0" localSheetId="6" customView="1" name="Z_83B5464C_805B_41DB_81B9_A691DDF78663_.wvu.PrintArea" hidden="1" oldHidden="1">
    <formula>'Группа В 2901 (СЗН)'!$A$1:$G$16</formula>
    <oldFormula>'Группа В 2901 (СЗН)'!$A$1:$G$16</oldFormula>
  </rdn>
  <rdn rId="0" localSheetId="8" customView="1" name="Z_83B5464C_805B_41DB_81B9_A691DDF78663_.wvu.PrintArea" hidden="1" oldHidden="1">
    <formula>'Группа В 2909 Экология'!$A$1:$G$18</formula>
    <oldFormula>'Группа В 2909 Экология'!$A$1:$G$18</oldFormula>
  </rdn>
  <rdn rId="0" localSheetId="10" customView="1" name="Z_83B5464C_805B_41DB_81B9_A691DDF78663_.wvu.PrintArea" hidden="1" oldHidden="1">
    <formula>'Группа В 2906 РТС'!$A$1:$G$18</formula>
    <oldFormula>'Группа В 2906 РТС'!$A$1:$G$18</oldFormula>
  </rdn>
  <rdn rId="0" localSheetId="12" customView="1" name="Z_83B5464C_805B_41DB_81B9_A691DDF78663_.wvu.PrintArea" hidden="1" oldHidden="1">
    <formula>'Группа В 2908 РЖКК'!$A$1:$G$18</formula>
    <oldFormula>'Группа В 2908 РЖКК'!$A$1:$G$18</oldFormula>
  </rdn>
  <rdn rId="0" localSheetId="13" customView="1" name="Z_83B5464C_805B_41DB_81B9_A691DDF78663_.wvu.PrintArea" hidden="1" oldHidden="1">
    <formula>'Группа В 2903 Разв. мун.службы'!$A$1:$G$18</formula>
    <oldFormula>'Группа В 2903 Разв. мун.службы'!$A$1:$G$18</oldFormula>
  </rdn>
  <rdn rId="0" localSheetId="13" customView="1" name="Z_83B5464C_805B_41DB_81B9_A691DDF78663_.wvu.Rows" hidden="1" oldHidden="1">
    <formula>'Группа В 2903 Разв. мун.службы'!$8:$8,'Группа В 2903 Разв. мун.службы'!$10:$10,'Группа В 2903 Разв. мун.службы'!$13:$13</formula>
    <oldFormula>'Группа В 2903 Разв. мун.службы'!$8:$8,'Группа В 2903 Разв. мун.службы'!$10:$10,'Группа В 2903 Разв. мун.службы'!$13:$13</oldFormula>
  </rdn>
  <rdn rId="0" localSheetId="16" customView="1" name="Z_83B5464C_805B_41DB_81B9_A691DDF78663_.wvu.PrintArea" hidden="1" oldHidden="1">
    <formula>'Группа В 2934 (УМИ)'!$A$1:$G$19</formula>
    <oldFormula>'Группа В 2934 (УМИ)'!$A$1:$G$19</oldFormula>
  </rdn>
  <rdn rId="0" localSheetId="16" customView="1" name="Z_83B5464C_805B_41DB_81B9_A691DDF78663_.wvu.Rows" hidden="1" oldHidden="1">
    <formula>'Группа В 2934 (УМИ)'!$9:$9,'Группа В 2934 (УМИ)'!$12:$12,'Группа В 2934 (УМИ)'!$14:$14</formula>
    <oldFormula>'Группа В 2934 (УМИ)'!$9:$9,'Группа В 2934 (УМИ)'!$12:$12,'Группа В 2934 (УМИ)'!$14:$14</oldFormula>
  </rdn>
  <rdn rId="0" localSheetId="15" customView="1" name="Z_83B5464C_805B_41DB_81B9_A691DDF78663_.wvu.PrintArea" hidden="1" oldHidden="1">
    <formula>'Группа В 2931 Разв.жил.сферы'!$A$1:$G$18</formula>
    <oldFormula>'Группа В 2931 Разв.жил.сферы'!$A$1:$G$18</oldFormula>
  </rdn>
  <rdn rId="0" localSheetId="18" customView="1" name="Z_83B5464C_805B_41DB_81B9_A691DDF78663_.wvu.Rows" hidden="1" oldHidden="1">
    <formula>'В 2908 РЖКК'!$8:$8,'В 2908 РЖКК'!$11:$11,'В 2908 РЖКК'!$14:$14</formula>
    <oldFormula>'В 2908 РЖКК'!$8:$8,'В 2908 РЖКК'!$11:$11,'В 2908 РЖКК'!$14:$14</oldFormula>
  </rdn>
  <rdn rId="0" localSheetId="19" customView="1" name="Z_83B5464C_805B_41DB_81B9_A691DDF78663_.wvu.PrintArea" hidden="1" oldHidden="1">
    <formula>'Группа С 2863 (УМФ)'!$A$1:$G$13</formula>
    <oldFormula>'Группа С 2863 (УМФ)'!$A$1:$G$13</oldFormula>
  </rdn>
  <rdn rId="0" localSheetId="20" customView="1" name="Z_83B5464C_805B_41DB_81B9_A691DDF78663_.wvu.PrintArea" hidden="1" oldHidden="1">
    <formula>'Группа С 2811 (РИГО)'!$A$1:$G$13</formula>
    <oldFormula>'Группа С 2811 (РИГО)'!$A$1:$G$13</oldFormula>
  </rdn>
  <rcv guid="{83B5464C-805B-41DB-81B9-A691DDF7866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83B5464C-805B-41DB-81B9-A691DDF78663}" action="delete"/>
  <rdn rId="0" localSheetId="1" customView="1" name="Z_83B5464C_805B_41DB_81B9_A691DDF78663_.wvu.PrintArea" hidden="1" oldHidden="1">
    <formula>'Группа А 2899 (УО)'!$A$1:$G$18</formula>
    <oldFormula>'Группа А 2899 (УО)'!$A$1:$G$18</oldFormula>
  </rdn>
  <rdn rId="0" localSheetId="2" customView="1" name="Z_83B5464C_805B_41DB_81B9_A691DDF78663_.wvu.PrintArea" hidden="1" oldHidden="1">
    <formula>'Группа А 2919 СЭР'!$A$1:$G$18</formula>
    <oldFormula>'Группа А 2919 СЭР'!$A$1:$G$18</oldFormula>
  </rdn>
  <rdn rId="0" localSheetId="4" customView="1" name="Z_83B5464C_805B_41DB_81B9_A691DDF78663_.wvu.PrintArea" hidden="1" oldHidden="1">
    <formula>'Группа A 2932 (Культура)'!$A$1:$G$19</formula>
    <oldFormula>'Группа A 2932 (Культура)'!$A$1:$G$19</oldFormula>
  </rdn>
  <rdn rId="0" localSheetId="3" customView="1" name="Z_83B5464C_805B_41DB_81B9_A691DDF78663_.wvu.PrintArea" hidden="1" oldHidden="1">
    <formula>'Группа А 2920 (Спорт)'!$A$1:$G$18</formula>
    <oldFormula>'Группа А 2920 (Спорт)'!$A$1:$G$18</oldFormula>
  </rdn>
  <rdn rId="0" localSheetId="5" customView="1" name="Z_83B5464C_805B_41DB_81B9_A691DDF78663_.wvu.PrintArea" hidden="1" oldHidden="1">
    <formula>'Группа А 2354 ФКГС'!$A$1:$G$18</formula>
    <oldFormula>'Группа А 2354 ФКГС'!$A$1:$G$18</oldFormula>
  </rdn>
  <rdn rId="0" localSheetId="7" customView="1" name="Z_83B5464C_805B_41DB_81B9_A691DDF78663_.wvu.PrintArea" hidden="1" oldHidden="1">
    <formula>'Группа В 2900 (АПК)'!$A$1:$G$18</formula>
    <oldFormula>'Группа В 2900 (АПК)'!$A$1:$G$18</oldFormula>
  </rdn>
  <rdn rId="0" localSheetId="7" customView="1" name="Z_83B5464C_805B_41DB_81B9_A691DDF78663_.wvu.Rows" hidden="1" oldHidden="1">
    <formula>'Группа В 2900 (АПК)'!$9:$9,'Группа В 2900 (АПК)'!$13:$13</formula>
    <oldFormula>'Группа В 2900 (АПК)'!$9:$9,'Группа В 2900 (АПК)'!$13:$13</oldFormula>
  </rdn>
  <rdn rId="0" localSheetId="6" customView="1" name="Z_83B5464C_805B_41DB_81B9_A691DDF78663_.wvu.PrintArea" hidden="1" oldHidden="1">
    <formula>'Группа В 2901 (СЗН)'!$A$1:$G$16</formula>
    <oldFormula>'Группа В 2901 (СЗН)'!$A$1:$G$16</oldFormula>
  </rdn>
  <rdn rId="0" localSheetId="8" customView="1" name="Z_83B5464C_805B_41DB_81B9_A691DDF78663_.wvu.PrintArea" hidden="1" oldHidden="1">
    <formula>'Группа В 2909 Экология'!$A$1:$G$18</formula>
    <oldFormula>'Группа В 2909 Экология'!$A$1:$G$18</oldFormula>
  </rdn>
  <rdn rId="0" localSheetId="10" customView="1" name="Z_83B5464C_805B_41DB_81B9_A691DDF78663_.wvu.PrintArea" hidden="1" oldHidden="1">
    <formula>'Группа В 2906 РТС'!$A$1:$G$18</formula>
    <oldFormula>'Группа В 2906 РТС'!$A$1:$G$18</oldFormula>
  </rdn>
  <rdn rId="0" localSheetId="12" customView="1" name="Z_83B5464C_805B_41DB_81B9_A691DDF78663_.wvu.PrintArea" hidden="1" oldHidden="1">
    <formula>'Группа В 2908 РЖКК'!$A$1:$G$18</formula>
    <oldFormula>'Группа В 2908 РЖКК'!$A$1:$G$18</oldFormula>
  </rdn>
  <rdn rId="0" localSheetId="13" customView="1" name="Z_83B5464C_805B_41DB_81B9_A691DDF78663_.wvu.PrintArea" hidden="1" oldHidden="1">
    <formula>'Группа В 2903 Разв. мун.службы'!$A$1:$G$18</formula>
    <oldFormula>'Группа В 2903 Разв. мун.службы'!$A$1:$G$18</oldFormula>
  </rdn>
  <rdn rId="0" localSheetId="13" customView="1" name="Z_83B5464C_805B_41DB_81B9_A691DDF78663_.wvu.Rows" hidden="1" oldHidden="1">
    <formula>'Группа В 2903 Разв. мун.службы'!$8:$8,'Группа В 2903 Разв. мун.службы'!$10:$10,'Группа В 2903 Разв. мун.службы'!$13:$13</formula>
    <oldFormula>'Группа В 2903 Разв. мун.службы'!$8:$8,'Группа В 2903 Разв. мун.службы'!$10:$10,'Группа В 2903 Разв. мун.службы'!$13:$13</oldFormula>
  </rdn>
  <rdn rId="0" localSheetId="16" customView="1" name="Z_83B5464C_805B_41DB_81B9_A691DDF78663_.wvu.PrintArea" hidden="1" oldHidden="1">
    <formula>'Группа В 2934 (УМИ)'!$A$1:$G$19</formula>
    <oldFormula>'Группа В 2934 (УМИ)'!$A$1:$G$19</oldFormula>
  </rdn>
  <rdn rId="0" localSheetId="16" customView="1" name="Z_83B5464C_805B_41DB_81B9_A691DDF78663_.wvu.Rows" hidden="1" oldHidden="1">
    <formula>'Группа В 2934 (УМИ)'!$9:$9,'Группа В 2934 (УМИ)'!$12:$12,'Группа В 2934 (УМИ)'!$14:$14</formula>
    <oldFormula>'Группа В 2934 (УМИ)'!$9:$9,'Группа В 2934 (УМИ)'!$12:$12,'Группа В 2934 (УМИ)'!$14:$14</oldFormula>
  </rdn>
  <rdn rId="0" localSheetId="15" customView="1" name="Z_83B5464C_805B_41DB_81B9_A691DDF78663_.wvu.PrintArea" hidden="1" oldHidden="1">
    <formula>'Группа В 2931 Разв.жил.сферы'!$A$1:$G$18</formula>
    <oldFormula>'Группа В 2931 Разв.жил.сферы'!$A$1:$G$18</oldFormula>
  </rdn>
  <rdn rId="0" localSheetId="18" customView="1" name="Z_83B5464C_805B_41DB_81B9_A691DDF78663_.wvu.Rows" hidden="1" oldHidden="1">
    <formula>'В 2908 РЖКК'!$8:$8,'В 2908 РЖКК'!$11:$11,'В 2908 РЖКК'!$14:$14</formula>
    <oldFormula>'В 2908 РЖКК'!$8:$8,'В 2908 РЖКК'!$11:$11,'В 2908 РЖКК'!$14:$14</oldFormula>
  </rdn>
  <rdn rId="0" localSheetId="19" customView="1" name="Z_83B5464C_805B_41DB_81B9_A691DDF78663_.wvu.PrintArea" hidden="1" oldHidden="1">
    <formula>'Группа С 2863 (УМФ)'!$A$1:$G$13</formula>
    <oldFormula>'Группа С 2863 (УМФ)'!$A$1:$G$13</oldFormula>
  </rdn>
  <rdn rId="0" localSheetId="20" customView="1" name="Z_83B5464C_805B_41DB_81B9_A691DDF78663_.wvu.PrintArea" hidden="1" oldHidden="1">
    <formula>'Группа С 2811 (РИГО)'!$A$1:$G$13</formula>
    <oldFormula>'Группа С 2811 (РИГО)'!$A$1:$G$13</oldFormula>
  </rdn>
  <rcv guid="{83B5464C-805B-41DB-81B9-A691DDF7866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2" sId="7">
    <oc r="K18">
      <v>0</v>
    </oc>
    <nc r="K18"/>
  </rcc>
  <rrc rId="133" sId="8" ref="A8:XFD8" action="deleteRow">
    <undo index="3" exp="ref" v="1" dr="E8" r="F6" sId="8"/>
    <undo index="4" exp="area" ref3D="1" dr="$A$13:$XFD$13" dn="Z_DB5FF748_5A0B_481D_84B1_E8DCB60F31BB_.wvu.Rows" sId="8"/>
    <undo index="2" exp="area" ref3D="1" dr="$A$10:$XFD$10" dn="Z_DB5FF748_5A0B_481D_84B1_E8DCB60F31BB_.wvu.Rows" sId="8"/>
    <undo index="1" exp="area" ref3D="1" dr="$A$8:$XFD$8" dn="Z_DB5FF748_5A0B_481D_84B1_E8DCB60F31BB_.wvu.Rows" sId="8"/>
    <rfmt sheetId="8" xfDxf="1" sqref="A8:XFD8" start="0" length="0">
      <dxf>
        <font>
          <color rgb="FFFF0000"/>
          <name val="Times New Roman"/>
          <scheme val="none"/>
        </font>
      </dxf>
    </rfmt>
    <rfmt sheetId="8" sqref="A8" start="0" length="0">
      <dxf>
        <font>
          <color auto="1"/>
          <name val="Times New Roman"/>
          <scheme val="none"/>
        </font>
        <alignment horizontal="center" vertical="center" wrapText="1" readingOrder="0"/>
        <border outline="0">
          <left style="thin">
            <color indexed="64"/>
          </left>
          <right style="thin">
            <color indexed="64"/>
          </right>
          <bottom style="thin">
            <color indexed="64"/>
          </bottom>
        </border>
      </dxf>
    </rfmt>
    <rcc rId="0" sId="8" dxf="1">
      <nc r="B8" t="inlineStr">
        <is>
          <t xml:space="preserve">k1.3 степень достижения целевых значений показателей, включенных в проекты, в том числе региональные проекты, обеспечивающие достижение целей, показателей и результатов федеральных и национальных проектов
</t>
        </is>
      </nc>
      <ndxf>
        <font>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fmt sheetId="8" sqref="C8" start="0" length="0">
      <dxf>
        <font>
          <color auto="1"/>
          <name val="Times New Roman"/>
          <scheme val="none"/>
        </font>
        <fill>
          <patternFill patternType="solid">
            <bgColor theme="5" tint="0.59999389629810485"/>
          </patternFill>
        </fill>
        <alignment horizontal="center" vertical="center" readingOrder="0"/>
        <border outline="0">
          <left style="thin">
            <color indexed="64"/>
          </left>
          <right style="thin">
            <color indexed="64"/>
          </right>
          <top style="thin">
            <color indexed="64"/>
          </top>
          <bottom style="thin">
            <color indexed="64"/>
          </bottom>
        </border>
      </dxf>
    </rfmt>
    <rfmt sheetId="8" sqref="D8" start="0" length="0">
      <dxf>
        <font>
          <color rgb="FFC00000"/>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cc rId="0" sId="8" dxf="1">
      <nc r="E8">
        <f>D8*C8</f>
      </nc>
      <ndxf>
        <font>
          <color rgb="FFC00000"/>
          <name val="Times New Roman"/>
          <scheme val="none"/>
        </font>
        <alignment horizontal="center" vertical="center" readingOrder="0"/>
        <border outline="0">
          <left style="thin">
            <color indexed="64"/>
          </left>
          <right style="thin">
            <color indexed="64"/>
          </right>
          <top style="thin">
            <color indexed="64"/>
          </top>
          <bottom style="thin">
            <color indexed="64"/>
          </bottom>
        </border>
      </ndxf>
    </rcc>
    <rfmt sheetId="8" sqref="F8" start="0" length="0">
      <dxf>
        <font>
          <b/>
          <color auto="1"/>
          <name val="Times New Roman"/>
          <scheme val="none"/>
        </font>
        <alignment horizontal="center" vertical="center" readingOrder="0"/>
        <border outline="0">
          <left style="thin">
            <color indexed="64"/>
          </left>
          <right style="thin">
            <color indexed="64"/>
          </right>
          <bottom style="thin">
            <color indexed="64"/>
          </bottom>
        </border>
      </dxf>
    </rfmt>
    <rfmt sheetId="8" sqref="G8"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rc>
  <rcc rId="134" sId="8">
    <oc r="F6">
      <f>(E6+E7+#REF!)*0.4</f>
    </oc>
    <nc r="F6">
      <f>(E6+E7)*0.4</f>
    </nc>
  </rcc>
  <rrc rId="135" sId="8" ref="A9:XFD9" action="deleteRow">
    <undo index="1" exp="ref" v="1" dr="E9" r="F8" sId="8"/>
    <undo index="4" exp="area" ref3D="1" dr="$A$12:$XFD$12" dn="Z_DB5FF748_5A0B_481D_84B1_E8DCB60F31BB_.wvu.Rows" sId="8"/>
    <undo index="2" exp="area" ref3D="1" dr="$A$9:$XFD$9" dn="Z_DB5FF748_5A0B_481D_84B1_E8DCB60F31BB_.wvu.Rows" sId="8"/>
    <rfmt sheetId="8" xfDxf="1" sqref="A9:XFD9" start="0" length="0">
      <dxf>
        <font>
          <color rgb="FFFF0000"/>
          <name val="Times New Roman"/>
          <scheme val="none"/>
        </font>
      </dxf>
    </rfmt>
    <rfmt sheetId="8" sqref="A9" start="0" length="0">
      <dxf>
        <font>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dxf>
    </rfmt>
    <rcc rId="0" sId="8" dxf="1">
      <nc r="B9" t="inlineStr">
        <is>
          <t xml:space="preserve">k2.2 доля проектной части в муниципальной программе
</t>
        </is>
      </nc>
      <ndxf>
        <font>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fmt sheetId="8" sqref="C9" start="0" length="0">
      <dxf>
        <font>
          <color auto="1"/>
          <name val="Times New Roman"/>
          <scheme val="none"/>
        </font>
        <fill>
          <patternFill patternType="solid">
            <bgColor theme="5" tint="0.59999389629810485"/>
          </patternFill>
        </fill>
        <alignment horizontal="center" vertical="center" readingOrder="0"/>
        <border outline="0">
          <left style="thin">
            <color indexed="64"/>
          </left>
          <right style="thin">
            <color indexed="64"/>
          </right>
          <top style="thin">
            <color indexed="64"/>
          </top>
          <bottom style="thin">
            <color indexed="64"/>
          </bottom>
        </border>
      </dxf>
    </rfmt>
    <rfmt sheetId="8" sqref="D9" start="0" length="0">
      <dxf>
        <font>
          <color auto="1"/>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cc rId="0" sId="8" dxf="1">
      <nc r="E9">
        <f>D9*C9</f>
      </nc>
      <ndxf>
        <font>
          <color auto="1"/>
          <name val="Times New Roman"/>
          <scheme val="none"/>
        </font>
        <alignment horizontal="center" vertical="center" readingOrder="0"/>
        <border outline="0">
          <left style="thin">
            <color indexed="64"/>
          </left>
          <right style="thin">
            <color indexed="64"/>
          </right>
          <top style="thin">
            <color indexed="64"/>
          </top>
          <bottom style="thin">
            <color indexed="64"/>
          </bottom>
        </border>
      </ndxf>
    </rcc>
    <rfmt sheetId="8" sqref="F9" start="0" length="0">
      <dxf>
        <font>
          <b/>
          <color auto="1"/>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fmt sheetId="8" sqref="G9" start="0" length="0">
      <dxf>
        <font>
          <color rgb="FFC00000"/>
          <name val="Times New Roman"/>
          <scheme val="none"/>
        </font>
        <alignment horizontal="justify" vertical="top" readingOrder="0"/>
        <border outline="0">
          <left style="thin">
            <color indexed="64"/>
          </left>
          <right style="thin">
            <color indexed="64"/>
          </right>
          <top style="thin">
            <color indexed="64"/>
          </top>
          <bottom style="thin">
            <color indexed="64"/>
          </bottom>
        </border>
      </dxf>
    </rfmt>
  </rrc>
  <rcc rId="136" sId="8">
    <oc r="F8">
      <f>(E8+#REF!+E9)*0.2</f>
    </oc>
    <nc r="F8">
      <f>(E8+E9)*0.2</f>
    </nc>
  </rcc>
  <rrc rId="137" sId="8" ref="A11:XFD11" action="deleteRow">
    <undo index="1" exp="ref" v="1" dr="E11" r="F10" sId="8"/>
    <undo index="4" exp="area" ref3D="1" dr="$A$11:$XFD$11" dn="Z_DB5FF748_5A0B_481D_84B1_E8DCB60F31BB_.wvu.Rows" sId="8"/>
    <rfmt sheetId="8" xfDxf="1" sqref="A11:XFD11" start="0" length="0">
      <dxf>
        <font>
          <color rgb="FFFF0000"/>
          <name val="Times New Roman"/>
          <scheme val="none"/>
        </font>
      </dxf>
    </rfmt>
    <rfmt sheetId="8" sqref="A11" start="0" length="0">
      <dxf>
        <font>
          <color auto="1"/>
          <name val="Times New Roman"/>
          <scheme val="none"/>
        </font>
        <alignment horizontal="center" vertical="center" wrapText="1" readingOrder="0"/>
        <border outline="0">
          <left style="thin">
            <color indexed="64"/>
          </left>
          <right style="thin">
            <color indexed="64"/>
          </right>
        </border>
      </dxf>
    </rfmt>
    <rcc rId="0" sId="8" dxf="1">
      <nc r="B11" t="inlineStr">
        <is>
          <t xml:space="preserve">k3.2 отношение общего фактического объема финансирования проектов, в том числе региональных проектов, обеспечивающих достижение целей, показателей и результатов федеральных проектов, к плановому уточненному объему
</t>
        </is>
      </nc>
      <ndxf>
        <font>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fmt sheetId="8" sqref="C11" start="0" length="0">
      <dxf>
        <font>
          <color auto="1"/>
          <name val="Times New Roman"/>
          <scheme val="none"/>
        </font>
        <fill>
          <patternFill patternType="solid">
            <bgColor theme="5" tint="0.59999389629810485"/>
          </patternFill>
        </fill>
        <alignment horizontal="center" vertical="center" readingOrder="0"/>
        <border outline="0">
          <left style="thin">
            <color indexed="64"/>
          </left>
          <right style="thin">
            <color indexed="64"/>
          </right>
          <top style="thin">
            <color indexed="64"/>
          </top>
          <bottom style="thin">
            <color indexed="64"/>
          </bottom>
        </border>
      </dxf>
    </rfmt>
    <rfmt sheetId="8" sqref="D11" start="0" length="0">
      <dxf>
        <font>
          <color auto="1"/>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cc rId="0" sId="8" dxf="1">
      <nc r="E11">
        <f>D11*C11</f>
      </nc>
      <ndxf>
        <font>
          <color auto="1"/>
          <name val="Times New Roman"/>
          <scheme val="none"/>
        </font>
        <alignment horizontal="center" vertical="center" readingOrder="0"/>
        <border outline="0">
          <left style="thin">
            <color indexed="64"/>
          </left>
          <right style="thin">
            <color indexed="64"/>
          </right>
          <top style="thin">
            <color indexed="64"/>
          </top>
          <bottom style="thin">
            <color indexed="64"/>
          </bottom>
        </border>
      </ndxf>
    </rcc>
    <rfmt sheetId="8" sqref="F11" start="0" length="0">
      <dxf>
        <font>
          <b/>
          <color auto="1"/>
          <name val="Times New Roman"/>
          <scheme val="none"/>
        </font>
        <alignment horizontal="center" vertical="center" readingOrder="0"/>
        <border outline="0">
          <left style="thin">
            <color indexed="64"/>
          </left>
          <right style="thin">
            <color indexed="64"/>
          </right>
        </border>
      </dxf>
    </rfmt>
    <rfmt sheetId="8" sqref="G11" start="0" length="0">
      <dxf>
        <font>
          <color auto="1"/>
          <name val="Times New Roman"/>
          <scheme val="none"/>
        </font>
        <numFmt numFmtId="14" formatCode="0.00%"/>
        <alignment horizontal="justify" vertical="top" readingOrder="0"/>
        <border outline="0">
          <left style="thin">
            <color indexed="64"/>
          </left>
          <right style="thin">
            <color indexed="64"/>
          </right>
          <top style="thin">
            <color indexed="64"/>
          </top>
          <bottom style="thin">
            <color indexed="64"/>
          </bottom>
        </border>
      </dxf>
    </rfmt>
  </rrc>
  <rcc rId="138" sId="8">
    <oc r="F10">
      <f>(E10+#REF!+E11+E12)*0.4</f>
    </oc>
    <nc r="F10">
      <f>(E10+E11+E12)*0.4</f>
    </nc>
  </rcc>
  <rrc rId="139" sId="15" ref="A8:XFD8" action="deleteRow">
    <undo index="3" exp="ref" v="1" dr="E8" r="F6" sId="15"/>
    <rfmt sheetId="15" xfDxf="1" sqref="A8:XFD8" start="0" length="0">
      <dxf>
        <font>
          <color rgb="FFC00000"/>
          <name val="Times New Roman"/>
          <scheme val="none"/>
        </font>
      </dxf>
    </rfmt>
    <rfmt sheetId="15" sqref="A8" start="0" length="0">
      <dxf>
        <font>
          <color auto="1"/>
          <name val="Times New Roman"/>
          <scheme val="none"/>
        </font>
        <alignment horizontal="center" vertical="center" wrapText="1" readingOrder="0"/>
        <border outline="0">
          <left style="thin">
            <color indexed="64"/>
          </left>
          <right style="thin">
            <color indexed="64"/>
          </right>
          <bottom style="thin">
            <color indexed="64"/>
          </bottom>
        </border>
      </dxf>
    </rfmt>
    <rcc rId="0" sId="15" dxf="1">
      <nc r="B8" t="inlineStr">
        <is>
          <t xml:space="preserve">k1.3 степень достижения целевых значений показателей, включенных в проекты, в том числе региональные проекты, обеспечивающие достижение целей, показателей и результатов федеральных и национальных проектов
</t>
        </is>
      </nc>
      <ndxf>
        <font>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fmt sheetId="15" sqref="C8" start="0" length="0">
      <dxf>
        <font>
          <color rgb="FFFF0000"/>
          <name val="Times New Roman"/>
          <scheme val="none"/>
        </font>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15" sqref="D8" start="0" length="0">
      <dxf>
        <font>
          <color rgb="FFFF0000"/>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cc rId="0" sId="15" dxf="1">
      <nc r="E8">
        <f>D8*C8</f>
      </nc>
      <ndxf>
        <font>
          <color rgb="FFFF0000"/>
          <name val="Times New Roman"/>
          <scheme val="none"/>
        </font>
        <alignment horizontal="center" vertical="center" readingOrder="0"/>
        <border outline="0">
          <left style="thin">
            <color indexed="64"/>
          </left>
          <right style="thin">
            <color indexed="64"/>
          </right>
          <top style="thin">
            <color indexed="64"/>
          </top>
          <bottom style="thin">
            <color indexed="64"/>
          </bottom>
        </border>
      </ndxf>
    </rcc>
    <rfmt sheetId="15" sqref="F8" start="0" length="0">
      <dxf>
        <font>
          <b/>
          <color auto="1"/>
          <name val="Times New Roman"/>
          <scheme val="none"/>
        </font>
        <alignment horizontal="center" vertical="center" readingOrder="0"/>
        <border outline="0">
          <left style="thin">
            <color indexed="64"/>
          </left>
          <right style="thin">
            <color indexed="64"/>
          </right>
          <bottom style="thin">
            <color indexed="64"/>
          </bottom>
        </border>
      </dxf>
    </rfmt>
    <rfmt sheetId="15" sqref="G8" start="0" length="0">
      <dxf>
        <font>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rc>
  <rcc rId="140" sId="15">
    <oc r="F6">
      <f>(E6+E7+#REF!)*0.4</f>
    </oc>
    <nc r="F6">
      <f>(E6+E7)*0.4</f>
    </nc>
  </rcc>
  <rrc rId="141" sId="15" ref="A9:XFD9" action="deleteRow">
    <undo index="1" exp="ref" v="1" dr="E9" r="F8" sId="15"/>
    <rfmt sheetId="15" xfDxf="1" sqref="A9:XFD9" start="0" length="0">
      <dxf>
        <font>
          <color rgb="FFC00000"/>
          <name val="Times New Roman"/>
          <scheme val="none"/>
        </font>
      </dxf>
    </rfmt>
    <rfmt sheetId="15" sqref="A9" start="0" length="0">
      <dxf>
        <font>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dxf>
    </rfmt>
    <rcc rId="0" sId="15" dxf="1">
      <nc r="B9" t="inlineStr">
        <is>
          <t xml:space="preserve">k2.2 доля проектной части в муниципальной программе
</t>
        </is>
      </nc>
      <ndxf>
        <font>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fmt sheetId="15" sqref="C9" start="0" length="0">
      <dxf>
        <font>
          <color auto="1"/>
          <name val="Times New Roman"/>
          <scheme val="none"/>
        </font>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15" sqref="D9" start="0" length="0">
      <dxf>
        <font>
          <color auto="1"/>
          <name val="Times New Roman"/>
          <scheme val="none"/>
        </font>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cc rId="0" sId="15" dxf="1">
      <nc r="E9">
        <f>D9*C9</f>
      </nc>
      <ndxf>
        <font>
          <color auto="1"/>
          <name val="Times New Roman"/>
          <scheme val="none"/>
        </font>
        <alignment horizontal="center" vertical="center" readingOrder="0"/>
        <border outline="0">
          <left style="thin">
            <color indexed="64"/>
          </left>
          <right style="thin">
            <color indexed="64"/>
          </right>
          <top style="thin">
            <color indexed="64"/>
          </top>
          <bottom style="thin">
            <color indexed="64"/>
          </bottom>
        </border>
      </ndxf>
    </rcc>
    <rfmt sheetId="15" sqref="F9" start="0" length="0">
      <dxf>
        <font>
          <b/>
          <color auto="1"/>
          <name val="Times New Roman"/>
          <scheme val="none"/>
        </font>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15" sqref="G9" start="0" length="0">
      <dxf>
        <alignment horizontal="justify" vertical="top" readingOrder="0"/>
        <border outline="0">
          <left style="thin">
            <color indexed="64"/>
          </left>
          <right style="thin">
            <color indexed="64"/>
          </right>
          <top style="thin">
            <color indexed="64"/>
          </top>
          <bottom style="thin">
            <color indexed="64"/>
          </bottom>
        </border>
      </dxf>
    </rfmt>
  </rrc>
  <rcc rId="142" sId="15">
    <oc r="F8">
      <f>(E8+#REF!+E9)*0.2</f>
    </oc>
    <nc r="F8">
      <f>(E8+E9)*0.2</f>
    </nc>
  </rcc>
  <rrc rId="143" sId="15" ref="A11:XFD11" action="deleteRow">
    <undo index="1" exp="ref" v="1" dr="E11" r="F10" sId="15"/>
    <rfmt sheetId="15" xfDxf="1" sqref="A11:XFD11" start="0" length="0">
      <dxf>
        <font>
          <color rgb="FFC00000"/>
          <name val="Times New Roman"/>
          <scheme val="none"/>
        </font>
      </dxf>
    </rfmt>
    <rfmt sheetId="15" sqref="A11" start="0" length="0">
      <dxf>
        <font>
          <color auto="1"/>
          <name val="Times New Roman"/>
          <scheme val="none"/>
        </font>
        <alignment horizontal="center" vertical="center" wrapText="1" readingOrder="0"/>
        <border outline="0">
          <left style="thin">
            <color indexed="64"/>
          </left>
          <right style="thin">
            <color indexed="64"/>
          </right>
        </border>
      </dxf>
    </rfmt>
    <rcc rId="0" sId="15" dxf="1">
      <nc r="B11" t="inlineStr">
        <is>
          <t xml:space="preserve">k3.2 отношение общего фактического объема финансирования проектов, в том числе региональных проектов, обеспечивающих достижение целей, показателей и результатов федеральных проектов, к плановому уточненному объему
</t>
        </is>
      </nc>
      <ndxf>
        <font>
          <color auto="1"/>
          <name val="Times New Roman"/>
          <scheme val="none"/>
        </font>
        <alignment vertical="top" wrapText="1" readingOrder="0"/>
        <border outline="0">
          <left style="thin">
            <color indexed="64"/>
          </left>
          <right style="thin">
            <color indexed="64"/>
          </right>
          <top style="thin">
            <color indexed="64"/>
          </top>
          <bottom style="thin">
            <color indexed="64"/>
          </bottom>
        </border>
      </ndxf>
    </rcc>
    <rfmt sheetId="15" sqref="C11" start="0" length="0">
      <dxf>
        <font>
          <color rgb="FFFF0000"/>
          <name val="Times New Roman"/>
          <scheme val="none"/>
        </font>
        <fill>
          <patternFill patternType="solid">
            <bgColor theme="0"/>
          </patternFill>
        </fill>
        <alignment horizontal="center" vertical="center" readingOrder="0"/>
        <border outline="0">
          <left style="thin">
            <color indexed="64"/>
          </left>
          <right style="thin">
            <color indexed="64"/>
          </right>
          <top style="thin">
            <color indexed="64"/>
          </top>
          <bottom style="thin">
            <color indexed="64"/>
          </bottom>
        </border>
      </dxf>
    </rfmt>
    <rfmt sheetId="15" sqref="D11" start="0" length="0">
      <dxf>
        <font>
          <color auto="1"/>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cc rId="0" sId="15" dxf="1">
      <nc r="E11">
        <f>D11*C11</f>
      </nc>
      <ndxf>
        <font>
          <color auto="1"/>
          <name val="Times New Roman"/>
          <scheme val="none"/>
        </font>
        <alignment horizontal="center" vertical="center" readingOrder="0"/>
        <border outline="0">
          <left style="thin">
            <color indexed="64"/>
          </left>
          <right style="thin">
            <color indexed="64"/>
          </right>
          <top style="thin">
            <color indexed="64"/>
          </top>
          <bottom style="thin">
            <color indexed="64"/>
          </bottom>
        </border>
      </ndxf>
    </rcc>
    <rfmt sheetId="15" sqref="F11" start="0" length="0">
      <dxf>
        <font>
          <b/>
          <color auto="1"/>
          <name val="Times New Roman"/>
          <scheme val="none"/>
        </font>
        <numFmt numFmtId="164" formatCode="0.0"/>
        <alignment horizontal="center" vertical="center" readingOrder="0"/>
        <border outline="0">
          <left style="thin">
            <color indexed="64"/>
          </left>
          <right style="thin">
            <color indexed="64"/>
          </right>
        </border>
      </dxf>
    </rfmt>
    <rfmt sheetId="15" sqref="G11" start="0" length="0">
      <dxf>
        <font>
          <color auto="1"/>
          <name val="Times New Roman"/>
          <scheme val="none"/>
        </font>
        <numFmt numFmtId="14" formatCode="0.00%"/>
        <alignment horizontal="justify" vertical="top" readingOrder="0"/>
        <border outline="0">
          <left style="thin">
            <color indexed="64"/>
          </left>
          <right style="thin">
            <color indexed="64"/>
          </right>
          <top style="thin">
            <color indexed="64"/>
          </top>
          <bottom style="thin">
            <color indexed="64"/>
          </bottom>
        </border>
      </dxf>
    </rfmt>
  </rrc>
  <rcc rId="144" sId="15">
    <oc r="F10">
      <f>(E10+#REF!+E11+E12)*0.4</f>
    </oc>
    <nc r="F10">
      <f>(E10+E11+E12)*0.4</f>
    </nc>
  </rcc>
  <rrc rId="145" sId="17" ref="A8:XFD8" action="deleteRow">
    <undo index="3" exp="ref" v="1" dr="E8" r="F6" sId="17"/>
    <undo index="4" exp="area" ref3D="1" dr="$A$13:$XFD$13" dn="Z_0F08857F_1A86_40D2_9436_0A0AE7DA8E31_.wvu.Rows" sId="17"/>
    <undo index="2" exp="area" ref3D="1" dr="$A$11:$XFD$11" dn="Z_0F08857F_1A86_40D2_9436_0A0AE7DA8E31_.wvu.Rows" sId="17"/>
    <undo index="1" exp="area" ref3D="1" dr="$A$8:$XFD$8" dn="Z_0F08857F_1A86_40D2_9436_0A0AE7DA8E31_.wvu.Rows" sId="17"/>
    <undo index="4" exp="area" ref3D="1" dr="$A$13:$XFD$13" dn="Z_6D50AFB0_1F88_45CC_9714_E302C21A7AF6_.wvu.Rows" sId="17"/>
    <undo index="2" exp="area" ref3D="1" dr="$A$11:$XFD$11" dn="Z_6D50AFB0_1F88_45CC_9714_E302C21A7AF6_.wvu.Rows" sId="17"/>
    <undo index="1" exp="area" ref3D="1" dr="$A$8:$XFD$8" dn="Z_6D50AFB0_1F88_45CC_9714_E302C21A7AF6_.wvu.Rows" sId="17"/>
    <undo index="4" exp="area" ref3D="1" dr="$A$13:$XFD$13" dn="Z_65D17E01_2C95_467A_A6C0_284D8AF9353A_.wvu.Rows" sId="17"/>
    <undo index="2" exp="area" ref3D="1" dr="$A$11:$XFD$11" dn="Z_65D17E01_2C95_467A_A6C0_284D8AF9353A_.wvu.Rows" sId="17"/>
    <undo index="1" exp="area" ref3D="1" dr="$A$8:$XFD$8" dn="Z_65D17E01_2C95_467A_A6C0_284D8AF9353A_.wvu.Rows" sId="17"/>
    <undo index="4" exp="area" ref3D="1" dr="$A$13:$XFD$13" dn="Z_DB5FF748_5A0B_481D_84B1_E8DCB60F31BB_.wvu.Rows" sId="17"/>
    <undo index="2" exp="area" ref3D="1" dr="$A$11:$XFD$11" dn="Z_DB5FF748_5A0B_481D_84B1_E8DCB60F31BB_.wvu.Rows" sId="17"/>
    <undo index="1" exp="area" ref3D="1" dr="$A$8:$XFD$8" dn="Z_DB5FF748_5A0B_481D_84B1_E8DCB60F31BB_.wvu.Rows" sId="17"/>
    <undo index="4" exp="area" ref3D="1" dr="$A$13:$XFD$13" dn="Z_D064BFE3_0CFC_4FA0_A904_E97A6AB4FB27_.wvu.Rows" sId="17"/>
    <undo index="2" exp="area" ref3D="1" dr="$A$11:$XFD$11" dn="Z_D064BFE3_0CFC_4FA0_A904_E97A6AB4FB27_.wvu.Rows" sId="17"/>
    <undo index="1" exp="area" ref3D="1" dr="$A$8:$XFD$8" dn="Z_D064BFE3_0CFC_4FA0_A904_E97A6AB4FB27_.wvu.Rows" sId="17"/>
    <undo index="4" exp="area" ref3D="1" dr="$A$13:$XFD$13" dn="Z_E68AA610_1447_41B6_8A0D_6F62026B6D10_.wvu.Rows" sId="17"/>
    <undo index="2" exp="area" ref3D="1" dr="$A$11:$XFD$11" dn="Z_E68AA610_1447_41B6_8A0D_6F62026B6D10_.wvu.Rows" sId="17"/>
    <undo index="1" exp="area" ref3D="1" dr="$A$8:$XFD$8" dn="Z_E68AA610_1447_41B6_8A0D_6F62026B6D10_.wvu.Rows" sId="17"/>
    <undo index="4" exp="area" ref3D="1" dr="$A$13:$XFD$13" dn="Z_EC56D8CD_5E96_4735_B304_1C545AF394D1_.wvu.Rows" sId="17"/>
    <undo index="2" exp="area" ref3D="1" dr="$A$11:$XFD$11" dn="Z_EC56D8CD_5E96_4735_B304_1C545AF394D1_.wvu.Rows" sId="17"/>
    <undo index="1" exp="area" ref3D="1" dr="$A$8:$XFD$8" dn="Z_EC56D8CD_5E96_4735_B304_1C545AF394D1_.wvu.Rows" sId="17"/>
    <rfmt sheetId="17" xfDxf="1" sqref="A8:XFD8" start="0" length="0">
      <dxf>
        <font>
          <color rgb="FFFF0000"/>
          <name val="Times New Roman"/>
          <scheme val="none"/>
        </font>
      </dxf>
    </rfmt>
    <rfmt sheetId="17" sqref="A8" start="0" length="0">
      <dxf>
        <font>
          <color auto="1"/>
          <name val="Times New Roman"/>
          <scheme val="none"/>
        </font>
        <alignment horizontal="center" vertical="center" wrapText="1" readingOrder="0"/>
        <border outline="0">
          <left style="thin">
            <color indexed="64"/>
          </left>
          <right style="thin">
            <color indexed="64"/>
          </right>
          <bottom style="thin">
            <color indexed="64"/>
          </bottom>
        </border>
      </dxf>
    </rfmt>
    <rfmt sheetId="17" sqref="B8" start="0" length="0">
      <dxf>
        <font>
          <color rgb="FFC00000"/>
          <name val="Times New Roman"/>
          <scheme val="none"/>
        </font>
        <fill>
          <patternFill patternType="solid">
            <bgColor theme="5" tint="0.79998168889431442"/>
          </patternFill>
        </fill>
        <alignment vertical="top" wrapText="1" readingOrder="0"/>
        <border outline="0">
          <left style="thin">
            <color indexed="64"/>
          </left>
          <right style="thin">
            <color indexed="64"/>
          </right>
          <top style="thin">
            <color indexed="64"/>
          </top>
          <bottom style="thin">
            <color indexed="64"/>
          </bottom>
        </border>
      </dxf>
    </rfmt>
    <rfmt sheetId="17" sqref="C8" start="0" length="0">
      <dxf>
        <font>
          <color auto="1"/>
          <name val="Times New Roman"/>
          <scheme val="none"/>
        </font>
        <fill>
          <patternFill patternType="solid">
            <bgColor theme="5" tint="0.79998168889431442"/>
          </patternFill>
        </fill>
        <alignment horizontal="center" vertical="center" readingOrder="0"/>
        <border outline="0">
          <left style="thin">
            <color indexed="64"/>
          </left>
          <right style="thin">
            <color indexed="64"/>
          </right>
          <top style="thin">
            <color indexed="64"/>
          </top>
          <bottom style="thin">
            <color indexed="64"/>
          </bottom>
        </border>
      </dxf>
    </rfmt>
    <rfmt sheetId="17" sqref="D8" start="0" length="0">
      <dxf>
        <font>
          <color auto="1"/>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fmt sheetId="17" sqref="E8" start="0" length="0">
      <dxf>
        <font>
          <color auto="1"/>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fmt sheetId="17" sqref="F8" start="0" length="0">
      <dxf>
        <font>
          <b/>
          <color auto="1"/>
          <name val="Times New Roman"/>
          <scheme val="none"/>
        </font>
        <alignment horizontal="center" vertical="center" readingOrder="0"/>
        <border outline="0">
          <left style="thin">
            <color indexed="64"/>
          </left>
          <right style="thin">
            <color indexed="64"/>
          </right>
          <bottom style="thin">
            <color indexed="64"/>
          </bottom>
        </border>
      </dxf>
    </rfmt>
    <rfmt sheetId="17" sqref="G8" start="0" length="0">
      <dxf>
        <font>
          <color rgb="FFC00000"/>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dxf>
    </rfmt>
  </rrc>
  <rrc rId="146" sId="17" ref="A10:XFD10" action="deleteRow">
    <undo index="3" exp="ref" v="1" dr="E10" r="F8" sId="17"/>
    <undo index="4" exp="area" ref3D="1" dr="$A$12:$XFD$12" dn="Z_0F08857F_1A86_40D2_9436_0A0AE7DA8E31_.wvu.Rows" sId="17"/>
    <undo index="2" exp="area" ref3D="1" dr="$A$10:$XFD$10" dn="Z_0F08857F_1A86_40D2_9436_0A0AE7DA8E31_.wvu.Rows" sId="17"/>
    <undo index="4" exp="area" ref3D="1" dr="$A$12:$XFD$12" dn="Z_6D50AFB0_1F88_45CC_9714_E302C21A7AF6_.wvu.Rows" sId="17"/>
    <undo index="2" exp="area" ref3D="1" dr="$A$10:$XFD$10" dn="Z_6D50AFB0_1F88_45CC_9714_E302C21A7AF6_.wvu.Rows" sId="17"/>
    <undo index="4" exp="area" ref3D="1" dr="$A$12:$XFD$12" dn="Z_65D17E01_2C95_467A_A6C0_284D8AF9353A_.wvu.Rows" sId="17"/>
    <undo index="2" exp="area" ref3D="1" dr="$A$10:$XFD$10" dn="Z_65D17E01_2C95_467A_A6C0_284D8AF9353A_.wvu.Rows" sId="17"/>
    <undo index="4" exp="area" ref3D="1" dr="$A$12:$XFD$12" dn="Z_DB5FF748_5A0B_481D_84B1_E8DCB60F31BB_.wvu.Rows" sId="17"/>
    <undo index="2" exp="area" ref3D="1" dr="$A$10:$XFD$10" dn="Z_DB5FF748_5A0B_481D_84B1_E8DCB60F31BB_.wvu.Rows" sId="17"/>
    <undo index="4" exp="area" ref3D="1" dr="$A$12:$XFD$12" dn="Z_D064BFE3_0CFC_4FA0_A904_E97A6AB4FB27_.wvu.Rows" sId="17"/>
    <undo index="2" exp="area" ref3D="1" dr="$A$10:$XFD$10" dn="Z_D064BFE3_0CFC_4FA0_A904_E97A6AB4FB27_.wvu.Rows" sId="17"/>
    <undo index="4" exp="area" ref3D="1" dr="$A$12:$XFD$12" dn="Z_E68AA610_1447_41B6_8A0D_6F62026B6D10_.wvu.Rows" sId="17"/>
    <undo index="2" exp="area" ref3D="1" dr="$A$10:$XFD$10" dn="Z_E68AA610_1447_41B6_8A0D_6F62026B6D10_.wvu.Rows" sId="17"/>
    <undo index="4" exp="area" ref3D="1" dr="$A$12:$XFD$12" dn="Z_EC56D8CD_5E96_4735_B304_1C545AF394D1_.wvu.Rows" sId="17"/>
    <undo index="2" exp="area" ref3D="1" dr="$A$10:$XFD$10" dn="Z_EC56D8CD_5E96_4735_B304_1C545AF394D1_.wvu.Rows" sId="17"/>
    <rfmt sheetId="17" xfDxf="1" sqref="A10:XFD10" start="0" length="0">
      <dxf>
        <font>
          <color rgb="FFFF0000"/>
          <name val="Times New Roman"/>
          <scheme val="none"/>
        </font>
      </dxf>
    </rfmt>
    <rfmt sheetId="17" sqref="A10" start="0" length="0">
      <dxf>
        <font>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dxf>
    </rfmt>
    <rfmt sheetId="17" sqref="B10" start="0" length="0">
      <dxf>
        <font>
          <color auto="1"/>
          <name val="Times New Roman"/>
          <scheme val="none"/>
        </font>
        <fill>
          <patternFill patternType="solid">
            <bgColor theme="5" tint="0.79998168889431442"/>
          </patternFill>
        </fill>
        <alignment vertical="top" wrapText="1" readingOrder="0"/>
        <border outline="0">
          <left style="thin">
            <color indexed="64"/>
          </left>
          <right style="thin">
            <color indexed="64"/>
          </right>
          <top style="thin">
            <color indexed="64"/>
          </top>
          <bottom style="thin">
            <color indexed="64"/>
          </bottom>
        </border>
      </dxf>
    </rfmt>
    <rfmt sheetId="17" sqref="C10" start="0" length="0">
      <dxf>
        <font>
          <color auto="1"/>
          <name val="Times New Roman"/>
          <scheme val="none"/>
        </font>
        <fill>
          <patternFill patternType="solid">
            <bgColor theme="5" tint="0.79998168889431442"/>
          </patternFill>
        </fill>
        <alignment horizontal="center" vertical="center" readingOrder="0"/>
        <border outline="0">
          <left style="thin">
            <color indexed="64"/>
          </left>
          <right style="thin">
            <color indexed="64"/>
          </right>
          <top style="thin">
            <color indexed="64"/>
          </top>
          <bottom style="thin">
            <color indexed="64"/>
          </bottom>
        </border>
      </dxf>
    </rfmt>
    <rfmt sheetId="17" sqref="D10" start="0" length="0">
      <dxf>
        <font>
          <color auto="1"/>
          <name val="Times New Roman"/>
          <scheme val="none"/>
        </font>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dxf>
    </rfmt>
    <rfmt sheetId="17" sqref="E10" start="0" length="0">
      <dxf>
        <font>
          <color auto="1"/>
          <name val="Times New Roman"/>
          <scheme val="none"/>
        </font>
        <fill>
          <patternFill patternType="solid">
            <bgColor rgb="FFFFFF00"/>
          </patternFill>
        </fill>
        <alignment horizontal="center" vertical="center" readingOrder="0"/>
        <border outline="0">
          <left style="thin">
            <color indexed="64"/>
          </left>
          <right style="thin">
            <color indexed="64"/>
          </right>
          <top style="thin">
            <color indexed="64"/>
          </top>
          <bottom style="thin">
            <color indexed="64"/>
          </bottom>
        </border>
      </dxf>
    </rfmt>
    <rfmt sheetId="17" sqref="F10" start="0" length="0">
      <dxf>
        <font>
          <b/>
          <color auto="1"/>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fmt sheetId="17" sqref="G10" start="0" length="0">
      <dxf>
        <font>
          <color auto="1"/>
          <name val="Times New Roman"/>
          <scheme val="none"/>
        </font>
        <alignment horizontal="justify" vertical="top" readingOrder="0"/>
        <border outline="0">
          <left style="thin">
            <color indexed="64"/>
          </left>
          <right style="thin">
            <color indexed="64"/>
          </right>
          <top style="thin">
            <color indexed="64"/>
          </top>
          <bottom style="thin">
            <color indexed="64"/>
          </bottom>
        </border>
      </dxf>
    </rfmt>
  </rrc>
  <rrc rId="147" sId="17" ref="A11:XFD11" action="deleteRow">
    <undo index="1" exp="ref" v="1" dr="E11" r="F10" sId="17"/>
    <undo index="4" exp="area" ref3D="1" dr="$A$11:$XFD$11" dn="Z_0F08857F_1A86_40D2_9436_0A0AE7DA8E31_.wvu.Rows" sId="17"/>
    <undo index="4" exp="area" ref3D="1" dr="$A$11:$XFD$11" dn="Z_6D50AFB0_1F88_45CC_9714_E302C21A7AF6_.wvu.Rows" sId="17"/>
    <undo index="4" exp="area" ref3D="1" dr="$A$11:$XFD$11" dn="Z_65D17E01_2C95_467A_A6C0_284D8AF9353A_.wvu.Rows" sId="17"/>
    <undo index="4" exp="area" ref3D="1" dr="$A$11:$XFD$11" dn="Z_DB5FF748_5A0B_481D_84B1_E8DCB60F31BB_.wvu.Rows" sId="17"/>
    <undo index="4" exp="area" ref3D="1" dr="$A$11:$XFD$11" dn="Z_D064BFE3_0CFC_4FA0_A904_E97A6AB4FB27_.wvu.Rows" sId="17"/>
    <undo index="4" exp="area" ref3D="1" dr="$A$11:$XFD$11" dn="Z_E68AA610_1447_41B6_8A0D_6F62026B6D10_.wvu.Rows" sId="17"/>
    <undo index="4" exp="area" ref3D="1" dr="$A$11:$XFD$11" dn="Z_EC56D8CD_5E96_4735_B304_1C545AF394D1_.wvu.Rows" sId="17"/>
    <rfmt sheetId="17" xfDxf="1" sqref="A11:XFD11" start="0" length="0">
      <dxf>
        <font>
          <color rgb="FFFF0000"/>
          <name val="Times New Roman"/>
          <scheme val="none"/>
        </font>
      </dxf>
    </rfmt>
    <rfmt sheetId="17" sqref="A11" start="0" length="0">
      <dxf>
        <font>
          <color auto="1"/>
          <name val="Times New Roman"/>
          <scheme val="none"/>
        </font>
        <alignment horizontal="center" vertical="center" wrapText="1" readingOrder="0"/>
        <border outline="0">
          <left style="thin">
            <color indexed="64"/>
          </left>
          <right style="thin">
            <color indexed="64"/>
          </right>
        </border>
      </dxf>
    </rfmt>
    <rfmt sheetId="17" sqref="B11" start="0" length="0">
      <dxf>
        <font>
          <color rgb="FFC00000"/>
          <name val="Times New Roman"/>
          <scheme val="none"/>
        </font>
        <fill>
          <patternFill patternType="solid">
            <bgColor theme="5" tint="0.79998168889431442"/>
          </patternFill>
        </fill>
        <alignment vertical="top" wrapText="1" readingOrder="0"/>
        <border outline="0">
          <left style="thin">
            <color indexed="64"/>
          </left>
          <right style="thin">
            <color indexed="64"/>
          </right>
          <top style="thin">
            <color indexed="64"/>
          </top>
          <bottom style="thin">
            <color indexed="64"/>
          </bottom>
        </border>
      </dxf>
    </rfmt>
    <rfmt sheetId="17" sqref="C11" start="0" length="0">
      <dxf>
        <font>
          <color auto="1"/>
          <name val="Times New Roman"/>
          <scheme val="none"/>
        </font>
        <fill>
          <patternFill patternType="solid">
            <bgColor theme="5" tint="0.79998168889431442"/>
          </patternFill>
        </fill>
        <alignment horizontal="center" vertical="center" readingOrder="0"/>
        <border outline="0">
          <left style="thin">
            <color indexed="64"/>
          </left>
          <right style="thin">
            <color indexed="64"/>
          </right>
          <top style="thin">
            <color indexed="64"/>
          </top>
          <bottom style="thin">
            <color indexed="64"/>
          </bottom>
        </border>
      </dxf>
    </rfmt>
    <rfmt sheetId="17" sqref="D11" start="0" length="0">
      <dxf>
        <font>
          <color rgb="FFC00000"/>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fmt sheetId="17" sqref="E11" start="0" length="0">
      <dxf>
        <font>
          <color rgb="FFC00000"/>
          <name val="Times New Roman"/>
          <scheme val="none"/>
        </font>
        <alignment horizontal="center" vertical="center" readingOrder="0"/>
        <border outline="0">
          <left style="thin">
            <color indexed="64"/>
          </left>
          <right style="thin">
            <color indexed="64"/>
          </right>
          <top style="thin">
            <color indexed="64"/>
          </top>
          <bottom style="thin">
            <color indexed="64"/>
          </bottom>
        </border>
      </dxf>
    </rfmt>
    <rfmt sheetId="17" sqref="F11" start="0" length="0">
      <dxf>
        <font>
          <b/>
          <color auto="1"/>
          <name val="Times New Roman"/>
          <scheme val="none"/>
        </font>
        <alignment horizontal="center" vertical="center" readingOrder="0"/>
        <border outline="0">
          <left style="thin">
            <color indexed="64"/>
          </left>
          <right style="thin">
            <color indexed="64"/>
          </right>
        </border>
      </dxf>
    </rfmt>
    <rfmt sheetId="17" sqref="G11" start="0" length="0">
      <dxf>
        <font>
          <color rgb="FFC00000"/>
          <name val="Times New Roman"/>
          <scheme val="none"/>
        </font>
        <numFmt numFmtId="14" formatCode="0.00%"/>
        <fill>
          <patternFill patternType="solid">
            <bgColor rgb="FFFFFF00"/>
          </patternFill>
        </fill>
        <alignment horizontal="justify" vertical="top" readingOrder="0"/>
        <border outline="0">
          <left style="thin">
            <color indexed="64"/>
          </left>
          <right style="thin">
            <color indexed="64"/>
          </right>
          <top style="thin">
            <color indexed="64"/>
          </top>
          <bottom style="thin">
            <color indexed="64"/>
          </bottom>
        </border>
      </dxf>
    </rfmt>
  </rrc>
  <rcc rId="148" sId="17">
    <oc r="F6">
      <f>(E6+E7+#REF!)*0.4</f>
    </oc>
    <nc r="F6">
      <f>(E6+E7)*0.4</f>
    </nc>
  </rcc>
  <rcc rId="149" sId="17">
    <oc r="F8">
      <f>(E8+E9+#REF!)*0.2</f>
    </oc>
    <nc r="F8">
      <f>(E8+E9)*0.2</f>
    </nc>
  </rcc>
  <rcc rId="150" sId="17">
    <oc r="F10">
      <f>(E10+#REF!+E11+E12)*0.4</f>
    </oc>
    <nc r="F10">
      <f>(E10+E11+E12)*0.4</f>
    </nc>
  </rcc>
  <rcv guid="{83B5464C-805B-41DB-81B9-A691DDF78663}" action="delete"/>
  <rdn rId="0" localSheetId="1" customView="1" name="Z_83B5464C_805B_41DB_81B9_A691DDF78663_.wvu.PrintArea" hidden="1" oldHidden="1">
    <formula>'Группа А 2899 (УО)'!$A$1:$G$18</formula>
    <oldFormula>'Группа А 2899 (УО)'!$A$1:$G$18</oldFormula>
  </rdn>
  <rdn rId="0" localSheetId="2" customView="1" name="Z_83B5464C_805B_41DB_81B9_A691DDF78663_.wvu.PrintArea" hidden="1" oldHidden="1">
    <formula>'Группа А 2919 СЭР'!$A$1:$G$18</formula>
    <oldFormula>'Группа А 2919 СЭР'!$A$1:$G$18</oldFormula>
  </rdn>
  <rdn rId="0" localSheetId="4" customView="1" name="Z_83B5464C_805B_41DB_81B9_A691DDF78663_.wvu.PrintArea" hidden="1" oldHidden="1">
    <formula>'Группа A 2932 (Культура)'!$A$1:$G$19</formula>
    <oldFormula>'Группа A 2932 (Культура)'!$A$1:$G$19</oldFormula>
  </rdn>
  <rdn rId="0" localSheetId="3" customView="1" name="Z_83B5464C_805B_41DB_81B9_A691DDF78663_.wvu.PrintArea" hidden="1" oldHidden="1">
    <formula>'Группа А 2920 (Спорт)'!$A$1:$G$18</formula>
    <oldFormula>'Группа А 2920 (Спорт)'!$A$1:$G$18</oldFormula>
  </rdn>
  <rdn rId="0" localSheetId="5" customView="1" name="Z_83B5464C_805B_41DB_81B9_A691DDF78663_.wvu.PrintArea" hidden="1" oldHidden="1">
    <formula>'Группа А 2354 ФКГС'!$A$1:$G$18</formula>
    <oldFormula>'Группа А 2354 ФКГС'!$A$1:$G$18</oldFormula>
  </rdn>
  <rdn rId="0" localSheetId="7" customView="1" name="Z_83B5464C_805B_41DB_81B9_A691DDF78663_.wvu.PrintArea" hidden="1" oldHidden="1">
    <formula>'Группа В 2900 (АПК)'!$A$1:$G$18</formula>
    <oldFormula>'Группа В 2900 (АПК)'!$A$1:$G$18</oldFormula>
  </rdn>
  <rdn rId="0" localSheetId="7" customView="1" name="Z_83B5464C_805B_41DB_81B9_A691DDF78663_.wvu.Rows" hidden="1" oldHidden="1">
    <formula>'Группа В 2900 (АПК)'!$9:$9,'Группа В 2900 (АПК)'!$13:$13</formula>
    <oldFormula>'Группа В 2900 (АПК)'!$9:$9,'Группа В 2900 (АПК)'!$13:$13</oldFormula>
  </rdn>
  <rdn rId="0" localSheetId="6" customView="1" name="Z_83B5464C_805B_41DB_81B9_A691DDF78663_.wvu.PrintArea" hidden="1" oldHidden="1">
    <formula>'Группа В 2901 (СЗН)'!$A$1:$G$16</formula>
    <oldFormula>'Группа В 2901 (СЗН)'!$A$1:$G$16</oldFormula>
  </rdn>
  <rdn rId="0" localSheetId="8" customView="1" name="Z_83B5464C_805B_41DB_81B9_A691DDF78663_.wvu.PrintArea" hidden="1" oldHidden="1">
    <formula>'Группа В 2909 Экология'!$A$1:$G$15</formula>
    <oldFormula>'Группа В 2909 Экология'!$A$1:$G$15</oldFormula>
  </rdn>
  <rdn rId="0" localSheetId="10" customView="1" name="Z_83B5464C_805B_41DB_81B9_A691DDF78663_.wvu.PrintArea" hidden="1" oldHidden="1">
    <formula>'Группа В 2906 РТС'!$A$1:$G$18</formula>
    <oldFormula>'Группа В 2906 РТС'!$A$1:$G$18</oldFormula>
  </rdn>
  <rdn rId="0" localSheetId="12" customView="1" name="Z_83B5464C_805B_41DB_81B9_A691DDF78663_.wvu.PrintArea" hidden="1" oldHidden="1">
    <formula>'Группа В 2908 РЖКК'!$A$1:$G$18</formula>
    <oldFormula>'Группа В 2908 РЖКК'!$A$1:$G$18</oldFormula>
  </rdn>
  <rdn rId="0" localSheetId="13" customView="1" name="Z_83B5464C_805B_41DB_81B9_A691DDF78663_.wvu.PrintArea" hidden="1" oldHidden="1">
    <formula>'Группа В 2903 Разв. мун.службы'!$A$1:$G$18</formula>
    <oldFormula>'Группа В 2903 Разв. мун.службы'!$A$1:$G$18</oldFormula>
  </rdn>
  <rdn rId="0" localSheetId="13" customView="1" name="Z_83B5464C_805B_41DB_81B9_A691DDF78663_.wvu.Rows" hidden="1" oldHidden="1">
    <formula>'Группа В 2903 Разв. мун.службы'!$8:$8,'Группа В 2903 Разв. мун.службы'!$10:$10,'Группа В 2903 Разв. мун.службы'!$13:$13</formula>
    <oldFormula>'Группа В 2903 Разв. мун.службы'!$8:$8,'Группа В 2903 Разв. мун.службы'!$10:$10,'Группа В 2903 Разв. мун.службы'!$13:$13</oldFormula>
  </rdn>
  <rdn rId="0" localSheetId="16" customView="1" name="Z_83B5464C_805B_41DB_81B9_A691DDF78663_.wvu.PrintArea" hidden="1" oldHidden="1">
    <formula>'Группа В 2934 (УМИ)'!$A$1:$G$19</formula>
    <oldFormula>'Группа В 2934 (УМИ)'!$A$1:$G$19</oldFormula>
  </rdn>
  <rdn rId="0" localSheetId="16" customView="1" name="Z_83B5464C_805B_41DB_81B9_A691DDF78663_.wvu.Rows" hidden="1" oldHidden="1">
    <formula>'Группа В 2934 (УМИ)'!$9:$9,'Группа В 2934 (УМИ)'!$12:$12,'Группа В 2934 (УМИ)'!$14:$14</formula>
    <oldFormula>'Группа В 2934 (УМИ)'!$9:$9,'Группа В 2934 (УМИ)'!$12:$12,'Группа В 2934 (УМИ)'!$14:$14</oldFormula>
  </rdn>
  <rdn rId="0" localSheetId="15" customView="1" name="Z_83B5464C_805B_41DB_81B9_A691DDF78663_.wvu.PrintArea" hidden="1" oldHidden="1">
    <formula>'Группа В 2931 Разв.жил.сферы'!$A$1:$G$15</formula>
    <oldFormula>'Группа В 2931 Разв.жил.сферы'!$A$1:$G$15</oldFormula>
  </rdn>
  <rdn rId="0" localSheetId="18" customView="1" name="Z_83B5464C_805B_41DB_81B9_A691DDF78663_.wvu.Rows" hidden="1" oldHidden="1">
    <formula>'В 2908 РЖКК'!$8:$8,'В 2908 РЖКК'!$11:$11,'В 2908 РЖКК'!$14:$14</formula>
    <oldFormula>'В 2908 РЖКК'!$8:$8,'В 2908 РЖКК'!$11:$11,'В 2908 РЖКК'!$14:$14</oldFormula>
  </rdn>
  <rdn rId="0" localSheetId="19" customView="1" name="Z_83B5464C_805B_41DB_81B9_A691DDF78663_.wvu.PrintArea" hidden="1" oldHidden="1">
    <formula>'Группа С 2863 (УМФ)'!$A$1:$G$13</formula>
    <oldFormula>'Группа С 2863 (УМФ)'!$A$1:$G$13</oldFormula>
  </rdn>
  <rdn rId="0" localSheetId="20" customView="1" name="Z_83B5464C_805B_41DB_81B9_A691DDF78663_.wvu.PrintArea" hidden="1" oldHidden="1">
    <formula>'Группа С 2811 (РИГО)'!$A$1:$G$13</formula>
    <oldFormula>'Группа С 2811 (РИГО)'!$A$1:$G$13</oldFormula>
  </rdn>
  <rcv guid="{83B5464C-805B-41DB-81B9-A691DDF78663}"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 sId="1">
    <oc r="B18" t="inlineStr">
      <is>
        <t>Значение бальной интегральной оценки составило 6,2.. Эффективность реализации муниципальной программы оценивается как "удовлетворительная". Управление экономики рекомендует сохранить уровень финансирования муниципальной программы в очередном финансовом году при условии ее корректировки по обозначенным замечаниям.</t>
      </is>
    </oc>
    <nc r="B18" t="inlineStr">
      <is>
        <t>Значение бальной интегральной оценки составило 7,8. Эффективность реализации муниципальной программы оценивается как "удовлетворительная". Управление экономики рекомендует сохранить уровень финансирования муниципальной программы в очередном финансовом году при условии ее корректировки по обозначенным замечаниям.</t>
      </is>
    </nc>
  </rcc>
  <rcv guid="{83B5464C-805B-41DB-81B9-A691DDF78663}" action="delete"/>
  <rdn rId="0" localSheetId="1" customView="1" name="Z_83B5464C_805B_41DB_81B9_A691DDF78663_.wvu.PrintArea" hidden="1" oldHidden="1">
    <formula>'Группа А 2899 (УО)'!$A$1:$G$18</formula>
    <oldFormula>'Группа А 2899 (УО)'!$A$1:$G$18</oldFormula>
  </rdn>
  <rdn rId="0" localSheetId="2" customView="1" name="Z_83B5464C_805B_41DB_81B9_A691DDF78663_.wvu.PrintArea" hidden="1" oldHidden="1">
    <formula>'Группа А 2919 СЭР'!$A$1:$G$18</formula>
    <oldFormula>'Группа А 2919 СЭР'!$A$1:$G$18</oldFormula>
  </rdn>
  <rdn rId="0" localSheetId="4" customView="1" name="Z_83B5464C_805B_41DB_81B9_A691DDF78663_.wvu.PrintArea" hidden="1" oldHidden="1">
    <formula>'Группа A 2932 (Культура)'!$A$1:$G$19</formula>
    <oldFormula>'Группа A 2932 (Культура)'!$A$1:$G$19</oldFormula>
  </rdn>
  <rdn rId="0" localSheetId="3" customView="1" name="Z_83B5464C_805B_41DB_81B9_A691DDF78663_.wvu.PrintArea" hidden="1" oldHidden="1">
    <formula>'Группа А 2920 (Спорт)'!$A$1:$G$18</formula>
    <oldFormula>'Группа А 2920 (Спорт)'!$A$1:$G$18</oldFormula>
  </rdn>
  <rdn rId="0" localSheetId="5" customView="1" name="Z_83B5464C_805B_41DB_81B9_A691DDF78663_.wvu.PrintArea" hidden="1" oldHidden="1">
    <formula>'Группа А 2354 ФКГС'!$A$1:$G$18</formula>
    <oldFormula>'Группа А 2354 ФКГС'!$A$1:$G$18</oldFormula>
  </rdn>
  <rdn rId="0" localSheetId="7" customView="1" name="Z_83B5464C_805B_41DB_81B9_A691DDF78663_.wvu.PrintArea" hidden="1" oldHidden="1">
    <formula>'Группа В 2900 (АПК)'!$A$1:$G$18</formula>
    <oldFormula>'Группа В 2900 (АПК)'!$A$1:$G$18</oldFormula>
  </rdn>
  <rdn rId="0" localSheetId="7" customView="1" name="Z_83B5464C_805B_41DB_81B9_A691DDF78663_.wvu.Rows" hidden="1" oldHidden="1">
    <formula>'Группа В 2900 (АПК)'!$9:$9,'Группа В 2900 (АПК)'!$13:$13</formula>
    <oldFormula>'Группа В 2900 (АПК)'!$9:$9,'Группа В 2900 (АПК)'!$13:$13</oldFormula>
  </rdn>
  <rdn rId="0" localSheetId="6" customView="1" name="Z_83B5464C_805B_41DB_81B9_A691DDF78663_.wvu.PrintArea" hidden="1" oldHidden="1">
    <formula>'Группа В 2901 (СЗН)'!$A$1:$G$16</formula>
    <oldFormula>'Группа В 2901 (СЗН)'!$A$1:$G$16</oldFormula>
  </rdn>
  <rdn rId="0" localSheetId="8" customView="1" name="Z_83B5464C_805B_41DB_81B9_A691DDF78663_.wvu.PrintArea" hidden="1" oldHidden="1">
    <formula>'Группа В 2909 Экология'!$A$1:$G$18</formula>
    <oldFormula>'Группа В 2909 Экология'!$A$1:$G$18</oldFormula>
  </rdn>
  <rdn rId="0" localSheetId="10" customView="1" name="Z_83B5464C_805B_41DB_81B9_A691DDF78663_.wvu.PrintArea" hidden="1" oldHidden="1">
    <formula>'Группа В 2906 РТС'!$A$1:$G$18</formula>
    <oldFormula>'Группа В 2906 РТС'!$A$1:$G$18</oldFormula>
  </rdn>
  <rdn rId="0" localSheetId="12" customView="1" name="Z_83B5464C_805B_41DB_81B9_A691DDF78663_.wvu.PrintArea" hidden="1" oldHidden="1">
    <formula>'Группа В 2908 РЖКК'!$A$1:$G$18</formula>
    <oldFormula>'Группа В 2908 РЖКК'!$A$1:$G$18</oldFormula>
  </rdn>
  <rdn rId="0" localSheetId="13" customView="1" name="Z_83B5464C_805B_41DB_81B9_A691DDF78663_.wvu.PrintArea" hidden="1" oldHidden="1">
    <formula>'Группа В 2903 Разв. мун.службы'!$A$1:$G$18</formula>
    <oldFormula>'Группа В 2903 Разв. мун.службы'!$A$1:$G$18</oldFormula>
  </rdn>
  <rdn rId="0" localSheetId="13" customView="1" name="Z_83B5464C_805B_41DB_81B9_A691DDF78663_.wvu.Rows" hidden="1" oldHidden="1">
    <formula>'Группа В 2903 Разв. мун.службы'!$8:$8,'Группа В 2903 Разв. мун.службы'!$10:$10,'Группа В 2903 Разв. мун.службы'!$13:$13</formula>
    <oldFormula>'Группа В 2903 Разв. мун.службы'!$8:$8,'Группа В 2903 Разв. мун.службы'!$10:$10,'Группа В 2903 Разв. мун.службы'!$13:$13</oldFormula>
  </rdn>
  <rdn rId="0" localSheetId="16" customView="1" name="Z_83B5464C_805B_41DB_81B9_A691DDF78663_.wvu.PrintArea" hidden="1" oldHidden="1">
    <formula>'Группа В 2934 (УМИ)'!$A$1:$G$19</formula>
    <oldFormula>'Группа В 2934 (УМИ)'!$A$1:$G$19</oldFormula>
  </rdn>
  <rdn rId="0" localSheetId="16" customView="1" name="Z_83B5464C_805B_41DB_81B9_A691DDF78663_.wvu.Rows" hidden="1" oldHidden="1">
    <formula>'Группа В 2934 (УМИ)'!$9:$9,'Группа В 2934 (УМИ)'!$12:$12,'Группа В 2934 (УМИ)'!$14:$14</formula>
    <oldFormula>'Группа В 2934 (УМИ)'!$9:$9,'Группа В 2934 (УМИ)'!$12:$12,'Группа В 2934 (УМИ)'!$14:$14</oldFormula>
  </rdn>
  <rdn rId="0" localSheetId="15" customView="1" name="Z_83B5464C_805B_41DB_81B9_A691DDF78663_.wvu.PrintArea" hidden="1" oldHidden="1">
    <formula>'Группа В 2931 Разв.жил.сферы'!$A$1:$G$18</formula>
    <oldFormula>'Группа В 2931 Разв.жил.сферы'!$A$1:$G$18</oldFormula>
  </rdn>
  <rdn rId="0" localSheetId="18" customView="1" name="Z_83B5464C_805B_41DB_81B9_A691DDF78663_.wvu.Rows" hidden="1" oldHidden="1">
    <formula>'В 2908 РЖКК'!$8:$8,'В 2908 РЖКК'!$11:$11,'В 2908 РЖКК'!$14:$14</formula>
    <oldFormula>'В 2908 РЖКК'!$8:$8,'В 2908 РЖКК'!$11:$11,'В 2908 РЖКК'!$14:$14</oldFormula>
  </rdn>
  <rdn rId="0" localSheetId="19" customView="1" name="Z_83B5464C_805B_41DB_81B9_A691DDF78663_.wvu.PrintArea" hidden="1" oldHidden="1">
    <formula>'Группа С 2863 (УМФ)'!$A$1:$G$13</formula>
    <oldFormula>'Группа С 2863 (УМФ)'!$A$1:$G$13</oldFormula>
  </rdn>
  <rdn rId="0" localSheetId="20" customView="1" name="Z_83B5464C_805B_41DB_81B9_A691DDF78663_.wvu.PrintArea" hidden="1" oldHidden="1">
    <formula>'Группа С 2811 (РИГО)'!$A$1:$G$13</formula>
    <oldFormula>'Группа С 2811 (РИГО)'!$A$1:$G$13</oldFormula>
  </rdn>
  <rcv guid="{83B5464C-805B-41DB-81B9-A691DDF78663}"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97.bin"/><Relationship Id="rId3" Type="http://schemas.openxmlformats.org/officeDocument/2006/relationships/printerSettings" Target="../printerSettings/printerSettings92.bin"/><Relationship Id="rId7" Type="http://schemas.openxmlformats.org/officeDocument/2006/relationships/printerSettings" Target="../printerSettings/printerSettings96.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 Id="rId6" Type="http://schemas.openxmlformats.org/officeDocument/2006/relationships/printerSettings" Target="../printerSettings/printerSettings95.bin"/><Relationship Id="rId5" Type="http://schemas.openxmlformats.org/officeDocument/2006/relationships/printerSettings" Target="../printerSettings/printerSettings94.bin"/><Relationship Id="rId4" Type="http://schemas.openxmlformats.org/officeDocument/2006/relationships/printerSettings" Target="../printerSettings/printerSettings93.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05.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3.bin"/><Relationship Id="rId3" Type="http://schemas.openxmlformats.org/officeDocument/2006/relationships/printerSettings" Target="../printerSettings/printerSettings108.bin"/><Relationship Id="rId7" Type="http://schemas.openxmlformats.org/officeDocument/2006/relationships/printerSettings" Target="../printerSettings/printerSettings112.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5" Type="http://schemas.openxmlformats.org/officeDocument/2006/relationships/printerSettings" Target="../printerSettings/printerSettings110.bin"/><Relationship Id="rId4" Type="http://schemas.openxmlformats.org/officeDocument/2006/relationships/printerSettings" Target="../printerSettings/printerSettings109.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1.bin"/><Relationship Id="rId3" Type="http://schemas.openxmlformats.org/officeDocument/2006/relationships/printerSettings" Target="../printerSettings/printerSettings116.bin"/><Relationship Id="rId7" Type="http://schemas.openxmlformats.org/officeDocument/2006/relationships/printerSettings" Target="../printerSettings/printerSettings120.bin"/><Relationship Id="rId2" Type="http://schemas.openxmlformats.org/officeDocument/2006/relationships/printerSettings" Target="../printerSettings/printerSettings115.bin"/><Relationship Id="rId1" Type="http://schemas.openxmlformats.org/officeDocument/2006/relationships/printerSettings" Target="../printerSettings/printerSettings114.bin"/><Relationship Id="rId6" Type="http://schemas.openxmlformats.org/officeDocument/2006/relationships/printerSettings" Target="../printerSettings/printerSettings119.bin"/><Relationship Id="rId5" Type="http://schemas.openxmlformats.org/officeDocument/2006/relationships/printerSettings" Target="../printerSettings/printerSettings118.bin"/><Relationship Id="rId4" Type="http://schemas.openxmlformats.org/officeDocument/2006/relationships/printerSettings" Target="../printerSettings/printerSettings117.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29.bin"/><Relationship Id="rId3" Type="http://schemas.openxmlformats.org/officeDocument/2006/relationships/printerSettings" Target="../printerSettings/printerSettings124.bin"/><Relationship Id="rId7" Type="http://schemas.openxmlformats.org/officeDocument/2006/relationships/printerSettings" Target="../printerSettings/printerSettings128.bin"/><Relationship Id="rId2" Type="http://schemas.openxmlformats.org/officeDocument/2006/relationships/printerSettings" Target="../printerSettings/printerSettings123.bin"/><Relationship Id="rId1" Type="http://schemas.openxmlformats.org/officeDocument/2006/relationships/printerSettings" Target="../printerSettings/printerSettings122.bin"/><Relationship Id="rId6" Type="http://schemas.openxmlformats.org/officeDocument/2006/relationships/printerSettings" Target="../printerSettings/printerSettings127.bin"/><Relationship Id="rId5" Type="http://schemas.openxmlformats.org/officeDocument/2006/relationships/printerSettings" Target="../printerSettings/printerSettings126.bin"/><Relationship Id="rId4" Type="http://schemas.openxmlformats.org/officeDocument/2006/relationships/printerSettings" Target="../printerSettings/printerSettings12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37.bin"/><Relationship Id="rId3" Type="http://schemas.openxmlformats.org/officeDocument/2006/relationships/printerSettings" Target="../printerSettings/printerSettings132.bin"/><Relationship Id="rId7" Type="http://schemas.openxmlformats.org/officeDocument/2006/relationships/printerSettings" Target="../printerSettings/printerSettings136.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4" Type="http://schemas.openxmlformats.org/officeDocument/2006/relationships/printerSettings" Target="../printerSettings/printerSettings133.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45.bin"/><Relationship Id="rId3" Type="http://schemas.openxmlformats.org/officeDocument/2006/relationships/printerSettings" Target="../printerSettings/printerSettings140.bin"/><Relationship Id="rId7" Type="http://schemas.openxmlformats.org/officeDocument/2006/relationships/printerSettings" Target="../printerSettings/printerSettings144.bin"/><Relationship Id="rId2" Type="http://schemas.openxmlformats.org/officeDocument/2006/relationships/printerSettings" Target="../printerSettings/printerSettings139.bin"/><Relationship Id="rId1" Type="http://schemas.openxmlformats.org/officeDocument/2006/relationships/printerSettings" Target="../printerSettings/printerSettings138.bin"/><Relationship Id="rId6" Type="http://schemas.openxmlformats.org/officeDocument/2006/relationships/printerSettings" Target="../printerSettings/printerSettings143.bin"/><Relationship Id="rId5" Type="http://schemas.openxmlformats.org/officeDocument/2006/relationships/printerSettings" Target="../printerSettings/printerSettings142.bin"/><Relationship Id="rId4" Type="http://schemas.openxmlformats.org/officeDocument/2006/relationships/printerSettings" Target="../printerSettings/printerSettings14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48.bin"/><Relationship Id="rId7" Type="http://schemas.openxmlformats.org/officeDocument/2006/relationships/printerSettings" Target="../printerSettings/printerSettings152.bin"/><Relationship Id="rId2" Type="http://schemas.openxmlformats.org/officeDocument/2006/relationships/printerSettings" Target="../printerSettings/printerSettings147.bin"/><Relationship Id="rId1" Type="http://schemas.openxmlformats.org/officeDocument/2006/relationships/printerSettings" Target="../printerSettings/printerSettings146.bin"/><Relationship Id="rId6" Type="http://schemas.openxmlformats.org/officeDocument/2006/relationships/printerSettings" Target="../printerSettings/printerSettings151.bin"/><Relationship Id="rId5" Type="http://schemas.openxmlformats.org/officeDocument/2006/relationships/printerSettings" Target="../printerSettings/printerSettings150.bin"/><Relationship Id="rId4" Type="http://schemas.openxmlformats.org/officeDocument/2006/relationships/printerSettings" Target="../printerSettings/printerSettings14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6.bin"/><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4.bin"/><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18"/>
  <sheetViews>
    <sheetView view="pageBreakPreview" topLeftCell="A5" zoomScale="70" zoomScaleNormal="70" zoomScaleSheetLayoutView="70" workbookViewId="0">
      <selection activeCell="H17" sqref="H17"/>
    </sheetView>
  </sheetViews>
  <sheetFormatPr defaultRowHeight="15" x14ac:dyDescent="0.25"/>
  <cols>
    <col min="1" max="1" width="36.42578125" style="22" customWidth="1"/>
    <col min="2" max="2" width="60.42578125" style="22" customWidth="1"/>
    <col min="3" max="4" width="9.140625" style="22"/>
    <col min="5" max="5" width="17.140625" style="22" customWidth="1"/>
    <col min="6" max="6" width="18" style="22" customWidth="1"/>
    <col min="7" max="7" width="42.140625" style="22" customWidth="1"/>
    <col min="8" max="8" width="25.85546875" style="22" customWidth="1"/>
    <col min="9" max="16384" width="9.140625" style="22"/>
  </cols>
  <sheetData>
    <row r="1" spans="1:9" ht="16.5" x14ac:dyDescent="0.25">
      <c r="A1" s="86" t="s">
        <v>0</v>
      </c>
      <c r="B1" s="86"/>
      <c r="C1" s="86"/>
      <c r="D1" s="86"/>
      <c r="E1" s="86"/>
      <c r="F1" s="86"/>
      <c r="G1" s="86"/>
    </row>
    <row r="2" spans="1:9" ht="16.5" x14ac:dyDescent="0.25">
      <c r="A2" s="86" t="s">
        <v>57</v>
      </c>
      <c r="B2" s="86"/>
      <c r="C2" s="86"/>
      <c r="D2" s="86"/>
      <c r="E2" s="86"/>
      <c r="F2" s="86"/>
      <c r="G2" s="86"/>
    </row>
    <row r="3" spans="1:9" ht="16.5" x14ac:dyDescent="0.25">
      <c r="A3" s="87" t="s">
        <v>24</v>
      </c>
      <c r="B3" s="87"/>
      <c r="C3" s="87"/>
      <c r="D3" s="87"/>
      <c r="E3" s="87"/>
      <c r="F3" s="87"/>
      <c r="G3" s="87"/>
    </row>
    <row r="5" spans="1:9" ht="42.75" x14ac:dyDescent="0.25">
      <c r="A5" s="44" t="s">
        <v>1</v>
      </c>
      <c r="B5" s="44" t="s">
        <v>2</v>
      </c>
      <c r="C5" s="44" t="s">
        <v>3</v>
      </c>
      <c r="D5" s="44" t="s">
        <v>4</v>
      </c>
      <c r="E5" s="44" t="s">
        <v>5</v>
      </c>
      <c r="F5" s="44" t="s">
        <v>6</v>
      </c>
      <c r="G5" s="44" t="s">
        <v>7</v>
      </c>
    </row>
    <row r="6" spans="1:9" ht="60.75" customHeight="1" x14ac:dyDescent="0.25">
      <c r="A6" s="83" t="s">
        <v>11</v>
      </c>
      <c r="B6" s="45" t="s">
        <v>8</v>
      </c>
      <c r="C6" s="47">
        <v>0.4</v>
      </c>
      <c r="D6" s="47">
        <v>10</v>
      </c>
      <c r="E6" s="47">
        <v>8</v>
      </c>
      <c r="F6" s="89">
        <f>(E6+E7+E8)*0.4</f>
        <v>3.84</v>
      </c>
      <c r="G6" s="50" t="s">
        <v>127</v>
      </c>
      <c r="H6" s="56"/>
      <c r="I6" s="55"/>
    </row>
    <row r="7" spans="1:9" ht="57" customHeight="1" x14ac:dyDescent="0.25">
      <c r="A7" s="84"/>
      <c r="B7" s="45" t="s">
        <v>9</v>
      </c>
      <c r="C7" s="47">
        <v>0.4</v>
      </c>
      <c r="D7" s="47">
        <v>0</v>
      </c>
      <c r="E7" s="47">
        <f t="shared" ref="E7:E15" si="0">D7*C7</f>
        <v>0</v>
      </c>
      <c r="F7" s="90"/>
      <c r="G7" s="50" t="s">
        <v>86</v>
      </c>
      <c r="H7" s="23"/>
    </row>
    <row r="8" spans="1:9" ht="72.75" customHeight="1" x14ac:dyDescent="0.25">
      <c r="A8" s="85"/>
      <c r="B8" s="45" t="s">
        <v>10</v>
      </c>
      <c r="C8" s="47">
        <v>0.2</v>
      </c>
      <c r="D8" s="47">
        <v>8</v>
      </c>
      <c r="E8" s="47">
        <f t="shared" si="0"/>
        <v>1.6</v>
      </c>
      <c r="F8" s="91"/>
      <c r="G8" s="50" t="s">
        <v>92</v>
      </c>
    </row>
    <row r="9" spans="1:9" ht="41.25" customHeight="1" x14ac:dyDescent="0.25">
      <c r="A9" s="83" t="s">
        <v>12</v>
      </c>
      <c r="B9" s="45" t="s">
        <v>49</v>
      </c>
      <c r="C9" s="47">
        <v>0.4</v>
      </c>
      <c r="D9" s="47">
        <v>10</v>
      </c>
      <c r="E9" s="47">
        <f t="shared" si="0"/>
        <v>4</v>
      </c>
      <c r="F9" s="88">
        <f>(E9+E10+E11)*0.2</f>
        <v>1.92</v>
      </c>
      <c r="G9" s="35"/>
    </row>
    <row r="10" spans="1:9" ht="81" customHeight="1" x14ac:dyDescent="0.25">
      <c r="A10" s="84"/>
      <c r="B10" s="46" t="s">
        <v>56</v>
      </c>
      <c r="C10" s="47">
        <v>0.2</v>
      </c>
      <c r="D10" s="47">
        <v>8</v>
      </c>
      <c r="E10" s="47">
        <f t="shared" si="0"/>
        <v>1.6</v>
      </c>
      <c r="F10" s="88"/>
      <c r="G10" s="51" t="s">
        <v>87</v>
      </c>
      <c r="I10" s="25"/>
    </row>
    <row r="11" spans="1:9" ht="45" x14ac:dyDescent="0.25">
      <c r="A11" s="85"/>
      <c r="B11" s="45" t="s">
        <v>53</v>
      </c>
      <c r="C11" s="47">
        <v>0.4</v>
      </c>
      <c r="D11" s="47">
        <v>10</v>
      </c>
      <c r="E11" s="47">
        <f t="shared" si="0"/>
        <v>4</v>
      </c>
      <c r="F11" s="88"/>
      <c r="G11" s="35"/>
    </row>
    <row r="12" spans="1:9" ht="58.5" customHeight="1" x14ac:dyDescent="0.25">
      <c r="A12" s="83" t="s">
        <v>13</v>
      </c>
      <c r="B12" s="45" t="s">
        <v>23</v>
      </c>
      <c r="C12" s="47">
        <v>0.3</v>
      </c>
      <c r="D12" s="47">
        <v>5</v>
      </c>
      <c r="E12" s="47">
        <f t="shared" si="0"/>
        <v>1.5</v>
      </c>
      <c r="F12" s="89">
        <f>(E12+E13+E14+E15)*0.4</f>
        <v>2.04</v>
      </c>
      <c r="G12" s="51" t="s">
        <v>88</v>
      </c>
    </row>
    <row r="13" spans="1:9" ht="86.25" customHeight="1" x14ac:dyDescent="0.25">
      <c r="A13" s="84"/>
      <c r="B13" s="45" t="s">
        <v>25</v>
      </c>
      <c r="C13" s="47">
        <v>0.3</v>
      </c>
      <c r="D13" s="47">
        <v>0</v>
      </c>
      <c r="E13" s="47">
        <f t="shared" si="0"/>
        <v>0</v>
      </c>
      <c r="F13" s="90"/>
      <c r="G13" s="52" t="s">
        <v>89</v>
      </c>
    </row>
    <row r="14" spans="1:9" ht="52.5" customHeight="1" x14ac:dyDescent="0.25">
      <c r="A14" s="84"/>
      <c r="B14" s="45" t="s">
        <v>26</v>
      </c>
      <c r="C14" s="47">
        <v>0.2</v>
      </c>
      <c r="D14" s="47">
        <v>10</v>
      </c>
      <c r="E14" s="47">
        <f t="shared" si="0"/>
        <v>2</v>
      </c>
      <c r="F14" s="90"/>
      <c r="G14" s="51" t="s">
        <v>90</v>
      </c>
    </row>
    <row r="15" spans="1:9" ht="71.25" customHeight="1" x14ac:dyDescent="0.25">
      <c r="A15" s="85"/>
      <c r="B15" s="45" t="s">
        <v>27</v>
      </c>
      <c r="C15" s="47">
        <v>0.2</v>
      </c>
      <c r="D15" s="47">
        <v>8</v>
      </c>
      <c r="E15" s="47">
        <f t="shared" si="0"/>
        <v>1.6</v>
      </c>
      <c r="F15" s="91"/>
      <c r="G15" s="52" t="s">
        <v>91</v>
      </c>
    </row>
    <row r="16" spans="1:9" ht="19.5" customHeight="1" x14ac:dyDescent="0.25">
      <c r="A16" s="48" t="s">
        <v>14</v>
      </c>
      <c r="B16" s="33"/>
      <c r="C16" s="33"/>
      <c r="D16" s="33"/>
      <c r="E16" s="33"/>
      <c r="F16" s="53">
        <f>F6+F9+F12</f>
        <v>7.8</v>
      </c>
      <c r="G16" s="33"/>
    </row>
    <row r="17" spans="1:7" ht="72.75" customHeight="1" x14ac:dyDescent="0.25">
      <c r="A17" s="49" t="s">
        <v>15</v>
      </c>
      <c r="B17" s="79" t="s">
        <v>28</v>
      </c>
      <c r="C17" s="80"/>
      <c r="D17" s="80"/>
      <c r="E17" s="80"/>
      <c r="F17" s="80"/>
      <c r="G17" s="81"/>
    </row>
    <row r="18" spans="1:7" ht="52.5" customHeight="1" x14ac:dyDescent="0.25">
      <c r="A18" s="49" t="s">
        <v>16</v>
      </c>
      <c r="B18" s="82" t="s">
        <v>177</v>
      </c>
      <c r="C18" s="80"/>
      <c r="D18" s="80"/>
      <c r="E18" s="80"/>
      <c r="F18" s="80"/>
      <c r="G18" s="81"/>
    </row>
  </sheetData>
  <customSheetViews>
    <customSheetView guid="{83B5464C-805B-41DB-81B9-A691DDF78663}" scale="70" showPageBreaks="1" printArea="1" view="pageBreakPreview" topLeftCell="A5">
      <selection activeCell="H17" sqref="H17"/>
      <pageMargins left="0.39370078740157483" right="0.39370078740157483" top="0.39370078740157483" bottom="0.39370078740157483" header="0.31496062992125984" footer="0.31496062992125984"/>
      <pageSetup paperSize="9" scale="61" orientation="landscape" r:id="rId1"/>
      <headerFooter>
        <oddFooter>&amp;R83</oddFooter>
      </headerFooter>
    </customSheetView>
    <customSheetView guid="{DB5FF748-5A0B-481D-84B1-E8DCB60F31BB}" scale="70" showPageBreaks="1" printArea="1" view="pageBreakPreview">
      <selection activeCell="D15" sqref="D15"/>
      <pageMargins left="0.39370078740157483" right="0.39370078740157483" top="0.39370078740157483" bottom="0.39370078740157483" header="0.31496062992125984" footer="0.31496062992125984"/>
      <pageSetup paperSize="9" scale="61" orientation="landscape" r:id="rId2"/>
      <headerFooter>
        <oddFooter>&amp;R83</oddFooter>
      </headerFooter>
    </customSheetView>
    <customSheetView guid="{D064BFE3-0CFC-4FA0-A904-E97A6AB4FB27}" scale="80" showPageBreaks="1" printArea="1" view="pageBreakPreview">
      <selection activeCell="E10" sqref="E10"/>
      <pageMargins left="0.39370078740157483" right="0.39370078740157483" top="0.39370078740157483" bottom="0.39370078740157483" header="0.31496062992125984" footer="0.31496062992125984"/>
      <pageSetup paperSize="9" scale="72" firstPageNumber="82" orientation="landscape" useFirstPageNumber="1" r:id="rId3"/>
      <headerFooter>
        <oddFooter>&amp;R82</oddFooter>
      </headerFooter>
    </customSheetView>
    <customSheetView guid="{6D50AFB0-1F88-45CC-9714-E302C21A7AF6}" scale="80" showPageBreaks="1" view="pageBreakPreview" topLeftCell="B1">
      <selection activeCell="F9" sqref="F9:F12"/>
      <pageMargins left="0.39370078740157483" right="0.39370078740157483" top="0.39370078740157483" bottom="0.39370078740157483" header="0.31496062992125984" footer="0.31496062992125984"/>
      <pageSetup paperSize="9" scale="72" orientation="landscape" r:id="rId4"/>
    </customSheetView>
    <customSheetView guid="{65D17E01-2C95-467A-A6C0-284D8AF9353A}" scale="85" showPageBreaks="1" printArea="1" view="pageBreakPreview" topLeftCell="A10">
      <selection activeCell="B14" sqref="B14"/>
      <pageMargins left="0.39370078740157483" right="0.39370078740157483" top="0.39370078740157483" bottom="0.39370078740157483" header="0.31496062992125984" footer="0.31496062992125984"/>
      <pageSetup paperSize="9" scale="61" orientation="landscape" r:id="rId5"/>
      <headerFooter>
        <oddFooter>&amp;R83</oddFooter>
      </headerFooter>
    </customSheetView>
    <customSheetView guid="{E68AA610-1447-41B6-8A0D-6F62026B6D10}" scale="60" showPageBreaks="1" printArea="1" view="pageBreakPreview">
      <selection activeCell="E16" sqref="E16"/>
      <pageMargins left="0.39370078740157483" right="0.39370078740157483" top="0.39370078740157483" bottom="0.39370078740157483" header="0.31496062992125984" footer="0.31496062992125984"/>
      <pageSetup paperSize="9" scale="61" orientation="landscape" r:id="rId6"/>
      <headerFooter>
        <oddFooter>&amp;R83</oddFooter>
      </headerFooter>
    </customSheetView>
    <customSheetView guid="{EC56D8CD-5E96-4735-B304-1C545AF394D1}" scale="80" showPageBreaks="1" printArea="1" view="pageBreakPreview">
      <selection activeCell="G9" sqref="G9"/>
      <pageMargins left="0.39370078740157483" right="0.39370078740157483" top="0.39370078740157483" bottom="0.39370078740157483" header="0.31496062992125984" footer="0.31496062992125984"/>
      <pageSetup paperSize="9" scale="61" orientation="landscape" r:id="rId7"/>
      <headerFooter>
        <oddFooter>&amp;R83</oddFooter>
      </headerFooter>
    </customSheetView>
  </customSheetViews>
  <mergeCells count="11">
    <mergeCell ref="B17:G17"/>
    <mergeCell ref="B18:G18"/>
    <mergeCell ref="A6:A8"/>
    <mergeCell ref="A1:G1"/>
    <mergeCell ref="A2:G2"/>
    <mergeCell ref="A3:G3"/>
    <mergeCell ref="A9:A11"/>
    <mergeCell ref="F9:F11"/>
    <mergeCell ref="F6:F8"/>
    <mergeCell ref="A12:A15"/>
    <mergeCell ref="F12:F15"/>
  </mergeCells>
  <pageMargins left="0.39370078740157483" right="0.39370078740157483" top="0.39370078740157483" bottom="0.39370078740157483" header="0.31496062992125984" footer="0.31496062992125984"/>
  <pageSetup paperSize="9" scale="61" orientation="landscape" r:id="rId8"/>
  <headerFooter>
    <oddFooter>&amp;R83</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5"/>
  <sheetViews>
    <sheetView view="pageBreakPreview" topLeftCell="B1" zoomScale="80" zoomScaleNormal="90" zoomScaleSheetLayoutView="80" workbookViewId="0">
      <selection activeCell="B15" sqref="B15:G15"/>
    </sheetView>
  </sheetViews>
  <sheetFormatPr defaultRowHeight="15" x14ac:dyDescent="0.25"/>
  <cols>
    <col min="1" max="1" width="36.42578125" style="27" customWidth="1"/>
    <col min="2" max="2" width="60.42578125" style="27" customWidth="1"/>
    <col min="3" max="4" width="9.140625" style="27"/>
    <col min="5" max="5" width="17.140625" style="27" customWidth="1"/>
    <col min="6" max="6" width="18" style="27" customWidth="1"/>
    <col min="7" max="7" width="42.140625" style="27" customWidth="1"/>
    <col min="8" max="16384" width="9.140625" style="27"/>
  </cols>
  <sheetData>
    <row r="1" spans="1:7" ht="16.5" x14ac:dyDescent="0.25">
      <c r="A1" s="120" t="s">
        <v>0</v>
      </c>
      <c r="B1" s="120"/>
      <c r="C1" s="120"/>
      <c r="D1" s="120"/>
      <c r="E1" s="120"/>
      <c r="F1" s="120"/>
      <c r="G1" s="120"/>
    </row>
    <row r="2" spans="1:7" ht="16.5" x14ac:dyDescent="0.25">
      <c r="A2" s="120" t="s">
        <v>62</v>
      </c>
      <c r="B2" s="120"/>
      <c r="C2" s="120"/>
      <c r="D2" s="120"/>
      <c r="E2" s="120"/>
      <c r="F2" s="120"/>
      <c r="G2" s="120"/>
    </row>
    <row r="3" spans="1:7" ht="16.5" x14ac:dyDescent="0.25">
      <c r="A3" s="121" t="s">
        <v>29</v>
      </c>
      <c r="B3" s="121"/>
      <c r="C3" s="121"/>
      <c r="D3" s="121"/>
      <c r="E3" s="121"/>
      <c r="F3" s="121"/>
      <c r="G3" s="121"/>
    </row>
    <row r="5" spans="1:7" ht="42.75" x14ac:dyDescent="0.25">
      <c r="A5" s="44" t="s">
        <v>1</v>
      </c>
      <c r="B5" s="44" t="s">
        <v>2</v>
      </c>
      <c r="C5" s="44" t="s">
        <v>3</v>
      </c>
      <c r="D5" s="44" t="s">
        <v>4</v>
      </c>
      <c r="E5" s="44" t="s">
        <v>5</v>
      </c>
      <c r="F5" s="44" t="s">
        <v>6</v>
      </c>
      <c r="G5" s="44" t="s">
        <v>7</v>
      </c>
    </row>
    <row r="6" spans="1:7" ht="38.25" customHeight="1" x14ac:dyDescent="0.25">
      <c r="A6" s="83" t="s">
        <v>11</v>
      </c>
      <c r="B6" s="45" t="s">
        <v>8</v>
      </c>
      <c r="C6" s="47">
        <v>0.5</v>
      </c>
      <c r="D6" s="13">
        <v>10</v>
      </c>
      <c r="E6" s="13">
        <f t="shared" ref="E6" si="0">D6*C6</f>
        <v>5</v>
      </c>
      <c r="F6" s="103">
        <f>(E6+E7)*0.4</f>
        <v>3</v>
      </c>
      <c r="G6" s="71" t="s">
        <v>119</v>
      </c>
    </row>
    <row r="7" spans="1:7" ht="78.75" customHeight="1" x14ac:dyDescent="0.25">
      <c r="A7" s="84"/>
      <c r="B7" s="45" t="s">
        <v>9</v>
      </c>
      <c r="C7" s="47">
        <v>0.5</v>
      </c>
      <c r="D7" s="13">
        <v>5</v>
      </c>
      <c r="E7" s="59">
        <f t="shared" ref="E7:E12" si="1">D7*C7</f>
        <v>2.5</v>
      </c>
      <c r="F7" s="104"/>
      <c r="G7" s="11" t="s">
        <v>64</v>
      </c>
    </row>
    <row r="8" spans="1:7" ht="48.75" customHeight="1" x14ac:dyDescent="0.25">
      <c r="A8" s="102" t="s">
        <v>12</v>
      </c>
      <c r="B8" s="46" t="s">
        <v>49</v>
      </c>
      <c r="C8" s="59">
        <v>0.6</v>
      </c>
      <c r="D8" s="13">
        <v>10</v>
      </c>
      <c r="E8" s="13">
        <f t="shared" si="1"/>
        <v>6</v>
      </c>
      <c r="F8" s="111">
        <f>(E8+E9)*0.2</f>
        <v>1.6</v>
      </c>
      <c r="G8" s="32"/>
    </row>
    <row r="9" spans="1:7" ht="36.75" customHeight="1" x14ac:dyDescent="0.25">
      <c r="A9" s="102"/>
      <c r="B9" s="19" t="s">
        <v>53</v>
      </c>
      <c r="C9" s="13">
        <v>0.4</v>
      </c>
      <c r="D9" s="13">
        <v>5</v>
      </c>
      <c r="E9" s="13">
        <f t="shared" si="1"/>
        <v>2</v>
      </c>
      <c r="F9" s="111"/>
      <c r="G9" s="32"/>
    </row>
    <row r="10" spans="1:7" ht="42" customHeight="1" x14ac:dyDescent="0.25">
      <c r="A10" s="122" t="s">
        <v>13</v>
      </c>
      <c r="B10" s="19" t="s">
        <v>23</v>
      </c>
      <c r="C10" s="13">
        <v>0.4</v>
      </c>
      <c r="D10" s="13">
        <v>10</v>
      </c>
      <c r="E10" s="13">
        <f t="shared" si="1"/>
        <v>4</v>
      </c>
      <c r="F10" s="93">
        <f>(E10+E11+E12)*0.4</f>
        <v>3.4000000000000004</v>
      </c>
      <c r="G10" s="70" t="s">
        <v>118</v>
      </c>
    </row>
    <row r="11" spans="1:7" ht="53.25" customHeight="1" x14ac:dyDescent="0.25">
      <c r="A11" s="123"/>
      <c r="B11" s="45" t="s">
        <v>26</v>
      </c>
      <c r="C11" s="47">
        <v>0.3</v>
      </c>
      <c r="D11" s="59">
        <v>5</v>
      </c>
      <c r="E11" s="59">
        <f t="shared" si="1"/>
        <v>1.5</v>
      </c>
      <c r="F11" s="94"/>
      <c r="G11" s="68" t="s">
        <v>117</v>
      </c>
    </row>
    <row r="12" spans="1:7" ht="64.5" customHeight="1" x14ac:dyDescent="0.25">
      <c r="A12" s="124"/>
      <c r="B12" s="45" t="s">
        <v>27</v>
      </c>
      <c r="C12" s="47">
        <v>0.3</v>
      </c>
      <c r="D12" s="59">
        <v>10</v>
      </c>
      <c r="E12" s="59">
        <f t="shared" si="1"/>
        <v>3</v>
      </c>
      <c r="F12" s="95"/>
      <c r="G12" s="69" t="s">
        <v>36</v>
      </c>
    </row>
    <row r="13" spans="1:7" ht="19.5" customHeight="1" x14ac:dyDescent="0.25">
      <c r="A13" s="48" t="s">
        <v>14</v>
      </c>
      <c r="B13" s="57"/>
      <c r="C13" s="57"/>
      <c r="D13" s="57"/>
      <c r="E13" s="57"/>
      <c r="F13" s="72">
        <f>F6+F8+F10</f>
        <v>8</v>
      </c>
      <c r="G13" s="33"/>
    </row>
    <row r="14" spans="1:7" ht="54.75" customHeight="1" x14ac:dyDescent="0.25">
      <c r="A14" s="49" t="s">
        <v>15</v>
      </c>
      <c r="B14" s="113" t="s">
        <v>32</v>
      </c>
      <c r="C14" s="114"/>
      <c r="D14" s="114"/>
      <c r="E14" s="114"/>
      <c r="F14" s="114"/>
      <c r="G14" s="115"/>
    </row>
    <row r="15" spans="1:7" ht="111.75" customHeight="1" x14ac:dyDescent="0.25">
      <c r="A15" s="49" t="s">
        <v>16</v>
      </c>
      <c r="B15" s="117" t="s">
        <v>120</v>
      </c>
      <c r="C15" s="118"/>
      <c r="D15" s="118"/>
      <c r="E15" s="118"/>
      <c r="F15" s="118"/>
      <c r="G15" s="119"/>
    </row>
  </sheetData>
  <customSheetViews>
    <customSheetView guid="{83B5464C-805B-41DB-81B9-A691DDF78663}" scale="80" showPageBreaks="1" view="pageBreakPreview" topLeftCell="B1">
      <selection activeCell="B15" sqref="B15:G15"/>
      <pageMargins left="0.39370078740157483" right="0.39370078740157483" top="0.39370078740157483" bottom="0.39370078740157483" header="0.31496062992125984" footer="0.31496062992125984"/>
      <pageSetup paperSize="9" scale="72" orientation="landscape" r:id="rId1"/>
      <headerFooter>
        <oddFooter>&amp;R94</oddFooter>
      </headerFooter>
    </customSheetView>
    <customSheetView guid="{DB5FF748-5A0B-481D-84B1-E8DCB60F31BB}" scale="90" showPageBreaks="1" view="pageBreakPreview">
      <selection activeCell="S27" sqref="S27"/>
      <pageMargins left="0.39370078740157483" right="0.39370078740157483" top="0.39370078740157483" bottom="0.39370078740157483" header="0.31496062992125984" footer="0.31496062992125984"/>
      <pageSetup paperSize="9" scale="72" orientation="landscape" r:id="rId2"/>
      <headerFooter>
        <oddFooter>&amp;R94</oddFooter>
      </headerFooter>
    </customSheetView>
    <customSheetView guid="{D064BFE3-0CFC-4FA0-A904-E97A6AB4FB27}" scale="90" showPageBreaks="1" view="pageBreakPreview">
      <selection activeCell="B9" sqref="B9"/>
      <pageMargins left="0.39370078740157483" right="0.39370078740157483" top="0.39370078740157483" bottom="0.39370078740157483" header="0.31496062992125984" footer="0.31496062992125984"/>
      <pageSetup paperSize="9" scale="72" orientation="landscape" r:id="rId3"/>
      <headerFooter>
        <oddFooter>&amp;R94</oddFooter>
      </headerFooter>
    </customSheetView>
    <customSheetView guid="{65D17E01-2C95-467A-A6C0-284D8AF9353A}" scale="90" showPageBreaks="1" view="pageBreakPreview">
      <selection activeCell="B15" sqref="B15:G15"/>
      <pageMargins left="0.39370078740157483" right="0.39370078740157483" top="0.39370078740157483" bottom="0.39370078740157483" header="0.31496062992125984" footer="0.31496062992125984"/>
      <pageSetup paperSize="9" scale="72" orientation="landscape" r:id="rId4"/>
      <headerFooter>
        <oddFooter>&amp;R94</oddFooter>
      </headerFooter>
    </customSheetView>
    <customSheetView guid="{E68AA610-1447-41B6-8A0D-6F62026B6D10}" scale="90" showPageBreaks="1" view="pageBreakPreview">
      <selection activeCell="I7" sqref="I7"/>
      <pageMargins left="0.39370078740157483" right="0.39370078740157483" top="0.39370078740157483" bottom="0.39370078740157483" header="0.31496062992125984" footer="0.31496062992125984"/>
      <pageSetup paperSize="9" scale="72" orientation="landscape" r:id="rId5"/>
      <headerFooter>
        <oddFooter>&amp;R94</oddFooter>
      </headerFooter>
    </customSheetView>
    <customSheetView guid="{EC56D8CD-5E96-4735-B304-1C545AF394D1}" scale="90" showPageBreaks="1" view="pageBreakPreview" topLeftCell="B1">
      <selection activeCell="B9" sqref="B9:E9"/>
      <pageMargins left="0.39370078740157483" right="0.39370078740157483" top="0.39370078740157483" bottom="0.39370078740157483" header="0.31496062992125984" footer="0.31496062992125984"/>
      <pageSetup paperSize="9" scale="72" orientation="landscape" r:id="rId6"/>
      <headerFooter>
        <oddFooter>&amp;R94</oddFooter>
      </headerFooter>
    </customSheetView>
  </customSheetViews>
  <mergeCells count="11">
    <mergeCell ref="B14:G14"/>
    <mergeCell ref="B15:G15"/>
    <mergeCell ref="A1:G1"/>
    <mergeCell ref="A2:G2"/>
    <mergeCell ref="A3:G3"/>
    <mergeCell ref="A6:A7"/>
    <mergeCell ref="F6:F7"/>
    <mergeCell ref="A8:A9"/>
    <mergeCell ref="F8:F9"/>
    <mergeCell ref="A10:A12"/>
    <mergeCell ref="F10:F12"/>
  </mergeCells>
  <pageMargins left="0.39370078740157483" right="0.39370078740157483" top="0.39370078740157483" bottom="0.39370078740157483" header="0.31496062992125984" footer="0.31496062992125984"/>
  <pageSetup paperSize="9" scale="72" orientation="landscape" r:id="rId7"/>
  <headerFooter>
    <oddFooter>&amp;R94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1:H18"/>
  <sheetViews>
    <sheetView zoomScale="60" zoomScaleNormal="60" zoomScaleSheetLayoutView="80" workbookViewId="0">
      <selection activeCell="B22" sqref="B22"/>
    </sheetView>
  </sheetViews>
  <sheetFormatPr defaultRowHeight="15" x14ac:dyDescent="0.25"/>
  <cols>
    <col min="1" max="1" width="36.42578125" style="22" customWidth="1"/>
    <col min="2" max="2" width="60.42578125" style="22" customWidth="1"/>
    <col min="3" max="4" width="9.140625" style="22"/>
    <col min="5" max="5" width="17.140625" style="22" customWidth="1"/>
    <col min="6" max="6" width="18" style="22" customWidth="1"/>
    <col min="7" max="7" width="52.140625" style="22" customWidth="1"/>
    <col min="8" max="16384" width="9.140625" style="22"/>
  </cols>
  <sheetData>
    <row r="1" spans="1:8" ht="16.5" x14ac:dyDescent="0.25">
      <c r="A1" s="86" t="s">
        <v>0</v>
      </c>
      <c r="B1" s="86"/>
      <c r="C1" s="86"/>
      <c r="D1" s="86"/>
      <c r="E1" s="86"/>
      <c r="F1" s="86"/>
      <c r="G1" s="86"/>
    </row>
    <row r="2" spans="1:8" ht="16.5" x14ac:dyDescent="0.25">
      <c r="A2" s="86" t="s">
        <v>65</v>
      </c>
      <c r="B2" s="86"/>
      <c r="C2" s="86"/>
      <c r="D2" s="86"/>
      <c r="E2" s="86"/>
      <c r="F2" s="86"/>
      <c r="G2" s="86"/>
    </row>
    <row r="3" spans="1:8" ht="16.5" x14ac:dyDescent="0.25">
      <c r="A3" s="87" t="s">
        <v>29</v>
      </c>
      <c r="B3" s="87"/>
      <c r="C3" s="87"/>
      <c r="D3" s="87"/>
      <c r="E3" s="87"/>
      <c r="F3" s="87"/>
      <c r="G3" s="87"/>
    </row>
    <row r="5" spans="1:8" ht="42.75" x14ac:dyDescent="0.25">
      <c r="A5" s="44" t="s">
        <v>1</v>
      </c>
      <c r="B5" s="44" t="s">
        <v>2</v>
      </c>
      <c r="C5" s="44" t="s">
        <v>3</v>
      </c>
      <c r="D5" s="44" t="s">
        <v>4</v>
      </c>
      <c r="E5" s="44" t="s">
        <v>5</v>
      </c>
      <c r="F5" s="44" t="s">
        <v>6</v>
      </c>
      <c r="G5" s="44" t="s">
        <v>7</v>
      </c>
    </row>
    <row r="6" spans="1:8" ht="38.25" customHeight="1" x14ac:dyDescent="0.25">
      <c r="A6" s="83" t="s">
        <v>11</v>
      </c>
      <c r="B6" s="45" t="s">
        <v>8</v>
      </c>
      <c r="C6" s="59">
        <v>0.5</v>
      </c>
      <c r="D6" s="59">
        <v>10</v>
      </c>
      <c r="E6" s="59">
        <f t="shared" ref="E6:E15" si="0">D6*C6</f>
        <v>5</v>
      </c>
      <c r="F6" s="93">
        <f>(E6+E7+E8)*0.4</f>
        <v>3</v>
      </c>
      <c r="G6" s="54" t="s">
        <v>34</v>
      </c>
    </row>
    <row r="7" spans="1:8" ht="57" customHeight="1" x14ac:dyDescent="0.25">
      <c r="A7" s="84"/>
      <c r="B7" s="45" t="s">
        <v>9</v>
      </c>
      <c r="C7" s="59">
        <v>0.5</v>
      </c>
      <c r="D7" s="59">
        <v>5</v>
      </c>
      <c r="E7" s="59">
        <f>D7*C7</f>
        <v>2.5</v>
      </c>
      <c r="F7" s="94"/>
      <c r="G7" s="54" t="s">
        <v>61</v>
      </c>
      <c r="H7" s="26"/>
    </row>
    <row r="8" spans="1:8" ht="67.5" customHeight="1" x14ac:dyDescent="0.25">
      <c r="A8" s="85"/>
      <c r="B8" s="45" t="s">
        <v>10</v>
      </c>
      <c r="C8" s="59"/>
      <c r="D8" s="59"/>
      <c r="E8" s="59">
        <f>D8*C8</f>
        <v>0</v>
      </c>
      <c r="F8" s="95"/>
      <c r="G8" s="54"/>
    </row>
    <row r="9" spans="1:8" ht="42.75" customHeight="1" x14ac:dyDescent="0.25">
      <c r="A9" s="102" t="s">
        <v>12</v>
      </c>
      <c r="B9" s="45" t="s">
        <v>49</v>
      </c>
      <c r="C9" s="59">
        <v>0.6</v>
      </c>
      <c r="D9" s="13">
        <v>10</v>
      </c>
      <c r="E9" s="59">
        <f>D9*C9</f>
        <v>6</v>
      </c>
      <c r="F9" s="111">
        <f>(E9+E10+E11)*0.2</f>
        <v>2</v>
      </c>
      <c r="G9" s="34"/>
    </row>
    <row r="10" spans="1:8" ht="89.25" customHeight="1" x14ac:dyDescent="0.25">
      <c r="A10" s="102"/>
      <c r="B10" s="45" t="s">
        <v>48</v>
      </c>
      <c r="C10" s="59"/>
      <c r="D10" s="29"/>
      <c r="E10" s="31">
        <f>D10*C10</f>
        <v>0</v>
      </c>
      <c r="F10" s="111"/>
      <c r="G10" s="34"/>
    </row>
    <row r="11" spans="1:8" ht="53.25" customHeight="1" x14ac:dyDescent="0.25">
      <c r="A11" s="102"/>
      <c r="B11" s="45" t="s">
        <v>46</v>
      </c>
      <c r="C11" s="59">
        <v>0.4</v>
      </c>
      <c r="D11" s="59">
        <v>10</v>
      </c>
      <c r="E11" s="59">
        <f t="shared" si="0"/>
        <v>4</v>
      </c>
      <c r="F11" s="111"/>
      <c r="G11" s="34"/>
    </row>
    <row r="12" spans="1:8" ht="42" customHeight="1" x14ac:dyDescent="0.25">
      <c r="A12" s="83" t="s">
        <v>13</v>
      </c>
      <c r="B12" s="45" t="s">
        <v>23</v>
      </c>
      <c r="C12" s="59">
        <v>0.4</v>
      </c>
      <c r="D12" s="59">
        <v>5</v>
      </c>
      <c r="E12" s="59">
        <f t="shared" si="0"/>
        <v>2</v>
      </c>
      <c r="F12" s="93">
        <f>(E12+E13+E14+E15)*0.4</f>
        <v>2.9600000000000004</v>
      </c>
      <c r="G12" s="68" t="s">
        <v>156</v>
      </c>
    </row>
    <row r="13" spans="1:8" ht="72" customHeight="1" x14ac:dyDescent="0.25">
      <c r="A13" s="84"/>
      <c r="B13" s="45" t="s">
        <v>25</v>
      </c>
      <c r="C13" s="59"/>
      <c r="D13" s="59"/>
      <c r="E13" s="59">
        <f t="shared" si="0"/>
        <v>0</v>
      </c>
      <c r="F13" s="94"/>
      <c r="G13" s="69"/>
    </row>
    <row r="14" spans="1:8" ht="39.75" customHeight="1" x14ac:dyDescent="0.25">
      <c r="A14" s="84"/>
      <c r="B14" s="45" t="s">
        <v>26</v>
      </c>
      <c r="C14" s="59">
        <v>0.3</v>
      </c>
      <c r="D14" s="59">
        <v>10</v>
      </c>
      <c r="E14" s="59">
        <f t="shared" si="0"/>
        <v>3</v>
      </c>
      <c r="F14" s="94"/>
      <c r="G14" s="68" t="s">
        <v>157</v>
      </c>
    </row>
    <row r="15" spans="1:8" ht="63.75" customHeight="1" x14ac:dyDescent="0.25">
      <c r="A15" s="85"/>
      <c r="B15" s="45" t="s">
        <v>27</v>
      </c>
      <c r="C15" s="59">
        <v>0.3</v>
      </c>
      <c r="D15" s="59">
        <v>8</v>
      </c>
      <c r="E15" s="59">
        <f t="shared" si="0"/>
        <v>2.4</v>
      </c>
      <c r="F15" s="95"/>
      <c r="G15" s="69" t="s">
        <v>158</v>
      </c>
    </row>
    <row r="16" spans="1:8" ht="19.5" customHeight="1" x14ac:dyDescent="0.25">
      <c r="A16" s="48" t="s">
        <v>14</v>
      </c>
      <c r="B16" s="33"/>
      <c r="C16" s="33"/>
      <c r="D16" s="57"/>
      <c r="E16" s="57"/>
      <c r="F16" s="53">
        <f>F6+F9+F12</f>
        <v>7.9600000000000009</v>
      </c>
      <c r="G16" s="57"/>
    </row>
    <row r="17" spans="1:7" ht="47.25" customHeight="1" x14ac:dyDescent="0.25">
      <c r="A17" s="77" t="s">
        <v>15</v>
      </c>
      <c r="B17" s="112" t="s">
        <v>32</v>
      </c>
      <c r="C17" s="100"/>
      <c r="D17" s="100"/>
      <c r="E17" s="100"/>
      <c r="F17" s="100"/>
      <c r="G17" s="101"/>
    </row>
    <row r="18" spans="1:7" ht="74.25" customHeight="1" x14ac:dyDescent="0.25">
      <c r="A18" s="49" t="s">
        <v>16</v>
      </c>
      <c r="B18" s="116" t="s">
        <v>159</v>
      </c>
      <c r="C18" s="114"/>
      <c r="D18" s="114"/>
      <c r="E18" s="114"/>
      <c r="F18" s="114"/>
      <c r="G18" s="115"/>
    </row>
  </sheetData>
  <customSheetViews>
    <customSheetView guid="{83B5464C-805B-41DB-81B9-A691DDF78663}" scale="60" printArea="1">
      <selection activeCell="B22" sqref="B22"/>
      <pageMargins left="0.39370078740157483" right="0.39370078740157483" top="0.39370078740157483" bottom="0.39370078740157483" header="0.31496062992125984" footer="0.31496062992125984"/>
      <pageSetup paperSize="9" scale="61" orientation="landscape" r:id="rId1"/>
      <headerFooter>
        <oddFooter>&amp;R86</oddFooter>
      </headerFooter>
    </customSheetView>
    <customSheetView guid="{DB5FF748-5A0B-481D-84B1-E8DCB60F31BB}" scale="80">
      <selection activeCell="M19" sqref="M19"/>
      <pageMargins left="0.39370078740157483" right="0.39370078740157483" top="0.39370078740157483" bottom="0.39370078740157483" header="0.31496062992125984" footer="0.31496062992125984"/>
      <pageSetup paperSize="9" scale="61" orientation="landscape" r:id="rId2"/>
      <headerFooter>
        <oddFooter>&amp;R86</oddFooter>
      </headerFooter>
    </customSheetView>
    <customSheetView guid="{E68AA610-1447-41B6-8A0D-6F62026B6D10}" scale="60" printArea="1">
      <selection activeCell="F6" sqref="F6:F8"/>
      <pageMargins left="0.39370078740157483" right="0.39370078740157483" top="0.39370078740157483" bottom="0.39370078740157483" header="0.31496062992125984" footer="0.31496062992125984"/>
      <pageSetup paperSize="9" scale="61" orientation="landscape" r:id="rId3"/>
      <headerFooter>
        <oddFooter>&amp;R86</oddFooter>
      </headerFooter>
    </customSheetView>
    <customSheetView guid="{EC56D8CD-5E96-4735-B304-1C545AF394D1}" scale="80" printArea="1" topLeftCell="A10">
      <selection activeCell="J37" sqref="J37"/>
      <pageMargins left="0.39370078740157483" right="0.39370078740157483" top="0.39370078740157483" bottom="0.39370078740157483" header="0.31496062992125984" footer="0.31496062992125984"/>
      <pageSetup paperSize="9" scale="61" orientation="landscape" r:id="rId4"/>
      <headerFooter>
        <oddFooter>&amp;R86</oddFooter>
      </headerFooter>
    </customSheetView>
  </customSheetViews>
  <mergeCells count="11">
    <mergeCell ref="A12:A15"/>
    <mergeCell ref="F12:F15"/>
    <mergeCell ref="B17:G17"/>
    <mergeCell ref="B18:G18"/>
    <mergeCell ref="A1:G1"/>
    <mergeCell ref="A2:G2"/>
    <mergeCell ref="A3:G3"/>
    <mergeCell ref="A6:A8"/>
    <mergeCell ref="F6:F8"/>
    <mergeCell ref="A9:A11"/>
    <mergeCell ref="F9:F11"/>
  </mergeCells>
  <pageMargins left="0.39370078740157483" right="0.39370078740157483" top="0.39370078740157483" bottom="0.39370078740157483" header="0.31496062992125984" footer="0.31496062992125984"/>
  <pageSetup paperSize="9" scale="61" orientation="landscape" r:id="rId5"/>
  <headerFooter>
    <oddFooter>&amp;R86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autoPageBreaks="0"/>
  </sheetPr>
  <dimension ref="A1:H18"/>
  <sheetViews>
    <sheetView zoomScale="60" zoomScaleNormal="60" zoomScaleSheetLayoutView="80" workbookViewId="0">
      <selection activeCell="B13" sqref="B13"/>
    </sheetView>
  </sheetViews>
  <sheetFormatPr defaultRowHeight="15" x14ac:dyDescent="0.25"/>
  <cols>
    <col min="1" max="1" width="36.42578125" style="27" customWidth="1"/>
    <col min="2" max="2" width="60.42578125" style="27" customWidth="1"/>
    <col min="3" max="4" width="9.140625" style="27"/>
    <col min="5" max="5" width="17.140625" style="27" customWidth="1"/>
    <col min="6" max="6" width="18" style="27" customWidth="1"/>
    <col min="7" max="7" width="52.140625" style="27" customWidth="1"/>
    <col min="8" max="16384" width="9.140625" style="27"/>
  </cols>
  <sheetData>
    <row r="1" spans="1:8" ht="16.5" x14ac:dyDescent="0.25">
      <c r="A1" s="86" t="s">
        <v>0</v>
      </c>
      <c r="B1" s="86"/>
      <c r="C1" s="86"/>
      <c r="D1" s="86"/>
      <c r="E1" s="86"/>
      <c r="F1" s="86"/>
      <c r="G1" s="86"/>
    </row>
    <row r="2" spans="1:8" ht="16.5" x14ac:dyDescent="0.25">
      <c r="A2" s="86" t="s">
        <v>40</v>
      </c>
      <c r="B2" s="86"/>
      <c r="C2" s="86"/>
      <c r="D2" s="86"/>
      <c r="E2" s="86"/>
      <c r="F2" s="86"/>
      <c r="G2" s="86"/>
    </row>
    <row r="3" spans="1:8" ht="16.5" x14ac:dyDescent="0.25">
      <c r="A3" s="87" t="s">
        <v>29</v>
      </c>
      <c r="B3" s="87"/>
      <c r="C3" s="87"/>
      <c r="D3" s="87"/>
      <c r="E3" s="87"/>
      <c r="F3" s="87"/>
      <c r="G3" s="87"/>
    </row>
    <row r="4" spans="1:8" x14ac:dyDescent="0.25">
      <c r="A4" s="24"/>
      <c r="B4" s="24"/>
      <c r="C4" s="24"/>
      <c r="D4" s="24"/>
      <c r="E4" s="24"/>
      <c r="F4" s="24"/>
      <c r="G4" s="24"/>
    </row>
    <row r="5" spans="1:8" ht="42.75" x14ac:dyDescent="0.25">
      <c r="A5" s="44" t="s">
        <v>1</v>
      </c>
      <c r="B5" s="44" t="s">
        <v>2</v>
      </c>
      <c r="C5" s="44" t="s">
        <v>3</v>
      </c>
      <c r="D5" s="44" t="s">
        <v>4</v>
      </c>
      <c r="E5" s="44" t="s">
        <v>5</v>
      </c>
      <c r="F5" s="44" t="s">
        <v>6</v>
      </c>
      <c r="G5" s="44" t="s">
        <v>7</v>
      </c>
    </row>
    <row r="6" spans="1:8" ht="38.25" customHeight="1" x14ac:dyDescent="0.25">
      <c r="A6" s="83" t="s">
        <v>11</v>
      </c>
      <c r="B6" s="45" t="s">
        <v>8</v>
      </c>
      <c r="C6" s="13">
        <v>0.5</v>
      </c>
      <c r="D6" s="59">
        <v>10</v>
      </c>
      <c r="E6" s="59">
        <f t="shared" ref="E6:E15" si="0">D6*C6</f>
        <v>5</v>
      </c>
      <c r="F6" s="93">
        <f>(E6+E7+E8)*0.4</f>
        <v>2</v>
      </c>
      <c r="G6" s="54" t="s">
        <v>34</v>
      </c>
    </row>
    <row r="7" spans="1:8" ht="57" customHeight="1" x14ac:dyDescent="0.25">
      <c r="A7" s="84"/>
      <c r="B7" s="45" t="s">
        <v>9</v>
      </c>
      <c r="C7" s="13">
        <v>0.5</v>
      </c>
      <c r="D7" s="59">
        <v>0</v>
      </c>
      <c r="E7" s="59">
        <f>D7*C7</f>
        <v>0</v>
      </c>
      <c r="F7" s="94"/>
      <c r="G7" s="54" t="s">
        <v>160</v>
      </c>
      <c r="H7" s="42"/>
    </row>
    <row r="8" spans="1:8" ht="67.5" customHeight="1" x14ac:dyDescent="0.25">
      <c r="A8" s="85"/>
      <c r="B8" s="45" t="s">
        <v>10</v>
      </c>
      <c r="C8" s="29"/>
      <c r="D8" s="59"/>
      <c r="E8" s="59">
        <f>D8*C8</f>
        <v>0</v>
      </c>
      <c r="F8" s="95"/>
      <c r="G8" s="54"/>
    </row>
    <row r="9" spans="1:8" ht="42.75" customHeight="1" x14ac:dyDescent="0.25">
      <c r="A9" s="102" t="s">
        <v>12</v>
      </c>
      <c r="B9" s="45" t="s">
        <v>49</v>
      </c>
      <c r="C9" s="13">
        <v>0.6</v>
      </c>
      <c r="D9" s="13">
        <v>10</v>
      </c>
      <c r="E9" s="59">
        <f>D9*C9</f>
        <v>6</v>
      </c>
      <c r="F9" s="111">
        <f>(E9+E10+E11)*0.2</f>
        <v>2</v>
      </c>
      <c r="G9" s="68"/>
    </row>
    <row r="10" spans="1:8" ht="127.5" customHeight="1" x14ac:dyDescent="0.25">
      <c r="A10" s="102"/>
      <c r="B10" s="45" t="s">
        <v>48</v>
      </c>
      <c r="C10" s="13"/>
      <c r="D10" s="13"/>
      <c r="E10" s="59">
        <f>D10*C10</f>
        <v>0</v>
      </c>
      <c r="F10" s="111"/>
      <c r="G10" s="68"/>
    </row>
    <row r="11" spans="1:8" ht="53.25" customHeight="1" x14ac:dyDescent="0.25">
      <c r="A11" s="102"/>
      <c r="B11" s="45" t="s">
        <v>46</v>
      </c>
      <c r="C11" s="13">
        <v>0.4</v>
      </c>
      <c r="D11" s="59">
        <v>10</v>
      </c>
      <c r="E11" s="59">
        <f t="shared" si="0"/>
        <v>4</v>
      </c>
      <c r="F11" s="111"/>
      <c r="G11" s="68"/>
    </row>
    <row r="12" spans="1:8" ht="42" customHeight="1" x14ac:dyDescent="0.25">
      <c r="A12" s="83" t="s">
        <v>13</v>
      </c>
      <c r="B12" s="45" t="s">
        <v>23</v>
      </c>
      <c r="C12" s="13">
        <v>0.4</v>
      </c>
      <c r="D12" s="59">
        <v>8</v>
      </c>
      <c r="E12" s="59">
        <f t="shared" si="0"/>
        <v>3.2</v>
      </c>
      <c r="F12" s="93">
        <f>(E12+E13+E14+E15)*0.4</f>
        <v>3.44</v>
      </c>
      <c r="G12" s="68" t="s">
        <v>161</v>
      </c>
    </row>
    <row r="13" spans="1:8" ht="72" customHeight="1" x14ac:dyDescent="0.25">
      <c r="A13" s="84"/>
      <c r="B13" s="45" t="s">
        <v>25</v>
      </c>
      <c r="C13" s="13"/>
      <c r="D13" s="59"/>
      <c r="E13" s="59">
        <f t="shared" si="0"/>
        <v>0</v>
      </c>
      <c r="F13" s="94"/>
      <c r="G13" s="69"/>
    </row>
    <row r="14" spans="1:8" ht="39.75" customHeight="1" x14ac:dyDescent="0.25">
      <c r="A14" s="84"/>
      <c r="B14" s="45" t="s">
        <v>26</v>
      </c>
      <c r="C14" s="13">
        <v>0.3</v>
      </c>
      <c r="D14" s="59">
        <v>10</v>
      </c>
      <c r="E14" s="59">
        <f t="shared" si="0"/>
        <v>3</v>
      </c>
      <c r="F14" s="94"/>
      <c r="G14" s="68" t="s">
        <v>162</v>
      </c>
    </row>
    <row r="15" spans="1:8" ht="63.75" customHeight="1" x14ac:dyDescent="0.25">
      <c r="A15" s="85"/>
      <c r="B15" s="45" t="s">
        <v>27</v>
      </c>
      <c r="C15" s="13">
        <v>0.3</v>
      </c>
      <c r="D15" s="59">
        <v>8</v>
      </c>
      <c r="E15" s="59">
        <f t="shared" si="0"/>
        <v>2.4</v>
      </c>
      <c r="F15" s="95"/>
      <c r="G15" s="69" t="s">
        <v>163</v>
      </c>
    </row>
    <row r="16" spans="1:8" ht="19.5" customHeight="1" x14ac:dyDescent="0.25">
      <c r="A16" s="48" t="s">
        <v>14</v>
      </c>
      <c r="B16" s="57"/>
      <c r="C16" s="57"/>
      <c r="D16" s="57"/>
      <c r="E16" s="57"/>
      <c r="F16" s="53">
        <f>F6+F9+F12</f>
        <v>7.4399999999999995</v>
      </c>
      <c r="G16" s="57"/>
    </row>
    <row r="17" spans="1:7" ht="70.5" customHeight="1" x14ac:dyDescent="0.25">
      <c r="A17" s="77" t="s">
        <v>15</v>
      </c>
      <c r="B17" s="112" t="s">
        <v>32</v>
      </c>
      <c r="C17" s="100"/>
      <c r="D17" s="100"/>
      <c r="E17" s="100"/>
      <c r="F17" s="100"/>
      <c r="G17" s="101"/>
    </row>
    <row r="18" spans="1:7" ht="80.25" customHeight="1" x14ac:dyDescent="0.25">
      <c r="A18" s="49" t="s">
        <v>16</v>
      </c>
      <c r="B18" s="116" t="s">
        <v>164</v>
      </c>
      <c r="C18" s="114"/>
      <c r="D18" s="114"/>
      <c r="E18" s="114"/>
      <c r="F18" s="114"/>
      <c r="G18" s="115"/>
    </row>
  </sheetData>
  <customSheetViews>
    <customSheetView guid="{83B5464C-805B-41DB-81B9-A691DDF78663}" scale="60" printArea="1">
      <selection activeCell="B13" sqref="B13"/>
      <pageMargins left="0.39370078740157483" right="0.39370078740157483" top="0.39370078740157483" bottom="0.39370078740157483" header="0.31496062992125984" footer="0.31496062992125984"/>
      <pageSetup paperSize="9" scale="61" orientation="landscape" r:id="rId1"/>
      <headerFooter>
        <oddFooter>&amp;R86</oddFooter>
      </headerFooter>
    </customSheetView>
    <customSheetView guid="{DB5FF748-5A0B-481D-84B1-E8DCB60F31BB}" scale="80">
      <selection activeCell="S17" sqref="S17"/>
      <pageMargins left="0.39370078740157483" right="0.39370078740157483" top="0.39370078740157483" bottom="0.39370078740157483" header="0.31496062992125984" footer="0.31496062992125984"/>
      <pageSetup paperSize="9" scale="61" orientation="landscape" r:id="rId2"/>
      <headerFooter>
        <oddFooter>&amp;R86</oddFooter>
      </headerFooter>
    </customSheetView>
    <customSheetView guid="{E68AA610-1447-41B6-8A0D-6F62026B6D10}" scale="60" printArea="1">
      <selection activeCell="G24" sqref="G24"/>
      <pageMargins left="0.39370078740157483" right="0.39370078740157483" top="0.39370078740157483" bottom="0.39370078740157483" header="0.31496062992125984" footer="0.31496062992125984"/>
      <pageSetup paperSize="9" scale="61" orientation="landscape" r:id="rId3"/>
      <headerFooter>
        <oddFooter>&amp;R86</oddFooter>
      </headerFooter>
    </customSheetView>
    <customSheetView guid="{EC56D8CD-5E96-4735-B304-1C545AF394D1}" scale="80" printArea="1" topLeftCell="A13">
      <selection activeCell="B18" sqref="B18:G18"/>
      <pageMargins left="0.39370078740157483" right="0.39370078740157483" top="0.39370078740157483" bottom="0.39370078740157483" header="0.31496062992125984" footer="0.31496062992125984"/>
      <pageSetup paperSize="9" scale="61" orientation="landscape" r:id="rId4"/>
      <headerFooter>
        <oddFooter>&amp;R86</oddFooter>
      </headerFooter>
    </customSheetView>
  </customSheetViews>
  <mergeCells count="11">
    <mergeCell ref="A12:A15"/>
    <mergeCell ref="F12:F15"/>
    <mergeCell ref="B17:G17"/>
    <mergeCell ref="B18:G18"/>
    <mergeCell ref="A1:G1"/>
    <mergeCell ref="A2:G2"/>
    <mergeCell ref="A3:G3"/>
    <mergeCell ref="A6:A8"/>
    <mergeCell ref="F6:F8"/>
    <mergeCell ref="A9:A11"/>
    <mergeCell ref="F9:F11"/>
  </mergeCells>
  <pageMargins left="0.39370078740157483" right="0.39370078740157483" top="0.39370078740157483" bottom="0.39370078740157483" header="0.31496062992125984" footer="0.31496062992125984"/>
  <pageSetup paperSize="9" scale="61" orientation="landscape" r:id="rId5"/>
  <headerFooter>
    <oddFooter>&amp;R86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5"/>
  <sheetViews>
    <sheetView view="pageBreakPreview" zoomScale="70" zoomScaleNormal="100" zoomScaleSheetLayoutView="80" workbookViewId="0">
      <pane xSplit="1" ySplit="5" topLeftCell="B9" activePane="bottomRight" state="frozen"/>
      <selection pane="topRight" activeCell="B1" sqref="B1"/>
      <selection pane="bottomLeft" activeCell="A6" sqref="A6"/>
      <selection pane="bottomRight" activeCell="B15" sqref="B15:G15"/>
    </sheetView>
  </sheetViews>
  <sheetFormatPr defaultRowHeight="15" x14ac:dyDescent="0.25"/>
  <cols>
    <col min="1" max="1" width="36.42578125" style="27" customWidth="1"/>
    <col min="2" max="2" width="48.42578125" style="27" customWidth="1"/>
    <col min="3" max="4" width="9.140625" style="27"/>
    <col min="5" max="5" width="17.140625" style="27" customWidth="1"/>
    <col min="6" max="6" width="18" style="27" customWidth="1"/>
    <col min="7" max="7" width="42.140625" style="27" customWidth="1"/>
    <col min="8" max="16384" width="9.140625" style="27"/>
  </cols>
  <sheetData>
    <row r="1" spans="1:7" ht="16.5" x14ac:dyDescent="0.25">
      <c r="A1" s="120" t="s">
        <v>0</v>
      </c>
      <c r="B1" s="120"/>
      <c r="C1" s="120"/>
      <c r="D1" s="120"/>
      <c r="E1" s="120"/>
      <c r="F1" s="120"/>
      <c r="G1" s="120"/>
    </row>
    <row r="2" spans="1:7" ht="16.5" x14ac:dyDescent="0.25">
      <c r="A2" s="120" t="s">
        <v>113</v>
      </c>
      <c r="B2" s="120"/>
      <c r="C2" s="120"/>
      <c r="D2" s="120"/>
      <c r="E2" s="120"/>
      <c r="F2" s="120"/>
      <c r="G2" s="120"/>
    </row>
    <row r="3" spans="1:7" ht="16.5" x14ac:dyDescent="0.25">
      <c r="A3" s="121" t="s">
        <v>29</v>
      </c>
      <c r="B3" s="121"/>
      <c r="C3" s="121"/>
      <c r="D3" s="121"/>
      <c r="E3" s="121"/>
      <c r="F3" s="121"/>
      <c r="G3" s="121"/>
    </row>
    <row r="4" spans="1:7" x14ac:dyDescent="0.25">
      <c r="A4" s="1"/>
      <c r="B4" s="1"/>
      <c r="C4" s="1"/>
      <c r="D4" s="1"/>
      <c r="E4" s="1"/>
      <c r="F4" s="1"/>
      <c r="G4" s="1"/>
    </row>
    <row r="5" spans="1:7" ht="42.75" x14ac:dyDescent="0.25">
      <c r="A5" s="2" t="s">
        <v>1</v>
      </c>
      <c r="B5" s="2" t="s">
        <v>2</v>
      </c>
      <c r="C5" s="2" t="s">
        <v>3</v>
      </c>
      <c r="D5" s="2" t="s">
        <v>4</v>
      </c>
      <c r="E5" s="2" t="s">
        <v>5</v>
      </c>
      <c r="F5" s="2" t="s">
        <v>6</v>
      </c>
      <c r="G5" s="2" t="s">
        <v>7</v>
      </c>
    </row>
    <row r="6" spans="1:7" ht="38.25" customHeight="1" x14ac:dyDescent="0.25">
      <c r="A6" s="131" t="s">
        <v>11</v>
      </c>
      <c r="B6" s="6" t="s">
        <v>8</v>
      </c>
      <c r="C6" s="3">
        <v>0.5</v>
      </c>
      <c r="D6" s="9">
        <v>10</v>
      </c>
      <c r="E6" s="9">
        <f t="shared" ref="E6:E9" si="0">D6*C6</f>
        <v>5</v>
      </c>
      <c r="F6" s="132">
        <f>(E6+E7)*0.4</f>
        <v>2</v>
      </c>
      <c r="G6" s="11" t="s">
        <v>34</v>
      </c>
    </row>
    <row r="7" spans="1:7" ht="55.5" customHeight="1" x14ac:dyDescent="0.25">
      <c r="A7" s="131"/>
      <c r="B7" s="6" t="s">
        <v>9</v>
      </c>
      <c r="C7" s="3">
        <v>0.5</v>
      </c>
      <c r="D7" s="9">
        <v>0</v>
      </c>
      <c r="E7" s="9">
        <f>D7*C7</f>
        <v>0</v>
      </c>
      <c r="F7" s="132"/>
      <c r="G7" s="11" t="s">
        <v>114</v>
      </c>
    </row>
    <row r="8" spans="1:7" ht="61.5" customHeight="1" x14ac:dyDescent="0.25">
      <c r="A8" s="131" t="s">
        <v>12</v>
      </c>
      <c r="B8" s="6" t="s">
        <v>49</v>
      </c>
      <c r="C8" s="3">
        <v>0.6</v>
      </c>
      <c r="D8" s="9">
        <v>10</v>
      </c>
      <c r="E8" s="9">
        <f t="shared" si="0"/>
        <v>6</v>
      </c>
      <c r="F8" s="132">
        <f>(E8+E9)*0.2</f>
        <v>2</v>
      </c>
      <c r="G8" s="12"/>
    </row>
    <row r="9" spans="1:7" ht="41.25" customHeight="1" x14ac:dyDescent="0.25">
      <c r="A9" s="131"/>
      <c r="B9" s="6" t="s">
        <v>53</v>
      </c>
      <c r="C9" s="3">
        <v>0.4</v>
      </c>
      <c r="D9" s="10">
        <v>10</v>
      </c>
      <c r="E9" s="9">
        <f t="shared" si="0"/>
        <v>4</v>
      </c>
      <c r="F9" s="132"/>
      <c r="G9" s="12"/>
    </row>
    <row r="10" spans="1:7" ht="54.75" customHeight="1" x14ac:dyDescent="0.25">
      <c r="A10" s="58" t="s">
        <v>13</v>
      </c>
      <c r="B10" s="6" t="s">
        <v>23</v>
      </c>
      <c r="C10" s="3">
        <v>0.4</v>
      </c>
      <c r="D10" s="9">
        <v>8</v>
      </c>
      <c r="E10" s="9">
        <f>D10*C10</f>
        <v>3.2</v>
      </c>
      <c r="F10" s="133">
        <f>(E10+E11+E12)*0.4</f>
        <v>3.08</v>
      </c>
      <c r="G10" s="12" t="s">
        <v>115</v>
      </c>
    </row>
    <row r="11" spans="1:7" ht="53.25" customHeight="1" x14ac:dyDescent="0.25">
      <c r="A11" s="58"/>
      <c r="B11" s="6" t="s">
        <v>26</v>
      </c>
      <c r="C11" s="3">
        <v>0.3</v>
      </c>
      <c r="D11" s="10">
        <v>5</v>
      </c>
      <c r="E11" s="10">
        <f>D11*C11</f>
        <v>1.5</v>
      </c>
      <c r="F11" s="134"/>
      <c r="G11" s="66" t="s">
        <v>116</v>
      </c>
    </row>
    <row r="12" spans="1:7" ht="64.5" customHeight="1" x14ac:dyDescent="0.25">
      <c r="A12" s="58"/>
      <c r="B12" s="6" t="s">
        <v>27</v>
      </c>
      <c r="C12" s="3">
        <v>0.3</v>
      </c>
      <c r="D12" s="10">
        <v>10</v>
      </c>
      <c r="E12" s="10">
        <f>D12*C12</f>
        <v>3</v>
      </c>
      <c r="F12" s="135"/>
      <c r="G12" s="67" t="s">
        <v>36</v>
      </c>
    </row>
    <row r="13" spans="1:7" ht="19.5" customHeight="1" x14ac:dyDescent="0.25">
      <c r="A13" s="4" t="s">
        <v>14</v>
      </c>
      <c r="B13" s="33"/>
      <c r="C13" s="33"/>
      <c r="D13" s="33"/>
      <c r="E13" s="33"/>
      <c r="F13" s="8">
        <f>F6+F8+F10+F11+F12</f>
        <v>7.08</v>
      </c>
      <c r="G13" s="33"/>
    </row>
    <row r="14" spans="1:7" ht="66" customHeight="1" x14ac:dyDescent="0.25">
      <c r="A14" s="7" t="s">
        <v>15</v>
      </c>
      <c r="B14" s="125" t="s">
        <v>32</v>
      </c>
      <c r="C14" s="126"/>
      <c r="D14" s="126"/>
      <c r="E14" s="126"/>
      <c r="F14" s="126"/>
      <c r="G14" s="127"/>
    </row>
    <row r="15" spans="1:7" ht="134.25" customHeight="1" x14ac:dyDescent="0.25">
      <c r="A15" s="7" t="s">
        <v>16</v>
      </c>
      <c r="B15" s="128" t="s">
        <v>169</v>
      </c>
      <c r="C15" s="129"/>
      <c r="D15" s="129"/>
      <c r="E15" s="129"/>
      <c r="F15" s="129"/>
      <c r="G15" s="130"/>
    </row>
  </sheetData>
  <customSheetViews>
    <customSheetView guid="{83B5464C-805B-41DB-81B9-A691DDF78663}" scale="70" showPageBreaks="1" view="pageBreakPreview">
      <pane xSplit="1" ySplit="5" topLeftCell="B9" activePane="bottomRight" state="frozen"/>
      <selection pane="bottomRight" activeCell="B15" sqref="B15:G15"/>
      <pageMargins left="0.39370078740157483" right="0.39370078740157483" top="0.39370078740157483" bottom="0.39370078740157483" header="0.31496062992125984" footer="0.31496062992125984"/>
      <pageSetup paperSize="9" scale="76" orientation="landscape" r:id="rId1"/>
      <headerFooter>
        <oddFooter>&amp;R100</oddFooter>
      </headerFooter>
    </customSheetView>
    <customSheetView guid="{DB5FF748-5A0B-481D-84B1-E8DCB60F31BB}" scale="85" showPageBreaks="1" printArea="1" view="pageBreakPreview">
      <pane xSplit="1" ySplit="5" topLeftCell="B6" activePane="bottomRight" state="frozen"/>
      <selection pane="bottomRight" activeCell="G30" sqref="G30"/>
      <pageMargins left="0.39370078740157483" right="0.39370078740157483" top="0.39370078740157483" bottom="0.39370078740157483" header="0.31496062992125984" footer="0.31496062992125984"/>
      <pageSetup paperSize="9" scale="76" orientation="landscape" r:id="rId2"/>
      <headerFooter>
        <oddFooter>&amp;R100</oddFooter>
      </headerFooter>
    </customSheetView>
    <customSheetView guid="{D064BFE3-0CFC-4FA0-A904-E97A6AB4FB27}" scale="90" showPageBreaks="1" view="pageBreakPreview">
      <pane xSplit="1" ySplit="5" topLeftCell="B6" activePane="bottomRight" state="frozen"/>
      <selection pane="bottomRight" activeCell="C8" sqref="C8"/>
      <pageMargins left="0.39370078740157483" right="0.39370078740157483" top="0.39370078740157483" bottom="0.39370078740157483" header="0.31496062992125984" footer="0.31496062992125984"/>
      <pageSetup paperSize="9" scale="76" orientation="landscape" r:id="rId3"/>
      <headerFooter>
        <oddFooter>&amp;R89</oddFooter>
      </headerFooter>
    </customSheetView>
    <customSheetView guid="{6D50AFB0-1F88-45CC-9714-E302C21A7AF6}" scale="90" showPageBreaks="1" view="pageBreakPreview">
      <pane xSplit="1" ySplit="5" topLeftCell="B9" activePane="bottomRight" state="frozen"/>
      <selection pane="bottomRight" activeCell="B8" sqref="B8"/>
      <pageMargins left="0.39370078740157483" right="0.39370078740157483" top="0.39370078740157483" bottom="0.39370078740157483" header="0.31496062992125984" footer="0.31496062992125984"/>
      <pageSetup paperSize="9" scale="76" orientation="landscape" r:id="rId4"/>
      <headerFooter>
        <oddFooter>&amp;R100</oddFooter>
      </headerFooter>
    </customSheetView>
    <customSheetView guid="{65D17E01-2C95-467A-A6C0-284D8AF9353A}" scale="85" showPageBreaks="1" printArea="1" view="pageBreakPreview">
      <pane xSplit="1" ySplit="5" topLeftCell="B9" activePane="bottomRight" state="frozen"/>
      <selection pane="bottomRight" activeCell="B14" sqref="B14:G14"/>
      <pageMargins left="0.39370078740157483" right="0.39370078740157483" top="0.39370078740157483" bottom="0.39370078740157483" header="0.31496062992125984" footer="0.31496062992125984"/>
      <pageSetup paperSize="9" scale="76" orientation="landscape" r:id="rId5"/>
      <headerFooter>
        <oddFooter>&amp;R100</oddFooter>
      </headerFooter>
    </customSheetView>
    <customSheetView guid="{E68AA610-1447-41B6-8A0D-6F62026B6D10}" scale="80" showPageBreaks="1" printArea="1" view="pageBreakPreview">
      <pane xSplit="1" ySplit="5" topLeftCell="B7" activePane="bottomRight" state="frozen"/>
      <selection pane="bottomRight" activeCell="B18" sqref="B18"/>
      <pageMargins left="0.39370078740157483" right="0.39370078740157483" top="0.39370078740157483" bottom="0.39370078740157483" header="0.31496062992125984" footer="0.31496062992125984"/>
      <pageSetup paperSize="9" scale="76" orientation="landscape" r:id="rId6"/>
      <headerFooter>
        <oddFooter>&amp;R100</oddFooter>
      </headerFooter>
    </customSheetView>
    <customSheetView guid="{EC56D8CD-5E96-4735-B304-1C545AF394D1}" scale="80" showPageBreaks="1" printArea="1" view="pageBreakPreview">
      <pane xSplit="1" ySplit="5" topLeftCell="B6" activePane="bottomRight" state="frozen"/>
      <selection pane="bottomRight" activeCell="B14" sqref="B14:G14"/>
      <pageMargins left="0.39370078740157483" right="0.39370078740157483" top="0.39370078740157483" bottom="0.39370078740157483" header="0.31496062992125984" footer="0.31496062992125984"/>
      <pageSetup paperSize="9" scale="76" orientation="landscape" r:id="rId7"/>
      <headerFooter>
        <oddFooter>&amp;R100</oddFooter>
      </headerFooter>
    </customSheetView>
  </customSheetViews>
  <mergeCells count="10">
    <mergeCell ref="B14:G14"/>
    <mergeCell ref="B15:G15"/>
    <mergeCell ref="A1:G1"/>
    <mergeCell ref="A2:G2"/>
    <mergeCell ref="A3:G3"/>
    <mergeCell ref="A6:A7"/>
    <mergeCell ref="F6:F7"/>
    <mergeCell ref="A8:A9"/>
    <mergeCell ref="F8:F9"/>
    <mergeCell ref="F10:F12"/>
  </mergeCells>
  <pageMargins left="0.39370078740157483" right="0.39370078740157483" top="0.39370078740157483" bottom="0.39370078740157483" header="0.31496062992125984" footer="0.31496062992125984"/>
  <pageSetup paperSize="9" scale="76" orientation="landscape" r:id="rId8"/>
  <headerFooter>
    <oddFooter>&amp;R100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8"/>
  <sheetViews>
    <sheetView zoomScale="70" zoomScaleNormal="70" zoomScaleSheetLayoutView="80" workbookViewId="0">
      <selection activeCell="B21" sqref="B21"/>
    </sheetView>
  </sheetViews>
  <sheetFormatPr defaultRowHeight="15" x14ac:dyDescent="0.25"/>
  <cols>
    <col min="1" max="1" width="33" style="27" customWidth="1"/>
    <col min="2" max="2" width="60.42578125" style="27" customWidth="1"/>
    <col min="3" max="4" width="9.140625" style="27"/>
    <col min="5" max="5" width="17.140625" style="27" customWidth="1"/>
    <col min="6" max="6" width="18" style="27" customWidth="1"/>
    <col min="7" max="7" width="42.140625" style="27" customWidth="1"/>
    <col min="8" max="16384" width="9.140625" style="27"/>
  </cols>
  <sheetData>
    <row r="1" spans="1:9" ht="16.5" x14ac:dyDescent="0.25">
      <c r="A1" s="120" t="s">
        <v>0</v>
      </c>
      <c r="B1" s="120"/>
      <c r="C1" s="120"/>
      <c r="D1" s="120"/>
      <c r="E1" s="120"/>
      <c r="F1" s="120"/>
      <c r="G1" s="120"/>
    </row>
    <row r="2" spans="1:9" ht="36" customHeight="1" x14ac:dyDescent="0.25">
      <c r="A2" s="148" t="s">
        <v>107</v>
      </c>
      <c r="B2" s="148"/>
      <c r="C2" s="148"/>
      <c r="D2" s="148"/>
      <c r="E2" s="148"/>
      <c r="F2" s="148"/>
      <c r="G2" s="148"/>
    </row>
    <row r="3" spans="1:9" ht="16.5" x14ac:dyDescent="0.25">
      <c r="A3" s="121" t="s">
        <v>29</v>
      </c>
      <c r="B3" s="121"/>
      <c r="C3" s="121"/>
      <c r="D3" s="121"/>
      <c r="E3" s="121"/>
      <c r="F3" s="121"/>
      <c r="G3" s="121"/>
    </row>
    <row r="5" spans="1:9" ht="42.75" x14ac:dyDescent="0.25">
      <c r="A5" s="2" t="s">
        <v>1</v>
      </c>
      <c r="B5" s="2" t="s">
        <v>2</v>
      </c>
      <c r="C5" s="2" t="s">
        <v>3</v>
      </c>
      <c r="D5" s="2" t="s">
        <v>4</v>
      </c>
      <c r="E5" s="2" t="s">
        <v>5</v>
      </c>
      <c r="F5" s="2" t="s">
        <v>6</v>
      </c>
      <c r="G5" s="2" t="s">
        <v>7</v>
      </c>
    </row>
    <row r="6" spans="1:9" ht="38.25" customHeight="1" x14ac:dyDescent="0.25">
      <c r="A6" s="136" t="s">
        <v>11</v>
      </c>
      <c r="B6" s="6" t="s">
        <v>8</v>
      </c>
      <c r="C6" s="3">
        <v>0.5</v>
      </c>
      <c r="D6" s="9">
        <v>10</v>
      </c>
      <c r="E6" s="63">
        <f>D6*C6</f>
        <v>5</v>
      </c>
      <c r="F6" s="145">
        <f>(E6+E7)*0.4</f>
        <v>2</v>
      </c>
      <c r="G6" s="11" t="s">
        <v>34</v>
      </c>
    </row>
    <row r="7" spans="1:9" ht="57" customHeight="1" x14ac:dyDescent="0.25">
      <c r="A7" s="137"/>
      <c r="B7" s="6" t="s">
        <v>9</v>
      </c>
      <c r="C7" s="3">
        <v>0.5</v>
      </c>
      <c r="D7" s="9">
        <v>0</v>
      </c>
      <c r="E7" s="63">
        <f>D7*C7</f>
        <v>0</v>
      </c>
      <c r="F7" s="146"/>
      <c r="G7" s="60" t="s">
        <v>108</v>
      </c>
    </row>
    <row r="8" spans="1:9" ht="72.75" hidden="1" customHeight="1" x14ac:dyDescent="0.25">
      <c r="A8" s="138"/>
      <c r="B8" s="37"/>
      <c r="C8" s="38"/>
      <c r="D8" s="9"/>
      <c r="E8" s="63"/>
      <c r="F8" s="147"/>
      <c r="G8" s="30"/>
    </row>
    <row r="9" spans="1:9" ht="35.25" customHeight="1" x14ac:dyDescent="0.25">
      <c r="A9" s="131" t="s">
        <v>54</v>
      </c>
      <c r="B9" s="15" t="s">
        <v>49</v>
      </c>
      <c r="C9" s="10">
        <v>0.6</v>
      </c>
      <c r="D9" s="9">
        <v>10</v>
      </c>
      <c r="E9" s="63">
        <f>D9*C9</f>
        <v>6</v>
      </c>
      <c r="F9" s="145">
        <f>(E9+E11)*0.2</f>
        <v>2</v>
      </c>
      <c r="G9" s="12"/>
      <c r="I9" s="40"/>
    </row>
    <row r="10" spans="1:9" ht="41.25" hidden="1" customHeight="1" x14ac:dyDescent="0.25">
      <c r="A10" s="131"/>
      <c r="B10" s="17"/>
      <c r="C10" s="16"/>
      <c r="D10" s="9"/>
      <c r="E10" s="63"/>
      <c r="F10" s="146"/>
      <c r="G10" s="12"/>
    </row>
    <row r="11" spans="1:9" ht="45" x14ac:dyDescent="0.25">
      <c r="A11" s="131"/>
      <c r="B11" s="18" t="s">
        <v>53</v>
      </c>
      <c r="C11" s="9">
        <v>0.4</v>
      </c>
      <c r="D11" s="9">
        <v>10</v>
      </c>
      <c r="E11" s="63">
        <f>D11*C11</f>
        <v>4</v>
      </c>
      <c r="F11" s="147"/>
      <c r="G11" s="12"/>
    </row>
    <row r="12" spans="1:9" ht="42" customHeight="1" x14ac:dyDescent="0.25">
      <c r="A12" s="136" t="s">
        <v>13</v>
      </c>
      <c r="B12" s="18" t="s">
        <v>23</v>
      </c>
      <c r="C12" s="9">
        <v>0.4</v>
      </c>
      <c r="D12" s="9">
        <v>8</v>
      </c>
      <c r="E12" s="63">
        <f>D12*C12</f>
        <v>3.2</v>
      </c>
      <c r="F12" s="139">
        <f>(E12+E14+E15)*0.4</f>
        <v>3.08</v>
      </c>
      <c r="G12" s="12" t="s">
        <v>109</v>
      </c>
    </row>
    <row r="13" spans="1:9" ht="67.5" hidden="1" customHeight="1" x14ac:dyDescent="0.25">
      <c r="A13" s="137"/>
      <c r="B13" s="37"/>
      <c r="C13" s="38"/>
      <c r="D13" s="29"/>
      <c r="E13" s="39"/>
      <c r="F13" s="140"/>
      <c r="G13" s="41"/>
    </row>
    <row r="14" spans="1:9" ht="52.5" customHeight="1" x14ac:dyDescent="0.25">
      <c r="A14" s="137"/>
      <c r="B14" s="64" t="s">
        <v>55</v>
      </c>
      <c r="C14" s="10">
        <v>0.3</v>
      </c>
      <c r="D14" s="9">
        <v>5</v>
      </c>
      <c r="E14" s="65">
        <f>D14*C14</f>
        <v>1.5</v>
      </c>
      <c r="F14" s="140"/>
      <c r="G14" s="12" t="s">
        <v>110</v>
      </c>
    </row>
    <row r="15" spans="1:9" ht="61.5" customHeight="1" x14ac:dyDescent="0.25">
      <c r="A15" s="138"/>
      <c r="B15" s="15" t="s">
        <v>27</v>
      </c>
      <c r="C15" s="10">
        <v>0.3</v>
      </c>
      <c r="D15" s="9">
        <v>10</v>
      </c>
      <c r="E15" s="63">
        <f>D15*C15</f>
        <v>3</v>
      </c>
      <c r="F15" s="141"/>
      <c r="G15" s="14" t="s">
        <v>111</v>
      </c>
    </row>
    <row r="16" spans="1:9" ht="19.5" customHeight="1" x14ac:dyDescent="0.25">
      <c r="A16" s="4" t="s">
        <v>14</v>
      </c>
      <c r="B16" s="33"/>
      <c r="C16" s="33"/>
      <c r="D16" s="33"/>
      <c r="E16" s="33"/>
      <c r="F16" s="8">
        <f>F6+F9+F12</f>
        <v>7.08</v>
      </c>
      <c r="G16" s="33"/>
    </row>
    <row r="17" spans="1:7" ht="55.5" customHeight="1" x14ac:dyDescent="0.25">
      <c r="A17" s="7" t="s">
        <v>15</v>
      </c>
      <c r="B17" s="142" t="s">
        <v>32</v>
      </c>
      <c r="C17" s="142"/>
      <c r="D17" s="142"/>
      <c r="E17" s="142"/>
      <c r="F17" s="142"/>
      <c r="G17" s="142"/>
    </row>
    <row r="18" spans="1:7" ht="98.25" customHeight="1" x14ac:dyDescent="0.25">
      <c r="A18" s="7" t="s">
        <v>16</v>
      </c>
      <c r="B18" s="143" t="s">
        <v>141</v>
      </c>
      <c r="C18" s="144"/>
      <c r="D18" s="144"/>
      <c r="E18" s="144"/>
      <c r="F18" s="144"/>
      <c r="G18" s="144"/>
    </row>
  </sheetData>
  <customSheetViews>
    <customSheetView guid="{83B5464C-805B-41DB-81B9-A691DDF78663}" scale="70" showPageBreaks="1" printArea="1" hiddenRows="1">
      <selection activeCell="B21" sqref="B21"/>
      <pageMargins left="0.39370078740157483" right="0.39370078740157483" top="0.39370078740157483" bottom="0.39370078740157483" header="0.31496062992125984" footer="0.31496062992125984"/>
      <pageSetup paperSize="9" scale="72" orientation="landscape" r:id="rId1"/>
      <headerFooter>
        <oddFooter>&amp;R92</oddFooter>
      </headerFooter>
    </customSheetView>
    <customSheetView guid="{DB5FF748-5A0B-481D-84B1-E8DCB60F31BB}" scale="90" showPageBreaks="1" printArea="1" hiddenRows="1">
      <selection activeCell="B18" sqref="B18:G18"/>
      <pageMargins left="0.39370078740157483" right="0.39370078740157483" top="0.39370078740157483" bottom="0.39370078740157483" header="0.31496062992125984" footer="0.31496062992125984"/>
      <pageSetup paperSize="9" scale="72" orientation="landscape" r:id="rId2"/>
      <headerFooter>
        <oddFooter>&amp;R92</oddFooter>
      </headerFooter>
    </customSheetView>
    <customSheetView guid="{D064BFE3-0CFC-4FA0-A904-E97A6AB4FB27}" scale="90" showPageBreaks="1" printArea="1" hiddenRows="1" view="pageBreakPreview">
      <selection activeCell="E14" sqref="E14"/>
      <pageMargins left="0.39370078740157483" right="0.39370078740157483" top="0.39370078740157483" bottom="0.39370078740157483" header="0.31496062992125984" footer="0.31496062992125984"/>
      <pageSetup paperSize="9" scale="72" orientation="landscape" r:id="rId3"/>
      <headerFooter>
        <oddFooter>&amp;R90</oddFooter>
      </headerFooter>
    </customSheetView>
    <customSheetView guid="{6D50AFB0-1F88-45CC-9714-E302C21A7AF6}" scale="80" showPageBreaks="1" printArea="1" hiddenRows="1">
      <selection activeCell="B19" sqref="B19:G19"/>
      <pageMargins left="0.39370078740157483" right="0.39370078740157483" top="0.39370078740157483" bottom="0.39370078740157483" header="0.31496062992125984" footer="0.31496062992125984"/>
      <pageSetup paperSize="9" scale="72" orientation="landscape" r:id="rId4"/>
      <headerFooter>
        <oddFooter>&amp;R92</oddFooter>
      </headerFooter>
    </customSheetView>
    <customSheetView guid="{65D17E01-2C95-467A-A6C0-284D8AF9353A}" scale="80" printArea="1" hiddenRows="1" view="pageBreakPreview">
      <selection activeCell="Q26" sqref="Q26"/>
      <pageMargins left="0.39370078740157483" right="0.39370078740157483" top="0.39370078740157483" bottom="0.39370078740157483" header="0.31496062992125984" footer="0.31496062992125984"/>
      <pageSetup paperSize="9" scale="72" orientation="landscape" r:id="rId5"/>
      <headerFooter>
        <oddFooter>&amp;R92</oddFooter>
      </headerFooter>
    </customSheetView>
    <customSheetView guid="{E68AA610-1447-41B6-8A0D-6F62026B6D10}" scale="70" showPageBreaks="1" printArea="1" hiddenRows="1">
      <selection activeCell="G28" sqref="G28"/>
      <pageMargins left="0.39370078740157483" right="0.39370078740157483" top="0.39370078740157483" bottom="0.39370078740157483" header="0.31496062992125984" footer="0.31496062992125984"/>
      <pageSetup paperSize="9" scale="72" orientation="landscape" r:id="rId6"/>
      <headerFooter>
        <oddFooter>&amp;R92</oddFooter>
      </headerFooter>
    </customSheetView>
    <customSheetView guid="{EC56D8CD-5E96-4735-B304-1C545AF394D1}" scale="80" showPageBreaks="1" printArea="1" hiddenRows="1" topLeftCell="B1">
      <selection activeCell="D21" sqref="D21"/>
      <pageMargins left="0.39370078740157483" right="0.39370078740157483" top="0.39370078740157483" bottom="0.39370078740157483" header="0.31496062992125984" footer="0.31496062992125984"/>
      <pageSetup paperSize="9" scale="72" orientation="landscape" r:id="rId7"/>
      <headerFooter>
        <oddFooter>&amp;R92</oddFooter>
      </headerFooter>
    </customSheetView>
  </customSheetViews>
  <mergeCells count="11">
    <mergeCell ref="A1:G1"/>
    <mergeCell ref="A2:G2"/>
    <mergeCell ref="A3:G3"/>
    <mergeCell ref="A6:A8"/>
    <mergeCell ref="F6:F8"/>
    <mergeCell ref="A12:A15"/>
    <mergeCell ref="F12:F15"/>
    <mergeCell ref="B17:G17"/>
    <mergeCell ref="B18:G18"/>
    <mergeCell ref="A9:A11"/>
    <mergeCell ref="F9:F11"/>
  </mergeCells>
  <pageMargins left="0.39370078740157483" right="0.39370078740157483" top="0.39370078740157483" bottom="0.39370078740157483" header="0.31496062992125984" footer="0.31496062992125984"/>
  <pageSetup paperSize="9" scale="72" orientation="landscape" r:id="rId8"/>
  <headerFooter>
    <oddFooter>&amp;R92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
  <sheetViews>
    <sheetView view="pageBreakPreview" zoomScale="70" zoomScaleNormal="100" zoomScaleSheetLayoutView="80" workbookViewId="0">
      <selection activeCell="B30" sqref="B30"/>
    </sheetView>
  </sheetViews>
  <sheetFormatPr defaultRowHeight="15" x14ac:dyDescent="0.25"/>
  <cols>
    <col min="1" max="1" width="36.42578125" style="27" customWidth="1"/>
    <col min="2" max="2" width="60.42578125" style="27" customWidth="1"/>
    <col min="3" max="4" width="9.140625" style="27"/>
    <col min="5" max="5" width="17.140625" style="27" customWidth="1"/>
    <col min="6" max="6" width="18" style="27" customWidth="1"/>
    <col min="7" max="7" width="43.42578125" style="27" customWidth="1"/>
    <col min="8" max="16384" width="9.140625" style="27"/>
  </cols>
  <sheetData>
    <row r="1" spans="1:8" ht="16.5" x14ac:dyDescent="0.25">
      <c r="A1" s="86" t="s">
        <v>0</v>
      </c>
      <c r="B1" s="86"/>
      <c r="C1" s="86"/>
      <c r="D1" s="86"/>
      <c r="E1" s="86"/>
      <c r="F1" s="86"/>
      <c r="G1" s="86"/>
    </row>
    <row r="2" spans="1:8" ht="10.5" customHeight="1" x14ac:dyDescent="0.25">
      <c r="A2" s="109" t="s">
        <v>98</v>
      </c>
      <c r="B2" s="109"/>
      <c r="C2" s="109"/>
      <c r="D2" s="109"/>
      <c r="E2" s="109"/>
      <c r="F2" s="109"/>
      <c r="G2" s="109"/>
    </row>
    <row r="3" spans="1:8" ht="9" customHeight="1" x14ac:dyDescent="0.25">
      <c r="A3" s="109"/>
      <c r="B3" s="109"/>
      <c r="C3" s="109"/>
      <c r="D3" s="109"/>
      <c r="E3" s="109"/>
      <c r="F3" s="109"/>
      <c r="G3" s="109"/>
    </row>
    <row r="4" spans="1:8" ht="16.5" x14ac:dyDescent="0.25">
      <c r="A4" s="87" t="s">
        <v>29</v>
      </c>
      <c r="B4" s="87"/>
      <c r="C4" s="87"/>
      <c r="D4" s="87"/>
      <c r="E4" s="87"/>
      <c r="F4" s="87"/>
      <c r="G4" s="87"/>
    </row>
    <row r="6" spans="1:8" ht="42.75" x14ac:dyDescent="0.25">
      <c r="A6" s="44" t="s">
        <v>1</v>
      </c>
      <c r="B6" s="44" t="s">
        <v>2</v>
      </c>
      <c r="C6" s="44" t="s">
        <v>3</v>
      </c>
      <c r="D6" s="44" t="s">
        <v>4</v>
      </c>
      <c r="E6" s="44" t="s">
        <v>5</v>
      </c>
      <c r="F6" s="44" t="s">
        <v>6</v>
      </c>
      <c r="G6" s="44" t="s">
        <v>7</v>
      </c>
    </row>
    <row r="7" spans="1:8" ht="38.25" customHeight="1" x14ac:dyDescent="0.25">
      <c r="A7" s="83" t="s">
        <v>11</v>
      </c>
      <c r="B7" s="45" t="s">
        <v>8</v>
      </c>
      <c r="C7" s="10">
        <v>0.5</v>
      </c>
      <c r="D7" s="59">
        <v>10</v>
      </c>
      <c r="E7" s="59">
        <f>D7*C7</f>
        <v>5</v>
      </c>
      <c r="F7" s="106">
        <f>(E7+E8+E9)*0.4</f>
        <v>2</v>
      </c>
      <c r="G7" s="50" t="s">
        <v>99</v>
      </c>
    </row>
    <row r="8" spans="1:8" ht="57" customHeight="1" x14ac:dyDescent="0.25">
      <c r="A8" s="84"/>
      <c r="B8" s="45" t="s">
        <v>9</v>
      </c>
      <c r="C8" s="10">
        <v>0.5</v>
      </c>
      <c r="D8" s="59">
        <v>0</v>
      </c>
      <c r="E8" s="59">
        <f>D8*C8</f>
        <v>0</v>
      </c>
      <c r="F8" s="107"/>
      <c r="G8" s="50" t="s">
        <v>140</v>
      </c>
      <c r="H8" s="43"/>
    </row>
    <row r="9" spans="1:8" ht="72.75" hidden="1" customHeight="1" x14ac:dyDescent="0.25">
      <c r="A9" s="85"/>
      <c r="B9" s="45" t="s">
        <v>10</v>
      </c>
      <c r="C9" s="10" t="s">
        <v>30</v>
      </c>
      <c r="D9" s="59" t="s">
        <v>30</v>
      </c>
      <c r="E9" s="59">
        <v>0</v>
      </c>
      <c r="F9" s="108"/>
      <c r="G9" s="50"/>
    </row>
    <row r="10" spans="1:8" ht="78.75" customHeight="1" x14ac:dyDescent="0.25">
      <c r="A10" s="102" t="s">
        <v>12</v>
      </c>
      <c r="B10" s="45" t="s">
        <v>49</v>
      </c>
      <c r="C10" s="10">
        <v>0.6</v>
      </c>
      <c r="D10" s="59">
        <v>10</v>
      </c>
      <c r="E10" s="59">
        <f t="shared" ref="E10:E16" si="0">D10*C10</f>
        <v>6</v>
      </c>
      <c r="F10" s="110">
        <f>(E10+E11)*0.2</f>
        <v>2</v>
      </c>
      <c r="G10" s="51"/>
    </row>
    <row r="11" spans="1:8" ht="81" customHeight="1" x14ac:dyDescent="0.25">
      <c r="A11" s="102"/>
      <c r="B11" s="45" t="s">
        <v>53</v>
      </c>
      <c r="C11" s="10">
        <v>0.4</v>
      </c>
      <c r="D11" s="59">
        <v>10</v>
      </c>
      <c r="E11" s="59">
        <f t="shared" si="0"/>
        <v>4</v>
      </c>
      <c r="F11" s="110"/>
      <c r="G11" s="51" t="s">
        <v>100</v>
      </c>
    </row>
    <row r="12" spans="1:8" ht="81" hidden="1" customHeight="1" x14ac:dyDescent="0.25">
      <c r="A12" s="102"/>
      <c r="B12" s="45" t="s">
        <v>56</v>
      </c>
      <c r="C12" s="3" t="s">
        <v>30</v>
      </c>
      <c r="D12" s="47" t="s">
        <v>30</v>
      </c>
      <c r="E12" s="47">
        <v>0</v>
      </c>
      <c r="F12" s="110"/>
      <c r="G12" s="51"/>
    </row>
    <row r="13" spans="1:8" ht="42" customHeight="1" x14ac:dyDescent="0.25">
      <c r="A13" s="83" t="s">
        <v>13</v>
      </c>
      <c r="B13" s="45" t="s">
        <v>23</v>
      </c>
      <c r="C13" s="3">
        <v>0.4</v>
      </c>
      <c r="D13" s="47">
        <v>5</v>
      </c>
      <c r="E13" s="47">
        <f>D13*C13</f>
        <v>2</v>
      </c>
      <c r="F13" s="106">
        <f>(E13+E15+E16)*0.4</f>
        <v>2.7200000000000006</v>
      </c>
      <c r="G13" s="51" t="s">
        <v>103</v>
      </c>
    </row>
    <row r="14" spans="1:8" ht="67.5" hidden="1" customHeight="1" x14ac:dyDescent="0.25">
      <c r="A14" s="84"/>
      <c r="B14" s="45" t="s">
        <v>25</v>
      </c>
      <c r="C14" s="3" t="s">
        <v>30</v>
      </c>
      <c r="D14" s="47" t="s">
        <v>30</v>
      </c>
      <c r="E14" s="47">
        <v>0</v>
      </c>
      <c r="F14" s="107"/>
      <c r="G14" s="36"/>
    </row>
    <row r="15" spans="1:8" ht="52.5" customHeight="1" x14ac:dyDescent="0.25">
      <c r="A15" s="84"/>
      <c r="B15" s="45" t="s">
        <v>26</v>
      </c>
      <c r="C15" s="3">
        <v>0.3</v>
      </c>
      <c r="D15" s="47">
        <v>8</v>
      </c>
      <c r="E15" s="47">
        <f>D15*C15</f>
        <v>2.4</v>
      </c>
      <c r="F15" s="107"/>
      <c r="G15" s="51" t="s">
        <v>102</v>
      </c>
    </row>
    <row r="16" spans="1:8" ht="71.25" customHeight="1" x14ac:dyDescent="0.25">
      <c r="A16" s="85"/>
      <c r="B16" s="45" t="s">
        <v>27</v>
      </c>
      <c r="C16" s="3">
        <v>0.3</v>
      </c>
      <c r="D16" s="47">
        <v>8</v>
      </c>
      <c r="E16" s="47">
        <f t="shared" si="0"/>
        <v>2.4</v>
      </c>
      <c r="F16" s="108"/>
      <c r="G16" s="52" t="s">
        <v>101</v>
      </c>
    </row>
    <row r="17" spans="1:7" ht="19.5" customHeight="1" x14ac:dyDescent="0.25">
      <c r="A17" s="48" t="s">
        <v>14</v>
      </c>
      <c r="B17" s="33"/>
      <c r="C17" s="33"/>
      <c r="D17" s="33"/>
      <c r="E17" s="33"/>
      <c r="F17" s="53">
        <f>F7+F10+F13</f>
        <v>6.7200000000000006</v>
      </c>
      <c r="G17" s="33"/>
    </row>
    <row r="18" spans="1:7" ht="51" customHeight="1" x14ac:dyDescent="0.25">
      <c r="A18" s="49" t="s">
        <v>15</v>
      </c>
      <c r="B18" s="149" t="s">
        <v>32</v>
      </c>
      <c r="C18" s="150"/>
      <c r="D18" s="150"/>
      <c r="E18" s="150"/>
      <c r="F18" s="150"/>
      <c r="G18" s="151"/>
    </row>
    <row r="19" spans="1:7" ht="140.25" customHeight="1" x14ac:dyDescent="0.25">
      <c r="A19" s="49" t="s">
        <v>16</v>
      </c>
      <c r="B19" s="82" t="s">
        <v>104</v>
      </c>
      <c r="C19" s="152"/>
      <c r="D19" s="152"/>
      <c r="E19" s="152"/>
      <c r="F19" s="152"/>
      <c r="G19" s="153"/>
    </row>
  </sheetData>
  <customSheetViews>
    <customSheetView guid="{83B5464C-805B-41DB-81B9-A691DDF78663}" scale="70" showPageBreaks="1" printArea="1" hiddenRows="1" view="pageBreakPreview">
      <selection activeCell="B30" sqref="B30"/>
      <pageMargins left="0.39370078740157483" right="0.39370078740157483" top="0.39370078740157483" bottom="0.39370078740157483" header="0.31496062992125984" footer="0.31496062992125984"/>
      <pageSetup paperSize="9" scale="60" orientation="landscape" r:id="rId1"/>
      <headerFooter>
        <oddFooter>&amp;R91</oddFooter>
      </headerFooter>
    </customSheetView>
    <customSheetView guid="{DB5FF748-5A0B-481D-84B1-E8DCB60F31BB}" scale="80" showPageBreaks="1" printArea="1" hiddenRows="1" view="pageBreakPreview" topLeftCell="A7">
      <selection activeCell="G36" sqref="G36"/>
      <pageMargins left="0.39370078740157483" right="0.39370078740157483" top="0.39370078740157483" bottom="0.39370078740157483" header="0.31496062992125984" footer="0.31496062992125984"/>
      <pageSetup paperSize="9" scale="60" orientation="landscape" r:id="rId2"/>
      <headerFooter>
        <oddFooter>&amp;R91</oddFooter>
      </headerFooter>
    </customSheetView>
    <customSheetView guid="{D064BFE3-0CFC-4FA0-A904-E97A6AB4FB27}" showPageBreaks="1" printArea="1" hiddenRows="1" view="pageBreakPreview">
      <selection activeCell="C10" sqref="C10"/>
      <pageMargins left="0.39370078740157483" right="0.39370078740157483" top="0.39370078740157483" bottom="0.39370078740157483" header="0.31496062992125984" footer="0.31496062992125984"/>
      <pageSetup paperSize="9" scale="60" orientation="landscape" r:id="rId3"/>
      <headerFooter>
        <oddFooter>&amp;R95</oddFooter>
      </headerFooter>
    </customSheetView>
    <customSheetView guid="{6D50AFB0-1F88-45CC-9714-E302C21A7AF6}" scale="80" showPageBreaks="1" printArea="1" hiddenRows="1" view="pageBreakPreview">
      <selection activeCell="F14" sqref="F14:F17"/>
      <pageMargins left="0.39370078740157483" right="0.39370078740157483" top="0.39370078740157483" bottom="0.39370078740157483" header="0.31496062992125984" footer="0.31496062992125984"/>
      <pageSetup paperSize="9" scale="60" orientation="landscape" r:id="rId4"/>
      <headerFooter>
        <oddFooter>&amp;R91</oddFooter>
      </headerFooter>
    </customSheetView>
    <customSheetView guid="{65D17E01-2C95-467A-A6C0-284D8AF9353A}" showPageBreaks="1" printArea="1" hiddenRows="1" view="pageBreakPreview" topLeftCell="B1">
      <selection activeCell="O29" sqref="O29"/>
      <pageMargins left="0.39370078740157483" right="0.39370078740157483" top="0.39370078740157483" bottom="0.39370078740157483" header="0.31496062992125984" footer="0.31496062992125984"/>
      <pageSetup paperSize="9" scale="60" orientation="landscape" r:id="rId5"/>
      <headerFooter>
        <oddFooter>&amp;R91</oddFooter>
      </headerFooter>
    </customSheetView>
    <customSheetView guid="{E68AA610-1447-41B6-8A0D-6F62026B6D10}" scale="80" showPageBreaks="1" printArea="1" hiddenRows="1" view="pageBreakPreview">
      <selection activeCell="I18" sqref="I18"/>
      <pageMargins left="0.39370078740157483" right="0.39370078740157483" top="0.39370078740157483" bottom="0.39370078740157483" header="0.31496062992125984" footer="0.31496062992125984"/>
      <pageSetup paperSize="9" scale="60" orientation="landscape" r:id="rId6"/>
      <headerFooter>
        <oddFooter>&amp;R91</oddFooter>
      </headerFooter>
    </customSheetView>
    <customSheetView guid="{EC56D8CD-5E96-4735-B304-1C545AF394D1}" scale="80" showPageBreaks="1" printArea="1" view="pageBreakPreview" topLeftCell="A10">
      <selection activeCell="B14" sqref="B14"/>
      <pageMargins left="0.39370078740157483" right="0.39370078740157483" top="0.39370078740157483" bottom="0.39370078740157483" header="0.31496062992125984" footer="0.31496062992125984"/>
      <pageSetup paperSize="9" scale="60" orientation="landscape" r:id="rId7"/>
      <headerFooter>
        <oddFooter>&amp;R91</oddFooter>
      </headerFooter>
    </customSheetView>
  </customSheetViews>
  <mergeCells count="11">
    <mergeCell ref="A13:A16"/>
    <mergeCell ref="F13:F16"/>
    <mergeCell ref="B18:G18"/>
    <mergeCell ref="B19:G19"/>
    <mergeCell ref="A1:G1"/>
    <mergeCell ref="A2:G3"/>
    <mergeCell ref="A4:G4"/>
    <mergeCell ref="A7:A9"/>
    <mergeCell ref="F7:F9"/>
    <mergeCell ref="A10:A12"/>
    <mergeCell ref="F10:F12"/>
  </mergeCells>
  <pageMargins left="0.39370078740157483" right="0.39370078740157483" top="0.39370078740157483" bottom="0.39370078740157483" header="0.31496062992125984" footer="0.31496062992125984"/>
  <pageSetup paperSize="9" scale="60" orientation="landscape" r:id="rId8"/>
  <headerFooter>
    <oddFooter>&amp;R91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5"/>
  <sheetViews>
    <sheetView view="pageBreakPreview" topLeftCell="A4" zoomScale="80" zoomScaleNormal="80" zoomScaleSheetLayoutView="80" workbookViewId="0">
      <selection activeCell="F13" sqref="F13"/>
    </sheetView>
  </sheetViews>
  <sheetFormatPr defaultRowHeight="15" x14ac:dyDescent="0.25"/>
  <cols>
    <col min="1" max="1" width="36.42578125" style="27" customWidth="1"/>
    <col min="2" max="2" width="60.42578125" style="27" customWidth="1"/>
    <col min="3" max="4" width="9.140625" style="27"/>
    <col min="5" max="5" width="17.140625" style="27" customWidth="1"/>
    <col min="6" max="6" width="18" style="27" customWidth="1"/>
    <col min="7" max="7" width="52.140625" style="27" customWidth="1"/>
    <col min="8" max="16384" width="9.140625" style="27"/>
  </cols>
  <sheetData>
    <row r="1" spans="1:8" ht="16.5" x14ac:dyDescent="0.25">
      <c r="A1" s="86" t="s">
        <v>0</v>
      </c>
      <c r="B1" s="86"/>
      <c r="C1" s="86"/>
      <c r="D1" s="86"/>
      <c r="E1" s="86"/>
      <c r="F1" s="86"/>
      <c r="G1" s="86"/>
    </row>
    <row r="2" spans="1:8" ht="16.5" x14ac:dyDescent="0.25">
      <c r="A2" s="86" t="s">
        <v>137</v>
      </c>
      <c r="B2" s="86"/>
      <c r="C2" s="86"/>
      <c r="D2" s="86"/>
      <c r="E2" s="86"/>
      <c r="F2" s="86"/>
      <c r="G2" s="86"/>
    </row>
    <row r="3" spans="1:8" ht="16.5" x14ac:dyDescent="0.25">
      <c r="A3" s="157" t="s">
        <v>29</v>
      </c>
      <c r="B3" s="157"/>
      <c r="C3" s="157"/>
      <c r="D3" s="157"/>
      <c r="E3" s="157"/>
      <c r="F3" s="157"/>
      <c r="G3" s="157"/>
    </row>
    <row r="4" spans="1:8" x14ac:dyDescent="0.25">
      <c r="A4" s="24"/>
      <c r="B4" s="24"/>
      <c r="C4" s="24"/>
      <c r="D4" s="24"/>
      <c r="E4" s="24"/>
      <c r="F4" s="24"/>
      <c r="G4" s="24"/>
    </row>
    <row r="5" spans="1:8" ht="42.75" x14ac:dyDescent="0.25">
      <c r="A5" s="44" t="s">
        <v>1</v>
      </c>
      <c r="B5" s="44" t="s">
        <v>2</v>
      </c>
      <c r="C5" s="44" t="s">
        <v>3</v>
      </c>
      <c r="D5" s="44" t="s">
        <v>4</v>
      </c>
      <c r="E5" s="44" t="s">
        <v>5</v>
      </c>
      <c r="F5" s="44" t="s">
        <v>6</v>
      </c>
      <c r="G5" s="44" t="s">
        <v>7</v>
      </c>
    </row>
    <row r="6" spans="1:8" ht="38.25" customHeight="1" x14ac:dyDescent="0.25">
      <c r="A6" s="83" t="s">
        <v>11</v>
      </c>
      <c r="B6" s="45" t="s">
        <v>8</v>
      </c>
      <c r="C6" s="13">
        <v>0.5</v>
      </c>
      <c r="D6" s="59">
        <v>10</v>
      </c>
      <c r="E6" s="59">
        <f t="shared" ref="E6:E12" si="0">D6*C6</f>
        <v>5</v>
      </c>
      <c r="F6" s="93">
        <f>(E6+E7)*0.4</f>
        <v>2</v>
      </c>
      <c r="G6" s="54" t="s">
        <v>138</v>
      </c>
    </row>
    <row r="7" spans="1:8" ht="57" customHeight="1" x14ac:dyDescent="0.25">
      <c r="A7" s="84"/>
      <c r="B7" s="45" t="s">
        <v>9</v>
      </c>
      <c r="C7" s="13">
        <v>0.5</v>
      </c>
      <c r="D7" s="59">
        <v>0</v>
      </c>
      <c r="E7" s="59">
        <f>D7*C7</f>
        <v>0</v>
      </c>
      <c r="F7" s="94"/>
      <c r="G7" s="54" t="s">
        <v>139</v>
      </c>
      <c r="H7" s="42"/>
    </row>
    <row r="8" spans="1:8" ht="42.75" customHeight="1" x14ac:dyDescent="0.25">
      <c r="A8" s="102" t="s">
        <v>12</v>
      </c>
      <c r="B8" s="45" t="s">
        <v>49</v>
      </c>
      <c r="C8" s="13">
        <v>0.6</v>
      </c>
      <c r="D8" s="13">
        <v>10</v>
      </c>
      <c r="E8" s="59">
        <f>D8*C8</f>
        <v>6</v>
      </c>
      <c r="F8" s="111">
        <f>(E8+E9)*0.2</f>
        <v>2</v>
      </c>
      <c r="G8" s="34"/>
    </row>
    <row r="9" spans="1:8" ht="53.25" customHeight="1" x14ac:dyDescent="0.25">
      <c r="A9" s="102"/>
      <c r="B9" s="45" t="s">
        <v>46</v>
      </c>
      <c r="C9" s="13">
        <v>0.4</v>
      </c>
      <c r="D9" s="59">
        <v>10</v>
      </c>
      <c r="E9" s="59">
        <f t="shared" si="0"/>
        <v>4</v>
      </c>
      <c r="F9" s="111"/>
      <c r="G9" s="34"/>
    </row>
    <row r="10" spans="1:8" ht="42" customHeight="1" x14ac:dyDescent="0.25">
      <c r="A10" s="83" t="s">
        <v>13</v>
      </c>
      <c r="B10" s="45" t="s">
        <v>23</v>
      </c>
      <c r="C10" s="13">
        <v>0.4</v>
      </c>
      <c r="D10" s="59">
        <v>5</v>
      </c>
      <c r="E10" s="59">
        <f t="shared" si="0"/>
        <v>2</v>
      </c>
      <c r="F10" s="154">
        <f>(E10+E11+E12)*0.4</f>
        <v>2.7200000000000006</v>
      </c>
      <c r="G10" s="68" t="s">
        <v>144</v>
      </c>
    </row>
    <row r="11" spans="1:8" ht="39.75" customHeight="1" x14ac:dyDescent="0.25">
      <c r="A11" s="84"/>
      <c r="B11" s="45" t="s">
        <v>26</v>
      </c>
      <c r="C11" s="13">
        <v>0.3</v>
      </c>
      <c r="D11" s="59">
        <v>8</v>
      </c>
      <c r="E11" s="59">
        <f t="shared" si="0"/>
        <v>2.4</v>
      </c>
      <c r="F11" s="155"/>
      <c r="G11" s="68" t="s">
        <v>145</v>
      </c>
    </row>
    <row r="12" spans="1:8" ht="63.75" customHeight="1" x14ac:dyDescent="0.25">
      <c r="A12" s="85"/>
      <c r="B12" s="45" t="s">
        <v>27</v>
      </c>
      <c r="C12" s="13">
        <v>0.3</v>
      </c>
      <c r="D12" s="59">
        <v>8</v>
      </c>
      <c r="E12" s="59">
        <f t="shared" si="0"/>
        <v>2.4</v>
      </c>
      <c r="F12" s="156"/>
      <c r="G12" s="69" t="s">
        <v>146</v>
      </c>
    </row>
    <row r="13" spans="1:8" ht="19.5" customHeight="1" x14ac:dyDescent="0.25">
      <c r="A13" s="48" t="s">
        <v>14</v>
      </c>
      <c r="B13" s="33"/>
      <c r="C13" s="33"/>
      <c r="D13" s="57"/>
      <c r="E13" s="57"/>
      <c r="F13" s="53">
        <f>F6+F8+F10</f>
        <v>6.7200000000000006</v>
      </c>
      <c r="G13" s="57"/>
    </row>
    <row r="14" spans="1:8" ht="70.5" customHeight="1" x14ac:dyDescent="0.25">
      <c r="A14" s="77" t="s">
        <v>15</v>
      </c>
      <c r="B14" s="112" t="s">
        <v>32</v>
      </c>
      <c r="C14" s="100"/>
      <c r="D14" s="100"/>
      <c r="E14" s="100"/>
      <c r="F14" s="100"/>
      <c r="G14" s="101"/>
    </row>
    <row r="15" spans="1:8" ht="65.25" customHeight="1" x14ac:dyDescent="0.25">
      <c r="A15" s="49" t="s">
        <v>16</v>
      </c>
      <c r="B15" s="116" t="s">
        <v>147</v>
      </c>
      <c r="C15" s="114"/>
      <c r="D15" s="114"/>
      <c r="E15" s="114"/>
      <c r="F15" s="114"/>
      <c r="G15" s="115"/>
    </row>
  </sheetData>
  <customSheetViews>
    <customSheetView guid="{83B5464C-805B-41DB-81B9-A691DDF78663}" scale="80" showPageBreaks="1" printArea="1" view="pageBreakPreview" topLeftCell="A4">
      <selection activeCell="F13" sqref="F13"/>
      <pageMargins left="0.39370078740157483" right="0.39370078740157483" top="0.39370078740157483" bottom="0.39370078740157483" header="0.31496062992125984" footer="0.31496062992125984"/>
      <pageSetup paperSize="9" scale="61" orientation="landscape" r:id="rId1"/>
      <headerFooter>
        <oddFooter>&amp;R86</oddFooter>
      </headerFooter>
    </customSheetView>
    <customSheetView guid="{DB5FF748-5A0B-481D-84B1-E8DCB60F31BB}" scale="80">
      <selection activeCell="Q18" sqref="Q18"/>
      <pageMargins left="0.39370078740157483" right="0.39370078740157483" top="0.39370078740157483" bottom="0.39370078740157483" header="0.31496062992125984" footer="0.31496062992125984"/>
      <pageSetup paperSize="9" scale="61" orientation="landscape" r:id="rId2"/>
      <headerFooter>
        <oddFooter>&amp;R86</oddFooter>
      </headerFooter>
    </customSheetView>
    <customSheetView guid="{D064BFE3-0CFC-4FA0-A904-E97A6AB4FB27}" scale="80" showPageBreaks="1" printArea="1" view="pageBreakPreview">
      <selection activeCell="D11" sqref="D11"/>
      <pageMargins left="0.39370078740157483" right="0.39370078740157483" top="0.39370078740157483" bottom="0.39370078740157483" header="0.31496062992125984" footer="0.31496062992125984"/>
      <pageSetup paperSize="9" scale="57" orientation="landscape" r:id="rId3"/>
      <headerFooter>
        <oddFooter>&amp;R84</oddFooter>
      </headerFooter>
    </customSheetView>
    <customSheetView guid="{6D50AFB0-1F88-45CC-9714-E302C21A7AF6}" scale="80" showPageBreaks="1" printArea="1" view="pageBreakPreview" topLeftCell="A10">
      <selection activeCell="F17" sqref="F17"/>
      <pageMargins left="0.39370078740157483" right="0.39370078740157483" top="0.39370078740157483" bottom="0.39370078740157483" header="0.31496062992125984" footer="0.31496062992125984"/>
      <pageSetup paperSize="9" scale="57" orientation="landscape" r:id="rId4"/>
      <headerFooter>
        <oddFooter>&amp;R86</oddFooter>
      </headerFooter>
    </customSheetView>
    <customSheetView guid="{65D17E01-2C95-467A-A6C0-284D8AF9353A}" scale="80" printArea="1" view="pageBreakPreview" topLeftCell="A10">
      <selection activeCell="B13" sqref="B13"/>
      <pageMargins left="0.39370078740157483" right="0.39370078740157483" top="0.39370078740157483" bottom="0.39370078740157483" header="0.31496062992125984" footer="0.31496062992125984"/>
      <pageSetup paperSize="9" scale="61" orientation="landscape" r:id="rId5"/>
      <headerFooter>
        <oddFooter>&amp;R86</oddFooter>
      </headerFooter>
    </customSheetView>
    <customSheetView guid="{E68AA610-1447-41B6-8A0D-6F62026B6D10}" scale="70" showPageBreaks="1" printArea="1" view="pageBreakPreview">
      <selection activeCell="L10" sqref="L10"/>
      <pageMargins left="0.39370078740157483" right="0.39370078740157483" top="0.39370078740157483" bottom="0.39370078740157483" header="0.31496062992125984" footer="0.31496062992125984"/>
      <pageSetup paperSize="9" scale="61" orientation="landscape" r:id="rId6"/>
      <headerFooter>
        <oddFooter>&amp;R86</oddFooter>
      </headerFooter>
    </customSheetView>
    <customSheetView guid="{EC56D8CD-5E96-4735-B304-1C545AF394D1}" scale="80" showPageBreaks="1" printArea="1" view="pageBreakPreview" topLeftCell="A10">
      <selection activeCell="E11" sqref="E11"/>
      <pageMargins left="0.39370078740157483" right="0.39370078740157483" top="0.39370078740157483" bottom="0.39370078740157483" header="0.31496062992125984" footer="0.31496062992125984"/>
      <pageSetup paperSize="9" scale="61" orientation="landscape" r:id="rId7"/>
      <headerFooter>
        <oddFooter>&amp;R86</oddFooter>
      </headerFooter>
    </customSheetView>
  </customSheetViews>
  <mergeCells count="11">
    <mergeCell ref="A1:G1"/>
    <mergeCell ref="A2:G2"/>
    <mergeCell ref="A3:G3"/>
    <mergeCell ref="A6:A7"/>
    <mergeCell ref="F6:F7"/>
    <mergeCell ref="F8:F9"/>
    <mergeCell ref="A10:A12"/>
    <mergeCell ref="F10:F12"/>
    <mergeCell ref="B14:G14"/>
    <mergeCell ref="B15:G15"/>
    <mergeCell ref="A8:A9"/>
  </mergeCells>
  <pageMargins left="0.39370078740157483" right="0.39370078740157483" top="0.39370078740157483" bottom="0.39370078740157483" header="0.31496062992125984" footer="0.31496062992125984"/>
  <pageSetup paperSize="9" scale="61" orientation="landscape" r:id="rId8"/>
  <headerFooter>
    <oddFooter>&amp;R86</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5"/>
  <sheetViews>
    <sheetView view="pageBreakPreview" zoomScale="80" zoomScaleNormal="80" zoomScaleSheetLayoutView="80" workbookViewId="0">
      <selection activeCell="F13" sqref="F13"/>
    </sheetView>
  </sheetViews>
  <sheetFormatPr defaultRowHeight="15" x14ac:dyDescent="0.25"/>
  <cols>
    <col min="1" max="1" width="36.42578125" style="24" customWidth="1"/>
    <col min="2" max="2" width="60.42578125" style="22" customWidth="1"/>
    <col min="3" max="4" width="9.140625" style="22"/>
    <col min="5" max="5" width="17.140625" style="22" customWidth="1"/>
    <col min="6" max="6" width="18" style="22" customWidth="1"/>
    <col min="7" max="7" width="42.140625" style="22" customWidth="1"/>
    <col min="8" max="16384" width="9.140625" style="22"/>
  </cols>
  <sheetData>
    <row r="1" spans="1:7" ht="16.5" x14ac:dyDescent="0.25">
      <c r="A1" s="86" t="s">
        <v>0</v>
      </c>
      <c r="B1" s="86"/>
      <c r="C1" s="86"/>
      <c r="D1" s="86"/>
      <c r="E1" s="86"/>
      <c r="F1" s="86"/>
      <c r="G1" s="86"/>
    </row>
    <row r="2" spans="1:7" ht="21" customHeight="1" x14ac:dyDescent="0.25">
      <c r="A2" s="109" t="s">
        <v>35</v>
      </c>
      <c r="B2" s="109"/>
      <c r="C2" s="109"/>
      <c r="D2" s="109"/>
      <c r="E2" s="109"/>
      <c r="F2" s="109"/>
      <c r="G2" s="109"/>
    </row>
    <row r="3" spans="1:7" ht="16.5" x14ac:dyDescent="0.25">
      <c r="A3" s="87" t="s">
        <v>29</v>
      </c>
      <c r="B3" s="87"/>
      <c r="C3" s="87"/>
      <c r="D3" s="87"/>
      <c r="E3" s="87"/>
      <c r="F3" s="87"/>
      <c r="G3" s="87"/>
    </row>
    <row r="5" spans="1:7" ht="42.75" x14ac:dyDescent="0.25">
      <c r="A5" s="44" t="s">
        <v>1</v>
      </c>
      <c r="B5" s="44" t="s">
        <v>2</v>
      </c>
      <c r="C5" s="44" t="s">
        <v>3</v>
      </c>
      <c r="D5" s="44" t="s">
        <v>4</v>
      </c>
      <c r="E5" s="44" t="s">
        <v>5</v>
      </c>
      <c r="F5" s="44" t="s">
        <v>6</v>
      </c>
      <c r="G5" s="44" t="s">
        <v>7</v>
      </c>
    </row>
    <row r="6" spans="1:7" ht="38.25" customHeight="1" x14ac:dyDescent="0.25">
      <c r="A6" s="83" t="s">
        <v>11</v>
      </c>
      <c r="B6" s="45" t="s">
        <v>8</v>
      </c>
      <c r="C6" s="47">
        <v>0.5</v>
      </c>
      <c r="D6" s="59">
        <v>10</v>
      </c>
      <c r="E6" s="59">
        <f>D6*C6</f>
        <v>5</v>
      </c>
      <c r="F6" s="93">
        <f>(E6+E7)*0.4</f>
        <v>2</v>
      </c>
      <c r="G6" s="54" t="s">
        <v>121</v>
      </c>
    </row>
    <row r="7" spans="1:7" ht="57" customHeight="1" x14ac:dyDescent="0.25">
      <c r="A7" s="84"/>
      <c r="B7" s="45" t="s">
        <v>9</v>
      </c>
      <c r="C7" s="47">
        <v>0.5</v>
      </c>
      <c r="D7" s="59">
        <v>0</v>
      </c>
      <c r="E7" s="59">
        <f>D7*C7</f>
        <v>0</v>
      </c>
      <c r="F7" s="94"/>
      <c r="G7" s="54" t="s">
        <v>122</v>
      </c>
    </row>
    <row r="8" spans="1:7" ht="45" x14ac:dyDescent="0.25">
      <c r="A8" s="102" t="s">
        <v>12</v>
      </c>
      <c r="B8" s="45" t="s">
        <v>49</v>
      </c>
      <c r="C8" s="47">
        <v>0.6</v>
      </c>
      <c r="D8" s="59">
        <v>10</v>
      </c>
      <c r="E8" s="59">
        <f>D8*C8</f>
        <v>6</v>
      </c>
      <c r="F8" s="92">
        <f>(E8+E9)*0.2</f>
        <v>1.6</v>
      </c>
      <c r="G8" s="68"/>
    </row>
    <row r="9" spans="1:7" ht="45" x14ac:dyDescent="0.25">
      <c r="A9" s="102"/>
      <c r="B9" s="45" t="s">
        <v>53</v>
      </c>
      <c r="C9" s="47">
        <v>0.4</v>
      </c>
      <c r="D9" s="59">
        <v>5</v>
      </c>
      <c r="E9" s="59">
        <f>D9*C9</f>
        <v>2</v>
      </c>
      <c r="F9" s="92"/>
      <c r="G9" s="68" t="s">
        <v>59</v>
      </c>
    </row>
    <row r="10" spans="1:7" ht="42" customHeight="1" x14ac:dyDescent="0.25">
      <c r="A10" s="83" t="s">
        <v>13</v>
      </c>
      <c r="B10" s="19" t="s">
        <v>23</v>
      </c>
      <c r="C10" s="13">
        <v>0.4</v>
      </c>
      <c r="D10" s="59">
        <v>5</v>
      </c>
      <c r="E10" s="59">
        <f>D10*C10</f>
        <v>2</v>
      </c>
      <c r="F10" s="93">
        <f>(E10+E11+E12)*0.4</f>
        <v>2.9600000000000004</v>
      </c>
      <c r="G10" s="68" t="s">
        <v>123</v>
      </c>
    </row>
    <row r="11" spans="1:7" ht="52.5" customHeight="1" x14ac:dyDescent="0.25">
      <c r="A11" s="84"/>
      <c r="B11" s="45" t="s">
        <v>26</v>
      </c>
      <c r="C11" s="47">
        <v>0.3</v>
      </c>
      <c r="D11" s="59">
        <v>8</v>
      </c>
      <c r="E11" s="59">
        <f>D11*C11</f>
        <v>2.4</v>
      </c>
      <c r="F11" s="94"/>
      <c r="G11" s="68" t="s">
        <v>124</v>
      </c>
    </row>
    <row r="12" spans="1:7" ht="63.75" customHeight="1" x14ac:dyDescent="0.25">
      <c r="A12" s="85"/>
      <c r="B12" s="45" t="s">
        <v>27</v>
      </c>
      <c r="C12" s="47">
        <v>0.3</v>
      </c>
      <c r="D12" s="59">
        <v>10</v>
      </c>
      <c r="E12" s="59">
        <f>D12*C12</f>
        <v>3</v>
      </c>
      <c r="F12" s="95"/>
      <c r="G12" s="69" t="s">
        <v>125</v>
      </c>
    </row>
    <row r="13" spans="1:7" ht="19.5" customHeight="1" x14ac:dyDescent="0.25">
      <c r="A13" s="48" t="s">
        <v>14</v>
      </c>
      <c r="B13" s="33"/>
      <c r="C13" s="33"/>
      <c r="D13" s="33"/>
      <c r="E13" s="33"/>
      <c r="F13" s="53">
        <f>F6+F8+F10</f>
        <v>6.5600000000000005</v>
      </c>
      <c r="G13" s="33"/>
    </row>
    <row r="14" spans="1:7" ht="57" customHeight="1" x14ac:dyDescent="0.25">
      <c r="A14" s="49" t="s">
        <v>15</v>
      </c>
      <c r="B14" s="113" t="s">
        <v>32</v>
      </c>
      <c r="C14" s="114"/>
      <c r="D14" s="114"/>
      <c r="E14" s="114"/>
      <c r="F14" s="114"/>
      <c r="G14" s="115"/>
    </row>
    <row r="15" spans="1:7" ht="75.75" customHeight="1" x14ac:dyDescent="0.25">
      <c r="A15" s="49" t="s">
        <v>16</v>
      </c>
      <c r="B15" s="116" t="s">
        <v>126</v>
      </c>
      <c r="C15" s="114"/>
      <c r="D15" s="114"/>
      <c r="E15" s="114"/>
      <c r="F15" s="114"/>
      <c r="G15" s="115"/>
    </row>
  </sheetData>
  <customSheetViews>
    <customSheetView guid="{83B5464C-805B-41DB-81B9-A691DDF78663}" scale="80" showPageBreaks="1" view="pageBreakPreview">
      <selection activeCell="F13" sqref="F13"/>
      <pageMargins left="0.39370078740157483" right="0.39370078740157483" top="0.39370078740157483" bottom="0.39370078740157483" header="0.31496062992125984" footer="0.31496062992125984"/>
      <pageSetup paperSize="9" scale="72" orientation="landscape" r:id="rId1"/>
      <headerFooter>
        <oddFooter>&amp;R90</oddFooter>
      </headerFooter>
    </customSheetView>
    <customSheetView guid="{DB5FF748-5A0B-481D-84B1-E8DCB60F31BB}" scale="80" printArea="1" hiddenRows="1" topLeftCell="B1">
      <selection activeCell="B18" sqref="B18:G18"/>
      <pageMargins left="0.39370078740157483" right="0.39370078740157483" top="0.39370078740157483" bottom="0.39370078740157483" header="0.31496062992125984" footer="0.31496062992125984"/>
      <pageSetup paperSize="9" scale="72" orientation="landscape" r:id="rId2"/>
      <headerFooter>
        <oddFooter>&amp;R90</oddFooter>
      </headerFooter>
    </customSheetView>
    <customSheetView guid="{D064BFE3-0CFC-4FA0-A904-E97A6AB4FB27}" scale="80" showPageBreaks="1" printArea="1" hiddenRows="1" view="pageBreakPreview">
      <selection activeCell="G15" sqref="G15"/>
      <pageMargins left="0.39370078740157483" right="0.39370078740157483" top="0.39370078740157483" bottom="0.39370078740157483" header="0.31496062992125984" footer="0.31496062992125984"/>
      <pageSetup paperSize="9" scale="72" orientation="landscape" r:id="rId3"/>
      <headerFooter>
        <oddFooter>&amp;R94</oddFooter>
      </headerFooter>
    </customSheetView>
    <customSheetView guid="{6D50AFB0-1F88-45CC-9714-E302C21A7AF6}" scale="80" showPageBreaks="1" printArea="1" hiddenRows="1" view="pageBreakPreview">
      <selection activeCell="D12" sqref="D12"/>
      <pageMargins left="0.39370078740157483" right="0.39370078740157483" top="0.39370078740157483" bottom="0.39370078740157483" header="0.31496062992125984" footer="0.31496062992125984"/>
      <pageSetup paperSize="9" scale="72" orientation="landscape" r:id="rId4"/>
      <headerFooter>
        <oddFooter>&amp;R90</oddFooter>
      </headerFooter>
    </customSheetView>
    <customSheetView guid="{65D17E01-2C95-467A-A6C0-284D8AF9353A}" scale="80" showPageBreaks="1" printArea="1" hiddenRows="1" view="pageBreakPreview">
      <selection activeCell="M7" sqref="M7"/>
      <pageMargins left="0.39370078740157483" right="0.39370078740157483" top="0.39370078740157483" bottom="0.39370078740157483" header="0.31496062992125984" footer="0.31496062992125984"/>
      <pageSetup paperSize="9" scale="72" orientation="landscape" r:id="rId5"/>
      <headerFooter>
        <oddFooter>&amp;R90</oddFooter>
      </headerFooter>
    </customSheetView>
    <customSheetView guid="{E68AA610-1447-41B6-8A0D-6F62026B6D10}" scale="80" showPageBreaks="1" printArea="1" hiddenRows="1" view="pageBreakPreview" topLeftCell="B1">
      <selection activeCell="G6" sqref="G6"/>
      <pageMargins left="0.39370078740157483" right="0.39370078740157483" top="0.39370078740157483" bottom="0.39370078740157483" header="0.31496062992125984" footer="0.31496062992125984"/>
      <pageSetup paperSize="9" scale="72" orientation="landscape" r:id="rId6"/>
      <headerFooter>
        <oddFooter>&amp;R90</oddFooter>
      </headerFooter>
    </customSheetView>
    <customSheetView guid="{EC56D8CD-5E96-4735-B304-1C545AF394D1}" scale="80" showPageBreaks="1" printArea="1" hiddenRows="1" view="pageBreakPreview">
      <selection activeCell="B15" sqref="B15"/>
      <pageMargins left="0.39370078740157483" right="0.39370078740157483" top="0.39370078740157483" bottom="0.39370078740157483" header="0.31496062992125984" footer="0.31496062992125984"/>
      <pageSetup paperSize="9" scale="72" orientation="landscape" r:id="rId7"/>
      <headerFooter>
        <oddFooter>&amp;R90</oddFooter>
      </headerFooter>
    </customSheetView>
  </customSheetViews>
  <mergeCells count="11">
    <mergeCell ref="A1:G1"/>
    <mergeCell ref="A2:G2"/>
    <mergeCell ref="A3:G3"/>
    <mergeCell ref="A6:A7"/>
    <mergeCell ref="F6:F7"/>
    <mergeCell ref="F8:F9"/>
    <mergeCell ref="A10:A12"/>
    <mergeCell ref="F10:F12"/>
    <mergeCell ref="B14:G14"/>
    <mergeCell ref="B15:G15"/>
    <mergeCell ref="A8:A9"/>
  </mergeCells>
  <pageMargins left="0.39370078740157483" right="0.39370078740157483" top="0.39370078740157483" bottom="0.39370078740157483" header="0.31496062992125984" footer="0.31496062992125984"/>
  <pageSetup paperSize="9" scale="72" orientation="landscape" r:id="rId8"/>
  <headerFooter>
    <oddFooter>&amp;R90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
  <sheetViews>
    <sheetView view="pageBreakPreview" topLeftCell="A4" zoomScale="80" zoomScaleNormal="100" zoomScaleSheetLayoutView="80" workbookViewId="0">
      <selection activeCell="H19" sqref="H19"/>
    </sheetView>
  </sheetViews>
  <sheetFormatPr defaultRowHeight="15" x14ac:dyDescent="0.25"/>
  <cols>
    <col min="1" max="1" width="36.42578125" style="1" customWidth="1"/>
    <col min="2" max="2" width="60.42578125" style="1" customWidth="1"/>
    <col min="3" max="4" width="9.140625" style="1"/>
    <col min="5" max="5" width="17.140625" style="1" customWidth="1"/>
    <col min="6" max="6" width="18" style="1" customWidth="1"/>
    <col min="7" max="7" width="42.140625" style="1" customWidth="1"/>
    <col min="8" max="16384" width="9.140625" style="1"/>
  </cols>
  <sheetData>
    <row r="1" spans="1:7" ht="16.5" x14ac:dyDescent="0.25">
      <c r="A1" s="120" t="s">
        <v>0</v>
      </c>
      <c r="B1" s="120"/>
      <c r="C1" s="120"/>
      <c r="D1" s="120"/>
      <c r="E1" s="120"/>
      <c r="F1" s="120"/>
      <c r="G1" s="120"/>
    </row>
    <row r="2" spans="1:7" ht="16.5" x14ac:dyDescent="0.25">
      <c r="A2" s="120" t="s">
        <v>40</v>
      </c>
      <c r="B2" s="120"/>
      <c r="C2" s="120"/>
      <c r="D2" s="120"/>
      <c r="E2" s="120"/>
      <c r="F2" s="120"/>
      <c r="G2" s="120"/>
    </row>
    <row r="3" spans="1:7" ht="16.5" x14ac:dyDescent="0.25">
      <c r="A3" s="121" t="s">
        <v>29</v>
      </c>
      <c r="B3" s="121"/>
      <c r="C3" s="121"/>
      <c r="D3" s="121"/>
      <c r="E3" s="121"/>
      <c r="F3" s="121"/>
      <c r="G3" s="121"/>
    </row>
    <row r="5" spans="1:7" ht="42.75" x14ac:dyDescent="0.25">
      <c r="A5" s="2" t="s">
        <v>1</v>
      </c>
      <c r="B5" s="2" t="s">
        <v>2</v>
      </c>
      <c r="C5" s="2" t="s">
        <v>3</v>
      </c>
      <c r="D5" s="2" t="s">
        <v>4</v>
      </c>
      <c r="E5" s="2" t="s">
        <v>5</v>
      </c>
      <c r="F5" s="2" t="s">
        <v>6</v>
      </c>
      <c r="G5" s="2" t="s">
        <v>7</v>
      </c>
    </row>
    <row r="6" spans="1:7" ht="38.25" customHeight="1" x14ac:dyDescent="0.25">
      <c r="A6" s="136" t="s">
        <v>11</v>
      </c>
      <c r="B6" s="6" t="s">
        <v>8</v>
      </c>
      <c r="C6" s="3">
        <v>0.5</v>
      </c>
      <c r="D6" s="9">
        <v>10</v>
      </c>
      <c r="E6" s="9">
        <f>D6*C6</f>
        <v>5</v>
      </c>
      <c r="F6" s="139">
        <f>(E6+E7+E8)*0.4</f>
        <v>2</v>
      </c>
      <c r="G6" s="11" t="s">
        <v>34</v>
      </c>
    </row>
    <row r="7" spans="1:7" ht="57" customHeight="1" x14ac:dyDescent="0.25">
      <c r="A7" s="137"/>
      <c r="B7" s="6" t="s">
        <v>9</v>
      </c>
      <c r="C7" s="3">
        <v>0.5</v>
      </c>
      <c r="D7" s="9">
        <v>0</v>
      </c>
      <c r="E7" s="9">
        <v>0</v>
      </c>
      <c r="F7" s="140"/>
      <c r="G7" s="11" t="s">
        <v>39</v>
      </c>
    </row>
    <row r="8" spans="1:7" ht="72.75" hidden="1" customHeight="1" x14ac:dyDescent="0.25">
      <c r="A8" s="138"/>
      <c r="B8" s="17"/>
      <c r="C8" s="16"/>
      <c r="D8" s="20"/>
      <c r="E8" s="20"/>
      <c r="F8" s="141"/>
      <c r="G8" s="21"/>
    </row>
    <row r="9" spans="1:7" ht="87" customHeight="1" x14ac:dyDescent="0.25">
      <c r="A9" s="131" t="s">
        <v>12</v>
      </c>
      <c r="B9" s="15" t="s">
        <v>20</v>
      </c>
      <c r="C9" s="10">
        <v>0.3</v>
      </c>
      <c r="D9" s="9">
        <v>10</v>
      </c>
      <c r="E9" s="9">
        <f>D9*C9</f>
        <v>3</v>
      </c>
      <c r="F9" s="132">
        <f>(E9+E10+E11+E12)*0.2</f>
        <v>2</v>
      </c>
      <c r="G9" s="12" t="s">
        <v>19</v>
      </c>
    </row>
    <row r="10" spans="1:7" ht="41.25" customHeight="1" x14ac:dyDescent="0.25">
      <c r="A10" s="131"/>
      <c r="B10" s="15" t="s">
        <v>21</v>
      </c>
      <c r="C10" s="10">
        <v>0.4</v>
      </c>
      <c r="D10" s="13">
        <v>10</v>
      </c>
      <c r="E10" s="13">
        <f>D10*C10</f>
        <v>4</v>
      </c>
      <c r="F10" s="132"/>
      <c r="G10" s="12"/>
    </row>
    <row r="11" spans="1:7" ht="41.25" hidden="1" customHeight="1" x14ac:dyDescent="0.25">
      <c r="A11" s="131"/>
      <c r="B11" s="17"/>
      <c r="C11" s="16"/>
      <c r="D11" s="9"/>
      <c r="E11" s="9"/>
      <c r="F11" s="132"/>
      <c r="G11" s="12"/>
    </row>
    <row r="12" spans="1:7" ht="45" x14ac:dyDescent="0.25">
      <c r="A12" s="131"/>
      <c r="B12" s="19" t="s">
        <v>22</v>
      </c>
      <c r="C12" s="13">
        <v>0.3</v>
      </c>
      <c r="D12" s="13">
        <v>10</v>
      </c>
      <c r="E12" s="13">
        <f>D12*C12</f>
        <v>3</v>
      </c>
      <c r="F12" s="132"/>
      <c r="G12" s="12"/>
    </row>
    <row r="13" spans="1:7" ht="42" customHeight="1" x14ac:dyDescent="0.25">
      <c r="A13" s="136" t="s">
        <v>13</v>
      </c>
      <c r="B13" s="18" t="s">
        <v>23</v>
      </c>
      <c r="C13" s="9">
        <v>0.4</v>
      </c>
      <c r="D13" s="9">
        <v>5</v>
      </c>
      <c r="E13" s="9">
        <f>D13*C13</f>
        <v>2</v>
      </c>
      <c r="F13" s="139">
        <f>(E13+E14+E15+E16)*0.4</f>
        <v>2.9600000000000004</v>
      </c>
      <c r="G13" s="12" t="s">
        <v>38</v>
      </c>
    </row>
    <row r="14" spans="1:7" ht="67.5" hidden="1" customHeight="1" x14ac:dyDescent="0.25">
      <c r="A14" s="137"/>
      <c r="B14" s="17"/>
      <c r="C14" s="16"/>
      <c r="D14" s="9"/>
      <c r="E14" s="9"/>
      <c r="F14" s="140"/>
      <c r="G14" s="14"/>
    </row>
    <row r="15" spans="1:7" ht="52.5" customHeight="1" x14ac:dyDescent="0.25">
      <c r="A15" s="137"/>
      <c r="B15" s="15" t="s">
        <v>26</v>
      </c>
      <c r="C15" s="10">
        <v>0.3</v>
      </c>
      <c r="D15" s="9">
        <v>10</v>
      </c>
      <c r="E15" s="9">
        <f>D15*C15</f>
        <v>3</v>
      </c>
      <c r="F15" s="140"/>
      <c r="G15" s="12" t="s">
        <v>37</v>
      </c>
    </row>
    <row r="16" spans="1:7" ht="71.25" customHeight="1" x14ac:dyDescent="0.25">
      <c r="A16" s="138"/>
      <c r="B16" s="15" t="s">
        <v>27</v>
      </c>
      <c r="C16" s="10">
        <v>0.3</v>
      </c>
      <c r="D16" s="9">
        <v>8</v>
      </c>
      <c r="E16" s="9">
        <f>D16*C16</f>
        <v>2.4</v>
      </c>
      <c r="F16" s="141"/>
      <c r="G16" s="14">
        <v>0.82640000000000002</v>
      </c>
    </row>
    <row r="17" spans="1:8" ht="19.5" customHeight="1" x14ac:dyDescent="0.25">
      <c r="A17" s="4" t="s">
        <v>14</v>
      </c>
      <c r="B17" s="5"/>
      <c r="C17" s="5"/>
      <c r="D17" s="5"/>
      <c r="E17" s="5"/>
      <c r="F17" s="8">
        <f>F6+F9+F13</f>
        <v>6.9600000000000009</v>
      </c>
      <c r="G17" s="5"/>
    </row>
    <row r="18" spans="1:8" ht="61.5" customHeight="1" x14ac:dyDescent="0.25">
      <c r="A18" s="7" t="s">
        <v>15</v>
      </c>
      <c r="B18" s="125" t="s">
        <v>32</v>
      </c>
      <c r="C18" s="126"/>
      <c r="D18" s="126"/>
      <c r="E18" s="126"/>
      <c r="F18" s="126"/>
      <c r="G18" s="127"/>
    </row>
    <row r="19" spans="1:8" ht="42.75" customHeight="1" x14ac:dyDescent="0.25">
      <c r="A19" s="7" t="s">
        <v>16</v>
      </c>
      <c r="B19" s="128" t="s">
        <v>41</v>
      </c>
      <c r="C19" s="129"/>
      <c r="D19" s="129"/>
      <c r="E19" s="129"/>
      <c r="F19" s="129"/>
      <c r="G19" s="130"/>
      <c r="H19" s="1" t="s">
        <v>42</v>
      </c>
    </row>
  </sheetData>
  <customSheetViews>
    <customSheetView guid="{83B5464C-805B-41DB-81B9-A691DDF78663}"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1"/>
      <headerFooter>
        <oddFooter>&amp;R94</oddFooter>
      </headerFooter>
    </customSheetView>
    <customSheetView guid="{DB5FF748-5A0B-481D-84B1-E8DCB60F31BB}"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2"/>
      <headerFooter>
        <oddFooter>&amp;R94</oddFooter>
      </headerFooter>
    </customSheetView>
    <customSheetView guid="{D064BFE3-0CFC-4FA0-A904-E97A6AB4FB27}"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3"/>
      <headerFooter>
        <oddFooter>&amp;R94</oddFooter>
      </headerFooter>
    </customSheetView>
    <customSheetView guid="{6D50AFB0-1F88-45CC-9714-E302C21A7AF6}"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4"/>
      <headerFooter>
        <oddFooter>&amp;R94</oddFooter>
      </headerFooter>
    </customSheetView>
    <customSheetView guid="{65D17E01-2C95-467A-A6C0-284D8AF9353A}"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5"/>
      <headerFooter>
        <oddFooter>&amp;R94</oddFooter>
      </headerFooter>
    </customSheetView>
    <customSheetView guid="{E68AA610-1447-41B6-8A0D-6F62026B6D10}"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6"/>
      <headerFooter>
        <oddFooter>&amp;R94</oddFooter>
      </headerFooter>
    </customSheetView>
    <customSheetView guid="{EC56D8CD-5E96-4735-B304-1C545AF394D1}" scale="80" showPageBreaks="1" hiddenRows="1" state="hidden" view="pageBreakPreview" topLeftCell="A4">
      <selection activeCell="H19" sqref="H19"/>
      <pageMargins left="0.39370078740157483" right="0.39370078740157483" top="0.39370078740157483" bottom="0.39370078740157483" header="0.31496062992125984" footer="0.31496062992125984"/>
      <pageSetup paperSize="9" scale="72" orientation="landscape" r:id="rId7"/>
      <headerFooter>
        <oddFooter>&amp;R94</oddFooter>
      </headerFooter>
    </customSheetView>
  </customSheetViews>
  <mergeCells count="11">
    <mergeCell ref="A1:G1"/>
    <mergeCell ref="A2:G2"/>
    <mergeCell ref="A3:G3"/>
    <mergeCell ref="A6:A8"/>
    <mergeCell ref="F6:F8"/>
    <mergeCell ref="F9:F12"/>
    <mergeCell ref="A13:A16"/>
    <mergeCell ref="F13:F16"/>
    <mergeCell ref="B18:G18"/>
    <mergeCell ref="B19:G19"/>
    <mergeCell ref="A9:A12"/>
  </mergeCells>
  <pageMargins left="0.39370078740157483" right="0.39370078740157483" top="0.39370078740157483" bottom="0.39370078740157483" header="0.31496062992125984" footer="0.31496062992125984"/>
  <pageSetup paperSize="9" scale="72" orientation="landscape" r:id="rId8"/>
  <headerFooter>
    <oddFooter>&amp;R94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3"/>
  <sheetViews>
    <sheetView view="pageBreakPreview" zoomScale="70" zoomScaleNormal="100" zoomScaleSheetLayoutView="85" workbookViewId="0">
      <pane xSplit="1" ySplit="5" topLeftCell="B6" activePane="bottomRight" state="frozen"/>
      <selection pane="topRight" activeCell="B1" sqref="B1"/>
      <selection pane="bottomLeft" activeCell="A6" sqref="A6"/>
      <selection pane="bottomRight" activeCell="B18" sqref="B18"/>
    </sheetView>
  </sheetViews>
  <sheetFormatPr defaultRowHeight="15" x14ac:dyDescent="0.25"/>
  <cols>
    <col min="1" max="1" width="36.42578125" style="22" customWidth="1"/>
    <col min="2" max="2" width="48.42578125" style="22" customWidth="1"/>
    <col min="3" max="4" width="9.140625" style="22"/>
    <col min="5" max="5" width="17.140625" style="22" customWidth="1"/>
    <col min="6" max="6" width="18" style="22" customWidth="1"/>
    <col min="7" max="7" width="42.140625" style="22" customWidth="1"/>
    <col min="8" max="16384" width="9.140625" style="22"/>
  </cols>
  <sheetData>
    <row r="1" spans="1:7" ht="16.5" x14ac:dyDescent="0.25">
      <c r="A1" s="86" t="s">
        <v>0</v>
      </c>
      <c r="B1" s="86"/>
      <c r="C1" s="86"/>
      <c r="D1" s="86"/>
      <c r="E1" s="86"/>
      <c r="F1" s="86"/>
      <c r="G1" s="86"/>
    </row>
    <row r="2" spans="1:7" ht="16.5" x14ac:dyDescent="0.25">
      <c r="A2" s="86" t="s">
        <v>66</v>
      </c>
      <c r="B2" s="86"/>
      <c r="C2" s="86"/>
      <c r="D2" s="86"/>
      <c r="E2" s="86"/>
      <c r="F2" s="86"/>
      <c r="G2" s="86"/>
    </row>
    <row r="3" spans="1:7" ht="16.5" x14ac:dyDescent="0.25">
      <c r="A3" s="87" t="s">
        <v>17</v>
      </c>
      <c r="B3" s="87"/>
      <c r="C3" s="87"/>
      <c r="D3" s="87"/>
      <c r="E3" s="87"/>
      <c r="F3" s="87"/>
      <c r="G3" s="87"/>
    </row>
    <row r="4" spans="1:7" x14ac:dyDescent="0.25">
      <c r="A4" s="24"/>
      <c r="B4" s="24"/>
      <c r="C4" s="24"/>
      <c r="D4" s="24"/>
      <c r="E4" s="24"/>
      <c r="F4" s="24"/>
      <c r="G4" s="24"/>
    </row>
    <row r="5" spans="1:7" ht="42.75" x14ac:dyDescent="0.25">
      <c r="A5" s="2" t="s">
        <v>1</v>
      </c>
      <c r="B5" s="2" t="s">
        <v>2</v>
      </c>
      <c r="C5" s="2" t="s">
        <v>3</v>
      </c>
      <c r="D5" s="2" t="s">
        <v>4</v>
      </c>
      <c r="E5" s="2" t="s">
        <v>5</v>
      </c>
      <c r="F5" s="2" t="s">
        <v>6</v>
      </c>
      <c r="G5" s="2" t="s">
        <v>7</v>
      </c>
    </row>
    <row r="6" spans="1:7" ht="38.25" customHeight="1" x14ac:dyDescent="0.25">
      <c r="A6" s="131" t="s">
        <v>11</v>
      </c>
      <c r="B6" s="6" t="s">
        <v>8</v>
      </c>
      <c r="C6" s="3">
        <v>0.5</v>
      </c>
      <c r="D6" s="3">
        <v>10</v>
      </c>
      <c r="E6" s="3">
        <f t="shared" ref="E6:E10" si="0">D6*C6</f>
        <v>5</v>
      </c>
      <c r="F6" s="159">
        <f>(E6+E7)*0.4</f>
        <v>4</v>
      </c>
      <c r="G6" s="60" t="s">
        <v>105</v>
      </c>
    </row>
    <row r="7" spans="1:7" ht="75" x14ac:dyDescent="0.25">
      <c r="A7" s="131"/>
      <c r="B7" s="6" t="s">
        <v>9</v>
      </c>
      <c r="C7" s="3">
        <v>0.5</v>
      </c>
      <c r="D7" s="3">
        <v>10</v>
      </c>
      <c r="E7" s="3">
        <f t="shared" si="0"/>
        <v>5</v>
      </c>
      <c r="F7" s="159"/>
      <c r="G7" s="60" t="s">
        <v>18</v>
      </c>
    </row>
    <row r="8" spans="1:7" ht="41.25" customHeight="1" x14ac:dyDescent="0.25">
      <c r="A8" s="131" t="s">
        <v>12</v>
      </c>
      <c r="B8" s="6" t="s">
        <v>49</v>
      </c>
      <c r="C8" s="3">
        <v>0.6</v>
      </c>
      <c r="D8" s="3">
        <v>10</v>
      </c>
      <c r="E8" s="3">
        <f t="shared" si="0"/>
        <v>6</v>
      </c>
      <c r="F8" s="159">
        <f>(E8+E9)*0.2</f>
        <v>1.6</v>
      </c>
      <c r="G8" s="35"/>
    </row>
    <row r="9" spans="1:7" ht="45" x14ac:dyDescent="0.25">
      <c r="A9" s="131"/>
      <c r="B9" s="6" t="s">
        <v>53</v>
      </c>
      <c r="C9" s="3">
        <v>0.4</v>
      </c>
      <c r="D9" s="3">
        <v>5</v>
      </c>
      <c r="E9" s="3">
        <f t="shared" si="0"/>
        <v>2</v>
      </c>
      <c r="F9" s="159"/>
      <c r="G9" s="61" t="s">
        <v>59</v>
      </c>
    </row>
    <row r="10" spans="1:7" ht="60" x14ac:dyDescent="0.25">
      <c r="A10" s="58" t="s">
        <v>13</v>
      </c>
      <c r="B10" s="6" t="s">
        <v>23</v>
      </c>
      <c r="C10" s="3">
        <v>1</v>
      </c>
      <c r="D10" s="3">
        <v>8</v>
      </c>
      <c r="E10" s="3">
        <f t="shared" si="0"/>
        <v>8</v>
      </c>
      <c r="F10" s="62">
        <f>E10*0.4</f>
        <v>3.2</v>
      </c>
      <c r="G10" s="61" t="s">
        <v>106</v>
      </c>
    </row>
    <row r="11" spans="1:7" ht="19.5" customHeight="1" x14ac:dyDescent="0.25">
      <c r="A11" s="4" t="s">
        <v>14</v>
      </c>
      <c r="B11" s="33"/>
      <c r="C11" s="5"/>
      <c r="D11" s="5"/>
      <c r="E11" s="5"/>
      <c r="F11" s="8">
        <f>F6+F8+F10</f>
        <v>8.8000000000000007</v>
      </c>
      <c r="G11" s="5"/>
    </row>
    <row r="12" spans="1:7" ht="96" customHeight="1" x14ac:dyDescent="0.25">
      <c r="A12" s="7" t="s">
        <v>15</v>
      </c>
      <c r="B12" s="149" t="s">
        <v>112</v>
      </c>
      <c r="C12" s="150"/>
      <c r="D12" s="150"/>
      <c r="E12" s="150"/>
      <c r="F12" s="150"/>
      <c r="G12" s="151"/>
    </row>
    <row r="13" spans="1:7" ht="89.25" customHeight="1" x14ac:dyDescent="0.25">
      <c r="A13" s="7" t="s">
        <v>16</v>
      </c>
      <c r="B13" s="158" t="s">
        <v>168</v>
      </c>
      <c r="C13" s="150"/>
      <c r="D13" s="150"/>
      <c r="E13" s="150"/>
      <c r="F13" s="150"/>
      <c r="G13" s="151"/>
    </row>
  </sheetData>
  <customSheetViews>
    <customSheetView guid="{83B5464C-805B-41DB-81B9-A691DDF78663}" scale="70" showPageBreaks="1" printArea="1" view="pageBreakPreview">
      <pane xSplit="1" ySplit="5" topLeftCell="B6" activePane="bottomRight" state="frozen"/>
      <selection pane="bottomRight" activeCell="B18" sqref="B18"/>
      <pageMargins left="0.39370078740157483" right="0.39370078740157483" top="0.39370078740157483" bottom="0.39370078740157483" header="0.31496062992125984" footer="0.31496062992125984"/>
      <pageSetup paperSize="9" scale="76" orientation="landscape" r:id="rId1"/>
      <headerFooter>
        <oddFooter>&amp;R98</oddFooter>
      </headerFooter>
    </customSheetView>
    <customSheetView guid="{DB5FF748-5A0B-481D-84B1-E8DCB60F31BB}" scale="80" showPageBreaks="1" printArea="1" view="pageBreakPreview">
      <pane xSplit="1" ySplit="5" topLeftCell="B6" activePane="bottomRight" state="frozen"/>
      <selection pane="bottomRight" activeCell="M13" sqref="M13"/>
      <pageMargins left="0.39370078740157483" right="0.39370078740157483" top="0.39370078740157483" bottom="0.39370078740157483" header="0.31496062992125984" footer="0.31496062992125984"/>
      <pageSetup paperSize="9" scale="76" orientation="landscape" r:id="rId2"/>
      <headerFooter>
        <oddFooter>&amp;R98</oddFooter>
      </headerFooter>
    </customSheetView>
    <customSheetView guid="{D064BFE3-0CFC-4FA0-A904-E97A6AB4FB27}" scale="80" showPageBreaks="1" printArea="1" view="pageBreakPreview">
      <pane xSplit="1" ySplit="5" topLeftCell="B6" activePane="bottomRight" state="frozen"/>
      <selection pane="bottomRight" activeCell="D24" sqref="D24"/>
      <pageMargins left="0.39370078740157483" right="0.39370078740157483" top="0.39370078740157483" bottom="0.39370078740157483" header="0.31496062992125984" footer="0.31496062992125984"/>
      <pageSetup paperSize="9" scale="76" orientation="landscape" r:id="rId3"/>
      <headerFooter>
        <oddFooter>&amp;R97</oddFooter>
      </headerFooter>
    </customSheetView>
    <customSheetView guid="{6D50AFB0-1F88-45CC-9714-E302C21A7AF6}" scale="80" showPageBreaks="1" printArea="1" view="pageBreakPreview">
      <pane xSplit="1" ySplit="5" topLeftCell="B6" activePane="bottomRight" state="frozen"/>
      <selection pane="bottomRight" activeCell="N8" sqref="N8"/>
      <pageMargins left="0.39370078740157483" right="0.39370078740157483" top="0.39370078740157483" bottom="0.39370078740157483" header="0.31496062992125984" footer="0.31496062992125984"/>
      <pageSetup paperSize="9" scale="76" orientation="landscape" r:id="rId4"/>
      <headerFooter>
        <oddFooter>&amp;R98</oddFooter>
      </headerFooter>
    </customSheetView>
    <customSheetView guid="{65D17E01-2C95-467A-A6C0-284D8AF9353A}" scale="80" showPageBreaks="1" printArea="1" view="pageBreakPreview">
      <pane xSplit="1" ySplit="5" topLeftCell="B6" activePane="bottomRight" state="frozen"/>
      <selection pane="bottomRight" activeCell="C17" sqref="C17"/>
      <pageMargins left="0.39370078740157483" right="0.39370078740157483" top="0.39370078740157483" bottom="0.39370078740157483" header="0.31496062992125984" footer="0.31496062992125984"/>
      <pageSetup paperSize="9" scale="76" orientation="landscape" r:id="rId5"/>
      <headerFooter>
        <oddFooter>&amp;R98</oddFooter>
      </headerFooter>
    </customSheetView>
    <customSheetView guid="{E68AA610-1447-41B6-8A0D-6F62026B6D10}" scale="70" showPageBreaks="1" printArea="1" view="pageBreakPreview">
      <pane xSplit="1" ySplit="5" topLeftCell="B6" activePane="bottomRight" state="frozen"/>
      <selection pane="bottomRight" activeCell="G7" sqref="G7"/>
      <pageMargins left="0.39370078740157483" right="0.39370078740157483" top="0.39370078740157483" bottom="0.39370078740157483" header="0.31496062992125984" footer="0.31496062992125984"/>
      <pageSetup paperSize="9" scale="76" orientation="landscape" r:id="rId6"/>
      <headerFooter>
        <oddFooter>&amp;R98</oddFooter>
      </headerFooter>
    </customSheetView>
    <customSheetView guid="{EC56D8CD-5E96-4735-B304-1C545AF394D1}" scale="85" showPageBreaks="1" printArea="1" view="pageBreakPreview">
      <pane xSplit="1" ySplit="5" topLeftCell="B6" activePane="bottomRight" state="frozen"/>
      <selection pane="bottomRight" activeCell="B12" sqref="B12:G12"/>
      <pageMargins left="0.39370078740157483" right="0.39370078740157483" top="0.39370078740157483" bottom="0.39370078740157483" header="0.31496062992125984" footer="0.31496062992125984"/>
      <pageSetup paperSize="9" scale="76" orientation="landscape" r:id="rId7"/>
      <headerFooter>
        <oddFooter>&amp;R98</oddFooter>
      </headerFooter>
    </customSheetView>
  </customSheetViews>
  <mergeCells count="9">
    <mergeCell ref="B12:G12"/>
    <mergeCell ref="B13:G13"/>
    <mergeCell ref="A1:G1"/>
    <mergeCell ref="A2:G2"/>
    <mergeCell ref="A3:G3"/>
    <mergeCell ref="A6:A7"/>
    <mergeCell ref="F6:F7"/>
    <mergeCell ref="A8:A9"/>
    <mergeCell ref="F8:F9"/>
  </mergeCells>
  <pageMargins left="0.39370078740157483" right="0.39370078740157483" top="0.39370078740157483" bottom="0.39370078740157483" header="0.31496062992125984" footer="0.31496062992125984"/>
  <pageSetup paperSize="9" scale="76" orientation="landscape" r:id="rId8"/>
  <headerFooter>
    <oddFooter>&amp;R98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18"/>
  <sheetViews>
    <sheetView view="pageBreakPreview" topLeftCell="A12" zoomScale="80" zoomScaleNormal="80" zoomScaleSheetLayoutView="70" workbookViewId="0">
      <selection activeCell="B18" sqref="B18:G18"/>
    </sheetView>
  </sheetViews>
  <sheetFormatPr defaultRowHeight="15" x14ac:dyDescent="0.25"/>
  <cols>
    <col min="1" max="1" width="36.42578125" style="22" customWidth="1"/>
    <col min="2" max="2" width="60.42578125" style="22" customWidth="1"/>
    <col min="3" max="4" width="9.140625" style="22"/>
    <col min="5" max="5" width="17.140625" style="22" customWidth="1"/>
    <col min="6" max="6" width="18" style="22" customWidth="1"/>
    <col min="7" max="7" width="42.140625" style="22" customWidth="1"/>
    <col min="8" max="16384" width="9.140625" style="22"/>
  </cols>
  <sheetData>
    <row r="1" spans="1:7" ht="16.5" x14ac:dyDescent="0.25">
      <c r="A1" s="86" t="s">
        <v>0</v>
      </c>
      <c r="B1" s="86"/>
      <c r="C1" s="86"/>
      <c r="D1" s="86"/>
      <c r="E1" s="86"/>
      <c r="F1" s="86"/>
      <c r="G1" s="86"/>
    </row>
    <row r="2" spans="1:7" ht="16.5" x14ac:dyDescent="0.25">
      <c r="A2" s="86" t="s">
        <v>45</v>
      </c>
      <c r="B2" s="86"/>
      <c r="C2" s="86"/>
      <c r="D2" s="86"/>
      <c r="E2" s="86"/>
      <c r="F2" s="86"/>
      <c r="G2" s="86"/>
    </row>
    <row r="3" spans="1:7" ht="16.5" x14ac:dyDescent="0.25">
      <c r="A3" s="87" t="s">
        <v>24</v>
      </c>
      <c r="B3" s="87"/>
      <c r="C3" s="87"/>
      <c r="D3" s="87"/>
      <c r="E3" s="87"/>
      <c r="F3" s="87"/>
      <c r="G3" s="87"/>
    </row>
    <row r="5" spans="1:7" ht="42.75" x14ac:dyDescent="0.25">
      <c r="A5" s="44" t="s">
        <v>1</v>
      </c>
      <c r="B5" s="44" t="s">
        <v>2</v>
      </c>
      <c r="C5" s="44" t="s">
        <v>3</v>
      </c>
      <c r="D5" s="44" t="s">
        <v>4</v>
      </c>
      <c r="E5" s="44" t="s">
        <v>5</v>
      </c>
      <c r="F5" s="44" t="s">
        <v>6</v>
      </c>
      <c r="G5" s="44" t="s">
        <v>7</v>
      </c>
    </row>
    <row r="6" spans="1:7" ht="38.25" customHeight="1" x14ac:dyDescent="0.25">
      <c r="A6" s="83" t="s">
        <v>11</v>
      </c>
      <c r="B6" s="45" t="s">
        <v>8</v>
      </c>
      <c r="C6" s="13">
        <v>0.4</v>
      </c>
      <c r="D6" s="59">
        <v>10</v>
      </c>
      <c r="E6" s="13">
        <f t="shared" ref="E6:E15" si="0">D6*C6</f>
        <v>4</v>
      </c>
      <c r="F6" s="103">
        <f>(E6+E7+E8)*0.4</f>
        <v>2.4000000000000004</v>
      </c>
      <c r="G6" s="54" t="s">
        <v>128</v>
      </c>
    </row>
    <row r="7" spans="1:7" ht="57" customHeight="1" x14ac:dyDescent="0.25">
      <c r="A7" s="84"/>
      <c r="B7" s="45" t="s">
        <v>9</v>
      </c>
      <c r="C7" s="13">
        <v>0.4</v>
      </c>
      <c r="D7" s="13">
        <v>0</v>
      </c>
      <c r="E7" s="13">
        <f t="shared" si="0"/>
        <v>0</v>
      </c>
      <c r="F7" s="104"/>
      <c r="G7" s="71" t="s">
        <v>39</v>
      </c>
    </row>
    <row r="8" spans="1:7" ht="72.75" customHeight="1" x14ac:dyDescent="0.25">
      <c r="A8" s="85"/>
      <c r="B8" s="45" t="s">
        <v>10</v>
      </c>
      <c r="C8" s="13">
        <v>0.2</v>
      </c>
      <c r="D8" s="13">
        <v>10</v>
      </c>
      <c r="E8" s="13">
        <f t="shared" si="0"/>
        <v>2</v>
      </c>
      <c r="F8" s="105"/>
      <c r="G8" s="54" t="s">
        <v>63</v>
      </c>
    </row>
    <row r="9" spans="1:7" ht="87" customHeight="1" x14ac:dyDescent="0.25">
      <c r="A9" s="102" t="s">
        <v>12</v>
      </c>
      <c r="B9" s="45" t="s">
        <v>47</v>
      </c>
      <c r="C9" s="13">
        <v>0.4</v>
      </c>
      <c r="D9" s="59">
        <v>10</v>
      </c>
      <c r="E9" s="59">
        <f t="shared" si="0"/>
        <v>4</v>
      </c>
      <c r="F9" s="92">
        <f>(E9+E10+E11)*0.2</f>
        <v>1.92</v>
      </c>
      <c r="G9" s="68"/>
    </row>
    <row r="10" spans="1:7" ht="75" x14ac:dyDescent="0.25">
      <c r="A10" s="102"/>
      <c r="B10" s="45" t="s">
        <v>48</v>
      </c>
      <c r="C10" s="13">
        <v>0.2</v>
      </c>
      <c r="D10" s="59">
        <v>8</v>
      </c>
      <c r="E10" s="59">
        <f t="shared" si="0"/>
        <v>1.6</v>
      </c>
      <c r="F10" s="92"/>
      <c r="G10" s="68" t="s">
        <v>129</v>
      </c>
    </row>
    <row r="11" spans="1:7" ht="79.5" customHeight="1" x14ac:dyDescent="0.25">
      <c r="A11" s="102"/>
      <c r="B11" s="45" t="s">
        <v>46</v>
      </c>
      <c r="C11" s="13">
        <v>0.4</v>
      </c>
      <c r="D11" s="59">
        <v>10</v>
      </c>
      <c r="E11" s="59">
        <f t="shared" si="0"/>
        <v>4</v>
      </c>
      <c r="F11" s="92"/>
      <c r="G11" s="68"/>
    </row>
    <row r="12" spans="1:7" ht="42" customHeight="1" x14ac:dyDescent="0.25">
      <c r="A12" s="83" t="s">
        <v>13</v>
      </c>
      <c r="B12" s="45" t="s">
        <v>23</v>
      </c>
      <c r="C12" s="13">
        <v>0.3</v>
      </c>
      <c r="D12" s="59">
        <v>8</v>
      </c>
      <c r="E12" s="59">
        <f t="shared" si="0"/>
        <v>2.4</v>
      </c>
      <c r="F12" s="93">
        <f>(E12+E13+E14+E15)*0.4</f>
        <v>3.3600000000000003</v>
      </c>
      <c r="G12" s="68" t="s">
        <v>130</v>
      </c>
    </row>
    <row r="13" spans="1:7" ht="67.5" customHeight="1" x14ac:dyDescent="0.25">
      <c r="A13" s="84"/>
      <c r="B13" s="45" t="s">
        <v>25</v>
      </c>
      <c r="C13" s="13">
        <v>0.3</v>
      </c>
      <c r="D13" s="59">
        <v>10</v>
      </c>
      <c r="E13" s="59">
        <f t="shared" si="0"/>
        <v>3</v>
      </c>
      <c r="F13" s="94"/>
      <c r="G13" s="69" t="s">
        <v>131</v>
      </c>
    </row>
    <row r="14" spans="1:7" ht="52.5" customHeight="1" x14ac:dyDescent="0.25">
      <c r="A14" s="84"/>
      <c r="B14" s="45" t="s">
        <v>26</v>
      </c>
      <c r="C14" s="13">
        <v>0.2</v>
      </c>
      <c r="D14" s="59">
        <v>5</v>
      </c>
      <c r="E14" s="59">
        <f t="shared" si="0"/>
        <v>1</v>
      </c>
      <c r="F14" s="94"/>
      <c r="G14" s="68" t="s">
        <v>132</v>
      </c>
    </row>
    <row r="15" spans="1:7" ht="71.25" customHeight="1" x14ac:dyDescent="0.25">
      <c r="A15" s="85"/>
      <c r="B15" s="45" t="s">
        <v>27</v>
      </c>
      <c r="C15" s="13">
        <v>0.2</v>
      </c>
      <c r="D15" s="59">
        <v>10</v>
      </c>
      <c r="E15" s="59">
        <f t="shared" si="0"/>
        <v>2</v>
      </c>
      <c r="F15" s="95"/>
      <c r="G15" s="69" t="s">
        <v>133</v>
      </c>
    </row>
    <row r="16" spans="1:7" ht="19.5" customHeight="1" x14ac:dyDescent="0.25">
      <c r="A16" s="48" t="s">
        <v>14</v>
      </c>
      <c r="B16" s="33"/>
      <c r="C16" s="33"/>
      <c r="D16" s="33"/>
      <c r="E16" s="33"/>
      <c r="F16" s="53">
        <f>F6+F9+F12</f>
        <v>7.6800000000000006</v>
      </c>
      <c r="G16" s="33"/>
    </row>
    <row r="17" spans="1:7" ht="63" customHeight="1" x14ac:dyDescent="0.25">
      <c r="A17" s="49" t="s">
        <v>15</v>
      </c>
      <c r="B17" s="96" t="s">
        <v>28</v>
      </c>
      <c r="C17" s="97"/>
      <c r="D17" s="97"/>
      <c r="E17" s="97"/>
      <c r="F17" s="97"/>
      <c r="G17" s="98"/>
    </row>
    <row r="18" spans="1:7" ht="61.5" customHeight="1" x14ac:dyDescent="0.25">
      <c r="A18" s="75" t="s">
        <v>16</v>
      </c>
      <c r="B18" s="99" t="s">
        <v>173</v>
      </c>
      <c r="C18" s="100"/>
      <c r="D18" s="100"/>
      <c r="E18" s="100"/>
      <c r="F18" s="100"/>
      <c r="G18" s="101"/>
    </row>
  </sheetData>
  <customSheetViews>
    <customSheetView guid="{83B5464C-805B-41DB-81B9-A691DDF78663}" scale="80" showPageBreaks="1" printArea="1" view="pageBreakPreview" topLeftCell="A12">
      <selection activeCell="B18" sqref="B18:G18"/>
      <pageMargins left="0.39370078740157483" right="0.39370078740157483" top="0.39370078740157483" bottom="0.39370078740157483" header="0.31496062992125984" footer="0.31496062992125984"/>
      <pageSetup paperSize="9" scale="61" orientation="landscape" r:id="rId1"/>
      <headerFooter>
        <oddFooter>&amp;R82</oddFooter>
      </headerFooter>
    </customSheetView>
    <customSheetView guid="{DB5FF748-5A0B-481D-84B1-E8DCB60F31BB}" scale="80" printArea="1">
      <pane xSplit="1" ySplit="6" topLeftCell="B7" activePane="bottomRight" state="frozen"/>
      <selection pane="bottomRight" activeCell="B18" sqref="B18:G18"/>
      <pageMargins left="0.39370078740157483" right="0.39370078740157483" top="0.39370078740157483" bottom="0.39370078740157483" header="0.31496062992125984" footer="0.31496062992125984"/>
      <pageSetup paperSize="9" scale="61" orientation="landscape" r:id="rId2"/>
      <headerFooter>
        <oddFooter>&amp;R82</oddFooter>
      </headerFooter>
    </customSheetView>
    <customSheetView guid="{D064BFE3-0CFC-4FA0-A904-E97A6AB4FB27}" scale="70" showPageBreaks="1" printArea="1" view="pageBreakPreview">
      <selection activeCell="G13" sqref="G13"/>
      <pageMargins left="0.39370078740157483" right="0.39370078740157483" top="0.39370078740157483" bottom="0.39370078740157483" header="0.31496062992125984" footer="0.31496062992125984"/>
      <pageSetup paperSize="9" scale="61" orientation="landscape" r:id="rId3"/>
      <headerFooter>
        <oddFooter>&amp;R80</oddFooter>
      </headerFooter>
    </customSheetView>
    <customSheetView guid="{6D50AFB0-1F88-45CC-9714-E302C21A7AF6}" scale="70" showPageBreaks="1" printArea="1" view="pageBreakPreview" topLeftCell="A11">
      <selection activeCell="F17" sqref="F17"/>
      <pageMargins left="0.39370078740157483" right="0.39370078740157483" top="0.39370078740157483" bottom="0.39370078740157483" header="0.31496062992125984" footer="0.31496062992125984"/>
      <pageSetup paperSize="9" scale="61" orientation="landscape" r:id="rId4"/>
      <headerFooter>
        <oddFooter>&amp;R82</oddFooter>
      </headerFooter>
    </customSheetView>
    <customSheetView guid="{65D17E01-2C95-467A-A6C0-284D8AF9353A}" scale="70" view="pageBreakPreview">
      <pane xSplit="1" ySplit="6" topLeftCell="B10" activePane="bottomRight" state="frozen"/>
      <selection pane="bottomRight" activeCell="G15" sqref="G15"/>
      <pageMargins left="0.39370078740157483" right="0.39370078740157483" top="0.39370078740157483" bottom="0.39370078740157483" header="0.31496062992125984" footer="0.31496062992125984"/>
      <pageSetup paperSize="9" scale="61" orientation="landscape" r:id="rId5"/>
      <headerFooter>
        <oddFooter>&amp;R82</oddFooter>
      </headerFooter>
    </customSheetView>
    <customSheetView guid="{E68AA610-1447-41B6-8A0D-6F62026B6D10}" scale="80" showPageBreaks="1" printArea="1" view="pageBreakPreview">
      <selection activeCell="G11" sqref="G11"/>
      <pageMargins left="0.39370078740157483" right="0.39370078740157483" top="0.39370078740157483" bottom="0.39370078740157483" header="0.31496062992125984" footer="0.31496062992125984"/>
      <pageSetup paperSize="9" scale="61" orientation="landscape" r:id="rId6"/>
      <headerFooter>
        <oddFooter>&amp;R82</oddFooter>
      </headerFooter>
    </customSheetView>
    <customSheetView guid="{EC56D8CD-5E96-4735-B304-1C545AF394D1}" scale="70" showPageBreaks="1" printArea="1" view="pageBreakPreview" topLeftCell="B1">
      <selection activeCell="G10" sqref="G10"/>
      <pageMargins left="0.39370078740157483" right="0.39370078740157483" top="0.39370078740157483" bottom="0.39370078740157483" header="0.31496062992125984" footer="0.31496062992125984"/>
      <pageSetup paperSize="9" scale="61" orientation="landscape" r:id="rId7"/>
      <headerFooter>
        <oddFooter>&amp;R82</oddFooter>
      </headerFooter>
    </customSheetView>
  </customSheetViews>
  <mergeCells count="11">
    <mergeCell ref="A1:G1"/>
    <mergeCell ref="A2:G2"/>
    <mergeCell ref="A3:G3"/>
    <mergeCell ref="A6:A8"/>
    <mergeCell ref="F6:F8"/>
    <mergeCell ref="F9:F11"/>
    <mergeCell ref="A12:A15"/>
    <mergeCell ref="F12:F15"/>
    <mergeCell ref="B17:G17"/>
    <mergeCell ref="B18:G18"/>
    <mergeCell ref="A9:A11"/>
  </mergeCells>
  <pageMargins left="0.39370078740157483" right="0.39370078740157483" top="0.39370078740157483" bottom="0.39370078740157483" header="0.31496062992125984" footer="0.31496062992125984"/>
  <pageSetup paperSize="9" scale="61" orientation="landscape" r:id="rId8"/>
  <headerFooter>
    <oddFooter>&amp;R82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3"/>
  <sheetViews>
    <sheetView tabSelected="1" view="pageBreakPreview" zoomScale="70" zoomScaleNormal="100" zoomScaleSheetLayoutView="70" workbookViewId="0">
      <pane xSplit="1" ySplit="5" topLeftCell="B6" activePane="bottomRight" state="frozen"/>
      <selection pane="topRight" activeCell="B1" sqref="B1"/>
      <selection pane="bottomLeft" activeCell="A6" sqref="A6"/>
      <selection pane="bottomRight" activeCell="L17" sqref="L17"/>
    </sheetView>
  </sheetViews>
  <sheetFormatPr defaultRowHeight="15" x14ac:dyDescent="0.25"/>
  <cols>
    <col min="1" max="1" width="36.42578125" style="22" customWidth="1"/>
    <col min="2" max="2" width="36.85546875" style="22" customWidth="1"/>
    <col min="3" max="4" width="9.140625" style="22"/>
    <col min="5" max="5" width="17.140625" style="22" customWidth="1"/>
    <col min="6" max="6" width="18" style="22" customWidth="1"/>
    <col min="7" max="7" width="42.140625" style="22" customWidth="1"/>
    <col min="8" max="16384" width="9.140625" style="22"/>
  </cols>
  <sheetData>
    <row r="1" spans="1:7" ht="16.5" x14ac:dyDescent="0.25">
      <c r="A1" s="86" t="s">
        <v>0</v>
      </c>
      <c r="B1" s="86"/>
      <c r="C1" s="86"/>
      <c r="D1" s="86"/>
      <c r="E1" s="86"/>
      <c r="F1" s="86"/>
      <c r="G1" s="86"/>
    </row>
    <row r="2" spans="1:7" ht="16.5" x14ac:dyDescent="0.25">
      <c r="A2" s="109" t="s">
        <v>67</v>
      </c>
      <c r="B2" s="109"/>
      <c r="C2" s="109"/>
      <c r="D2" s="109"/>
      <c r="E2" s="109"/>
      <c r="F2" s="109"/>
      <c r="G2" s="109"/>
    </row>
    <row r="3" spans="1:7" ht="16.5" x14ac:dyDescent="0.25">
      <c r="A3" s="87" t="s">
        <v>17</v>
      </c>
      <c r="B3" s="87"/>
      <c r="C3" s="87"/>
      <c r="D3" s="87"/>
      <c r="E3" s="87"/>
      <c r="F3" s="87"/>
      <c r="G3" s="87"/>
    </row>
    <row r="5" spans="1:7" ht="42.75" x14ac:dyDescent="0.25">
      <c r="A5" s="44" t="s">
        <v>1</v>
      </c>
      <c r="B5" s="44" t="s">
        <v>2</v>
      </c>
      <c r="C5" s="44" t="s">
        <v>3</v>
      </c>
      <c r="D5" s="44" t="s">
        <v>4</v>
      </c>
      <c r="E5" s="44" t="s">
        <v>5</v>
      </c>
      <c r="F5" s="44" t="s">
        <v>6</v>
      </c>
      <c r="G5" s="44" t="s">
        <v>7</v>
      </c>
    </row>
    <row r="6" spans="1:7" ht="45" x14ac:dyDescent="0.25">
      <c r="A6" s="102" t="s">
        <v>11</v>
      </c>
      <c r="B6" s="45" t="s">
        <v>8</v>
      </c>
      <c r="C6" s="47">
        <v>0.5</v>
      </c>
      <c r="D6" s="59">
        <v>10</v>
      </c>
      <c r="E6" s="47">
        <f t="shared" ref="E6:E10" si="0">D6*C6</f>
        <v>5</v>
      </c>
      <c r="F6" s="110">
        <f>(E6+E7)*0.4</f>
        <v>2</v>
      </c>
      <c r="G6" s="50" t="s">
        <v>142</v>
      </c>
    </row>
    <row r="7" spans="1:7" ht="90" x14ac:dyDescent="0.25">
      <c r="A7" s="102"/>
      <c r="B7" s="45" t="s">
        <v>9</v>
      </c>
      <c r="C7" s="47">
        <v>0.5</v>
      </c>
      <c r="D7" s="59">
        <v>0</v>
      </c>
      <c r="E7" s="47">
        <f>D7*C7</f>
        <v>0</v>
      </c>
      <c r="F7" s="110"/>
      <c r="G7" s="50" t="s">
        <v>143</v>
      </c>
    </row>
    <row r="8" spans="1:7" ht="60" x14ac:dyDescent="0.25">
      <c r="A8" s="102" t="s">
        <v>12</v>
      </c>
      <c r="B8" s="45" t="s">
        <v>49</v>
      </c>
      <c r="C8" s="47">
        <v>0.6</v>
      </c>
      <c r="D8" s="47">
        <v>10</v>
      </c>
      <c r="E8" s="47">
        <f t="shared" si="0"/>
        <v>6</v>
      </c>
      <c r="F8" s="110">
        <f>(E8+E9)*0.2</f>
        <v>1.6</v>
      </c>
      <c r="G8" s="34"/>
    </row>
    <row r="9" spans="1:7" ht="60" x14ac:dyDescent="0.25">
      <c r="A9" s="102"/>
      <c r="B9" s="45" t="s">
        <v>53</v>
      </c>
      <c r="C9" s="47">
        <v>0.4</v>
      </c>
      <c r="D9" s="47">
        <v>5</v>
      </c>
      <c r="E9" s="47">
        <f t="shared" si="0"/>
        <v>2</v>
      </c>
      <c r="F9" s="110"/>
      <c r="G9" s="34"/>
    </row>
    <row r="10" spans="1:7" ht="75" x14ac:dyDescent="0.25">
      <c r="A10" s="73" t="s">
        <v>13</v>
      </c>
      <c r="B10" s="45" t="s">
        <v>23</v>
      </c>
      <c r="C10" s="47">
        <v>1</v>
      </c>
      <c r="D10" s="59">
        <v>8</v>
      </c>
      <c r="E10" s="47">
        <f t="shared" si="0"/>
        <v>8</v>
      </c>
      <c r="F10" s="74">
        <f>E10*0.4</f>
        <v>3.2</v>
      </c>
      <c r="G10" s="68" t="s">
        <v>106</v>
      </c>
    </row>
    <row r="11" spans="1:7" ht="19.5" customHeight="1" x14ac:dyDescent="0.25">
      <c r="A11" s="48" t="s">
        <v>14</v>
      </c>
      <c r="B11" s="33"/>
      <c r="C11" s="33"/>
      <c r="D11" s="33"/>
      <c r="E11" s="33"/>
      <c r="F11" s="53">
        <f>F6+F8+F10</f>
        <v>6.8000000000000007</v>
      </c>
      <c r="G11" s="33"/>
    </row>
    <row r="12" spans="1:7" ht="66.75" customHeight="1" x14ac:dyDescent="0.25">
      <c r="A12" s="49" t="s">
        <v>15</v>
      </c>
      <c r="B12" s="112" t="s">
        <v>60</v>
      </c>
      <c r="C12" s="100"/>
      <c r="D12" s="100"/>
      <c r="E12" s="100"/>
      <c r="F12" s="100"/>
      <c r="G12" s="101"/>
    </row>
    <row r="13" spans="1:7" ht="51.75" customHeight="1" x14ac:dyDescent="0.25">
      <c r="A13" s="49" t="s">
        <v>16</v>
      </c>
      <c r="B13" s="99" t="s">
        <v>167</v>
      </c>
      <c r="C13" s="160"/>
      <c r="D13" s="160"/>
      <c r="E13" s="160"/>
      <c r="F13" s="160"/>
      <c r="G13" s="161"/>
    </row>
  </sheetData>
  <customSheetViews>
    <customSheetView guid="{83B5464C-805B-41DB-81B9-A691DDF78663}" scale="70" showPageBreaks="1" printArea="1" view="pageBreakPreview">
      <pane xSplit="1" ySplit="5" topLeftCell="B6" activePane="bottomRight" state="frozen"/>
      <selection pane="bottomRight" activeCell="L17" sqref="L17"/>
      <pageMargins left="0.39370078740157483" right="0.39370078740157483" top="0.39370078740157483" bottom="0.39370078740157483" header="0.31496062992125984" footer="0.31496062992125984"/>
      <pageSetup paperSize="9" scale="76" orientation="landscape" r:id="rId1"/>
      <headerFooter>
        <oddFooter>&amp;R98</oddFooter>
      </headerFooter>
    </customSheetView>
    <customSheetView guid="{DB5FF748-5A0B-481D-84B1-E8DCB60F31BB}" scale="90" showPageBreaks="1" printArea="1" view="pageBreakPreview">
      <pane xSplit="1" ySplit="5" topLeftCell="B6" activePane="bottomRight" state="frozen"/>
      <selection pane="bottomRight" activeCell="G15" sqref="G15"/>
      <pageMargins left="0.39370078740157483" right="0.39370078740157483" top="0.39370078740157483" bottom="0.39370078740157483" header="0.31496062992125984" footer="0.31496062992125984"/>
      <pageSetup paperSize="9" scale="76" orientation="landscape" r:id="rId2"/>
      <headerFooter>
        <oddFooter>&amp;R98</oddFooter>
      </headerFooter>
    </customSheetView>
    <customSheetView guid="{D064BFE3-0CFC-4FA0-A904-E97A6AB4FB27}" scale="90" showPageBreaks="1" printArea="1" view="pageBreakPreview">
      <pane xSplit="1" ySplit="5" topLeftCell="B6" activePane="bottomRight" state="frozen"/>
      <selection pane="bottomRight" activeCell="G7" sqref="G7"/>
      <pageMargins left="0.39370078740157483" right="0.39370078740157483" top="0.39370078740157483" bottom="0.39370078740157483" header="0.31496062992125984" footer="0.31496062992125984"/>
      <pageSetup paperSize="9" scale="76" orientation="landscape" r:id="rId3"/>
      <headerFooter>
        <oddFooter>&amp;R98</oddFooter>
      </headerFooter>
    </customSheetView>
    <customSheetView guid="{65D17E01-2C95-467A-A6C0-284D8AF9353A}" scale="90" showPageBreaks="1" printArea="1" view="pageBreakPreview">
      <pane xSplit="1" ySplit="5" topLeftCell="B6" activePane="bottomRight" state="frozen"/>
      <selection pane="bottomRight" activeCell="M12" sqref="M12"/>
      <pageMargins left="0.39370078740157483" right="0.39370078740157483" top="0.39370078740157483" bottom="0.39370078740157483" header="0.31496062992125984" footer="0.31496062992125984"/>
      <pageSetup paperSize="9" scale="76" orientation="landscape" r:id="rId4"/>
      <headerFooter>
        <oddFooter>&amp;R98</oddFooter>
      </headerFooter>
    </customSheetView>
    <customSheetView guid="{E68AA610-1447-41B6-8A0D-6F62026B6D10}" showPageBreaks="1" printArea="1" view="pageBreakPreview">
      <pane xSplit="1" ySplit="5" topLeftCell="B6" activePane="bottomRight" state="frozen"/>
      <selection pane="bottomRight" activeCell="B13" sqref="B13:G13"/>
      <pageMargins left="0.39370078740157483" right="0.39370078740157483" top="0.39370078740157483" bottom="0.39370078740157483" header="0.31496062992125984" footer="0.31496062992125984"/>
      <pageSetup paperSize="9" scale="76" orientation="landscape" r:id="rId5"/>
      <headerFooter>
        <oddFooter>&amp;R98</oddFooter>
      </headerFooter>
    </customSheetView>
    <customSheetView guid="{EC56D8CD-5E96-4735-B304-1C545AF394D1}" scale="70" showPageBreaks="1" printArea="1" view="pageBreakPreview">
      <pane xSplit="1" ySplit="5" topLeftCell="B6" activePane="bottomRight" state="frozen"/>
      <selection pane="bottomRight" activeCell="B13" sqref="B13:G13"/>
      <pageMargins left="0.39370078740157483" right="0.39370078740157483" top="0.39370078740157483" bottom="0.39370078740157483" header="0.31496062992125984" footer="0.31496062992125984"/>
      <pageSetup paperSize="9" scale="76" orientation="landscape" r:id="rId6"/>
      <headerFooter>
        <oddFooter>&amp;R98</oddFooter>
      </headerFooter>
    </customSheetView>
  </customSheetViews>
  <mergeCells count="9">
    <mergeCell ref="B12:G12"/>
    <mergeCell ref="B13:G13"/>
    <mergeCell ref="A1:G1"/>
    <mergeCell ref="A2:G2"/>
    <mergeCell ref="A3:G3"/>
    <mergeCell ref="A6:A7"/>
    <mergeCell ref="F6:F7"/>
    <mergeCell ref="A8:A9"/>
    <mergeCell ref="F8:F9"/>
  </mergeCells>
  <pageMargins left="0.39370078740157483" right="0.39370078740157483" top="0.39370078740157483" bottom="0.39370078740157483" header="0.31496062992125984" footer="0.31496062992125984"/>
  <pageSetup paperSize="9" scale="76" orientation="landscape" r:id="rId7"/>
  <headerFooter>
    <oddFooter>&amp;R98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9"/>
  <sheetViews>
    <sheetView view="pageBreakPreview" topLeftCell="A4" zoomScale="70" zoomScaleNormal="80" zoomScaleSheetLayoutView="90" workbookViewId="0">
      <selection activeCell="B19" sqref="B19:G19"/>
    </sheetView>
  </sheetViews>
  <sheetFormatPr defaultRowHeight="15" x14ac:dyDescent="0.25"/>
  <cols>
    <col min="1" max="1" width="29.85546875" style="27" customWidth="1"/>
    <col min="2" max="2" width="60.42578125" style="27" customWidth="1"/>
    <col min="3" max="4" width="9.140625" style="27"/>
    <col min="5" max="5" width="17.140625" style="27" customWidth="1"/>
    <col min="6" max="6" width="18" style="27" customWidth="1"/>
    <col min="7" max="7" width="43.42578125" style="27" customWidth="1"/>
    <col min="8" max="16384" width="9.140625" style="27"/>
  </cols>
  <sheetData>
    <row r="1" spans="1:8" ht="16.5" x14ac:dyDescent="0.25">
      <c r="A1" s="86" t="s">
        <v>0</v>
      </c>
      <c r="B1" s="86"/>
      <c r="C1" s="86"/>
      <c r="D1" s="86"/>
      <c r="E1" s="86"/>
      <c r="F1" s="86"/>
      <c r="G1" s="86"/>
    </row>
    <row r="2" spans="1:8" ht="10.5" customHeight="1" x14ac:dyDescent="0.25">
      <c r="A2" s="109" t="s">
        <v>75</v>
      </c>
      <c r="B2" s="109"/>
      <c r="C2" s="109"/>
      <c r="D2" s="109"/>
      <c r="E2" s="109"/>
      <c r="F2" s="109"/>
      <c r="G2" s="109"/>
    </row>
    <row r="3" spans="1:8" ht="9" customHeight="1" x14ac:dyDescent="0.25">
      <c r="A3" s="109"/>
      <c r="B3" s="109"/>
      <c r="C3" s="109"/>
      <c r="D3" s="109"/>
      <c r="E3" s="109"/>
      <c r="F3" s="109"/>
      <c r="G3" s="109"/>
    </row>
    <row r="4" spans="1:8" ht="16.5" x14ac:dyDescent="0.25">
      <c r="A4" s="87" t="s">
        <v>70</v>
      </c>
      <c r="B4" s="87"/>
      <c r="C4" s="87"/>
      <c r="D4" s="87"/>
      <c r="E4" s="87"/>
      <c r="F4" s="87"/>
      <c r="G4" s="87"/>
    </row>
    <row r="6" spans="1:8" ht="42.75" x14ac:dyDescent="0.25">
      <c r="A6" s="44" t="s">
        <v>1</v>
      </c>
      <c r="B6" s="44" t="s">
        <v>2</v>
      </c>
      <c r="C6" s="44" t="s">
        <v>3</v>
      </c>
      <c r="D6" s="44" t="s">
        <v>4</v>
      </c>
      <c r="E6" s="44" t="s">
        <v>5</v>
      </c>
      <c r="F6" s="44" t="s">
        <v>6</v>
      </c>
      <c r="G6" s="44" t="s">
        <v>7</v>
      </c>
    </row>
    <row r="7" spans="1:8" ht="38.25" customHeight="1" x14ac:dyDescent="0.25">
      <c r="A7" s="83" t="s">
        <v>11</v>
      </c>
      <c r="B7" s="45" t="s">
        <v>8</v>
      </c>
      <c r="C7" s="47">
        <v>0.4</v>
      </c>
      <c r="D7" s="47">
        <v>10</v>
      </c>
      <c r="E7" s="47">
        <f>D7*C7</f>
        <v>4</v>
      </c>
      <c r="F7" s="106">
        <f>(E7+E8)*0.4</f>
        <v>2.4000000000000004</v>
      </c>
      <c r="G7" s="50" t="s">
        <v>76</v>
      </c>
    </row>
    <row r="8" spans="1:8" ht="57" customHeight="1" x14ac:dyDescent="0.25">
      <c r="A8" s="84"/>
      <c r="B8" s="45" t="s">
        <v>9</v>
      </c>
      <c r="C8" s="47">
        <v>0.4</v>
      </c>
      <c r="D8" s="47">
        <v>5</v>
      </c>
      <c r="E8" s="47">
        <f>D8*C8</f>
        <v>2</v>
      </c>
      <c r="F8" s="107"/>
      <c r="G8" s="50" t="s">
        <v>77</v>
      </c>
      <c r="H8" s="43"/>
    </row>
    <row r="9" spans="1:8" ht="112.5" customHeight="1" x14ac:dyDescent="0.25">
      <c r="A9" s="85"/>
      <c r="B9" s="45" t="s">
        <v>10</v>
      </c>
      <c r="C9" s="47">
        <v>0.2</v>
      </c>
      <c r="D9" s="47">
        <v>10</v>
      </c>
      <c r="E9" s="47">
        <f>D9*C9</f>
        <v>2</v>
      </c>
      <c r="F9" s="108"/>
      <c r="G9" s="50" t="s">
        <v>78</v>
      </c>
    </row>
    <row r="10" spans="1:8" ht="41.25" customHeight="1" x14ac:dyDescent="0.25">
      <c r="A10" s="102" t="s">
        <v>12</v>
      </c>
      <c r="B10" s="45" t="s">
        <v>49</v>
      </c>
      <c r="C10" s="47">
        <v>0.4</v>
      </c>
      <c r="D10" s="47">
        <v>10</v>
      </c>
      <c r="E10" s="47">
        <f>D10*C10</f>
        <v>4</v>
      </c>
      <c r="F10" s="106">
        <f>(E10+E12)*0.2</f>
        <v>1.2000000000000002</v>
      </c>
      <c r="G10" s="35"/>
      <c r="H10" s="40"/>
    </row>
    <row r="11" spans="1:8" ht="75" x14ac:dyDescent="0.25">
      <c r="A11" s="102"/>
      <c r="B11" s="45" t="s">
        <v>56</v>
      </c>
      <c r="C11" s="47">
        <v>0.2</v>
      </c>
      <c r="D11" s="47">
        <v>5</v>
      </c>
      <c r="E11" s="47">
        <f>D11*C11</f>
        <v>1</v>
      </c>
      <c r="F11" s="107"/>
      <c r="G11" s="51" t="s">
        <v>79</v>
      </c>
    </row>
    <row r="12" spans="1:8" ht="45" x14ac:dyDescent="0.25">
      <c r="A12" s="102"/>
      <c r="B12" s="45" t="s">
        <v>53</v>
      </c>
      <c r="C12" s="47">
        <v>0.4</v>
      </c>
      <c r="D12" s="47">
        <v>5</v>
      </c>
      <c r="E12" s="47">
        <f t="shared" ref="E12:E15" si="0">D12*C12</f>
        <v>2</v>
      </c>
      <c r="F12" s="108"/>
      <c r="G12" s="35"/>
    </row>
    <row r="13" spans="1:8" ht="42" customHeight="1" x14ac:dyDescent="0.25">
      <c r="A13" s="83" t="s">
        <v>13</v>
      </c>
      <c r="B13" s="45" t="s">
        <v>23</v>
      </c>
      <c r="C13" s="47">
        <v>0.3</v>
      </c>
      <c r="D13" s="47">
        <v>8</v>
      </c>
      <c r="E13" s="47">
        <f t="shared" si="0"/>
        <v>2.4</v>
      </c>
      <c r="F13" s="106">
        <f>(E13+E14+E15+E16)*0.4</f>
        <v>3.3600000000000003</v>
      </c>
      <c r="G13" s="51" t="s">
        <v>80</v>
      </c>
    </row>
    <row r="14" spans="1:8" ht="67.5" customHeight="1" x14ac:dyDescent="0.25">
      <c r="A14" s="84"/>
      <c r="B14" s="45" t="s">
        <v>25</v>
      </c>
      <c r="C14" s="47">
        <v>0.3</v>
      </c>
      <c r="D14" s="47">
        <v>10</v>
      </c>
      <c r="E14" s="47">
        <f t="shared" si="0"/>
        <v>3</v>
      </c>
      <c r="F14" s="107"/>
      <c r="G14" s="52"/>
    </row>
    <row r="15" spans="1:8" ht="52.5" customHeight="1" x14ac:dyDescent="0.25">
      <c r="A15" s="84"/>
      <c r="B15" s="45" t="s">
        <v>26</v>
      </c>
      <c r="C15" s="47">
        <v>0.2</v>
      </c>
      <c r="D15" s="47">
        <v>5</v>
      </c>
      <c r="E15" s="47">
        <f t="shared" si="0"/>
        <v>1</v>
      </c>
      <c r="F15" s="107"/>
      <c r="G15" s="51" t="s">
        <v>81</v>
      </c>
    </row>
    <row r="16" spans="1:8" ht="71.25" customHeight="1" x14ac:dyDescent="0.25">
      <c r="A16" s="85"/>
      <c r="B16" s="45" t="s">
        <v>27</v>
      </c>
      <c r="C16" s="47">
        <v>0.2</v>
      </c>
      <c r="D16" s="47">
        <v>10</v>
      </c>
      <c r="E16" s="47">
        <f>D16*C16</f>
        <v>2</v>
      </c>
      <c r="F16" s="108"/>
      <c r="G16" s="52" t="s">
        <v>31</v>
      </c>
    </row>
    <row r="17" spans="1:7" ht="19.5" customHeight="1" x14ac:dyDescent="0.25">
      <c r="A17" s="48" t="s">
        <v>14</v>
      </c>
      <c r="B17" s="33"/>
      <c r="C17" s="33"/>
      <c r="D17" s="33"/>
      <c r="E17" s="33"/>
      <c r="F17" s="53">
        <f>F7+F10+F13</f>
        <v>6.9600000000000009</v>
      </c>
      <c r="G17" s="33"/>
    </row>
    <row r="18" spans="1:7" ht="48.75" customHeight="1" x14ac:dyDescent="0.25">
      <c r="A18" s="49" t="s">
        <v>15</v>
      </c>
      <c r="B18" s="79" t="s">
        <v>28</v>
      </c>
      <c r="C18" s="80"/>
      <c r="D18" s="80"/>
      <c r="E18" s="80"/>
      <c r="F18" s="80"/>
      <c r="G18" s="81"/>
    </row>
    <row r="19" spans="1:7" ht="63" customHeight="1" x14ac:dyDescent="0.25">
      <c r="A19" s="49" t="s">
        <v>16</v>
      </c>
      <c r="B19" s="82" t="s">
        <v>172</v>
      </c>
      <c r="C19" s="80"/>
      <c r="D19" s="80"/>
      <c r="E19" s="80"/>
      <c r="F19" s="80"/>
      <c r="G19" s="81"/>
    </row>
  </sheetData>
  <customSheetViews>
    <customSheetView guid="{83B5464C-805B-41DB-81B9-A691DDF78663}" scale="70" showPageBreaks="1" printArea="1" view="pageBreakPreview" topLeftCell="A4">
      <selection activeCell="B19" sqref="B19:G19"/>
      <pageMargins left="0.39370078740157483" right="0.39370078740157483" top="0.39370078740157483" bottom="0.39370078740157483" header="0.31496062992125984" footer="0.31496062992125984"/>
      <pageSetup paperSize="9" scale="60" orientation="landscape" r:id="rId1"/>
      <headerFooter>
        <oddFooter>&amp;R88</oddFooter>
      </headerFooter>
    </customSheetView>
    <customSheetView guid="{DB5FF748-5A0B-481D-84B1-E8DCB60F31BB}" scale="90" showPageBreaks="1" printArea="1" hiddenRows="1" view="pageBreakPreview">
      <selection activeCell="J19" sqref="J19"/>
      <pageMargins left="0.39370078740157483" right="0.39370078740157483" top="0.39370078740157483" bottom="0.39370078740157483" header="0.31496062992125984" footer="0.31496062992125984"/>
      <pageSetup paperSize="9" scale="60" orientation="landscape" r:id="rId2"/>
      <headerFooter>
        <oddFooter>&amp;R88</oddFooter>
      </headerFooter>
    </customSheetView>
    <customSheetView guid="{D064BFE3-0CFC-4FA0-A904-E97A6AB4FB27}" scale="90" showPageBreaks="1" printArea="1" hiddenRows="1" view="pageBreakPreview">
      <selection activeCell="D12" sqref="D12"/>
      <pageMargins left="0.39370078740157483" right="0.39370078740157483" top="0.39370078740157483" bottom="0.39370078740157483" header="0.31496062992125984" footer="0.31496062992125984"/>
      <pageSetup paperSize="9" scale="60" orientation="landscape" r:id="rId3"/>
      <headerFooter>
        <oddFooter>&amp;R93</oddFooter>
      </headerFooter>
    </customSheetView>
    <customSheetView guid="{6D50AFB0-1F88-45CC-9714-E302C21A7AF6}" scale="80" showPageBreaks="1" printArea="1" hiddenRows="1" view="pageBreakPreview" topLeftCell="A4">
      <selection activeCell="B20" sqref="B20:G20"/>
      <pageMargins left="0.39370078740157483" right="0.39370078740157483" top="0.39370078740157483" bottom="0.39370078740157483" header="0.31496062992125984" footer="0.31496062992125984"/>
      <pageSetup paperSize="9" scale="60" orientation="landscape" r:id="rId4"/>
      <headerFooter>
        <oddFooter>&amp;R88</oddFooter>
      </headerFooter>
    </customSheetView>
    <customSheetView guid="{65D17E01-2C95-467A-A6C0-284D8AF9353A}" scale="80" showPageBreaks="1" printArea="1" hiddenRows="1" view="pageBreakPreview">
      <selection activeCell="E16" sqref="E16"/>
      <pageMargins left="0.39370078740157483" right="0.39370078740157483" top="0.39370078740157483" bottom="0.39370078740157483" header="0.31496062992125984" footer="0.31496062992125984"/>
      <pageSetup paperSize="9" scale="60" orientation="landscape" r:id="rId5"/>
      <headerFooter>
        <oddFooter>&amp;R88</oddFooter>
      </headerFooter>
    </customSheetView>
    <customSheetView guid="{E68AA610-1447-41B6-8A0D-6F62026B6D10}" scale="80" showPageBreaks="1" printArea="1" hiddenRows="1" view="pageBreakPreview" topLeftCell="A4">
      <selection activeCell="F29" sqref="F29"/>
      <pageMargins left="0.39370078740157483" right="0.39370078740157483" top="0.39370078740157483" bottom="0.39370078740157483" header="0.31496062992125984" footer="0.31496062992125984"/>
      <pageSetup paperSize="9" scale="60" orientation="landscape" r:id="rId6"/>
      <headerFooter>
        <oddFooter>&amp;R88</oddFooter>
      </headerFooter>
    </customSheetView>
    <customSheetView guid="{EC56D8CD-5E96-4735-B304-1C545AF394D1}" scale="80" showPageBreaks="1" printArea="1" view="pageBreakPreview" topLeftCell="B7">
      <selection activeCell="G16" sqref="G16"/>
      <pageMargins left="0.39370078740157483" right="0.39370078740157483" top="0.39370078740157483" bottom="0.39370078740157483" header="0.31496062992125984" footer="0.31496062992125984"/>
      <pageSetup paperSize="9" scale="60" orientation="landscape" r:id="rId7"/>
      <headerFooter>
        <oddFooter>&amp;R88</oddFooter>
      </headerFooter>
    </customSheetView>
  </customSheetViews>
  <mergeCells count="11">
    <mergeCell ref="A13:A16"/>
    <mergeCell ref="F13:F16"/>
    <mergeCell ref="B18:G18"/>
    <mergeCell ref="B19:G19"/>
    <mergeCell ref="A1:G1"/>
    <mergeCell ref="A2:G3"/>
    <mergeCell ref="A4:G4"/>
    <mergeCell ref="A7:A9"/>
    <mergeCell ref="F7:F9"/>
    <mergeCell ref="A10:A12"/>
    <mergeCell ref="F10:F12"/>
  </mergeCells>
  <pageMargins left="0.39370078740157483" right="0.39370078740157483" top="0.39370078740157483" bottom="0.39370078740157483" header="0.31496062992125984" footer="0.31496062992125984"/>
  <pageSetup paperSize="9" scale="60" orientation="landscape" r:id="rId8"/>
  <headerFooter>
    <oddFooter>&amp;R88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18"/>
  <sheetViews>
    <sheetView view="pageBreakPreview" zoomScale="70" zoomScaleNormal="100" zoomScaleSheetLayoutView="70" workbookViewId="0">
      <selection activeCell="B18" sqref="B18:G18"/>
    </sheetView>
  </sheetViews>
  <sheetFormatPr defaultRowHeight="15" x14ac:dyDescent="0.25"/>
  <cols>
    <col min="1" max="1" width="36.42578125" style="22" customWidth="1"/>
    <col min="2" max="2" width="60.42578125" style="22" customWidth="1"/>
    <col min="3" max="4" width="9.140625" style="22"/>
    <col min="5" max="5" width="17.140625" style="22" customWidth="1"/>
    <col min="6" max="6" width="18" style="22" customWidth="1"/>
    <col min="7" max="7" width="42.140625" style="22" customWidth="1"/>
    <col min="8" max="16384" width="9.140625" style="22"/>
  </cols>
  <sheetData>
    <row r="1" spans="1:8" ht="16.5" x14ac:dyDescent="0.25">
      <c r="A1" s="86" t="s">
        <v>0</v>
      </c>
      <c r="B1" s="86"/>
      <c r="C1" s="86"/>
      <c r="D1" s="86"/>
      <c r="E1" s="86"/>
      <c r="F1" s="86"/>
      <c r="G1" s="86"/>
    </row>
    <row r="2" spans="1:8" ht="16.5" x14ac:dyDescent="0.25">
      <c r="A2" s="86" t="s">
        <v>69</v>
      </c>
      <c r="B2" s="86"/>
      <c r="C2" s="86"/>
      <c r="D2" s="86"/>
      <c r="E2" s="86"/>
      <c r="F2" s="86"/>
      <c r="G2" s="86"/>
    </row>
    <row r="3" spans="1:8" ht="16.5" x14ac:dyDescent="0.25">
      <c r="A3" s="87" t="s">
        <v>24</v>
      </c>
      <c r="B3" s="87"/>
      <c r="C3" s="87"/>
      <c r="D3" s="87"/>
      <c r="E3" s="87"/>
      <c r="F3" s="87"/>
      <c r="G3" s="87"/>
    </row>
    <row r="5" spans="1:8" ht="42.75" x14ac:dyDescent="0.25">
      <c r="A5" s="44" t="s">
        <v>1</v>
      </c>
      <c r="B5" s="44" t="s">
        <v>2</v>
      </c>
      <c r="C5" s="44" t="s">
        <v>3</v>
      </c>
      <c r="D5" s="44" t="s">
        <v>4</v>
      </c>
      <c r="E5" s="44" t="s">
        <v>5</v>
      </c>
      <c r="F5" s="44" t="s">
        <v>6</v>
      </c>
      <c r="G5" s="44" t="s">
        <v>7</v>
      </c>
    </row>
    <row r="6" spans="1:8" ht="38.25" customHeight="1" x14ac:dyDescent="0.25">
      <c r="A6" s="83" t="s">
        <v>11</v>
      </c>
      <c r="B6" s="45" t="s">
        <v>8</v>
      </c>
      <c r="C6" s="47">
        <v>0.4</v>
      </c>
      <c r="D6" s="47">
        <v>10</v>
      </c>
      <c r="E6" s="47">
        <f t="shared" ref="E6:E15" si="0">D6*C6</f>
        <v>4</v>
      </c>
      <c r="F6" s="89">
        <f>(E6+E7+E8)*0.4</f>
        <v>2.2399999999999998</v>
      </c>
      <c r="G6" s="50" t="s">
        <v>175</v>
      </c>
    </row>
    <row r="7" spans="1:8" ht="51" customHeight="1" x14ac:dyDescent="0.25">
      <c r="A7" s="84"/>
      <c r="B7" s="45" t="s">
        <v>9</v>
      </c>
      <c r="C7" s="47">
        <v>0.4</v>
      </c>
      <c r="D7" s="47">
        <v>0</v>
      </c>
      <c r="E7" s="47">
        <f t="shared" si="0"/>
        <v>0</v>
      </c>
      <c r="F7" s="90"/>
      <c r="G7" s="50" t="s">
        <v>82</v>
      </c>
      <c r="H7" s="23"/>
    </row>
    <row r="8" spans="1:8" ht="75" x14ac:dyDescent="0.25">
      <c r="A8" s="85"/>
      <c r="B8" s="45" t="s">
        <v>10</v>
      </c>
      <c r="C8" s="47">
        <v>0.2</v>
      </c>
      <c r="D8" s="47">
        <v>8</v>
      </c>
      <c r="E8" s="47">
        <f t="shared" si="0"/>
        <v>1.6</v>
      </c>
      <c r="F8" s="91"/>
      <c r="G8" s="54" t="s">
        <v>176</v>
      </c>
    </row>
    <row r="9" spans="1:8" ht="41.25" customHeight="1" x14ac:dyDescent="0.25">
      <c r="A9" s="102" t="s">
        <v>12</v>
      </c>
      <c r="B9" s="45" t="s">
        <v>49</v>
      </c>
      <c r="C9" s="47">
        <v>0.4</v>
      </c>
      <c r="D9" s="47">
        <v>10</v>
      </c>
      <c r="E9" s="47">
        <f t="shared" si="0"/>
        <v>4</v>
      </c>
      <c r="F9" s="110">
        <f>(E9+E10+E11)*0.2</f>
        <v>1.8</v>
      </c>
      <c r="G9" s="35"/>
    </row>
    <row r="10" spans="1:8" ht="81" customHeight="1" x14ac:dyDescent="0.25">
      <c r="A10" s="102"/>
      <c r="B10" s="45" t="s">
        <v>56</v>
      </c>
      <c r="C10" s="47">
        <v>0.2</v>
      </c>
      <c r="D10" s="47">
        <v>5</v>
      </c>
      <c r="E10" s="47">
        <f t="shared" si="0"/>
        <v>1</v>
      </c>
      <c r="F10" s="110"/>
      <c r="G10" s="51" t="s">
        <v>83</v>
      </c>
    </row>
    <row r="11" spans="1:8" ht="45" x14ac:dyDescent="0.25">
      <c r="A11" s="102"/>
      <c r="B11" s="45" t="s">
        <v>53</v>
      </c>
      <c r="C11" s="47">
        <v>0.4</v>
      </c>
      <c r="D11" s="47">
        <v>10</v>
      </c>
      <c r="E11" s="47">
        <f t="shared" si="0"/>
        <v>4</v>
      </c>
      <c r="F11" s="110"/>
      <c r="G11" s="35"/>
    </row>
    <row r="12" spans="1:8" ht="42" customHeight="1" x14ac:dyDescent="0.25">
      <c r="A12" s="83" t="s">
        <v>13</v>
      </c>
      <c r="B12" s="45" t="s">
        <v>23</v>
      </c>
      <c r="C12" s="47">
        <v>0.3</v>
      </c>
      <c r="D12" s="47">
        <v>5</v>
      </c>
      <c r="E12" s="47">
        <f t="shared" si="0"/>
        <v>1.5</v>
      </c>
      <c r="F12" s="106">
        <f>(E12+E13+E14+E15)*0.4</f>
        <v>3</v>
      </c>
      <c r="G12" s="51" t="s">
        <v>84</v>
      </c>
    </row>
    <row r="13" spans="1:8" ht="67.5" customHeight="1" x14ac:dyDescent="0.25">
      <c r="A13" s="84"/>
      <c r="B13" s="45" t="s">
        <v>25</v>
      </c>
      <c r="C13" s="47">
        <v>0.3</v>
      </c>
      <c r="D13" s="47">
        <v>10</v>
      </c>
      <c r="E13" s="47">
        <f t="shared" si="0"/>
        <v>3</v>
      </c>
      <c r="F13" s="107"/>
      <c r="G13" s="52" t="s">
        <v>31</v>
      </c>
    </row>
    <row r="14" spans="1:8" ht="52.5" customHeight="1" x14ac:dyDescent="0.25">
      <c r="A14" s="84"/>
      <c r="B14" s="45" t="s">
        <v>26</v>
      </c>
      <c r="C14" s="47">
        <v>0.2</v>
      </c>
      <c r="D14" s="47">
        <v>5</v>
      </c>
      <c r="E14" s="47">
        <f t="shared" si="0"/>
        <v>1</v>
      </c>
      <c r="F14" s="107"/>
      <c r="G14" s="51" t="s">
        <v>85</v>
      </c>
    </row>
    <row r="15" spans="1:8" ht="71.25" customHeight="1" x14ac:dyDescent="0.25">
      <c r="A15" s="85"/>
      <c r="B15" s="45" t="s">
        <v>27</v>
      </c>
      <c r="C15" s="47">
        <v>0.2</v>
      </c>
      <c r="D15" s="47">
        <v>10</v>
      </c>
      <c r="E15" s="47">
        <f t="shared" si="0"/>
        <v>2</v>
      </c>
      <c r="F15" s="108"/>
      <c r="G15" s="52" t="s">
        <v>43</v>
      </c>
    </row>
    <row r="16" spans="1:8" ht="19.5" customHeight="1" x14ac:dyDescent="0.25">
      <c r="A16" s="48" t="s">
        <v>14</v>
      </c>
      <c r="B16" s="33"/>
      <c r="C16" s="33"/>
      <c r="D16" s="33"/>
      <c r="E16" s="33"/>
      <c r="F16" s="53">
        <f>F6+F9+F12</f>
        <v>7.04</v>
      </c>
      <c r="G16" s="33"/>
    </row>
    <row r="17" spans="1:7" ht="72.75" customHeight="1" x14ac:dyDescent="0.25">
      <c r="A17" s="49" t="s">
        <v>15</v>
      </c>
      <c r="B17" s="79" t="s">
        <v>28</v>
      </c>
      <c r="C17" s="80"/>
      <c r="D17" s="80"/>
      <c r="E17" s="80"/>
      <c r="F17" s="80"/>
      <c r="G17" s="81"/>
    </row>
    <row r="18" spans="1:7" ht="44.25" customHeight="1" x14ac:dyDescent="0.25">
      <c r="A18" s="49" t="s">
        <v>16</v>
      </c>
      <c r="B18" s="82" t="s">
        <v>171</v>
      </c>
      <c r="C18" s="80"/>
      <c r="D18" s="80"/>
      <c r="E18" s="80"/>
      <c r="F18" s="80"/>
      <c r="G18" s="81"/>
    </row>
  </sheetData>
  <customSheetViews>
    <customSheetView guid="{83B5464C-805B-41DB-81B9-A691DDF78663}" scale="70" showPageBreaks="1" printArea="1" view="pageBreakPreview">
      <selection activeCell="B18" sqref="B18:G18"/>
      <pageMargins left="0.39370078740157483" right="0.39370078740157483" top="0.39370078740157483" bottom="0.39370078740157483" header="0.31496062992125984" footer="0.31496062992125984"/>
      <pageSetup paperSize="9" scale="61" firstPageNumber="81" orientation="landscape" useFirstPageNumber="1" r:id="rId1"/>
      <headerFooter>
        <oddFooter>&amp;R81</oddFooter>
      </headerFooter>
    </customSheetView>
    <customSheetView guid="{DB5FF748-5A0B-481D-84B1-E8DCB60F31BB}" scale="70" showPageBreaks="1" printArea="1" view="pageBreakPreview">
      <selection activeCell="B18" sqref="B18:G18"/>
      <pageMargins left="0.39370078740157483" right="0.39370078740157483" top="0.39370078740157483" bottom="0.39370078740157483" header="0.31496062992125984" footer="0.31496062992125984"/>
      <pageSetup paperSize="9" scale="61" firstPageNumber="81" orientation="landscape" useFirstPageNumber="1" r:id="rId2"/>
      <headerFooter>
        <oddFooter>&amp;R81</oddFooter>
      </headerFooter>
    </customSheetView>
    <customSheetView guid="{D064BFE3-0CFC-4FA0-A904-E97A6AB4FB27}" scale="90" showPageBreaks="1" printArea="1" view="pageBreakPreview" topLeftCell="A4">
      <selection activeCell="D12" sqref="D12"/>
      <pageMargins left="0.39370078740157483" right="0.39370078740157483" top="0.39370078740157483" bottom="0.39370078740157483" header="0.31496062992125984" footer="0.31496062992125984"/>
      <pageSetup paperSize="9" scale="61" firstPageNumber="81" orientation="landscape" useFirstPageNumber="1" r:id="rId3"/>
      <headerFooter>
        <oddFooter>&amp;R81</oddFooter>
      </headerFooter>
    </customSheetView>
    <customSheetView guid="{6D50AFB0-1F88-45CC-9714-E302C21A7AF6}" scale="80" showPageBreaks="1" printArea="1" view="pageBreakPreview">
      <selection activeCell="D7" sqref="D7"/>
      <pageMargins left="0.39370078740157483" right="0.39370078740157483" top="0.39370078740157483" bottom="0.39370078740157483" header="0.31496062992125984" footer="0.31496062992125984"/>
      <pageSetup paperSize="9" scale="61" firstPageNumber="81" orientation="landscape" useFirstPageNumber="1" r:id="rId4"/>
      <headerFooter>
        <oddFooter>&amp;R81</oddFooter>
      </headerFooter>
    </customSheetView>
    <customSheetView guid="{65D17E01-2C95-467A-A6C0-284D8AF9353A}" scale="80" showPageBreaks="1" printArea="1" view="pageBreakPreview" topLeftCell="A7">
      <selection activeCell="A6" sqref="A6:A8"/>
      <pageMargins left="0.39370078740157483" right="0.39370078740157483" top="0.39370078740157483" bottom="0.39370078740157483" header="0.31496062992125984" footer="0.31496062992125984"/>
      <pageSetup paperSize="9" scale="61" firstPageNumber="81" orientation="landscape" useFirstPageNumber="1" r:id="rId5"/>
      <headerFooter>
        <oddFooter>&amp;R81</oddFooter>
      </headerFooter>
    </customSheetView>
    <customSheetView guid="{E68AA610-1447-41B6-8A0D-6F62026B6D10}" scale="70" showPageBreaks="1" printArea="1" view="pageBreakPreview">
      <selection activeCell="E16" sqref="E16"/>
      <pageMargins left="0.39370078740157483" right="0.39370078740157483" top="0.39370078740157483" bottom="0.39370078740157483" header="0.31496062992125984" footer="0.31496062992125984"/>
      <pageSetup paperSize="9" scale="61" firstPageNumber="81" orientation="landscape" useFirstPageNumber="1" r:id="rId6"/>
      <headerFooter>
        <oddFooter>&amp;R81</oddFooter>
      </headerFooter>
    </customSheetView>
    <customSheetView guid="{EC56D8CD-5E96-4735-B304-1C545AF394D1}" scale="80" showPageBreaks="1" printArea="1" view="pageBreakPreview" topLeftCell="B1">
      <selection activeCell="G9" sqref="G9"/>
      <pageMargins left="0.39370078740157483" right="0.39370078740157483" top="0.39370078740157483" bottom="0.39370078740157483" header="0.31496062992125984" footer="0.31496062992125984"/>
      <pageSetup paperSize="9" scale="61" firstPageNumber="81" orientation="landscape" useFirstPageNumber="1" r:id="rId7"/>
      <headerFooter>
        <oddFooter>&amp;R81</oddFooter>
      </headerFooter>
    </customSheetView>
  </customSheetViews>
  <mergeCells count="11">
    <mergeCell ref="A12:A15"/>
    <mergeCell ref="F12:F15"/>
    <mergeCell ref="B17:G17"/>
    <mergeCell ref="B18:G18"/>
    <mergeCell ref="A1:G1"/>
    <mergeCell ref="A2:G2"/>
    <mergeCell ref="A3:G3"/>
    <mergeCell ref="A6:A8"/>
    <mergeCell ref="F6:F8"/>
    <mergeCell ref="A9:A11"/>
    <mergeCell ref="F9:F11"/>
  </mergeCells>
  <pageMargins left="0.39370078740157483" right="0.39370078740157483" top="0.39370078740157483" bottom="0.39370078740157483" header="0.31496062992125984" footer="0.31496062992125984"/>
  <pageSetup paperSize="9" scale="61" firstPageNumber="81" orientation="landscape" useFirstPageNumber="1" r:id="rId8"/>
  <headerFooter>
    <oddFooter>&amp;R81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18"/>
  <sheetViews>
    <sheetView view="pageBreakPreview" zoomScale="60" zoomScaleNormal="70" zoomScaleSheetLayoutView="80" workbookViewId="0">
      <selection activeCell="B11" sqref="B11"/>
    </sheetView>
  </sheetViews>
  <sheetFormatPr defaultRowHeight="15" x14ac:dyDescent="0.25"/>
  <cols>
    <col min="1" max="1" width="36.42578125" style="22" customWidth="1"/>
    <col min="2" max="2" width="60.42578125" style="22" customWidth="1"/>
    <col min="3" max="4" width="9.140625" style="22"/>
    <col min="5" max="5" width="17.140625" style="22" customWidth="1"/>
    <col min="6" max="6" width="18" style="22" customWidth="1"/>
    <col min="7" max="7" width="42.140625" style="22" customWidth="1"/>
    <col min="8" max="16384" width="9.140625" style="22"/>
  </cols>
  <sheetData>
    <row r="1" spans="1:7" s="24" customFormat="1" ht="16.5" x14ac:dyDescent="0.25">
      <c r="A1" s="86" t="s">
        <v>0</v>
      </c>
      <c r="B1" s="86"/>
      <c r="C1" s="86"/>
      <c r="D1" s="86"/>
      <c r="E1" s="86"/>
      <c r="F1" s="86"/>
      <c r="G1" s="86"/>
    </row>
    <row r="2" spans="1:7" s="24" customFormat="1" ht="16.5" x14ac:dyDescent="0.25">
      <c r="A2" s="86" t="s">
        <v>44</v>
      </c>
      <c r="B2" s="86"/>
      <c r="C2" s="86"/>
      <c r="D2" s="86"/>
      <c r="E2" s="86"/>
      <c r="F2" s="86"/>
      <c r="G2" s="86"/>
    </row>
    <row r="3" spans="1:7" s="24" customFormat="1" ht="16.5" x14ac:dyDescent="0.25">
      <c r="A3" s="87" t="s">
        <v>24</v>
      </c>
      <c r="B3" s="87"/>
      <c r="C3" s="87"/>
      <c r="D3" s="87"/>
      <c r="E3" s="87"/>
      <c r="F3" s="87"/>
      <c r="G3" s="87"/>
    </row>
    <row r="4" spans="1:7" s="24" customFormat="1" x14ac:dyDescent="0.25"/>
    <row r="5" spans="1:7" ht="42.75" x14ac:dyDescent="0.25">
      <c r="A5" s="44" t="s">
        <v>1</v>
      </c>
      <c r="B5" s="44" t="s">
        <v>2</v>
      </c>
      <c r="C5" s="44" t="s">
        <v>3</v>
      </c>
      <c r="D5" s="44" t="s">
        <v>4</v>
      </c>
      <c r="E5" s="44" t="s">
        <v>5</v>
      </c>
      <c r="F5" s="44" t="s">
        <v>6</v>
      </c>
      <c r="G5" s="44" t="s">
        <v>7</v>
      </c>
    </row>
    <row r="6" spans="1:7" ht="38.25" customHeight="1" x14ac:dyDescent="0.25">
      <c r="A6" s="83" t="s">
        <v>11</v>
      </c>
      <c r="B6" s="45" t="s">
        <v>8</v>
      </c>
      <c r="C6" s="13">
        <v>0.4</v>
      </c>
      <c r="D6" s="59">
        <v>10</v>
      </c>
      <c r="E6" s="59">
        <f>D6*C6</f>
        <v>4</v>
      </c>
      <c r="F6" s="103">
        <f>(E6+E7+E8)*0.4</f>
        <v>3.2</v>
      </c>
      <c r="G6" s="71" t="s">
        <v>148</v>
      </c>
    </row>
    <row r="7" spans="1:7" ht="57" customHeight="1" x14ac:dyDescent="0.25">
      <c r="A7" s="84"/>
      <c r="B7" s="45" t="s">
        <v>9</v>
      </c>
      <c r="C7" s="13">
        <v>0.4</v>
      </c>
      <c r="D7" s="59">
        <v>5</v>
      </c>
      <c r="E7" s="59">
        <f>D7*C7</f>
        <v>2</v>
      </c>
      <c r="F7" s="104"/>
      <c r="G7" s="71" t="s">
        <v>61</v>
      </c>
    </row>
    <row r="8" spans="1:7" ht="72.75" customHeight="1" x14ac:dyDescent="0.25">
      <c r="A8" s="85"/>
      <c r="B8" s="45" t="s">
        <v>10</v>
      </c>
      <c r="C8" s="13">
        <v>0.2</v>
      </c>
      <c r="D8" s="13">
        <v>10</v>
      </c>
      <c r="E8" s="13">
        <f t="shared" ref="E8:E15" si="0">D8*C8</f>
        <v>2</v>
      </c>
      <c r="F8" s="105"/>
      <c r="G8" s="71" t="s">
        <v>149</v>
      </c>
    </row>
    <row r="9" spans="1:7" ht="87" customHeight="1" x14ac:dyDescent="0.25">
      <c r="A9" s="102" t="s">
        <v>12</v>
      </c>
      <c r="B9" s="45" t="s">
        <v>49</v>
      </c>
      <c r="C9" s="13">
        <v>0.4</v>
      </c>
      <c r="D9" s="13">
        <v>10</v>
      </c>
      <c r="E9" s="13">
        <f t="shared" si="0"/>
        <v>4</v>
      </c>
      <c r="F9" s="111">
        <f>(E9+E10+E11)*0.2</f>
        <v>2</v>
      </c>
      <c r="G9" s="70"/>
    </row>
    <row r="10" spans="1:7" ht="81" customHeight="1" x14ac:dyDescent="0.25">
      <c r="A10" s="102"/>
      <c r="B10" s="45" t="s">
        <v>48</v>
      </c>
      <c r="C10" s="13">
        <v>0.2</v>
      </c>
      <c r="D10" s="13">
        <v>10</v>
      </c>
      <c r="E10" s="13">
        <f t="shared" si="0"/>
        <v>2</v>
      </c>
      <c r="F10" s="111"/>
      <c r="G10" s="70" t="s">
        <v>150</v>
      </c>
    </row>
    <row r="11" spans="1:7" ht="79.5" customHeight="1" x14ac:dyDescent="0.25">
      <c r="A11" s="102"/>
      <c r="B11" s="45" t="s">
        <v>46</v>
      </c>
      <c r="C11" s="13">
        <v>0.4</v>
      </c>
      <c r="D11" s="59">
        <v>10</v>
      </c>
      <c r="E11" s="13">
        <f t="shared" si="0"/>
        <v>4</v>
      </c>
      <c r="F11" s="111"/>
      <c r="G11" s="70"/>
    </row>
    <row r="12" spans="1:7" ht="42" customHeight="1" x14ac:dyDescent="0.25">
      <c r="A12" s="83" t="s">
        <v>13</v>
      </c>
      <c r="B12" s="45" t="s">
        <v>23</v>
      </c>
      <c r="C12" s="13">
        <v>0.3</v>
      </c>
      <c r="D12" s="13">
        <v>0</v>
      </c>
      <c r="E12" s="13">
        <f t="shared" si="0"/>
        <v>0</v>
      </c>
      <c r="F12" s="103">
        <f>(E12+E13+E14+E15)*0.4</f>
        <v>1.2000000000000002</v>
      </c>
      <c r="G12" s="70" t="s">
        <v>151</v>
      </c>
    </row>
    <row r="13" spans="1:7" ht="67.5" customHeight="1" x14ac:dyDescent="0.25">
      <c r="A13" s="84"/>
      <c r="B13" s="45" t="s">
        <v>25</v>
      </c>
      <c r="C13" s="13">
        <v>0.3</v>
      </c>
      <c r="D13" s="13">
        <v>0</v>
      </c>
      <c r="E13" s="13">
        <f t="shared" si="0"/>
        <v>0</v>
      </c>
      <c r="F13" s="104"/>
      <c r="G13" s="78" t="s">
        <v>152</v>
      </c>
    </row>
    <row r="14" spans="1:7" ht="52.5" customHeight="1" x14ac:dyDescent="0.25">
      <c r="A14" s="84"/>
      <c r="B14" s="45" t="s">
        <v>26</v>
      </c>
      <c r="C14" s="13">
        <v>0.2</v>
      </c>
      <c r="D14" s="13">
        <v>10</v>
      </c>
      <c r="E14" s="13">
        <f t="shared" si="0"/>
        <v>2</v>
      </c>
      <c r="F14" s="104"/>
      <c r="G14" s="70" t="s">
        <v>153</v>
      </c>
    </row>
    <row r="15" spans="1:7" ht="71.25" customHeight="1" x14ac:dyDescent="0.25">
      <c r="A15" s="85"/>
      <c r="B15" s="45" t="s">
        <v>27</v>
      </c>
      <c r="C15" s="13">
        <v>0.2</v>
      </c>
      <c r="D15" s="13">
        <v>5</v>
      </c>
      <c r="E15" s="13">
        <f t="shared" si="0"/>
        <v>1</v>
      </c>
      <c r="F15" s="105"/>
      <c r="G15" s="78" t="s">
        <v>154</v>
      </c>
    </row>
    <row r="16" spans="1:7" ht="19.5" customHeight="1" x14ac:dyDescent="0.25">
      <c r="A16" s="48" t="s">
        <v>14</v>
      </c>
      <c r="B16" s="33"/>
      <c r="C16" s="33"/>
      <c r="D16" s="33"/>
      <c r="E16" s="33"/>
      <c r="F16" s="53">
        <f>F6+F9+F12</f>
        <v>6.4</v>
      </c>
      <c r="G16" s="33"/>
    </row>
    <row r="17" spans="1:7" ht="70.5" customHeight="1" x14ac:dyDescent="0.25">
      <c r="A17" s="77" t="s">
        <v>15</v>
      </c>
      <c r="B17" s="96" t="s">
        <v>28</v>
      </c>
      <c r="C17" s="97"/>
      <c r="D17" s="97"/>
      <c r="E17" s="97"/>
      <c r="F17" s="97"/>
      <c r="G17" s="98"/>
    </row>
    <row r="18" spans="1:7" ht="81" customHeight="1" x14ac:dyDescent="0.25">
      <c r="A18" s="49" t="s">
        <v>16</v>
      </c>
      <c r="B18" s="99" t="s">
        <v>155</v>
      </c>
      <c r="C18" s="100"/>
      <c r="D18" s="100"/>
      <c r="E18" s="100"/>
      <c r="F18" s="100"/>
      <c r="G18" s="101"/>
    </row>
  </sheetData>
  <customSheetViews>
    <customSheetView guid="{83B5464C-805B-41DB-81B9-A691DDF78663}" scale="60" showPageBreaks="1" printArea="1" view="pageBreakPreview">
      <selection activeCell="B11" sqref="B11"/>
      <pageMargins left="0.39370078740157483" right="0.39370078740157483" top="0.39370078740157483" bottom="0.39370078740157483" header="0.31496062992125984" footer="0.31496062992125984"/>
      <pageSetup paperSize="9" scale="60" orientation="landscape" r:id="rId1"/>
      <headerFooter>
        <oddFooter>&amp;R84</oddFooter>
      </headerFooter>
    </customSheetView>
    <customSheetView guid="{DB5FF748-5A0B-481D-84B1-E8DCB60F31BB}" scale="70" printArea="1">
      <selection activeCell="B18" sqref="B18:G18"/>
      <pageMargins left="0.39370078740157483" right="0.39370078740157483" top="0.39370078740157483" bottom="0.39370078740157483" header="0.31496062992125984" footer="0.31496062992125984"/>
      <pageSetup paperSize="9" scale="60" orientation="landscape" r:id="rId2"/>
      <headerFooter>
        <oddFooter>&amp;R84</oddFooter>
      </headerFooter>
    </customSheetView>
    <customSheetView guid="{D064BFE3-0CFC-4FA0-A904-E97A6AB4FB27}" scale="90" showPageBreaks="1" printArea="1" view="pageBreakPreview" topLeftCell="A7">
      <selection activeCell="G12" sqref="G12"/>
      <pageMargins left="0.39370078740157483" right="0.39370078740157483" top="0.39370078740157483" bottom="0.39370078740157483" header="0.31496062992125984" footer="0.31496062992125984"/>
      <pageSetup paperSize="9" scale="60" orientation="landscape" r:id="rId3"/>
      <headerFooter>
        <oddFooter>&amp;R83</oddFooter>
      </headerFooter>
    </customSheetView>
    <customSheetView guid="{6D50AFB0-1F88-45CC-9714-E302C21A7AF6}" scale="80" showPageBreaks="1" printArea="1" view="pageBreakPreview" topLeftCell="A10">
      <selection activeCell="C16" sqref="C6:G16"/>
      <pageMargins left="0.39370078740157483" right="0.39370078740157483" top="0.39370078740157483" bottom="0.39370078740157483" header="0.31496062992125984" footer="0.31496062992125984"/>
      <pageSetup paperSize="9" scale="60" orientation="landscape" r:id="rId4"/>
      <headerFooter>
        <oddFooter>&amp;R84</oddFooter>
      </headerFooter>
    </customSheetView>
    <customSheetView guid="{65D17E01-2C95-467A-A6C0-284D8AF9353A}" scale="85" printArea="1" view="pageBreakPreview" topLeftCell="A13">
      <selection activeCell="G14" sqref="G14"/>
      <pageMargins left="0.39370078740157483" right="0.39370078740157483" top="0.39370078740157483" bottom="0.39370078740157483" header="0.31496062992125984" footer="0.31496062992125984"/>
      <pageSetup paperSize="9" scale="60" orientation="landscape" r:id="rId5"/>
      <headerFooter>
        <oddFooter>&amp;R84</oddFooter>
      </headerFooter>
    </customSheetView>
    <customSheetView guid="{E68AA610-1447-41B6-8A0D-6F62026B6D10}" scale="60" showPageBreaks="1" printArea="1" view="pageBreakPreview">
      <selection activeCell="D7" sqref="D7"/>
      <pageMargins left="0.39370078740157483" right="0.39370078740157483" top="0.39370078740157483" bottom="0.39370078740157483" header="0.31496062992125984" footer="0.31496062992125984"/>
      <pageSetup paperSize="9" scale="60" orientation="landscape" r:id="rId6"/>
      <headerFooter>
        <oddFooter>&amp;R84</oddFooter>
      </headerFooter>
    </customSheetView>
    <customSheetView guid="{EC56D8CD-5E96-4735-B304-1C545AF394D1}" scale="80" showPageBreaks="1" printArea="1" view="pageBreakPreview">
      <selection activeCell="D7" sqref="D7"/>
      <pageMargins left="0.39370078740157483" right="0.39370078740157483" top="0.39370078740157483" bottom="0.39370078740157483" header="0.31496062992125984" footer="0.31496062992125984"/>
      <pageSetup paperSize="9" scale="60" orientation="landscape" r:id="rId7"/>
      <headerFooter>
        <oddFooter>&amp;R84</oddFooter>
      </headerFooter>
    </customSheetView>
  </customSheetViews>
  <mergeCells count="11">
    <mergeCell ref="A12:A15"/>
    <mergeCell ref="F12:F15"/>
    <mergeCell ref="B17:G17"/>
    <mergeCell ref="B18:G18"/>
    <mergeCell ref="A1:G1"/>
    <mergeCell ref="A2:G2"/>
    <mergeCell ref="A3:G3"/>
    <mergeCell ref="A6:A8"/>
    <mergeCell ref="F6:F8"/>
    <mergeCell ref="A9:A11"/>
    <mergeCell ref="F9:F11"/>
  </mergeCells>
  <pageMargins left="0.39370078740157483" right="0.39370078740157483" top="0.39370078740157483" bottom="0.39370078740157483" header="0.31496062992125984" footer="0.31496062992125984"/>
  <pageSetup paperSize="9" scale="60" orientation="landscape" r:id="rId8"/>
  <headerFooter>
    <oddFooter>&amp;R84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8"/>
  <sheetViews>
    <sheetView view="pageBreakPreview" zoomScale="80" zoomScaleNormal="100" zoomScaleSheetLayoutView="80" workbookViewId="0">
      <selection activeCell="K18" sqref="K18"/>
    </sheetView>
  </sheetViews>
  <sheetFormatPr defaultRowHeight="15" x14ac:dyDescent="0.25"/>
  <cols>
    <col min="1" max="1" width="36.42578125" style="24" customWidth="1"/>
    <col min="2" max="2" width="60.42578125" style="22" customWidth="1"/>
    <col min="3" max="4" width="9.140625" style="22"/>
    <col min="5" max="5" width="17.140625" style="22" customWidth="1"/>
    <col min="6" max="6" width="18" style="24" customWidth="1"/>
    <col min="7" max="7" width="43.42578125" style="22" customWidth="1"/>
    <col min="8" max="16384" width="9.140625" style="22"/>
  </cols>
  <sheetData>
    <row r="1" spans="1:8" ht="16.5" x14ac:dyDescent="0.25">
      <c r="A1" s="86" t="s">
        <v>0</v>
      </c>
      <c r="B1" s="86"/>
      <c r="C1" s="86"/>
      <c r="D1" s="86"/>
      <c r="E1" s="86"/>
      <c r="F1" s="86"/>
      <c r="G1" s="86"/>
    </row>
    <row r="2" spans="1:8" ht="10.5" customHeight="1" x14ac:dyDescent="0.25">
      <c r="A2" s="109" t="s">
        <v>178</v>
      </c>
      <c r="B2" s="109"/>
      <c r="C2" s="109"/>
      <c r="D2" s="109"/>
      <c r="E2" s="109"/>
      <c r="F2" s="109"/>
      <c r="G2" s="109"/>
    </row>
    <row r="3" spans="1:8" ht="34.5" customHeight="1" x14ac:dyDescent="0.25">
      <c r="A3" s="109"/>
      <c r="B3" s="109"/>
      <c r="C3" s="109"/>
      <c r="D3" s="109"/>
      <c r="E3" s="109"/>
      <c r="F3" s="109"/>
      <c r="G3" s="109"/>
    </row>
    <row r="4" spans="1:8" ht="16.5" x14ac:dyDescent="0.25">
      <c r="A4" s="87" t="s">
        <v>29</v>
      </c>
      <c r="B4" s="87"/>
      <c r="C4" s="87"/>
      <c r="D4" s="87"/>
      <c r="E4" s="87"/>
      <c r="F4" s="87"/>
      <c r="G4" s="87"/>
    </row>
    <row r="5" spans="1:8" x14ac:dyDescent="0.25">
      <c r="B5" s="24"/>
      <c r="C5" s="24"/>
      <c r="D5" s="24"/>
      <c r="E5" s="24"/>
      <c r="G5" s="24"/>
    </row>
    <row r="6" spans="1:8" s="24" customFormat="1" ht="42.75" x14ac:dyDescent="0.25">
      <c r="A6" s="44" t="s">
        <v>1</v>
      </c>
      <c r="B6" s="44" t="s">
        <v>2</v>
      </c>
      <c r="C6" s="44" t="s">
        <v>3</v>
      </c>
      <c r="D6" s="44" t="s">
        <v>4</v>
      </c>
      <c r="E6" s="44" t="s">
        <v>5</v>
      </c>
      <c r="F6" s="44" t="s">
        <v>6</v>
      </c>
      <c r="G6" s="44" t="s">
        <v>7</v>
      </c>
    </row>
    <row r="7" spans="1:8" ht="38.25" customHeight="1" x14ac:dyDescent="0.25">
      <c r="A7" s="83" t="s">
        <v>11</v>
      </c>
      <c r="B7" s="45" t="s">
        <v>8</v>
      </c>
      <c r="C7" s="47">
        <v>0.5</v>
      </c>
      <c r="D7" s="47">
        <v>10</v>
      </c>
      <c r="E7" s="47">
        <f>D7*C7</f>
        <v>5</v>
      </c>
      <c r="F7" s="106">
        <f>(E7+E8+E9)*0.4</f>
        <v>4</v>
      </c>
      <c r="G7" s="50" t="s">
        <v>71</v>
      </c>
    </row>
    <row r="8" spans="1:8" ht="57" customHeight="1" x14ac:dyDescent="0.25">
      <c r="A8" s="84"/>
      <c r="B8" s="45" t="s">
        <v>9</v>
      </c>
      <c r="C8" s="47">
        <v>0.5</v>
      </c>
      <c r="D8" s="47">
        <v>10</v>
      </c>
      <c r="E8" s="47">
        <f>D8*C8</f>
        <v>5</v>
      </c>
      <c r="F8" s="107"/>
      <c r="G8" s="50" t="s">
        <v>72</v>
      </c>
      <c r="H8" s="23"/>
    </row>
    <row r="9" spans="1:8" ht="72.75" hidden="1" customHeight="1" x14ac:dyDescent="0.25">
      <c r="A9" s="85"/>
      <c r="B9" s="45" t="s">
        <v>10</v>
      </c>
      <c r="C9" s="47" t="s">
        <v>30</v>
      </c>
      <c r="D9" s="47" t="s">
        <v>30</v>
      </c>
      <c r="E9" s="47">
        <v>0</v>
      </c>
      <c r="F9" s="108"/>
      <c r="G9" s="50"/>
    </row>
    <row r="10" spans="1:8" ht="45" x14ac:dyDescent="0.25">
      <c r="A10" s="102" t="s">
        <v>12</v>
      </c>
      <c r="B10" s="45" t="s">
        <v>49</v>
      </c>
      <c r="C10" s="47">
        <v>0.6</v>
      </c>
      <c r="D10" s="47">
        <v>10</v>
      </c>
      <c r="E10" s="47">
        <f>D10*C10</f>
        <v>6</v>
      </c>
      <c r="F10" s="110">
        <f>(E10+E11)*0.2</f>
        <v>2</v>
      </c>
      <c r="G10" s="51"/>
    </row>
    <row r="11" spans="1:8" ht="45" x14ac:dyDescent="0.25">
      <c r="A11" s="102"/>
      <c r="B11" s="45" t="s">
        <v>53</v>
      </c>
      <c r="C11" s="47">
        <v>0.4</v>
      </c>
      <c r="D11" s="47">
        <v>10</v>
      </c>
      <c r="E11" s="47">
        <f t="shared" ref="E11" si="0">D11*C11</f>
        <v>4</v>
      </c>
      <c r="F11" s="110"/>
      <c r="G11" s="51"/>
    </row>
    <row r="12" spans="1:8" ht="42" customHeight="1" x14ac:dyDescent="0.25">
      <c r="A12" s="83" t="s">
        <v>13</v>
      </c>
      <c r="B12" s="45" t="s">
        <v>23</v>
      </c>
      <c r="C12" s="47">
        <v>0.4</v>
      </c>
      <c r="D12" s="47">
        <v>10</v>
      </c>
      <c r="E12" s="47">
        <f>D12*C12</f>
        <v>4</v>
      </c>
      <c r="F12" s="106">
        <f>(E12+E13+E14+E15)*0.4</f>
        <v>3.7600000000000002</v>
      </c>
      <c r="G12" s="51" t="s">
        <v>33</v>
      </c>
    </row>
    <row r="13" spans="1:8" ht="67.5" hidden="1" customHeight="1" x14ac:dyDescent="0.25">
      <c r="A13" s="84"/>
      <c r="B13" s="45" t="s">
        <v>25</v>
      </c>
      <c r="C13" s="47" t="s">
        <v>30</v>
      </c>
      <c r="D13" s="28" t="s">
        <v>30</v>
      </c>
      <c r="E13" s="28">
        <v>0</v>
      </c>
      <c r="F13" s="107"/>
      <c r="G13" s="52"/>
    </row>
    <row r="14" spans="1:8" ht="52.5" customHeight="1" x14ac:dyDescent="0.25">
      <c r="A14" s="84"/>
      <c r="B14" s="46" t="s">
        <v>26</v>
      </c>
      <c r="C14" s="47">
        <v>0.3</v>
      </c>
      <c r="D14" s="47">
        <v>8</v>
      </c>
      <c r="E14" s="47">
        <f>D14*C14</f>
        <v>2.4</v>
      </c>
      <c r="F14" s="107"/>
      <c r="G14" s="51" t="s">
        <v>73</v>
      </c>
    </row>
    <row r="15" spans="1:8" ht="75" x14ac:dyDescent="0.25">
      <c r="A15" s="85"/>
      <c r="B15" s="46" t="s">
        <v>27</v>
      </c>
      <c r="C15" s="47">
        <v>0.3</v>
      </c>
      <c r="D15" s="47">
        <v>10</v>
      </c>
      <c r="E15" s="47">
        <f>D15*C15</f>
        <v>3</v>
      </c>
      <c r="F15" s="108"/>
      <c r="G15" s="52" t="s">
        <v>36</v>
      </c>
    </row>
    <row r="16" spans="1:8" ht="19.5" customHeight="1" x14ac:dyDescent="0.25">
      <c r="A16" s="48" t="s">
        <v>14</v>
      </c>
      <c r="B16" s="33"/>
      <c r="C16" s="33"/>
      <c r="D16" s="33"/>
      <c r="E16" s="33"/>
      <c r="F16" s="53">
        <f>F7+F10+F12</f>
        <v>9.76</v>
      </c>
      <c r="G16" s="33"/>
    </row>
    <row r="17" spans="1:11" ht="51.75" customHeight="1" x14ac:dyDescent="0.25">
      <c r="A17" s="49" t="s">
        <v>15</v>
      </c>
      <c r="B17" s="79" t="s">
        <v>32</v>
      </c>
      <c r="C17" s="80"/>
      <c r="D17" s="80"/>
      <c r="E17" s="80"/>
      <c r="F17" s="80"/>
      <c r="G17" s="81"/>
    </row>
    <row r="18" spans="1:11" ht="68.25" customHeight="1" x14ac:dyDescent="0.25">
      <c r="A18" s="49" t="s">
        <v>16</v>
      </c>
      <c r="B18" s="99" t="s">
        <v>74</v>
      </c>
      <c r="C18" s="100"/>
      <c r="D18" s="100"/>
      <c r="E18" s="100"/>
      <c r="F18" s="100"/>
      <c r="G18" s="101"/>
    </row>
  </sheetData>
  <customSheetViews>
    <customSheetView guid="{83B5464C-805B-41DB-81B9-A691DDF78663}" scale="80" showPageBreaks="1" printArea="1" hiddenRows="1" view="pageBreakPreview">
      <selection activeCell="K18" sqref="K18"/>
      <pageMargins left="0.39370078740157483" right="0.39370078740157483" top="0.39370078740157483" bottom="0.39370078740157483" header="0.31496062992125984" footer="0.31496062992125984"/>
      <pageSetup paperSize="9" scale="60" orientation="landscape" r:id="rId1"/>
      <headerFooter>
        <oddFooter>&amp;R87</oddFooter>
      </headerFooter>
    </customSheetView>
    <customSheetView guid="{DB5FF748-5A0B-481D-84B1-E8DCB60F31BB}" scale="80" showPageBreaks="1" printArea="1" hiddenRows="1" view="pageBreakPreview" topLeftCell="B4">
      <selection activeCell="K18" sqref="K18"/>
      <pageMargins left="0.39370078740157483" right="0.39370078740157483" top="0.39370078740157483" bottom="0.39370078740157483" header="0.31496062992125984" footer="0.31496062992125984"/>
      <pageSetup paperSize="9" scale="60" orientation="landscape" r:id="rId2"/>
      <headerFooter>
        <oddFooter>&amp;R87</oddFooter>
      </headerFooter>
    </customSheetView>
    <customSheetView guid="{D064BFE3-0CFC-4FA0-A904-E97A6AB4FB27}" scale="80" showPageBreaks="1" printArea="1" hiddenRows="1" view="pageBreakPreview">
      <selection activeCell="D10" sqref="D10"/>
      <pageMargins left="0.39370078740157483" right="0.39370078740157483" top="0.39370078740157483" bottom="0.39370078740157483" header="0.31496062992125984" footer="0.31496062992125984"/>
      <pageSetup paperSize="9" scale="60" orientation="landscape" r:id="rId3"/>
      <headerFooter>
        <oddFooter>&amp;R91</oddFooter>
      </headerFooter>
    </customSheetView>
    <customSheetView guid="{6D50AFB0-1F88-45CC-9714-E302C21A7AF6}" scale="80" showPageBreaks="1" printArea="1" hiddenRows="1" view="pageBreakPreview" topLeftCell="A7">
      <selection activeCell="G34" sqref="G34"/>
      <pageMargins left="0.39370078740157483" right="0.39370078740157483" top="0.39370078740157483" bottom="0.39370078740157483" header="0.31496062992125984" footer="0.31496062992125984"/>
      <pageSetup paperSize="9" scale="60" orientation="landscape" r:id="rId4"/>
      <headerFooter>
        <oddFooter>&amp;R87</oddFooter>
      </headerFooter>
    </customSheetView>
    <customSheetView guid="{65D17E01-2C95-467A-A6C0-284D8AF9353A}" scale="80" showPageBreaks="1" printArea="1" hiddenRows="1" view="pageBreakPreview">
      <selection activeCell="G11" sqref="G11"/>
      <pageMargins left="0.39370078740157483" right="0.39370078740157483" top="0.39370078740157483" bottom="0.39370078740157483" header="0.31496062992125984" footer="0.31496062992125984"/>
      <pageSetup paperSize="9" scale="60" orientation="landscape" r:id="rId5"/>
      <headerFooter>
        <oddFooter>&amp;R87</oddFooter>
      </headerFooter>
    </customSheetView>
    <customSheetView guid="{E68AA610-1447-41B6-8A0D-6F62026B6D10}" showPageBreaks="1" printArea="1" hiddenRows="1" view="pageBreakPreview" topLeftCell="A5">
      <selection activeCell="K18" sqref="K18"/>
      <pageMargins left="0.39370078740157483" right="0.39370078740157483" top="0.39370078740157483" bottom="0.39370078740157483" header="0.31496062992125984" footer="0.31496062992125984"/>
      <pageSetup paperSize="9" scale="60" orientation="landscape" r:id="rId6"/>
      <headerFooter>
        <oddFooter>&amp;R87</oddFooter>
      </headerFooter>
    </customSheetView>
    <customSheetView guid="{EC56D8CD-5E96-4735-B304-1C545AF394D1}" scale="70" showPageBreaks="1" printArea="1" hiddenRows="1" view="pageBreakPreview" topLeftCell="B1">
      <selection activeCell="B18" sqref="B18:G18"/>
      <pageMargins left="0.39370078740157483" right="0.39370078740157483" top="0.39370078740157483" bottom="0.39370078740157483" header="0.31496062992125984" footer="0.31496062992125984"/>
      <pageSetup paperSize="9" scale="60" orientation="landscape" r:id="rId7"/>
      <headerFooter>
        <oddFooter>&amp;R87</oddFooter>
      </headerFooter>
    </customSheetView>
  </customSheetViews>
  <mergeCells count="11">
    <mergeCell ref="A12:A15"/>
    <mergeCell ref="F12:F15"/>
    <mergeCell ref="B17:G17"/>
    <mergeCell ref="B18:G18"/>
    <mergeCell ref="A2:G3"/>
    <mergeCell ref="A1:G1"/>
    <mergeCell ref="A4:G4"/>
    <mergeCell ref="A7:A9"/>
    <mergeCell ref="F7:F9"/>
    <mergeCell ref="A10:A11"/>
    <mergeCell ref="F10:F11"/>
  </mergeCells>
  <pageMargins left="0.39370078740157483" right="0.39370078740157483" top="0.39370078740157483" bottom="0.39370078740157483" header="0.31496062992125984" footer="0.31496062992125984"/>
  <pageSetup paperSize="9" scale="60" orientation="landscape" r:id="rId8"/>
  <headerFooter>
    <oddFooter>&amp;R87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6"/>
  <sheetViews>
    <sheetView view="pageBreakPreview" zoomScale="80" zoomScaleNormal="90" zoomScaleSheetLayoutView="80" workbookViewId="0">
      <selection activeCell="B16" sqref="B16:G16"/>
    </sheetView>
  </sheetViews>
  <sheetFormatPr defaultRowHeight="15" x14ac:dyDescent="0.25"/>
  <cols>
    <col min="1" max="1" width="32.140625" style="24" customWidth="1"/>
    <col min="2" max="2" width="60.42578125" style="22" customWidth="1"/>
    <col min="3" max="4" width="9.140625" style="22"/>
    <col min="5" max="5" width="17.140625" style="22" customWidth="1"/>
    <col min="6" max="6" width="18" style="22" customWidth="1"/>
    <col min="7" max="7" width="43.42578125" style="22" customWidth="1"/>
    <col min="8" max="16384" width="9.140625" style="22"/>
  </cols>
  <sheetData>
    <row r="1" spans="1:8" ht="16.5" x14ac:dyDescent="0.25">
      <c r="A1" s="86" t="s">
        <v>0</v>
      </c>
      <c r="B1" s="86"/>
      <c r="C1" s="86"/>
      <c r="D1" s="86"/>
      <c r="E1" s="86"/>
      <c r="F1" s="86"/>
      <c r="G1" s="86"/>
    </row>
    <row r="2" spans="1:8" ht="10.5" customHeight="1" x14ac:dyDescent="0.25">
      <c r="A2" s="109" t="s">
        <v>52</v>
      </c>
      <c r="B2" s="109"/>
      <c r="C2" s="109"/>
      <c r="D2" s="109"/>
      <c r="E2" s="109"/>
      <c r="F2" s="109"/>
      <c r="G2" s="109"/>
    </row>
    <row r="3" spans="1:8" ht="9" customHeight="1" x14ac:dyDescent="0.25">
      <c r="A3" s="109"/>
      <c r="B3" s="109"/>
      <c r="C3" s="109"/>
      <c r="D3" s="109"/>
      <c r="E3" s="109"/>
      <c r="F3" s="109"/>
      <c r="G3" s="109"/>
    </row>
    <row r="4" spans="1:8" ht="16.5" x14ac:dyDescent="0.25">
      <c r="A4" s="87" t="s">
        <v>29</v>
      </c>
      <c r="B4" s="87"/>
      <c r="C4" s="87"/>
      <c r="D4" s="87"/>
      <c r="E4" s="87"/>
      <c r="F4" s="87"/>
      <c r="G4" s="87"/>
    </row>
    <row r="5" spans="1:8" x14ac:dyDescent="0.25">
      <c r="B5" s="24"/>
      <c r="C5" s="24"/>
      <c r="D5" s="24"/>
      <c r="E5" s="24"/>
      <c r="F5" s="24"/>
      <c r="G5" s="24"/>
    </row>
    <row r="6" spans="1:8" ht="42.75" x14ac:dyDescent="0.25">
      <c r="A6" s="44" t="s">
        <v>1</v>
      </c>
      <c r="B6" s="44" t="s">
        <v>2</v>
      </c>
      <c r="C6" s="44" t="s">
        <v>3</v>
      </c>
      <c r="D6" s="44" t="s">
        <v>4</v>
      </c>
      <c r="E6" s="44" t="s">
        <v>5</v>
      </c>
      <c r="F6" s="44" t="s">
        <v>6</v>
      </c>
      <c r="G6" s="44" t="s">
        <v>7</v>
      </c>
    </row>
    <row r="7" spans="1:8" ht="38.25" customHeight="1" x14ac:dyDescent="0.25">
      <c r="A7" s="83" t="s">
        <v>11</v>
      </c>
      <c r="B7" s="45" t="s">
        <v>8</v>
      </c>
      <c r="C7" s="47">
        <v>0.5</v>
      </c>
      <c r="D7" s="47">
        <v>10</v>
      </c>
      <c r="E7" s="47">
        <f>D7*C7</f>
        <v>5</v>
      </c>
      <c r="F7" s="106">
        <f>(E7+E8)*0.4</f>
        <v>4</v>
      </c>
      <c r="G7" s="50" t="s">
        <v>97</v>
      </c>
    </row>
    <row r="8" spans="1:8" ht="48.75" customHeight="1" x14ac:dyDescent="0.25">
      <c r="A8" s="84"/>
      <c r="B8" s="45" t="s">
        <v>9</v>
      </c>
      <c r="C8" s="47">
        <v>0.5</v>
      </c>
      <c r="D8" s="47">
        <v>10</v>
      </c>
      <c r="E8" s="47">
        <f>D8*C8</f>
        <v>5</v>
      </c>
      <c r="F8" s="107"/>
      <c r="G8" s="50" t="s">
        <v>93</v>
      </c>
      <c r="H8" s="23"/>
    </row>
    <row r="9" spans="1:8" ht="40.5" customHeight="1" x14ac:dyDescent="0.25">
      <c r="A9" s="102" t="s">
        <v>12</v>
      </c>
      <c r="B9" s="45" t="s">
        <v>49</v>
      </c>
      <c r="C9" s="47">
        <v>0.6</v>
      </c>
      <c r="D9" s="47">
        <v>10</v>
      </c>
      <c r="E9" s="47">
        <f t="shared" ref="E9:E13" si="0">D9*C9</f>
        <v>6</v>
      </c>
      <c r="F9" s="110">
        <f>(E9+E10)*0.2</f>
        <v>2</v>
      </c>
      <c r="G9" s="35"/>
    </row>
    <row r="10" spans="1:8" ht="45" x14ac:dyDescent="0.25">
      <c r="A10" s="102"/>
      <c r="B10" s="45" t="s">
        <v>53</v>
      </c>
      <c r="C10" s="47">
        <v>0.4</v>
      </c>
      <c r="D10" s="47">
        <v>10</v>
      </c>
      <c r="E10" s="47">
        <f>D10*C10</f>
        <v>4</v>
      </c>
      <c r="F10" s="110"/>
      <c r="G10" s="35"/>
    </row>
    <row r="11" spans="1:8" ht="42" customHeight="1" x14ac:dyDescent="0.25">
      <c r="A11" s="83" t="s">
        <v>13</v>
      </c>
      <c r="B11" s="45" t="s">
        <v>23</v>
      </c>
      <c r="C11" s="47">
        <v>0.4</v>
      </c>
      <c r="D11" s="47">
        <v>10</v>
      </c>
      <c r="E11" s="47">
        <f>D11*C11</f>
        <v>4</v>
      </c>
      <c r="F11" s="106">
        <f>(E11+E12+E13)*0.4</f>
        <v>3.7600000000000002</v>
      </c>
      <c r="G11" s="51" t="s">
        <v>94</v>
      </c>
    </row>
    <row r="12" spans="1:8" ht="52.5" customHeight="1" x14ac:dyDescent="0.25">
      <c r="A12" s="84"/>
      <c r="B12" s="45" t="s">
        <v>26</v>
      </c>
      <c r="C12" s="47">
        <v>0.3</v>
      </c>
      <c r="D12" s="47">
        <v>8</v>
      </c>
      <c r="E12" s="47">
        <f t="shared" si="0"/>
        <v>2.4</v>
      </c>
      <c r="F12" s="107"/>
      <c r="G12" s="51" t="s">
        <v>95</v>
      </c>
    </row>
    <row r="13" spans="1:8" ht="71.25" customHeight="1" x14ac:dyDescent="0.25">
      <c r="A13" s="85"/>
      <c r="B13" s="45" t="s">
        <v>27</v>
      </c>
      <c r="C13" s="47">
        <v>0.3</v>
      </c>
      <c r="D13" s="47">
        <v>10</v>
      </c>
      <c r="E13" s="47">
        <f t="shared" si="0"/>
        <v>3</v>
      </c>
      <c r="F13" s="108"/>
      <c r="G13" s="52" t="s">
        <v>96</v>
      </c>
    </row>
    <row r="14" spans="1:8" ht="19.5" customHeight="1" x14ac:dyDescent="0.25">
      <c r="A14" s="48" t="s">
        <v>14</v>
      </c>
      <c r="B14" s="57"/>
      <c r="C14" s="57"/>
      <c r="D14" s="57"/>
      <c r="E14" s="33"/>
      <c r="F14" s="53">
        <f>F7+F9+F11</f>
        <v>9.76</v>
      </c>
      <c r="G14" s="33"/>
    </row>
    <row r="15" spans="1:8" ht="59.25" customHeight="1" x14ac:dyDescent="0.25">
      <c r="A15" s="49" t="s">
        <v>15</v>
      </c>
      <c r="B15" s="79" t="s">
        <v>32</v>
      </c>
      <c r="C15" s="80"/>
      <c r="D15" s="80"/>
      <c r="E15" s="80"/>
      <c r="F15" s="80"/>
      <c r="G15" s="81"/>
    </row>
    <row r="16" spans="1:8" ht="67.5" customHeight="1" x14ac:dyDescent="0.25">
      <c r="A16" s="49" t="s">
        <v>16</v>
      </c>
      <c r="B16" s="82" t="s">
        <v>170</v>
      </c>
      <c r="C16" s="80"/>
      <c r="D16" s="80"/>
      <c r="E16" s="80"/>
      <c r="F16" s="80"/>
      <c r="G16" s="81"/>
    </row>
  </sheetData>
  <customSheetViews>
    <customSheetView guid="{83B5464C-805B-41DB-81B9-A691DDF78663}" scale="80" showPageBreaks="1" printArea="1" view="pageBreakPreview">
      <selection activeCell="B16" sqref="B16:G16"/>
      <pageMargins left="0.39370078740157483" right="0.39370078740157483" top="0.39370078740157483" bottom="0.39370078740157483" header="0.31496062992125984" footer="0.31496062992125984"/>
      <pageSetup paperSize="9" scale="60" orientation="landscape" r:id="rId1"/>
      <headerFooter>
        <oddFooter>&amp;R93</oddFooter>
      </headerFooter>
    </customSheetView>
    <customSheetView guid="{DB5FF748-5A0B-481D-84B1-E8DCB60F31BB}" scale="80" showPageBreaks="1" printArea="1" view="pageBreakPreview">
      <selection activeCell="N15" sqref="N15"/>
      <pageMargins left="0.39370078740157483" right="0.39370078740157483" top="0.39370078740157483" bottom="0.39370078740157483" header="0.31496062992125984" footer="0.31496062992125984"/>
      <pageSetup paperSize="9" scale="60" orientation="landscape" r:id="rId2"/>
      <headerFooter>
        <oddFooter>&amp;R93</oddFooter>
      </headerFooter>
    </customSheetView>
    <customSheetView guid="{D064BFE3-0CFC-4FA0-A904-E97A6AB4FB27}" scale="80" showPageBreaks="1" printArea="1" view="pageBreakPreview">
      <selection activeCell="C11" sqref="C11"/>
      <pageMargins left="0.39370078740157483" right="0.39370078740157483" top="0.39370078740157483" bottom="0.39370078740157483" header="0.31496062992125984" footer="0.31496062992125984"/>
      <pageSetup paperSize="9" scale="60" orientation="landscape" r:id="rId3"/>
      <headerFooter>
        <oddFooter>&amp;R88</oddFooter>
      </headerFooter>
    </customSheetView>
    <customSheetView guid="{6D50AFB0-1F88-45CC-9714-E302C21A7AF6}" scale="80" showPageBreaks="1" printArea="1" hiddenRows="1" view="pageBreakPreview">
      <selection activeCell="L16" sqref="L16"/>
      <pageMargins left="0.39370078740157483" right="0.39370078740157483" top="0.39370078740157483" bottom="0.39370078740157483" header="0.31496062992125984" footer="0.31496062992125984"/>
      <pageSetup paperSize="9" scale="60" orientation="landscape" r:id="rId4"/>
      <headerFooter>
        <oddFooter>&amp;R93</oddFooter>
      </headerFooter>
    </customSheetView>
    <customSheetView guid="{65D17E01-2C95-467A-A6C0-284D8AF9353A}" scale="80" showPageBreaks="1" printArea="1" view="pageBreakPreview">
      <selection activeCell="G11" sqref="G11"/>
      <pageMargins left="0.39370078740157483" right="0.39370078740157483" top="0.39370078740157483" bottom="0.39370078740157483" header="0.31496062992125984" footer="0.31496062992125984"/>
      <pageSetup paperSize="9" scale="60" orientation="landscape" r:id="rId5"/>
      <headerFooter>
        <oddFooter>&amp;R93</oddFooter>
      </headerFooter>
    </customSheetView>
    <customSheetView guid="{E68AA610-1447-41B6-8A0D-6F62026B6D10}" scale="80" showPageBreaks="1" printArea="1" view="pageBreakPreview">
      <selection activeCell="F12" sqref="F12:F14"/>
      <pageMargins left="0.39370078740157483" right="0.39370078740157483" top="0.39370078740157483" bottom="0.39370078740157483" header="0.31496062992125984" footer="0.31496062992125984"/>
      <pageSetup paperSize="9" scale="60" orientation="landscape" r:id="rId6"/>
      <headerFooter>
        <oddFooter>&amp;R93</oddFooter>
      </headerFooter>
    </customSheetView>
    <customSheetView guid="{EC56D8CD-5E96-4735-B304-1C545AF394D1}" scale="80" showPageBreaks="1" printArea="1" view="pageBreakPreview" topLeftCell="B1">
      <selection activeCell="B15" sqref="B15:G15"/>
      <pageMargins left="0.39370078740157483" right="0.39370078740157483" top="0.39370078740157483" bottom="0.39370078740157483" header="0.31496062992125984" footer="0.31496062992125984"/>
      <pageSetup paperSize="9" scale="60" orientation="landscape" r:id="rId7"/>
      <headerFooter>
        <oddFooter>&amp;R93</oddFooter>
      </headerFooter>
    </customSheetView>
  </customSheetViews>
  <mergeCells count="11">
    <mergeCell ref="A11:A13"/>
    <mergeCell ref="F11:F13"/>
    <mergeCell ref="B15:G15"/>
    <mergeCell ref="B16:G16"/>
    <mergeCell ref="A1:G1"/>
    <mergeCell ref="A2:G3"/>
    <mergeCell ref="A4:G4"/>
    <mergeCell ref="A7:A8"/>
    <mergeCell ref="F7:F8"/>
    <mergeCell ref="A9:A10"/>
    <mergeCell ref="F9:F10"/>
  </mergeCells>
  <pageMargins left="0.39370078740157483" right="0.39370078740157483" top="0.39370078740157483" bottom="0.39370078740157483" header="0.31496062992125984" footer="0.31496062992125984"/>
  <pageSetup paperSize="9" scale="60" orientation="landscape" r:id="rId8"/>
  <headerFooter>
    <oddFooter>&amp;R93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5"/>
  <sheetViews>
    <sheetView view="pageBreakPreview" zoomScale="70" zoomScaleNormal="80" zoomScaleSheetLayoutView="80" workbookViewId="0">
      <selection activeCell="F13" sqref="F13"/>
    </sheetView>
  </sheetViews>
  <sheetFormatPr defaultRowHeight="15" x14ac:dyDescent="0.25"/>
  <cols>
    <col min="1" max="1" width="36.42578125" style="22" customWidth="1"/>
    <col min="2" max="2" width="60.42578125" style="22" customWidth="1"/>
    <col min="3" max="4" width="9.140625" style="22"/>
    <col min="5" max="5" width="17.140625" style="22" customWidth="1"/>
    <col min="6" max="6" width="18" style="22" customWidth="1"/>
    <col min="7" max="7" width="42.140625" style="22" customWidth="1"/>
    <col min="8" max="16384" width="9.140625" style="22"/>
  </cols>
  <sheetData>
    <row r="1" spans="1:7" ht="16.5" x14ac:dyDescent="0.25">
      <c r="A1" s="86" t="s">
        <v>0</v>
      </c>
      <c r="B1" s="86"/>
      <c r="C1" s="86"/>
      <c r="D1" s="86"/>
      <c r="E1" s="86"/>
      <c r="F1" s="86"/>
      <c r="G1" s="86"/>
    </row>
    <row r="2" spans="1:7" ht="16.5" x14ac:dyDescent="0.25">
      <c r="A2" s="86" t="s">
        <v>50</v>
      </c>
      <c r="B2" s="86"/>
      <c r="C2" s="86"/>
      <c r="D2" s="86"/>
      <c r="E2" s="86"/>
      <c r="F2" s="86"/>
      <c r="G2" s="86"/>
    </row>
    <row r="3" spans="1:7" ht="16.5" x14ac:dyDescent="0.25">
      <c r="A3" s="87" t="s">
        <v>29</v>
      </c>
      <c r="B3" s="87"/>
      <c r="C3" s="87"/>
      <c r="D3" s="87"/>
      <c r="E3" s="87"/>
      <c r="F3" s="87"/>
      <c r="G3" s="87"/>
    </row>
    <row r="5" spans="1:7" ht="42.75" x14ac:dyDescent="0.25">
      <c r="A5" s="44" t="s">
        <v>1</v>
      </c>
      <c r="B5" s="44" t="s">
        <v>2</v>
      </c>
      <c r="C5" s="44" t="s">
        <v>3</v>
      </c>
      <c r="D5" s="44" t="s">
        <v>4</v>
      </c>
      <c r="E5" s="44" t="s">
        <v>5</v>
      </c>
      <c r="F5" s="44" t="s">
        <v>6</v>
      </c>
      <c r="G5" s="44" t="s">
        <v>7</v>
      </c>
    </row>
    <row r="6" spans="1:7" ht="38.25" customHeight="1" x14ac:dyDescent="0.25">
      <c r="A6" s="83" t="s">
        <v>11</v>
      </c>
      <c r="B6" s="45" t="s">
        <v>8</v>
      </c>
      <c r="C6" s="59">
        <v>0.5</v>
      </c>
      <c r="D6" s="59">
        <v>10</v>
      </c>
      <c r="E6" s="59">
        <f t="shared" ref="E6:E12" si="0">D6*C6</f>
        <v>5</v>
      </c>
      <c r="F6" s="93">
        <f>(E6+E7)*0.4</f>
        <v>4</v>
      </c>
      <c r="G6" s="54" t="s">
        <v>134</v>
      </c>
    </row>
    <row r="7" spans="1:7" ht="57" customHeight="1" x14ac:dyDescent="0.25">
      <c r="A7" s="84"/>
      <c r="B7" s="45" t="s">
        <v>9</v>
      </c>
      <c r="C7" s="59">
        <v>0.5</v>
      </c>
      <c r="D7" s="59">
        <v>10</v>
      </c>
      <c r="E7" s="59">
        <f t="shared" si="0"/>
        <v>5</v>
      </c>
      <c r="F7" s="94"/>
      <c r="G7" s="54" t="s">
        <v>18</v>
      </c>
    </row>
    <row r="8" spans="1:7" ht="87" customHeight="1" x14ac:dyDescent="0.25">
      <c r="A8" s="102" t="s">
        <v>12</v>
      </c>
      <c r="B8" s="45" t="s">
        <v>51</v>
      </c>
      <c r="C8" s="59">
        <v>0.6</v>
      </c>
      <c r="D8" s="59">
        <v>10</v>
      </c>
      <c r="E8" s="59">
        <f t="shared" si="0"/>
        <v>6</v>
      </c>
      <c r="F8" s="92">
        <f>(E8+E9)*0.2</f>
        <v>2</v>
      </c>
      <c r="G8" s="34"/>
    </row>
    <row r="9" spans="1:7" ht="79.5" customHeight="1" x14ac:dyDescent="0.25">
      <c r="A9" s="102"/>
      <c r="B9" s="45" t="s">
        <v>46</v>
      </c>
      <c r="C9" s="59">
        <v>0.4</v>
      </c>
      <c r="D9" s="59">
        <v>10</v>
      </c>
      <c r="E9" s="59">
        <f t="shared" si="0"/>
        <v>4</v>
      </c>
      <c r="F9" s="92"/>
      <c r="G9" s="34"/>
    </row>
    <row r="10" spans="1:7" ht="42" customHeight="1" x14ac:dyDescent="0.25">
      <c r="A10" s="83" t="s">
        <v>13</v>
      </c>
      <c r="B10" s="45" t="s">
        <v>23</v>
      </c>
      <c r="C10" s="59">
        <v>0.4</v>
      </c>
      <c r="D10" s="59">
        <v>8</v>
      </c>
      <c r="E10" s="59">
        <f t="shared" si="0"/>
        <v>3.2</v>
      </c>
      <c r="F10" s="93">
        <f>(E10+E11+E12)*0.4</f>
        <v>3.44</v>
      </c>
      <c r="G10" s="68" t="s">
        <v>130</v>
      </c>
    </row>
    <row r="11" spans="1:7" ht="52.5" customHeight="1" x14ac:dyDescent="0.25">
      <c r="A11" s="84"/>
      <c r="B11" s="45" t="s">
        <v>26</v>
      </c>
      <c r="C11" s="59">
        <v>0.3</v>
      </c>
      <c r="D11" s="59">
        <v>8</v>
      </c>
      <c r="E11" s="59">
        <f t="shared" si="0"/>
        <v>2.4</v>
      </c>
      <c r="F11" s="94"/>
      <c r="G11" s="68" t="s">
        <v>135</v>
      </c>
    </row>
    <row r="12" spans="1:7" ht="71.25" customHeight="1" x14ac:dyDescent="0.25">
      <c r="A12" s="85"/>
      <c r="B12" s="45" t="s">
        <v>27</v>
      </c>
      <c r="C12" s="59">
        <v>0.3</v>
      </c>
      <c r="D12" s="59">
        <v>10</v>
      </c>
      <c r="E12" s="59">
        <f t="shared" si="0"/>
        <v>3</v>
      </c>
      <c r="F12" s="95"/>
      <c r="G12" s="76" t="s">
        <v>36</v>
      </c>
    </row>
    <row r="13" spans="1:7" ht="19.5" customHeight="1" x14ac:dyDescent="0.25">
      <c r="A13" s="48" t="s">
        <v>14</v>
      </c>
      <c r="B13" s="57"/>
      <c r="C13" s="57"/>
      <c r="D13" s="57"/>
      <c r="E13" s="57"/>
      <c r="F13" s="53">
        <f>F6+F8+F10</f>
        <v>9.44</v>
      </c>
      <c r="G13" s="57"/>
    </row>
    <row r="14" spans="1:7" ht="70.5" customHeight="1" x14ac:dyDescent="0.25">
      <c r="A14" s="49" t="s">
        <v>15</v>
      </c>
      <c r="B14" s="112" t="s">
        <v>32</v>
      </c>
      <c r="C14" s="100"/>
      <c r="D14" s="100"/>
      <c r="E14" s="100"/>
      <c r="F14" s="100"/>
      <c r="G14" s="101"/>
    </row>
    <row r="15" spans="1:7" ht="69" customHeight="1" x14ac:dyDescent="0.25">
      <c r="A15" s="49" t="s">
        <v>16</v>
      </c>
      <c r="B15" s="99" t="s">
        <v>136</v>
      </c>
      <c r="C15" s="100"/>
      <c r="D15" s="100"/>
      <c r="E15" s="100"/>
      <c r="F15" s="100"/>
      <c r="G15" s="101"/>
    </row>
  </sheetData>
  <customSheetViews>
    <customSheetView guid="{83B5464C-805B-41DB-81B9-A691DDF78663}" scale="70" showPageBreaks="1" printArea="1" view="pageBreakPreview">
      <selection activeCell="F13" sqref="F13"/>
      <pageMargins left="0.39370078740157483" right="0.39370078740157483" top="0.39370078740157483" bottom="0.39370078740157483" header="0.31496062992125984" footer="0.31496062992125984"/>
      <pageSetup paperSize="9" scale="61" orientation="landscape" r:id="rId1"/>
      <headerFooter>
        <oddFooter>&amp;R85</oddFooter>
      </headerFooter>
    </customSheetView>
    <customSheetView guid="{DB5FF748-5A0B-481D-84B1-E8DCB60F31BB}" scale="80" printArea="1" hiddenRows="1">
      <selection activeCell="B17" sqref="B17:G17"/>
      <pageMargins left="0.39370078740157483" right="0.39370078740157483" top="0.39370078740157483" bottom="0.39370078740157483" header="0.31496062992125984" footer="0.31496062992125984"/>
      <pageSetup paperSize="9" scale="61" orientation="landscape" r:id="rId2"/>
      <headerFooter>
        <oddFooter>&amp;R85</oddFooter>
      </headerFooter>
    </customSheetView>
    <customSheetView guid="{D064BFE3-0CFC-4FA0-A904-E97A6AB4FB27}" showPageBreaks="1" printArea="1" view="pageBreakPreview" topLeftCell="A13">
      <selection activeCell="B18" sqref="B18:G18"/>
      <pageMargins left="0.39370078740157483" right="0.39370078740157483" top="0.39370078740157483" bottom="0.39370078740157483" header="0.31496062992125984" footer="0.31496062992125984"/>
      <pageSetup paperSize="9" scale="61" firstPageNumber="79" orientation="landscape" useFirstPageNumber="1" r:id="rId3"/>
      <headerFooter>
        <oddFooter>&amp;R79</oddFooter>
      </headerFooter>
    </customSheetView>
    <customSheetView guid="{6D50AFB0-1F88-45CC-9714-E302C21A7AF6}" scale="80" showPageBreaks="1" printArea="1" view="pageBreakPreview" topLeftCell="A16">
      <selection activeCell="B18" sqref="B18:G19"/>
      <pageMargins left="0.39370078740157483" right="0.39370078740157483" top="0.39370078740157483" bottom="0.39370078740157483" header="0.31496062992125984" footer="0.31496062992125984"/>
      <pageSetup paperSize="9" scale="61" orientation="landscape" r:id="rId4"/>
      <headerFooter>
        <oddFooter>&amp;R85</oddFooter>
      </headerFooter>
    </customSheetView>
    <customSheetView guid="{65D17E01-2C95-467A-A6C0-284D8AF9353A}" scale="70" printArea="1" view="pageBreakPreview">
      <selection activeCell="D9" sqref="D9"/>
      <pageMargins left="0.39370078740157483" right="0.39370078740157483" top="0.39370078740157483" bottom="0.39370078740157483" header="0.31496062992125984" footer="0.31496062992125984"/>
      <pageSetup paperSize="9" scale="61" orientation="landscape" r:id="rId5"/>
      <headerFooter>
        <oddFooter>&amp;R85</oddFooter>
      </headerFooter>
    </customSheetView>
    <customSheetView guid="{E68AA610-1447-41B6-8A0D-6F62026B6D10}" scale="80" showPageBreaks="1" printArea="1" view="pageBreakPreview" topLeftCell="A7">
      <selection activeCell="O9" sqref="O9"/>
      <pageMargins left="0.39370078740157483" right="0.39370078740157483" top="0.39370078740157483" bottom="0.39370078740157483" header="0.31496062992125984" footer="0.31496062992125984"/>
      <pageSetup paperSize="9" scale="61" orientation="landscape" r:id="rId6"/>
      <headerFooter>
        <oddFooter>&amp;R85</oddFooter>
      </headerFooter>
    </customSheetView>
    <customSheetView guid="{EC56D8CD-5E96-4735-B304-1C545AF394D1}" scale="80" showPageBreaks="1" printArea="1" view="pageBreakPreview" topLeftCell="A10">
      <selection activeCell="B17" sqref="B17:G17"/>
      <pageMargins left="0.39370078740157483" right="0.39370078740157483" top="0.39370078740157483" bottom="0.39370078740157483" header="0.31496062992125984" footer="0.31496062992125984"/>
      <pageSetup paperSize="9" scale="61" orientation="landscape" r:id="rId7"/>
      <headerFooter>
        <oddFooter>&amp;R85</oddFooter>
      </headerFooter>
    </customSheetView>
  </customSheetViews>
  <mergeCells count="11">
    <mergeCell ref="A1:G1"/>
    <mergeCell ref="A2:G2"/>
    <mergeCell ref="A3:G3"/>
    <mergeCell ref="A6:A7"/>
    <mergeCell ref="F6:F7"/>
    <mergeCell ref="F8:F9"/>
    <mergeCell ref="A10:A12"/>
    <mergeCell ref="F10:F12"/>
    <mergeCell ref="B14:G14"/>
    <mergeCell ref="B15:G15"/>
    <mergeCell ref="A8:A9"/>
  </mergeCells>
  <pageMargins left="0.39370078740157483" right="0.39370078740157483" top="0.39370078740157483" bottom="0.39370078740157483" header="0.31496062992125984" footer="0.31496062992125984"/>
  <pageSetup paperSize="9" scale="61" orientation="landscape" r:id="rId8"/>
  <headerFooter>
    <oddFooter>&amp;R85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5"/>
  <sheetViews>
    <sheetView zoomScale="80" zoomScaleNormal="90" zoomScaleSheetLayoutView="70" workbookViewId="0">
      <selection activeCell="B12" sqref="B12"/>
    </sheetView>
  </sheetViews>
  <sheetFormatPr defaultRowHeight="15" x14ac:dyDescent="0.25"/>
  <cols>
    <col min="1" max="1" width="36.42578125" style="22" customWidth="1"/>
    <col min="2" max="2" width="60.42578125" style="22" customWidth="1"/>
    <col min="3" max="4" width="9.140625" style="22"/>
    <col min="5" max="5" width="17.140625" style="22" customWidth="1"/>
    <col min="6" max="6" width="18" style="22" customWidth="1"/>
    <col min="7" max="7" width="42.140625" style="22" customWidth="1"/>
    <col min="8" max="16384" width="9.140625" style="22"/>
  </cols>
  <sheetData>
    <row r="1" spans="1:7" ht="16.5" x14ac:dyDescent="0.25">
      <c r="A1" s="86" t="s">
        <v>0</v>
      </c>
      <c r="B1" s="86"/>
      <c r="C1" s="86"/>
      <c r="D1" s="86"/>
      <c r="E1" s="86"/>
      <c r="F1" s="86"/>
      <c r="G1" s="86"/>
    </row>
    <row r="2" spans="1:7" ht="16.5" x14ac:dyDescent="0.25">
      <c r="A2" s="86" t="s">
        <v>58</v>
      </c>
      <c r="B2" s="86"/>
      <c r="C2" s="86"/>
      <c r="D2" s="86"/>
      <c r="E2" s="86"/>
      <c r="F2" s="86"/>
      <c r="G2" s="86"/>
    </row>
    <row r="3" spans="1:7" ht="16.5" x14ac:dyDescent="0.25">
      <c r="A3" s="87" t="s">
        <v>29</v>
      </c>
      <c r="B3" s="87"/>
      <c r="C3" s="87"/>
      <c r="D3" s="87"/>
      <c r="E3" s="87"/>
      <c r="F3" s="87"/>
      <c r="G3" s="87"/>
    </row>
    <row r="5" spans="1:7" ht="42.75" x14ac:dyDescent="0.25">
      <c r="A5" s="44" t="s">
        <v>1</v>
      </c>
      <c r="B5" s="44" t="s">
        <v>2</v>
      </c>
      <c r="C5" s="44" t="s">
        <v>3</v>
      </c>
      <c r="D5" s="44" t="s">
        <v>4</v>
      </c>
      <c r="E5" s="44" t="s">
        <v>5</v>
      </c>
      <c r="F5" s="44" t="s">
        <v>6</v>
      </c>
      <c r="G5" s="44" t="s">
        <v>7</v>
      </c>
    </row>
    <row r="6" spans="1:7" ht="38.25" customHeight="1" x14ac:dyDescent="0.25">
      <c r="A6" s="83" t="s">
        <v>11</v>
      </c>
      <c r="B6" s="45" t="s">
        <v>8</v>
      </c>
      <c r="C6" s="47">
        <v>0.5</v>
      </c>
      <c r="D6" s="47">
        <v>10</v>
      </c>
      <c r="E6" s="13">
        <f>C6*D6</f>
        <v>5</v>
      </c>
      <c r="F6" s="103">
        <f>(E6+E7)*0.4</f>
        <v>3</v>
      </c>
      <c r="G6" s="71" t="s">
        <v>174</v>
      </c>
    </row>
    <row r="7" spans="1:7" ht="57" customHeight="1" x14ac:dyDescent="0.25">
      <c r="A7" s="84"/>
      <c r="B7" s="45" t="s">
        <v>9</v>
      </c>
      <c r="C7" s="47">
        <v>0.5</v>
      </c>
      <c r="D7" s="47">
        <v>5</v>
      </c>
      <c r="E7" s="13">
        <f t="shared" ref="E7:E12" si="0">D7*C7</f>
        <v>2.5</v>
      </c>
      <c r="F7" s="104"/>
      <c r="G7" s="71" t="s">
        <v>165</v>
      </c>
    </row>
    <row r="8" spans="1:7" ht="62.25" customHeight="1" x14ac:dyDescent="0.25">
      <c r="A8" s="102" t="s">
        <v>12</v>
      </c>
      <c r="B8" s="45" t="s">
        <v>49</v>
      </c>
      <c r="C8" s="47">
        <v>0.6</v>
      </c>
      <c r="D8" s="59">
        <v>10</v>
      </c>
      <c r="E8" s="59">
        <f t="shared" si="0"/>
        <v>6</v>
      </c>
      <c r="F8" s="111">
        <f>(E8+E9)*0.2</f>
        <v>2</v>
      </c>
      <c r="G8" s="68"/>
    </row>
    <row r="9" spans="1:7" ht="41.25" customHeight="1" x14ac:dyDescent="0.25">
      <c r="A9" s="102"/>
      <c r="B9" s="45" t="s">
        <v>53</v>
      </c>
      <c r="C9" s="47">
        <v>0.4</v>
      </c>
      <c r="D9" s="59">
        <v>10</v>
      </c>
      <c r="E9" s="59">
        <f t="shared" si="0"/>
        <v>4</v>
      </c>
      <c r="F9" s="111"/>
      <c r="G9" s="68"/>
    </row>
    <row r="10" spans="1:7" ht="42" customHeight="1" x14ac:dyDescent="0.25">
      <c r="A10" s="83" t="s">
        <v>13</v>
      </c>
      <c r="B10" s="45" t="s">
        <v>23</v>
      </c>
      <c r="C10" s="47">
        <v>0.4</v>
      </c>
      <c r="D10" s="13">
        <v>8</v>
      </c>
      <c r="E10" s="13">
        <f t="shared" si="0"/>
        <v>3.2</v>
      </c>
      <c r="F10" s="93">
        <f>(E10+E11+E12)*0.4</f>
        <v>3.08</v>
      </c>
      <c r="G10" s="70" t="s">
        <v>115</v>
      </c>
    </row>
    <row r="11" spans="1:7" ht="52.5" customHeight="1" x14ac:dyDescent="0.25">
      <c r="A11" s="84"/>
      <c r="B11" s="45" t="s">
        <v>26</v>
      </c>
      <c r="C11" s="47">
        <v>0.3</v>
      </c>
      <c r="D11" s="59">
        <v>5</v>
      </c>
      <c r="E11" s="59">
        <f t="shared" si="0"/>
        <v>1.5</v>
      </c>
      <c r="F11" s="94"/>
      <c r="G11" s="68" t="s">
        <v>166</v>
      </c>
    </row>
    <row r="12" spans="1:7" ht="71.25" customHeight="1" x14ac:dyDescent="0.25">
      <c r="A12" s="85"/>
      <c r="B12" s="45" t="s">
        <v>27</v>
      </c>
      <c r="C12" s="47">
        <v>0.3</v>
      </c>
      <c r="D12" s="59">
        <v>10</v>
      </c>
      <c r="E12" s="59">
        <f t="shared" si="0"/>
        <v>3</v>
      </c>
      <c r="F12" s="95"/>
      <c r="G12" s="69" t="s">
        <v>36</v>
      </c>
    </row>
    <row r="13" spans="1:7" ht="19.5" customHeight="1" x14ac:dyDescent="0.25">
      <c r="A13" s="48" t="s">
        <v>14</v>
      </c>
      <c r="B13" s="57"/>
      <c r="C13" s="57"/>
      <c r="D13" s="57"/>
      <c r="E13" s="57"/>
      <c r="F13" s="53">
        <f>F6+F8+F10</f>
        <v>8.08</v>
      </c>
      <c r="G13" s="57"/>
    </row>
    <row r="14" spans="1:7" ht="61.5" customHeight="1" x14ac:dyDescent="0.25">
      <c r="A14" s="49" t="s">
        <v>15</v>
      </c>
      <c r="B14" s="113" t="s">
        <v>32</v>
      </c>
      <c r="C14" s="114"/>
      <c r="D14" s="114"/>
      <c r="E14" s="114"/>
      <c r="F14" s="114"/>
      <c r="G14" s="115"/>
    </row>
    <row r="15" spans="1:7" ht="68.25" customHeight="1" x14ac:dyDescent="0.25">
      <c r="A15" s="49" t="s">
        <v>16</v>
      </c>
      <c r="B15" s="116" t="s">
        <v>68</v>
      </c>
      <c r="C15" s="114"/>
      <c r="D15" s="114"/>
      <c r="E15" s="114"/>
      <c r="F15" s="114"/>
      <c r="G15" s="115"/>
    </row>
  </sheetData>
  <customSheetViews>
    <customSheetView guid="{83B5464C-805B-41DB-81B9-A691DDF78663}" scale="80">
      <selection activeCell="B12" sqref="B12"/>
      <pageMargins left="0.39370078740157483" right="0.39370078740157483" top="0.39370078740157483" bottom="0.39370078740157483" header="0.31496062992125984" footer="0.31496062992125984"/>
      <pageSetup paperSize="9" scale="72" orientation="landscape" r:id="rId1"/>
      <headerFooter>
        <oddFooter>&amp;R95</oddFooter>
      </headerFooter>
    </customSheetView>
    <customSheetView guid="{DB5FF748-5A0B-481D-84B1-E8DCB60F31BB}" scale="90">
      <selection activeCell="H16" sqref="H16"/>
      <pageMargins left="0.39370078740157483" right="0.39370078740157483" top="0.39370078740157483" bottom="0.39370078740157483" header="0.31496062992125984" footer="0.31496062992125984"/>
      <pageSetup paperSize="9" scale="72" orientation="landscape" r:id="rId2"/>
      <headerFooter>
        <oddFooter>&amp;R95</oddFooter>
      </headerFooter>
    </customSheetView>
    <customSheetView guid="{D064BFE3-0CFC-4FA0-A904-E97A6AB4FB27}" scale="80">
      <selection activeCell="J15" sqref="J15"/>
      <pageMargins left="0.39370078740157483" right="0.39370078740157483" top="0.39370078740157483" bottom="0.39370078740157483" header="0.31496062992125984" footer="0.31496062992125984"/>
      <pageSetup paperSize="9" scale="72" orientation="landscape" r:id="rId3"/>
      <headerFooter>
        <oddFooter>&amp;R87</oddFooter>
      </headerFooter>
    </customSheetView>
    <customSheetView guid="{6D50AFB0-1F88-45CC-9714-E302C21A7AF6}" scale="80" hiddenRows="1">
      <selection activeCell="B19" sqref="B19:G19"/>
      <pageMargins left="0.39370078740157483" right="0.39370078740157483" top="0.39370078740157483" bottom="0.39370078740157483" header="0.31496062992125984" footer="0.31496062992125984"/>
      <pageSetup paperSize="9" scale="72" orientation="landscape" r:id="rId4"/>
      <headerFooter>
        <oddFooter>&amp;R95</oddFooter>
      </headerFooter>
    </customSheetView>
    <customSheetView guid="{65D17E01-2C95-467A-A6C0-284D8AF9353A}" scale="70" showPageBreaks="1" view="pageBreakPreview">
      <selection activeCell="B10" sqref="B10"/>
      <pageMargins left="0.39370078740157483" right="0.39370078740157483" top="0.39370078740157483" bottom="0.39370078740157483" header="0.31496062992125984" footer="0.31496062992125984"/>
      <pageSetup paperSize="9" scale="72" orientation="landscape" r:id="rId5"/>
      <headerFooter>
        <oddFooter>&amp;R95</oddFooter>
      </headerFooter>
    </customSheetView>
    <customSheetView guid="{E68AA610-1447-41B6-8A0D-6F62026B6D10}" scale="80">
      <selection activeCell="E10" sqref="E10"/>
      <pageMargins left="0.39370078740157483" right="0.39370078740157483" top="0.39370078740157483" bottom="0.39370078740157483" header="0.31496062992125984" footer="0.31496062992125984"/>
      <pageSetup paperSize="9" scale="72" orientation="landscape" r:id="rId6"/>
      <headerFooter>
        <oddFooter>&amp;R95</oddFooter>
      </headerFooter>
    </customSheetView>
    <customSheetView guid="{EC56D8CD-5E96-4735-B304-1C545AF394D1}" scale="90" topLeftCell="A7">
      <selection activeCell="B14" sqref="B14:G14"/>
      <pageMargins left="0.39370078740157483" right="0.39370078740157483" top="0.39370078740157483" bottom="0.39370078740157483" header="0.31496062992125984" footer="0.31496062992125984"/>
      <pageSetup paperSize="9" scale="72" orientation="landscape" r:id="rId7"/>
      <headerFooter>
        <oddFooter>&amp;R95</oddFooter>
      </headerFooter>
    </customSheetView>
  </customSheetViews>
  <mergeCells count="11">
    <mergeCell ref="A1:G1"/>
    <mergeCell ref="A2:G2"/>
    <mergeCell ref="A3:G3"/>
    <mergeCell ref="A6:A7"/>
    <mergeCell ref="F6:F7"/>
    <mergeCell ref="F8:F9"/>
    <mergeCell ref="A10:A12"/>
    <mergeCell ref="F10:F12"/>
    <mergeCell ref="B14:G14"/>
    <mergeCell ref="B15:G15"/>
    <mergeCell ref="A8:A9"/>
  </mergeCells>
  <pageMargins left="0.39370078740157483" right="0.39370078740157483" top="0.39370078740157483" bottom="0.39370078740157483" header="0.31496062992125984" footer="0.31496062992125984"/>
  <pageSetup paperSize="9" scale="72" orientation="landscape" r:id="rId8"/>
  <headerFooter>
    <oddFooter>&amp;R95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15</vt:i4>
      </vt:variant>
    </vt:vector>
  </HeadingPairs>
  <TitlesOfParts>
    <vt:vector size="35" baseType="lpstr">
      <vt:lpstr>Группа А 2899 (УО)</vt:lpstr>
      <vt:lpstr>Группа А 2919 СЭР</vt:lpstr>
      <vt:lpstr>Группа A 2932 (Культура)</vt:lpstr>
      <vt:lpstr>Группа А 2920 (Спорт)</vt:lpstr>
      <vt:lpstr>Группа А 2354 ФКГС</vt:lpstr>
      <vt:lpstr>Группа В 2900 (АПК)</vt:lpstr>
      <vt:lpstr>Группа В 2901 (СЗН)</vt:lpstr>
      <vt:lpstr>Группа В 2909 Экология</vt:lpstr>
      <vt:lpstr>Группа В 2907 Сод.ОГХ</vt:lpstr>
      <vt:lpstr>Группа В 2927 (УМиМСПЭиТ)</vt:lpstr>
      <vt:lpstr>Группа В 2906 РТС</vt:lpstr>
      <vt:lpstr>Группа В 2908 РЖКК</vt:lpstr>
      <vt:lpstr>Группа В 2810 БжД</vt:lpstr>
      <vt:lpstr>Группа В 2903 Разв. мун.службы</vt:lpstr>
      <vt:lpstr>Группа В 2934 (УМИ)</vt:lpstr>
      <vt:lpstr>Группа В 2931 Разв.жил.сферы</vt:lpstr>
      <vt:lpstr>Группа В 2928 ППи ООПГ</vt:lpstr>
      <vt:lpstr>В 2908 РЖКК</vt:lpstr>
      <vt:lpstr>Группа С 2863 (УМФ)</vt:lpstr>
      <vt:lpstr>Группа С 2811 (РИГО)</vt:lpstr>
      <vt:lpstr>'Группа A 2932 (Культура)'!Область_печати</vt:lpstr>
      <vt:lpstr>'Группа А 2354 ФКГС'!Область_печати</vt:lpstr>
      <vt:lpstr>'Группа А 2899 (УО)'!Область_печати</vt:lpstr>
      <vt:lpstr>'Группа А 2919 СЭР'!Область_печати</vt:lpstr>
      <vt:lpstr>'Группа А 2920 (Спорт)'!Область_печати</vt:lpstr>
      <vt:lpstr>'Группа В 2900 (АПК)'!Область_печати</vt:lpstr>
      <vt:lpstr>'Группа В 2901 (СЗН)'!Область_печати</vt:lpstr>
      <vt:lpstr>'Группа В 2903 Разв. мун.службы'!Область_печати</vt:lpstr>
      <vt:lpstr>'Группа В 2906 РТС'!Область_печати</vt:lpstr>
      <vt:lpstr>'Группа В 2908 РЖКК'!Область_печати</vt:lpstr>
      <vt:lpstr>'Группа В 2909 Экология'!Область_печати</vt:lpstr>
      <vt:lpstr>'Группа В 2931 Разв.жил.сферы'!Область_печати</vt:lpstr>
      <vt:lpstr>'Группа В 2934 (УМИ)'!Область_печати</vt:lpstr>
      <vt:lpstr>'Группа С 2811 (РИГО)'!Область_печати</vt:lpstr>
      <vt:lpstr>'Группа С 2863 (УМФ)'!Область_печати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Логинова Ленара Юлдашевна</dc:creator>
  <cp:lastModifiedBy>Степаненко Наталья Алексеевна</cp:lastModifiedBy>
  <cp:lastPrinted>2021-04-29T11:37:18Z</cp:lastPrinted>
  <dcterms:created xsi:type="dcterms:W3CDTF">2006-09-16T00:00:00Z</dcterms:created>
  <dcterms:modified xsi:type="dcterms:W3CDTF">2025-05-19T07:19:51Z</dcterms:modified>
</cp:coreProperties>
</file>