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70" windowHeight="10305"/>
  </bookViews>
  <sheets>
    <sheet name="МП СЭР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1" i="5" l="1"/>
  <c r="B113" i="5"/>
  <c r="C99" i="5"/>
  <c r="C97" i="5"/>
  <c r="C18" i="5" l="1"/>
  <c r="C22" i="5"/>
  <c r="AL22" i="5" s="1"/>
  <c r="C30" i="5"/>
  <c r="AL30" i="5" s="1"/>
  <c r="C34" i="5"/>
  <c r="C38" i="5"/>
  <c r="C192" i="5"/>
  <c r="C193" i="5"/>
  <c r="C199" i="5"/>
  <c r="C198" i="5"/>
  <c r="AL154" i="5"/>
  <c r="AL155" i="5"/>
  <c r="AL156" i="5"/>
  <c r="AL157" i="5"/>
  <c r="AL158" i="5"/>
  <c r="AL159" i="5"/>
  <c r="AL160" i="5"/>
  <c r="AL161" i="5"/>
  <c r="AL162" i="5"/>
  <c r="AL163" i="5"/>
  <c r="AL164" i="5"/>
  <c r="AL165" i="5"/>
  <c r="AL166" i="5"/>
  <c r="AL167" i="5"/>
  <c r="AL168" i="5"/>
  <c r="AL169" i="5"/>
  <c r="AL170" i="5"/>
  <c r="AL171" i="5"/>
  <c r="AL172" i="5"/>
  <c r="AL173" i="5"/>
  <c r="AL174" i="5"/>
  <c r="AL175" i="5"/>
  <c r="AL176" i="5"/>
  <c r="AL177" i="5"/>
  <c r="AL178" i="5"/>
  <c r="AL179" i="5"/>
  <c r="AL180" i="5"/>
  <c r="AL181" i="5"/>
  <c r="AL182" i="5"/>
  <c r="AL183" i="5"/>
  <c r="AL184" i="5"/>
  <c r="AL185" i="5"/>
  <c r="AL186" i="5"/>
  <c r="AL187" i="5"/>
  <c r="AL188" i="5"/>
  <c r="AL189" i="5"/>
  <c r="AL190" i="5"/>
  <c r="AL191" i="5"/>
  <c r="AL192" i="5"/>
  <c r="AL193" i="5"/>
  <c r="AL194" i="5"/>
  <c r="AL195" i="5"/>
  <c r="AL196" i="5"/>
  <c r="AL197" i="5"/>
  <c r="AL198" i="5"/>
  <c r="AL199" i="5"/>
  <c r="AL200" i="5"/>
  <c r="AL201" i="5"/>
  <c r="AL202" i="5"/>
  <c r="AL203" i="5"/>
  <c r="AL204" i="5"/>
  <c r="AL205" i="5"/>
  <c r="AL206" i="5"/>
  <c r="AL207" i="5"/>
  <c r="AL208" i="5"/>
  <c r="AL209" i="5"/>
  <c r="AL210" i="5"/>
  <c r="AL211" i="5"/>
  <c r="AL212" i="5"/>
  <c r="AL213" i="5"/>
  <c r="AL214" i="5"/>
  <c r="AL215" i="5"/>
  <c r="AL216" i="5"/>
  <c r="AL217" i="5"/>
  <c r="AL218" i="5"/>
  <c r="AL219" i="5"/>
  <c r="AL220" i="5"/>
  <c r="AL222" i="5"/>
  <c r="AL223" i="5"/>
  <c r="AL225" i="5"/>
  <c r="AL226" i="5"/>
  <c r="AL136" i="5"/>
  <c r="AL137" i="5"/>
  <c r="AL138" i="5"/>
  <c r="AL139" i="5"/>
  <c r="AL140" i="5"/>
  <c r="AL141" i="5"/>
  <c r="AL142" i="5"/>
  <c r="AL143" i="5"/>
  <c r="AL144" i="5"/>
  <c r="AL145" i="5"/>
  <c r="AL146" i="5"/>
  <c r="AL147" i="5"/>
  <c r="AL148" i="5"/>
  <c r="AL149" i="5"/>
  <c r="AL150" i="5"/>
  <c r="AL151" i="5"/>
  <c r="AL152" i="5"/>
  <c r="AL153" i="5"/>
  <c r="AL123" i="5"/>
  <c r="AL124" i="5"/>
  <c r="AL125" i="5"/>
  <c r="AL126" i="5"/>
  <c r="AL127" i="5"/>
  <c r="AL128" i="5"/>
  <c r="AL129" i="5"/>
  <c r="AL130" i="5"/>
  <c r="AL131" i="5"/>
  <c r="AL132" i="5"/>
  <c r="AL133" i="5"/>
  <c r="AL134" i="5"/>
  <c r="AL135" i="5"/>
  <c r="AL108" i="5"/>
  <c r="AL109" i="5"/>
  <c r="AL110" i="5"/>
  <c r="AL111" i="5"/>
  <c r="AL112" i="5"/>
  <c r="AL113" i="5"/>
  <c r="AL114" i="5"/>
  <c r="AL115" i="5"/>
  <c r="AL116" i="5"/>
  <c r="AL117" i="5"/>
  <c r="AL118" i="5"/>
  <c r="AL119" i="5"/>
  <c r="AL120" i="5"/>
  <c r="AL121" i="5"/>
  <c r="AL122" i="5"/>
  <c r="AL97" i="5"/>
  <c r="AL98" i="5"/>
  <c r="AL99" i="5"/>
  <c r="AL100" i="5"/>
  <c r="AL101" i="5"/>
  <c r="AL102" i="5"/>
  <c r="AL103" i="5"/>
  <c r="AL104" i="5"/>
  <c r="AL105" i="5"/>
  <c r="AL106" i="5"/>
  <c r="AL107" i="5"/>
  <c r="AL82" i="5"/>
  <c r="AL83" i="5"/>
  <c r="AL84" i="5"/>
  <c r="AL85" i="5"/>
  <c r="AL86" i="5"/>
  <c r="AL87" i="5"/>
  <c r="AL88" i="5"/>
  <c r="AL89" i="5"/>
  <c r="AL90" i="5"/>
  <c r="AL91" i="5"/>
  <c r="AL92" i="5"/>
  <c r="AL93" i="5"/>
  <c r="AL94" i="5"/>
  <c r="AL95" i="5"/>
  <c r="AL96" i="5"/>
  <c r="AL72" i="5"/>
  <c r="AL74" i="5"/>
  <c r="AL75" i="5"/>
  <c r="AL76" i="5"/>
  <c r="AL77" i="5"/>
  <c r="AL78" i="5"/>
  <c r="AL79" i="5"/>
  <c r="AL80" i="5"/>
  <c r="AL81" i="5"/>
  <c r="AL61" i="5"/>
  <c r="AL62" i="5"/>
  <c r="AL63" i="5"/>
  <c r="AL64" i="5"/>
  <c r="AL65" i="5"/>
  <c r="AL66" i="5"/>
  <c r="AL67" i="5"/>
  <c r="AL68" i="5"/>
  <c r="AL69" i="5"/>
  <c r="AL70" i="5"/>
  <c r="AL71" i="5"/>
  <c r="AL73" i="5"/>
  <c r="B53" i="5"/>
  <c r="AL39" i="5"/>
  <c r="AL40" i="5"/>
  <c r="AL41" i="5"/>
  <c r="AL42" i="5"/>
  <c r="AL44" i="5"/>
  <c r="AL45" i="5"/>
  <c r="AL47" i="5"/>
  <c r="AL48" i="5"/>
  <c r="AL49" i="5"/>
  <c r="AL50" i="5"/>
  <c r="AL51" i="5"/>
  <c r="AL52" i="5"/>
  <c r="AL53" i="5"/>
  <c r="AL54" i="5"/>
  <c r="AL56" i="5"/>
  <c r="AL57" i="5"/>
  <c r="AL59" i="5"/>
  <c r="AL60" i="5"/>
  <c r="AL12" i="5"/>
  <c r="AL13" i="5"/>
  <c r="AL14" i="5"/>
  <c r="AL15" i="5"/>
  <c r="AL17" i="5"/>
  <c r="AL19" i="5"/>
  <c r="AL21" i="5"/>
  <c r="AL23" i="5"/>
  <c r="AL24" i="5"/>
  <c r="AL25" i="5"/>
  <c r="AL26" i="5"/>
  <c r="AL27" i="5"/>
  <c r="AL29" i="5"/>
  <c r="AL31" i="5"/>
  <c r="AL33" i="5"/>
  <c r="AL34" i="5"/>
  <c r="AL35" i="5"/>
  <c r="AL37" i="5"/>
  <c r="E12" i="5"/>
  <c r="E11" i="5"/>
  <c r="C58" i="5" l="1"/>
  <c r="AL58" i="5" s="1"/>
  <c r="AL38" i="5"/>
  <c r="C184" i="5"/>
  <c r="C187" i="5"/>
  <c r="C186" i="5"/>
  <c r="C185" i="5"/>
  <c r="C183" i="5"/>
  <c r="C170" i="5"/>
  <c r="C172" i="5"/>
  <c r="C171" i="5"/>
  <c r="C169" i="5"/>
  <c r="C168" i="5"/>
  <c r="C165" i="5"/>
  <c r="C164" i="5"/>
  <c r="C163" i="5"/>
  <c r="C162" i="5"/>
  <c r="C161" i="5"/>
  <c r="C158" i="5"/>
  <c r="C157" i="5"/>
  <c r="C156" i="5"/>
  <c r="C155" i="5"/>
  <c r="C154" i="5"/>
  <c r="C151" i="5"/>
  <c r="C150" i="5"/>
  <c r="C149" i="5"/>
  <c r="C148" i="5"/>
  <c r="C147" i="5"/>
  <c r="C144" i="5"/>
  <c r="C143" i="5"/>
  <c r="C142" i="5"/>
  <c r="C141" i="5"/>
  <c r="C140" i="5"/>
  <c r="C137" i="5"/>
  <c r="C136" i="5"/>
  <c r="C135" i="5"/>
  <c r="C134" i="5"/>
  <c r="C133" i="5"/>
  <c r="C130" i="5"/>
  <c r="C129" i="5"/>
  <c r="C128" i="5"/>
  <c r="C127" i="5"/>
  <c r="C126" i="5"/>
  <c r="C123" i="5"/>
  <c r="C122" i="5"/>
  <c r="C121" i="5"/>
  <c r="C120" i="5"/>
  <c r="C119" i="5"/>
  <c r="C116" i="5"/>
  <c r="C115" i="5"/>
  <c r="C114" i="5"/>
  <c r="C113" i="5"/>
  <c r="C112" i="5"/>
  <c r="C106" i="5"/>
  <c r="C107" i="5"/>
  <c r="C108" i="5"/>
  <c r="C109" i="5"/>
  <c r="C105" i="5"/>
  <c r="C95" i="5"/>
  <c r="C94" i="5"/>
  <c r="C93" i="5"/>
  <c r="C92" i="5"/>
  <c r="C91" i="5"/>
  <c r="C88" i="5"/>
  <c r="C87" i="5"/>
  <c r="C86" i="5"/>
  <c r="C85" i="5"/>
  <c r="C84" i="5"/>
  <c r="C81" i="5"/>
  <c r="C80" i="5"/>
  <c r="C79" i="5"/>
  <c r="C78" i="5"/>
  <c r="C77" i="5"/>
  <c r="C74" i="5"/>
  <c r="C71" i="5"/>
  <c r="C72" i="5"/>
  <c r="C73" i="5"/>
  <c r="C70" i="5"/>
  <c r="C63" i="5"/>
  <c r="C53" i="5"/>
  <c r="C37" i="5"/>
  <c r="C33" i="5"/>
  <c r="C29" i="5"/>
  <c r="C26" i="5"/>
  <c r="C25" i="5"/>
  <c r="C21" i="5"/>
  <c r="C57" i="5" s="1"/>
  <c r="C13" i="5"/>
  <c r="C12" i="5"/>
  <c r="C52" i="5" s="1"/>
  <c r="C11" i="5"/>
  <c r="C55" i="5" l="1"/>
  <c r="AL55" i="5" s="1"/>
  <c r="C16" i="5"/>
  <c r="AL16" i="5" s="1"/>
  <c r="AL18" i="5"/>
  <c r="B22" i="5"/>
  <c r="Y18" i="5"/>
  <c r="C98" i="5"/>
  <c r="C197" i="5" s="1"/>
  <c r="W198" i="5" l="1"/>
  <c r="W182" i="5"/>
  <c r="W180" i="5"/>
  <c r="W208" i="5" s="1"/>
  <c r="W226" i="5" s="1"/>
  <c r="W179" i="5"/>
  <c r="W207" i="5" s="1"/>
  <c r="W225" i="5" s="1"/>
  <c r="W178" i="5"/>
  <c r="W206" i="5" s="1"/>
  <c r="W177" i="5"/>
  <c r="W205" i="5" s="1"/>
  <c r="W223" i="5" s="1"/>
  <c r="W176" i="5"/>
  <c r="W204" i="5" s="1"/>
  <c r="W167" i="5"/>
  <c r="W160" i="5"/>
  <c r="W153" i="5"/>
  <c r="W146" i="5"/>
  <c r="W139" i="5"/>
  <c r="W132" i="5"/>
  <c r="W125" i="5"/>
  <c r="W118" i="5"/>
  <c r="W111" i="5"/>
  <c r="W104" i="5"/>
  <c r="W102" i="5"/>
  <c r="W101" i="5"/>
  <c r="W200" i="5" s="1"/>
  <c r="W219" i="5" s="1"/>
  <c r="W100" i="5"/>
  <c r="W99" i="5"/>
  <c r="W98" i="5"/>
  <c r="W97" i="5" s="1"/>
  <c r="W90" i="5"/>
  <c r="W83" i="5"/>
  <c r="W76" i="5"/>
  <c r="W69" i="5"/>
  <c r="W67" i="5"/>
  <c r="W201" i="5" s="1"/>
  <c r="W220" i="5" s="1"/>
  <c r="W66" i="5"/>
  <c r="W193" i="5" s="1"/>
  <c r="W213" i="5" s="1"/>
  <c r="W65" i="5"/>
  <c r="W199" i="5" s="1"/>
  <c r="W64" i="5"/>
  <c r="W191" i="5" s="1"/>
  <c r="W63" i="5"/>
  <c r="W197" i="5" s="1"/>
  <c r="W58" i="5"/>
  <c r="W57" i="5"/>
  <c r="W55" i="5"/>
  <c r="W53" i="5"/>
  <c r="W52" i="5"/>
  <c r="W40" i="5"/>
  <c r="W36" i="5"/>
  <c r="W32" i="5"/>
  <c r="W28" i="5"/>
  <c r="W24" i="5"/>
  <c r="W20" i="5"/>
  <c r="W18" i="5"/>
  <c r="W46" i="5" s="1"/>
  <c r="W17" i="5"/>
  <c r="W45" i="5" s="1"/>
  <c r="W11" i="5"/>
  <c r="W218" i="5" l="1"/>
  <c r="W50" i="5"/>
  <c r="W211" i="5"/>
  <c r="W43" i="5"/>
  <c r="W216" i="5"/>
  <c r="W196" i="5"/>
  <c r="W222" i="5"/>
  <c r="W203" i="5"/>
  <c r="W224" i="5"/>
  <c r="W217" i="5"/>
  <c r="W16" i="5"/>
  <c r="W62" i="5"/>
  <c r="W175" i="5"/>
  <c r="W190" i="5"/>
  <c r="W192" i="5"/>
  <c r="W212" i="5" s="1"/>
  <c r="W194" i="5"/>
  <c r="W214" i="5" s="1"/>
  <c r="C182" i="5"/>
  <c r="C176" i="5"/>
  <c r="C204" i="5" s="1"/>
  <c r="C222" i="5" s="1"/>
  <c r="C46" i="5"/>
  <c r="C43" i="5" l="1"/>
  <c r="AL43" i="5" s="1"/>
  <c r="AL46" i="5"/>
  <c r="W215" i="5"/>
  <c r="W221" i="5"/>
  <c r="W210" i="5"/>
  <c r="W209" i="5" s="1"/>
  <c r="W189" i="5"/>
  <c r="C64" i="5"/>
  <c r="D45" i="5"/>
  <c r="C45" i="5"/>
  <c r="B45" i="5"/>
  <c r="AE18" i="5"/>
  <c r="AE46" i="5" s="1"/>
  <c r="AE17" i="5"/>
  <c r="AD18" i="5"/>
  <c r="AD17" i="5"/>
  <c r="AC18" i="5"/>
  <c r="AC17" i="5"/>
  <c r="AB18" i="5"/>
  <c r="AB16" i="5" s="1"/>
  <c r="AB17" i="5"/>
  <c r="AA18" i="5"/>
  <c r="AA46" i="5" s="1"/>
  <c r="AA17" i="5"/>
  <c r="Z18" i="5"/>
  <c r="Z46" i="5" s="1"/>
  <c r="Z17" i="5"/>
  <c r="Y17" i="5"/>
  <c r="X18" i="5"/>
  <c r="X46" i="5" s="1"/>
  <c r="X17" i="5"/>
  <c r="V18" i="5"/>
  <c r="V46" i="5" s="1"/>
  <c r="V17" i="5"/>
  <c r="U18" i="5"/>
  <c r="U17" i="5"/>
  <c r="T18" i="5"/>
  <c r="T46" i="5" s="1"/>
  <c r="T17" i="5"/>
  <c r="S18" i="5"/>
  <c r="S46" i="5" s="1"/>
  <c r="S17" i="5"/>
  <c r="R18" i="5"/>
  <c r="R17" i="5"/>
  <c r="Q18" i="5"/>
  <c r="Q46" i="5" s="1"/>
  <c r="Q17" i="5"/>
  <c r="P18" i="5"/>
  <c r="P17" i="5"/>
  <c r="O18" i="5"/>
  <c r="O46" i="5" s="1"/>
  <c r="O17" i="5"/>
  <c r="N18" i="5"/>
  <c r="N17" i="5"/>
  <c r="M18" i="5"/>
  <c r="M17" i="5"/>
  <c r="L18" i="5"/>
  <c r="L46" i="5" s="1"/>
  <c r="L17" i="5"/>
  <c r="K18" i="5"/>
  <c r="K46" i="5" s="1"/>
  <c r="K17" i="5"/>
  <c r="J18" i="5"/>
  <c r="J17" i="5"/>
  <c r="I18" i="5"/>
  <c r="I46" i="5" s="1"/>
  <c r="I17" i="5"/>
  <c r="H18" i="5"/>
  <c r="H17" i="5"/>
  <c r="H16" i="5"/>
  <c r="AD57" i="5"/>
  <c r="AD58" i="5"/>
  <c r="AD55" i="5" s="1"/>
  <c r="AD46" i="5"/>
  <c r="T45" i="5"/>
  <c r="C177" i="5"/>
  <c r="C205" i="5" s="1"/>
  <c r="B30" i="5"/>
  <c r="I52" i="5"/>
  <c r="J52" i="5"/>
  <c r="K52" i="5"/>
  <c r="L52" i="5"/>
  <c r="M52" i="5"/>
  <c r="N52" i="5"/>
  <c r="N50" i="5" s="1"/>
  <c r="O52" i="5"/>
  <c r="P52" i="5"/>
  <c r="Q52" i="5"/>
  <c r="R52" i="5"/>
  <c r="R50" i="5" s="1"/>
  <c r="S52" i="5"/>
  <c r="T52" i="5"/>
  <c r="U52" i="5"/>
  <c r="V52" i="5"/>
  <c r="V50" i="5" s="1"/>
  <c r="X52" i="5"/>
  <c r="Y52" i="5"/>
  <c r="AI52" i="5" s="1"/>
  <c r="Z52" i="5"/>
  <c r="AA52" i="5"/>
  <c r="AB52" i="5"/>
  <c r="AC52" i="5"/>
  <c r="AC50" i="5" s="1"/>
  <c r="AD52" i="5"/>
  <c r="AE52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X53" i="5"/>
  <c r="Y53" i="5"/>
  <c r="Z53" i="5"/>
  <c r="AA53" i="5"/>
  <c r="AB53" i="5"/>
  <c r="AC53" i="5"/>
  <c r="AD53" i="5"/>
  <c r="AE53" i="5"/>
  <c r="H53" i="5"/>
  <c r="H52" i="5"/>
  <c r="D52" i="5"/>
  <c r="B52" i="5"/>
  <c r="Z57" i="5"/>
  <c r="AA57" i="5"/>
  <c r="AB57" i="5"/>
  <c r="AC57" i="5"/>
  <c r="AE57" i="5"/>
  <c r="Z58" i="5"/>
  <c r="AA58" i="5"/>
  <c r="AB58" i="5"/>
  <c r="AC58" i="5"/>
  <c r="AE58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X57" i="5"/>
  <c r="Y57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X58" i="5"/>
  <c r="Y58" i="5"/>
  <c r="H58" i="5"/>
  <c r="H57" i="5"/>
  <c r="D57" i="5"/>
  <c r="B57" i="5"/>
  <c r="S45" i="5"/>
  <c r="U45" i="5"/>
  <c r="AB45" i="5"/>
  <c r="M46" i="5"/>
  <c r="U46" i="5"/>
  <c r="Y46" i="5"/>
  <c r="AC46" i="5"/>
  <c r="H45" i="5"/>
  <c r="AJ51" i="5"/>
  <c r="AI51" i="5"/>
  <c r="AH51" i="5"/>
  <c r="AG51" i="5"/>
  <c r="G51" i="5"/>
  <c r="F51" i="5"/>
  <c r="AE50" i="5"/>
  <c r="Y50" i="5"/>
  <c r="U50" i="5"/>
  <c r="S50" i="5"/>
  <c r="Q50" i="5"/>
  <c r="O50" i="5"/>
  <c r="M50" i="5"/>
  <c r="K50" i="5"/>
  <c r="I50" i="5"/>
  <c r="H50" i="5"/>
  <c r="J46" i="5"/>
  <c r="N46" i="5"/>
  <c r="P46" i="5"/>
  <c r="R46" i="5"/>
  <c r="AB46" i="5"/>
  <c r="H46" i="5"/>
  <c r="B13" i="5"/>
  <c r="B11" i="5" s="1"/>
  <c r="AI13" i="5"/>
  <c r="AH13" i="5"/>
  <c r="AG13" i="5"/>
  <c r="E13" i="5"/>
  <c r="D13" i="5" s="1"/>
  <c r="F13" i="5"/>
  <c r="AI12" i="5"/>
  <c r="AH12" i="5"/>
  <c r="AG12" i="5"/>
  <c r="F12" i="5"/>
  <c r="AE11" i="5"/>
  <c r="AD11" i="5"/>
  <c r="AC11" i="5"/>
  <c r="AB11" i="5"/>
  <c r="AA11" i="5"/>
  <c r="Z11" i="5"/>
  <c r="Y11" i="5"/>
  <c r="X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AI11" i="5" l="1"/>
  <c r="AH52" i="5"/>
  <c r="AD50" i="5"/>
  <c r="Z50" i="5"/>
  <c r="J16" i="5"/>
  <c r="L16" i="5"/>
  <c r="N16" i="5"/>
  <c r="P16" i="5"/>
  <c r="R16" i="5"/>
  <c r="T16" i="5"/>
  <c r="V16" i="5"/>
  <c r="AC16" i="5"/>
  <c r="AE16" i="5"/>
  <c r="AA50" i="5"/>
  <c r="AI50" i="5" s="1"/>
  <c r="T50" i="5"/>
  <c r="P50" i="5"/>
  <c r="L50" i="5"/>
  <c r="T43" i="5"/>
  <c r="AH11" i="5"/>
  <c r="AB50" i="5"/>
  <c r="X50" i="5"/>
  <c r="I16" i="5"/>
  <c r="K16" i="5"/>
  <c r="M16" i="5"/>
  <c r="O16" i="5"/>
  <c r="Q16" i="5"/>
  <c r="S16" i="5"/>
  <c r="AD16" i="5"/>
  <c r="Z16" i="5"/>
  <c r="C50" i="5"/>
  <c r="X16" i="5"/>
  <c r="D11" i="5"/>
  <c r="D53" i="5"/>
  <c r="E53" i="5"/>
  <c r="E52" i="5"/>
  <c r="G11" i="5"/>
  <c r="E45" i="5"/>
  <c r="Y16" i="5"/>
  <c r="AA16" i="5"/>
  <c r="U16" i="5"/>
  <c r="AE45" i="5"/>
  <c r="AD45" i="5"/>
  <c r="AD43" i="5" s="1"/>
  <c r="AC45" i="5"/>
  <c r="AA45" i="5"/>
  <c r="Z45" i="5"/>
  <c r="Y45" i="5"/>
  <c r="X45" i="5"/>
  <c r="V45" i="5"/>
  <c r="R45" i="5"/>
  <c r="Q45" i="5"/>
  <c r="P45" i="5"/>
  <c r="O45" i="5"/>
  <c r="N45" i="5"/>
  <c r="M45" i="5"/>
  <c r="L45" i="5"/>
  <c r="K45" i="5"/>
  <c r="J45" i="5"/>
  <c r="I45" i="5"/>
  <c r="J50" i="5"/>
  <c r="F11" i="5"/>
  <c r="AG52" i="5"/>
  <c r="AJ12" i="5"/>
  <c r="AJ13" i="5"/>
  <c r="AG11" i="5"/>
  <c r="G12" i="5"/>
  <c r="G13" i="5"/>
  <c r="AH50" i="5" l="1"/>
  <c r="AG50" i="5"/>
  <c r="AJ11" i="5"/>
  <c r="S69" i="5"/>
  <c r="S63" i="5"/>
  <c r="S64" i="5"/>
  <c r="S65" i="5"/>
  <c r="S66" i="5"/>
  <c r="S67" i="5"/>
  <c r="R36" i="5"/>
  <c r="C36" i="5" l="1"/>
  <c r="AL36" i="5" s="1"/>
  <c r="S62" i="5"/>
  <c r="X167" i="5"/>
  <c r="R167" i="5"/>
  <c r="X160" i="5"/>
  <c r="R160" i="5"/>
  <c r="R153" i="5"/>
  <c r="R146" i="5"/>
  <c r="Z132" i="5"/>
  <c r="AB132" i="5"/>
  <c r="R132" i="5"/>
  <c r="AB125" i="5"/>
  <c r="R125" i="5"/>
  <c r="AB118" i="5"/>
  <c r="R118" i="5"/>
  <c r="AB111" i="5"/>
  <c r="R111" i="5"/>
  <c r="AB104" i="5"/>
  <c r="R104" i="5"/>
  <c r="AB69" i="5"/>
  <c r="R69" i="5"/>
  <c r="C216" i="5" l="1"/>
  <c r="C190" i="5"/>
  <c r="C180" i="5"/>
  <c r="C179" i="5"/>
  <c r="C207" i="5" s="1"/>
  <c r="C178" i="5"/>
  <c r="E161" i="5"/>
  <c r="D161" i="5" s="1"/>
  <c r="C66" i="5"/>
  <c r="C102" i="5"/>
  <c r="C100" i="5"/>
  <c r="I98" i="5"/>
  <c r="C65" i="5"/>
  <c r="N36" i="5"/>
  <c r="C175" i="5" l="1"/>
  <c r="C101" i="5"/>
  <c r="C200" i="5" s="1"/>
  <c r="G208" i="5"/>
  <c r="F208" i="5"/>
  <c r="C208" i="5"/>
  <c r="C226" i="5" s="1"/>
  <c r="G207" i="5"/>
  <c r="F207" i="5"/>
  <c r="C225" i="5"/>
  <c r="G206" i="5"/>
  <c r="F206" i="5"/>
  <c r="C206" i="5"/>
  <c r="C224" i="5" s="1"/>
  <c r="AL224" i="5" s="1"/>
  <c r="G205" i="5"/>
  <c r="F205" i="5"/>
  <c r="G204" i="5"/>
  <c r="F204" i="5"/>
  <c r="AI187" i="5"/>
  <c r="AH187" i="5"/>
  <c r="AG187" i="5"/>
  <c r="E187" i="5"/>
  <c r="AJ187" i="5" s="1"/>
  <c r="B187" i="5"/>
  <c r="AI186" i="5"/>
  <c r="AH186" i="5"/>
  <c r="AG186" i="5"/>
  <c r="E186" i="5"/>
  <c r="AJ186" i="5" s="1"/>
  <c r="B186" i="5"/>
  <c r="AI185" i="5"/>
  <c r="AH185" i="5"/>
  <c r="AG185" i="5"/>
  <c r="E185" i="5"/>
  <c r="AJ185" i="5" s="1"/>
  <c r="B185" i="5"/>
  <c r="AI184" i="5"/>
  <c r="AH184" i="5"/>
  <c r="AG184" i="5"/>
  <c r="E184" i="5"/>
  <c r="AJ184" i="5" s="1"/>
  <c r="B184" i="5"/>
  <c r="AI183" i="5"/>
  <c r="AH183" i="5"/>
  <c r="AG183" i="5"/>
  <c r="E183" i="5"/>
  <c r="AJ183" i="5" s="1"/>
  <c r="B183" i="5"/>
  <c r="AE182" i="5"/>
  <c r="AD182" i="5"/>
  <c r="AC182" i="5"/>
  <c r="AB182" i="5"/>
  <c r="AA182" i="5"/>
  <c r="Z182" i="5"/>
  <c r="Y182" i="5"/>
  <c r="X182" i="5"/>
  <c r="V182" i="5"/>
  <c r="U182" i="5"/>
  <c r="T182" i="5"/>
  <c r="S182" i="5"/>
  <c r="R182" i="5"/>
  <c r="Q182" i="5"/>
  <c r="P182" i="5"/>
  <c r="O182" i="5"/>
  <c r="N182" i="5"/>
  <c r="M182" i="5"/>
  <c r="L182" i="5"/>
  <c r="K182" i="5"/>
  <c r="J182" i="5"/>
  <c r="I182" i="5"/>
  <c r="H182" i="5"/>
  <c r="AH182" i="5" s="1"/>
  <c r="AJ181" i="5"/>
  <c r="AI181" i="5"/>
  <c r="AH181" i="5"/>
  <c r="AG181" i="5"/>
  <c r="AE180" i="5"/>
  <c r="AE208" i="5" s="1"/>
  <c r="AE226" i="5" s="1"/>
  <c r="AD180" i="5"/>
  <c r="AC180" i="5"/>
  <c r="AC208" i="5" s="1"/>
  <c r="AC226" i="5" s="1"/>
  <c r="AB180" i="5"/>
  <c r="AB208" i="5" s="1"/>
  <c r="AB226" i="5" s="1"/>
  <c r="AA180" i="5"/>
  <c r="AA208" i="5" s="1"/>
  <c r="AA226" i="5" s="1"/>
  <c r="Z180" i="5"/>
  <c r="Y180" i="5"/>
  <c r="Y208" i="5" s="1"/>
  <c r="Y226" i="5" s="1"/>
  <c r="X180" i="5"/>
  <c r="V180" i="5"/>
  <c r="V208" i="5" s="1"/>
  <c r="V226" i="5" s="1"/>
  <c r="U180" i="5"/>
  <c r="U208" i="5" s="1"/>
  <c r="U226" i="5" s="1"/>
  <c r="T180" i="5"/>
  <c r="S180" i="5"/>
  <c r="S208" i="5" s="1"/>
  <c r="S226" i="5" s="1"/>
  <c r="R180" i="5"/>
  <c r="R208" i="5" s="1"/>
  <c r="R226" i="5" s="1"/>
  <c r="Q180" i="5"/>
  <c r="Q208" i="5" s="1"/>
  <c r="Q226" i="5" s="1"/>
  <c r="P180" i="5"/>
  <c r="O180" i="5"/>
  <c r="O208" i="5" s="1"/>
  <c r="O226" i="5" s="1"/>
  <c r="N180" i="5"/>
  <c r="N208" i="5" s="1"/>
  <c r="N226" i="5" s="1"/>
  <c r="M180" i="5"/>
  <c r="M208" i="5" s="1"/>
  <c r="M226" i="5" s="1"/>
  <c r="L180" i="5"/>
  <c r="K180" i="5"/>
  <c r="K208" i="5" s="1"/>
  <c r="K226" i="5" s="1"/>
  <c r="J180" i="5"/>
  <c r="J208" i="5" s="1"/>
  <c r="J226" i="5" s="1"/>
  <c r="I180" i="5"/>
  <c r="I208" i="5" s="1"/>
  <c r="H180" i="5"/>
  <c r="B180" i="5"/>
  <c r="B208" i="5" s="1"/>
  <c r="B226" i="5" s="1"/>
  <c r="AE179" i="5"/>
  <c r="AE207" i="5" s="1"/>
  <c r="AE225" i="5" s="1"/>
  <c r="AD179" i="5"/>
  <c r="AD207" i="5" s="1"/>
  <c r="AD225" i="5" s="1"/>
  <c r="AC179" i="5"/>
  <c r="AC207" i="5" s="1"/>
  <c r="AC225" i="5" s="1"/>
  <c r="AB179" i="5"/>
  <c r="AB207" i="5" s="1"/>
  <c r="AB225" i="5" s="1"/>
  <c r="AA179" i="5"/>
  <c r="AA207" i="5" s="1"/>
  <c r="AA225" i="5" s="1"/>
  <c r="Z179" i="5"/>
  <c r="Z207" i="5" s="1"/>
  <c r="Z225" i="5" s="1"/>
  <c r="Y179" i="5"/>
  <c r="Y207" i="5" s="1"/>
  <c r="Y225" i="5" s="1"/>
  <c r="X179" i="5"/>
  <c r="X207" i="5" s="1"/>
  <c r="X225" i="5" s="1"/>
  <c r="V179" i="5"/>
  <c r="V207" i="5" s="1"/>
  <c r="V225" i="5" s="1"/>
  <c r="U179" i="5"/>
  <c r="U207" i="5" s="1"/>
  <c r="U225" i="5" s="1"/>
  <c r="T179" i="5"/>
  <c r="T207" i="5" s="1"/>
  <c r="T225" i="5" s="1"/>
  <c r="S179" i="5"/>
  <c r="S207" i="5" s="1"/>
  <c r="S225" i="5" s="1"/>
  <c r="R179" i="5"/>
  <c r="R207" i="5" s="1"/>
  <c r="R225" i="5" s="1"/>
  <c r="Q179" i="5"/>
  <c r="Q207" i="5" s="1"/>
  <c r="Q225" i="5" s="1"/>
  <c r="P179" i="5"/>
  <c r="P207" i="5" s="1"/>
  <c r="P225" i="5" s="1"/>
  <c r="O179" i="5"/>
  <c r="O207" i="5" s="1"/>
  <c r="O225" i="5" s="1"/>
  <c r="N179" i="5"/>
  <c r="N207" i="5" s="1"/>
  <c r="N225" i="5" s="1"/>
  <c r="M179" i="5"/>
  <c r="M207" i="5" s="1"/>
  <c r="M225" i="5" s="1"/>
  <c r="L179" i="5"/>
  <c r="L207" i="5" s="1"/>
  <c r="L225" i="5" s="1"/>
  <c r="K179" i="5"/>
  <c r="K207" i="5" s="1"/>
  <c r="K225" i="5" s="1"/>
  <c r="J179" i="5"/>
  <c r="J207" i="5" s="1"/>
  <c r="J225" i="5" s="1"/>
  <c r="I179" i="5"/>
  <c r="H179" i="5"/>
  <c r="E179" i="5"/>
  <c r="E207" i="5" s="1"/>
  <c r="B179" i="5"/>
  <c r="B207" i="5" s="1"/>
  <c r="B225" i="5" s="1"/>
  <c r="AE178" i="5"/>
  <c r="AE206" i="5" s="1"/>
  <c r="AD178" i="5"/>
  <c r="AD206" i="5" s="1"/>
  <c r="AC178" i="5"/>
  <c r="AC206" i="5" s="1"/>
  <c r="AB178" i="5"/>
  <c r="AA178" i="5"/>
  <c r="AA206" i="5" s="1"/>
  <c r="Z178" i="5"/>
  <c r="Z206" i="5" s="1"/>
  <c r="Y178" i="5"/>
  <c r="Y206" i="5" s="1"/>
  <c r="X178" i="5"/>
  <c r="V178" i="5"/>
  <c r="V206" i="5" s="1"/>
  <c r="U178" i="5"/>
  <c r="U206" i="5" s="1"/>
  <c r="T178" i="5"/>
  <c r="S178" i="5"/>
  <c r="S206" i="5" s="1"/>
  <c r="R178" i="5"/>
  <c r="R206" i="5" s="1"/>
  <c r="Q178" i="5"/>
  <c r="Q206" i="5" s="1"/>
  <c r="P178" i="5"/>
  <c r="O178" i="5"/>
  <c r="O206" i="5" s="1"/>
  <c r="N178" i="5"/>
  <c r="N206" i="5" s="1"/>
  <c r="M178" i="5"/>
  <c r="M206" i="5" s="1"/>
  <c r="L178" i="5"/>
  <c r="K178" i="5"/>
  <c r="K206" i="5" s="1"/>
  <c r="J178" i="5"/>
  <c r="J206" i="5" s="1"/>
  <c r="I178" i="5"/>
  <c r="H178" i="5"/>
  <c r="AE177" i="5"/>
  <c r="AE205" i="5" s="1"/>
  <c r="AD177" i="5"/>
  <c r="AD205" i="5" s="1"/>
  <c r="AC177" i="5"/>
  <c r="AC205" i="5" s="1"/>
  <c r="AB177" i="5"/>
  <c r="AB205" i="5" s="1"/>
  <c r="AA177" i="5"/>
  <c r="AA205" i="5" s="1"/>
  <c r="Z177" i="5"/>
  <c r="Z205" i="5" s="1"/>
  <c r="Y177" i="5"/>
  <c r="Y205" i="5" s="1"/>
  <c r="X177" i="5"/>
  <c r="X205" i="5" s="1"/>
  <c r="V177" i="5"/>
  <c r="V205" i="5" s="1"/>
  <c r="U177" i="5"/>
  <c r="U205" i="5" s="1"/>
  <c r="T177" i="5"/>
  <c r="T205" i="5" s="1"/>
  <c r="S177" i="5"/>
  <c r="S205" i="5" s="1"/>
  <c r="R177" i="5"/>
  <c r="R205" i="5" s="1"/>
  <c r="Q177" i="5"/>
  <c r="Q205" i="5" s="1"/>
  <c r="P177" i="5"/>
  <c r="P205" i="5" s="1"/>
  <c r="O177" i="5"/>
  <c r="O205" i="5" s="1"/>
  <c r="N177" i="5"/>
  <c r="N205" i="5" s="1"/>
  <c r="M177" i="5"/>
  <c r="M205" i="5" s="1"/>
  <c r="L177" i="5"/>
  <c r="L205" i="5" s="1"/>
  <c r="K177" i="5"/>
  <c r="K205" i="5" s="1"/>
  <c r="J177" i="5"/>
  <c r="J205" i="5" s="1"/>
  <c r="I177" i="5"/>
  <c r="H177" i="5"/>
  <c r="E177" i="5"/>
  <c r="E205" i="5" s="1"/>
  <c r="AE176" i="5"/>
  <c r="AE204" i="5" s="1"/>
  <c r="AD176" i="5"/>
  <c r="AC176" i="5"/>
  <c r="AB176" i="5"/>
  <c r="AA176" i="5"/>
  <c r="AA204" i="5" s="1"/>
  <c r="Z176" i="5"/>
  <c r="Y176" i="5"/>
  <c r="Y204" i="5" s="1"/>
  <c r="X176" i="5"/>
  <c r="V176" i="5"/>
  <c r="U176" i="5"/>
  <c r="U204" i="5" s="1"/>
  <c r="T176" i="5"/>
  <c r="S176" i="5"/>
  <c r="S204" i="5" s="1"/>
  <c r="R176" i="5"/>
  <c r="Q176" i="5"/>
  <c r="P176" i="5"/>
  <c r="O176" i="5"/>
  <c r="O204" i="5" s="1"/>
  <c r="N176" i="5"/>
  <c r="M176" i="5"/>
  <c r="L176" i="5"/>
  <c r="K176" i="5"/>
  <c r="K204" i="5" s="1"/>
  <c r="J176" i="5"/>
  <c r="I176" i="5"/>
  <c r="I204" i="5" s="1"/>
  <c r="H176" i="5"/>
  <c r="B176" i="5"/>
  <c r="B204" i="5" s="1"/>
  <c r="AI172" i="5"/>
  <c r="AH172" i="5"/>
  <c r="AG172" i="5"/>
  <c r="E172" i="5"/>
  <c r="AJ172" i="5" s="1"/>
  <c r="B172" i="5"/>
  <c r="AI171" i="5"/>
  <c r="AH171" i="5"/>
  <c r="AG171" i="5"/>
  <c r="E171" i="5"/>
  <c r="AJ171" i="5" s="1"/>
  <c r="B171" i="5"/>
  <c r="AI170" i="5"/>
  <c r="AH170" i="5"/>
  <c r="AG170" i="5"/>
  <c r="E170" i="5"/>
  <c r="AJ170" i="5" s="1"/>
  <c r="B170" i="5"/>
  <c r="AI169" i="5"/>
  <c r="AH169" i="5"/>
  <c r="AG169" i="5"/>
  <c r="E169" i="5"/>
  <c r="AJ169" i="5" s="1"/>
  <c r="B169" i="5"/>
  <c r="AI168" i="5"/>
  <c r="AH168" i="5"/>
  <c r="AG168" i="5"/>
  <c r="E168" i="5"/>
  <c r="AJ168" i="5" s="1"/>
  <c r="B168" i="5"/>
  <c r="AE167" i="5"/>
  <c r="AD167" i="5"/>
  <c r="AC167" i="5"/>
  <c r="AB167" i="5"/>
  <c r="AA167" i="5"/>
  <c r="Z167" i="5"/>
  <c r="Y167" i="5"/>
  <c r="V167" i="5"/>
  <c r="U167" i="5"/>
  <c r="T167" i="5"/>
  <c r="S167" i="5"/>
  <c r="Q167" i="5"/>
  <c r="P167" i="5"/>
  <c r="O167" i="5"/>
  <c r="N167" i="5"/>
  <c r="M167" i="5"/>
  <c r="L167" i="5"/>
  <c r="K167" i="5"/>
  <c r="J167" i="5"/>
  <c r="I167" i="5"/>
  <c r="H167" i="5"/>
  <c r="C167" i="5"/>
  <c r="AJ166" i="5"/>
  <c r="AI166" i="5"/>
  <c r="AH166" i="5"/>
  <c r="AG166" i="5"/>
  <c r="AI165" i="5"/>
  <c r="AH165" i="5"/>
  <c r="AG165" i="5"/>
  <c r="E165" i="5"/>
  <c r="AJ165" i="5" s="1"/>
  <c r="B165" i="5"/>
  <c r="AI164" i="5"/>
  <c r="AH164" i="5"/>
  <c r="AG164" i="5"/>
  <c r="E164" i="5"/>
  <c r="AJ164" i="5" s="1"/>
  <c r="B164" i="5"/>
  <c r="AI163" i="5"/>
  <c r="AH163" i="5"/>
  <c r="AG163" i="5"/>
  <c r="E163" i="5"/>
  <c r="AJ163" i="5" s="1"/>
  <c r="B163" i="5"/>
  <c r="AI162" i="5"/>
  <c r="AH162" i="5"/>
  <c r="AG162" i="5"/>
  <c r="E162" i="5"/>
  <c r="AJ162" i="5" s="1"/>
  <c r="B162" i="5"/>
  <c r="AI161" i="5"/>
  <c r="AH161" i="5"/>
  <c r="AG161" i="5"/>
  <c r="AJ161" i="5"/>
  <c r="B161" i="5"/>
  <c r="F161" i="5" s="1"/>
  <c r="AE160" i="5"/>
  <c r="AD160" i="5"/>
  <c r="AC160" i="5"/>
  <c r="AB160" i="5"/>
  <c r="AA160" i="5"/>
  <c r="Z160" i="5"/>
  <c r="Y160" i="5"/>
  <c r="V160" i="5"/>
  <c r="U160" i="5"/>
  <c r="T160" i="5"/>
  <c r="S160" i="5"/>
  <c r="Q160" i="5"/>
  <c r="P160" i="5"/>
  <c r="O160" i="5"/>
  <c r="N160" i="5"/>
  <c r="M160" i="5"/>
  <c r="L160" i="5"/>
  <c r="K160" i="5"/>
  <c r="J160" i="5"/>
  <c r="I160" i="5"/>
  <c r="H160" i="5"/>
  <c r="C160" i="5"/>
  <c r="AJ159" i="5"/>
  <c r="AI159" i="5"/>
  <c r="AH159" i="5"/>
  <c r="AG159" i="5"/>
  <c r="AI158" i="5"/>
  <c r="AH158" i="5"/>
  <c r="AG158" i="5"/>
  <c r="E158" i="5"/>
  <c r="AJ158" i="5" s="1"/>
  <c r="B158" i="5"/>
  <c r="AI157" i="5"/>
  <c r="AH157" i="5"/>
  <c r="AG157" i="5"/>
  <c r="E157" i="5"/>
  <c r="AJ157" i="5" s="1"/>
  <c r="B157" i="5"/>
  <c r="F157" i="5" s="1"/>
  <c r="AI156" i="5"/>
  <c r="AH156" i="5"/>
  <c r="AG156" i="5"/>
  <c r="E156" i="5"/>
  <c r="AJ156" i="5" s="1"/>
  <c r="B156" i="5"/>
  <c r="AI155" i="5"/>
  <c r="AH155" i="5"/>
  <c r="AG155" i="5"/>
  <c r="E155" i="5"/>
  <c r="AJ155" i="5" s="1"/>
  <c r="B155" i="5"/>
  <c r="AI154" i="5"/>
  <c r="AH154" i="5"/>
  <c r="AG154" i="5"/>
  <c r="E154" i="5"/>
  <c r="AJ154" i="5" s="1"/>
  <c r="B154" i="5"/>
  <c r="AE153" i="5"/>
  <c r="AD153" i="5"/>
  <c r="AC153" i="5"/>
  <c r="AB153" i="5"/>
  <c r="AA153" i="5"/>
  <c r="Z153" i="5"/>
  <c r="Y153" i="5"/>
  <c r="X153" i="5"/>
  <c r="V153" i="5"/>
  <c r="U153" i="5"/>
  <c r="T153" i="5"/>
  <c r="S153" i="5"/>
  <c r="Q153" i="5"/>
  <c r="P153" i="5"/>
  <c r="O153" i="5"/>
  <c r="N153" i="5"/>
  <c r="M153" i="5"/>
  <c r="L153" i="5"/>
  <c r="K153" i="5"/>
  <c r="J153" i="5"/>
  <c r="I153" i="5"/>
  <c r="H153" i="5"/>
  <c r="C153" i="5"/>
  <c r="AJ152" i="5"/>
  <c r="AI152" i="5"/>
  <c r="AH152" i="5"/>
  <c r="AG152" i="5"/>
  <c r="AI151" i="5"/>
  <c r="AH151" i="5"/>
  <c r="AG151" i="5"/>
  <c r="E151" i="5"/>
  <c r="AJ151" i="5" s="1"/>
  <c r="B151" i="5"/>
  <c r="AI150" i="5"/>
  <c r="AH150" i="5"/>
  <c r="AG150" i="5"/>
  <c r="E150" i="5"/>
  <c r="AJ150" i="5" s="1"/>
  <c r="B150" i="5"/>
  <c r="AI149" i="5"/>
  <c r="AH149" i="5"/>
  <c r="AG149" i="5"/>
  <c r="E149" i="5"/>
  <c r="AJ149" i="5" s="1"/>
  <c r="B149" i="5"/>
  <c r="AI148" i="5"/>
  <c r="AH148" i="5"/>
  <c r="AG148" i="5"/>
  <c r="E148" i="5"/>
  <c r="AJ148" i="5" s="1"/>
  <c r="B148" i="5"/>
  <c r="AI147" i="5"/>
  <c r="AH147" i="5"/>
  <c r="AG147" i="5"/>
  <c r="E147" i="5"/>
  <c r="AJ147" i="5" s="1"/>
  <c r="B147" i="5"/>
  <c r="AE146" i="5"/>
  <c r="AD146" i="5"/>
  <c r="AC146" i="5"/>
  <c r="AB146" i="5"/>
  <c r="AA146" i="5"/>
  <c r="Z146" i="5"/>
  <c r="Y146" i="5"/>
  <c r="X146" i="5"/>
  <c r="V146" i="5"/>
  <c r="U146" i="5"/>
  <c r="T146" i="5"/>
  <c r="S146" i="5"/>
  <c r="Q146" i="5"/>
  <c r="P146" i="5"/>
  <c r="O146" i="5"/>
  <c r="N146" i="5"/>
  <c r="M146" i="5"/>
  <c r="L146" i="5"/>
  <c r="K146" i="5"/>
  <c r="J146" i="5"/>
  <c r="I146" i="5"/>
  <c r="H146" i="5"/>
  <c r="C146" i="5"/>
  <c r="AJ145" i="5"/>
  <c r="AI145" i="5"/>
  <c r="AH145" i="5"/>
  <c r="AG145" i="5"/>
  <c r="AI144" i="5"/>
  <c r="AH144" i="5"/>
  <c r="AG144" i="5"/>
  <c r="E144" i="5"/>
  <c r="AJ144" i="5" s="1"/>
  <c r="B144" i="5"/>
  <c r="AI143" i="5"/>
  <c r="AH143" i="5"/>
  <c r="AG143" i="5"/>
  <c r="E143" i="5"/>
  <c r="AJ143" i="5" s="1"/>
  <c r="B143" i="5"/>
  <c r="AI142" i="5"/>
  <c r="AH142" i="5"/>
  <c r="AG142" i="5"/>
  <c r="E142" i="5"/>
  <c r="AJ142" i="5" s="1"/>
  <c r="B142" i="5"/>
  <c r="AI141" i="5"/>
  <c r="AH141" i="5"/>
  <c r="AG141" i="5"/>
  <c r="E141" i="5"/>
  <c r="AJ141" i="5" s="1"/>
  <c r="B141" i="5"/>
  <c r="AI140" i="5"/>
  <c r="AH140" i="5"/>
  <c r="AG140" i="5"/>
  <c r="E140" i="5"/>
  <c r="AJ140" i="5" s="1"/>
  <c r="B140" i="5"/>
  <c r="AE139" i="5"/>
  <c r="AD139" i="5"/>
  <c r="AC139" i="5"/>
  <c r="AB139" i="5"/>
  <c r="AA139" i="5"/>
  <c r="Z139" i="5"/>
  <c r="Y139" i="5"/>
  <c r="X139" i="5"/>
  <c r="V139" i="5"/>
  <c r="U139" i="5"/>
  <c r="T139" i="5"/>
  <c r="S139" i="5"/>
  <c r="R139" i="5"/>
  <c r="Q139" i="5"/>
  <c r="P139" i="5"/>
  <c r="O139" i="5"/>
  <c r="N139" i="5"/>
  <c r="M139" i="5"/>
  <c r="L139" i="5"/>
  <c r="K139" i="5"/>
  <c r="J139" i="5"/>
  <c r="I139" i="5"/>
  <c r="H139" i="5"/>
  <c r="C139" i="5"/>
  <c r="AJ138" i="5"/>
  <c r="AI138" i="5"/>
  <c r="AH138" i="5"/>
  <c r="AG138" i="5"/>
  <c r="AI137" i="5"/>
  <c r="AH137" i="5"/>
  <c r="AG137" i="5"/>
  <c r="E137" i="5"/>
  <c r="AJ137" i="5" s="1"/>
  <c r="B137" i="5"/>
  <c r="AI136" i="5"/>
  <c r="AH136" i="5"/>
  <c r="AG136" i="5"/>
  <c r="E136" i="5"/>
  <c r="AJ136" i="5" s="1"/>
  <c r="B136" i="5"/>
  <c r="AI135" i="5"/>
  <c r="AH135" i="5"/>
  <c r="AG135" i="5"/>
  <c r="E135" i="5"/>
  <c r="B135" i="5"/>
  <c r="AI134" i="5"/>
  <c r="AH134" i="5"/>
  <c r="AG134" i="5"/>
  <c r="E134" i="5"/>
  <c r="AJ134" i="5" s="1"/>
  <c r="B134" i="5"/>
  <c r="AI133" i="5"/>
  <c r="AH133" i="5"/>
  <c r="AG133" i="5"/>
  <c r="E133" i="5"/>
  <c r="AJ133" i="5" s="1"/>
  <c r="B133" i="5"/>
  <c r="AE132" i="5"/>
  <c r="AD132" i="5"/>
  <c r="AC132" i="5"/>
  <c r="AA132" i="5"/>
  <c r="Y132" i="5"/>
  <c r="X132" i="5"/>
  <c r="V132" i="5"/>
  <c r="U132" i="5"/>
  <c r="T132" i="5"/>
  <c r="S132" i="5"/>
  <c r="Q132" i="5"/>
  <c r="P132" i="5"/>
  <c r="O132" i="5"/>
  <c r="N132" i="5"/>
  <c r="M132" i="5"/>
  <c r="L132" i="5"/>
  <c r="K132" i="5"/>
  <c r="J132" i="5"/>
  <c r="I132" i="5"/>
  <c r="H132" i="5"/>
  <c r="C132" i="5"/>
  <c r="AJ131" i="5"/>
  <c r="AI131" i="5"/>
  <c r="AH131" i="5"/>
  <c r="AG131" i="5"/>
  <c r="AI130" i="5"/>
  <c r="AH130" i="5"/>
  <c r="AG130" i="5"/>
  <c r="E130" i="5"/>
  <c r="B130" i="5"/>
  <c r="AI129" i="5"/>
  <c r="AH129" i="5"/>
  <c r="AG129" i="5"/>
  <c r="E129" i="5"/>
  <c r="B129" i="5"/>
  <c r="AI128" i="5"/>
  <c r="AH128" i="5"/>
  <c r="AG128" i="5"/>
  <c r="E128" i="5"/>
  <c r="B128" i="5"/>
  <c r="AI127" i="5"/>
  <c r="AH127" i="5"/>
  <c r="AG127" i="5"/>
  <c r="E127" i="5"/>
  <c r="B127" i="5"/>
  <c r="AI126" i="5"/>
  <c r="AH126" i="5"/>
  <c r="AG126" i="5"/>
  <c r="E126" i="5"/>
  <c r="B126" i="5"/>
  <c r="AE125" i="5"/>
  <c r="AD125" i="5"/>
  <c r="AC125" i="5"/>
  <c r="AA125" i="5"/>
  <c r="Z125" i="5"/>
  <c r="Y125" i="5"/>
  <c r="X125" i="5"/>
  <c r="V125" i="5"/>
  <c r="U125" i="5"/>
  <c r="T125" i="5"/>
  <c r="S125" i="5"/>
  <c r="Q125" i="5"/>
  <c r="P125" i="5"/>
  <c r="O125" i="5"/>
  <c r="N125" i="5"/>
  <c r="M125" i="5"/>
  <c r="L125" i="5"/>
  <c r="K125" i="5"/>
  <c r="J125" i="5"/>
  <c r="I125" i="5"/>
  <c r="H125" i="5"/>
  <c r="C125" i="5"/>
  <c r="AJ124" i="5"/>
  <c r="AI124" i="5"/>
  <c r="AH124" i="5"/>
  <c r="AG124" i="5"/>
  <c r="AI123" i="5"/>
  <c r="AH123" i="5"/>
  <c r="AG123" i="5"/>
  <c r="E123" i="5"/>
  <c r="B123" i="5"/>
  <c r="AI122" i="5"/>
  <c r="AH122" i="5"/>
  <c r="AG122" i="5"/>
  <c r="E122" i="5"/>
  <c r="B122" i="5"/>
  <c r="AI121" i="5"/>
  <c r="AH121" i="5"/>
  <c r="AG121" i="5"/>
  <c r="E121" i="5"/>
  <c r="B121" i="5"/>
  <c r="AI120" i="5"/>
  <c r="AH120" i="5"/>
  <c r="AG120" i="5"/>
  <c r="E120" i="5"/>
  <c r="B120" i="5"/>
  <c r="AI119" i="5"/>
  <c r="AH119" i="5"/>
  <c r="AG119" i="5"/>
  <c r="E119" i="5"/>
  <c r="B119" i="5"/>
  <c r="AE118" i="5"/>
  <c r="AD118" i="5"/>
  <c r="AC118" i="5"/>
  <c r="AA118" i="5"/>
  <c r="Z118" i="5"/>
  <c r="Y118" i="5"/>
  <c r="X118" i="5"/>
  <c r="V118" i="5"/>
  <c r="U118" i="5"/>
  <c r="T118" i="5"/>
  <c r="S118" i="5"/>
  <c r="Q118" i="5"/>
  <c r="P118" i="5"/>
  <c r="O118" i="5"/>
  <c r="N118" i="5"/>
  <c r="M118" i="5"/>
  <c r="L118" i="5"/>
  <c r="K118" i="5"/>
  <c r="J118" i="5"/>
  <c r="I118" i="5"/>
  <c r="H118" i="5"/>
  <c r="C118" i="5"/>
  <c r="AJ117" i="5"/>
  <c r="AI117" i="5"/>
  <c r="AH117" i="5"/>
  <c r="AG117" i="5"/>
  <c r="AI116" i="5"/>
  <c r="AH116" i="5"/>
  <c r="AG116" i="5"/>
  <c r="E116" i="5"/>
  <c r="B116" i="5"/>
  <c r="AI115" i="5"/>
  <c r="AH115" i="5"/>
  <c r="AG115" i="5"/>
  <c r="E115" i="5"/>
  <c r="B115" i="5"/>
  <c r="AI114" i="5"/>
  <c r="AH114" i="5"/>
  <c r="AG114" i="5"/>
  <c r="E114" i="5"/>
  <c r="G114" i="5" s="1"/>
  <c r="B114" i="5"/>
  <c r="AI113" i="5"/>
  <c r="AH113" i="5"/>
  <c r="AG113" i="5"/>
  <c r="E113" i="5"/>
  <c r="AJ113" i="5" s="1"/>
  <c r="AI112" i="5"/>
  <c r="AH112" i="5"/>
  <c r="AG112" i="5"/>
  <c r="E112" i="5"/>
  <c r="AJ112" i="5" s="1"/>
  <c r="B112" i="5"/>
  <c r="AE111" i="5"/>
  <c r="AD111" i="5"/>
  <c r="AC111" i="5"/>
  <c r="AA111" i="5"/>
  <c r="Z111" i="5"/>
  <c r="Y111" i="5"/>
  <c r="X111" i="5"/>
  <c r="V111" i="5"/>
  <c r="U111" i="5"/>
  <c r="T111" i="5"/>
  <c r="S111" i="5"/>
  <c r="Q111" i="5"/>
  <c r="P111" i="5"/>
  <c r="O111" i="5"/>
  <c r="N111" i="5"/>
  <c r="M111" i="5"/>
  <c r="L111" i="5"/>
  <c r="K111" i="5"/>
  <c r="J111" i="5"/>
  <c r="I111" i="5"/>
  <c r="H111" i="5"/>
  <c r="C111" i="5"/>
  <c r="AJ110" i="5"/>
  <c r="AI110" i="5"/>
  <c r="AH110" i="5"/>
  <c r="AG110" i="5"/>
  <c r="AI109" i="5"/>
  <c r="AH109" i="5"/>
  <c r="AG109" i="5"/>
  <c r="E109" i="5"/>
  <c r="AJ109" i="5" s="1"/>
  <c r="B109" i="5"/>
  <c r="AI108" i="5"/>
  <c r="AH108" i="5"/>
  <c r="AG108" i="5"/>
  <c r="E108" i="5"/>
  <c r="AJ108" i="5" s="1"/>
  <c r="B108" i="5"/>
  <c r="AI107" i="5"/>
  <c r="AH107" i="5"/>
  <c r="AG107" i="5"/>
  <c r="E107" i="5"/>
  <c r="AJ107" i="5" s="1"/>
  <c r="B107" i="5"/>
  <c r="AI106" i="5"/>
  <c r="AH106" i="5"/>
  <c r="AG106" i="5"/>
  <c r="E106" i="5"/>
  <c r="B106" i="5"/>
  <c r="AI105" i="5"/>
  <c r="AH105" i="5"/>
  <c r="AG105" i="5"/>
  <c r="E105" i="5"/>
  <c r="AJ105" i="5" s="1"/>
  <c r="B105" i="5"/>
  <c r="AE104" i="5"/>
  <c r="AD104" i="5"/>
  <c r="AC104" i="5"/>
  <c r="AA104" i="5"/>
  <c r="Z104" i="5"/>
  <c r="Y104" i="5"/>
  <c r="X104" i="5"/>
  <c r="V104" i="5"/>
  <c r="U104" i="5"/>
  <c r="T104" i="5"/>
  <c r="S104" i="5"/>
  <c r="Q104" i="5"/>
  <c r="P104" i="5"/>
  <c r="O104" i="5"/>
  <c r="N104" i="5"/>
  <c r="M104" i="5"/>
  <c r="L104" i="5"/>
  <c r="K104" i="5"/>
  <c r="J104" i="5"/>
  <c r="I104" i="5"/>
  <c r="H104" i="5"/>
  <c r="C104" i="5"/>
  <c r="AJ103" i="5"/>
  <c r="AI103" i="5"/>
  <c r="AH103" i="5"/>
  <c r="AG103" i="5"/>
  <c r="AE102" i="5"/>
  <c r="AD102" i="5"/>
  <c r="AC102" i="5"/>
  <c r="AB102" i="5"/>
  <c r="AA102" i="5"/>
  <c r="Z102" i="5"/>
  <c r="Y102" i="5"/>
  <c r="X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AE101" i="5"/>
  <c r="AD101" i="5"/>
  <c r="AC101" i="5"/>
  <c r="AB101" i="5"/>
  <c r="AA101" i="5"/>
  <c r="Z101" i="5"/>
  <c r="Y101" i="5"/>
  <c r="X101" i="5"/>
  <c r="V101" i="5"/>
  <c r="U101" i="5"/>
  <c r="T101" i="5"/>
  <c r="S101" i="5"/>
  <c r="R101" i="5"/>
  <c r="Q101" i="5"/>
  <c r="P101" i="5"/>
  <c r="O101" i="5"/>
  <c r="N101" i="5"/>
  <c r="M101" i="5"/>
  <c r="L101" i="5"/>
  <c r="K101" i="5"/>
  <c r="J101" i="5"/>
  <c r="I101" i="5"/>
  <c r="H101" i="5"/>
  <c r="AE100" i="5"/>
  <c r="AD100" i="5"/>
  <c r="AC100" i="5"/>
  <c r="AB100" i="5"/>
  <c r="AA100" i="5"/>
  <c r="Z100" i="5"/>
  <c r="Y100" i="5"/>
  <c r="X100" i="5"/>
  <c r="V100" i="5"/>
  <c r="U100" i="5"/>
  <c r="T100" i="5"/>
  <c r="S100" i="5"/>
  <c r="R100" i="5"/>
  <c r="Q100" i="5"/>
  <c r="P100" i="5"/>
  <c r="O100" i="5"/>
  <c r="N100" i="5"/>
  <c r="M100" i="5"/>
  <c r="L100" i="5"/>
  <c r="K100" i="5"/>
  <c r="J100" i="5"/>
  <c r="I100" i="5"/>
  <c r="H100" i="5"/>
  <c r="AE99" i="5"/>
  <c r="AD99" i="5"/>
  <c r="AC99" i="5"/>
  <c r="AB99" i="5"/>
  <c r="AA99" i="5"/>
  <c r="Z99" i="5"/>
  <c r="Y99" i="5"/>
  <c r="X99" i="5"/>
  <c r="V99" i="5"/>
  <c r="U99" i="5"/>
  <c r="T99" i="5"/>
  <c r="S99" i="5"/>
  <c r="R99" i="5"/>
  <c r="Q99" i="5"/>
  <c r="P99" i="5"/>
  <c r="O99" i="5"/>
  <c r="N99" i="5"/>
  <c r="M99" i="5"/>
  <c r="L99" i="5"/>
  <c r="K99" i="5"/>
  <c r="J99" i="5"/>
  <c r="I99" i="5"/>
  <c r="AI99" i="5" s="1"/>
  <c r="H99" i="5"/>
  <c r="AE98" i="5"/>
  <c r="AD98" i="5"/>
  <c r="AC98" i="5"/>
  <c r="AC97" i="5" s="1"/>
  <c r="AB98" i="5"/>
  <c r="AA98" i="5"/>
  <c r="Z98" i="5"/>
  <c r="Y98" i="5"/>
  <c r="Y97" i="5" s="1"/>
  <c r="X98" i="5"/>
  <c r="V98" i="5"/>
  <c r="U98" i="5"/>
  <c r="T98" i="5"/>
  <c r="T97" i="5" s="1"/>
  <c r="S98" i="5"/>
  <c r="R98" i="5"/>
  <c r="Q98" i="5"/>
  <c r="P98" i="5"/>
  <c r="O98" i="5"/>
  <c r="O97" i="5" s="1"/>
  <c r="N98" i="5"/>
  <c r="M98" i="5"/>
  <c r="L98" i="5"/>
  <c r="K98" i="5"/>
  <c r="J98" i="5"/>
  <c r="H98" i="5"/>
  <c r="AJ96" i="5"/>
  <c r="AI96" i="5"/>
  <c r="AH96" i="5"/>
  <c r="AG96" i="5"/>
  <c r="AI95" i="5"/>
  <c r="AH95" i="5"/>
  <c r="AG95" i="5"/>
  <c r="E95" i="5"/>
  <c r="AJ95" i="5" s="1"/>
  <c r="B95" i="5"/>
  <c r="AI94" i="5"/>
  <c r="AH94" i="5"/>
  <c r="AG94" i="5"/>
  <c r="E94" i="5"/>
  <c r="AJ94" i="5" s="1"/>
  <c r="B94" i="5"/>
  <c r="AI93" i="5"/>
  <c r="AH93" i="5"/>
  <c r="AG93" i="5"/>
  <c r="E93" i="5"/>
  <c r="AJ93" i="5" s="1"/>
  <c r="B93" i="5"/>
  <c r="AI92" i="5"/>
  <c r="AH92" i="5"/>
  <c r="AG92" i="5"/>
  <c r="E92" i="5"/>
  <c r="AJ92" i="5" s="1"/>
  <c r="B92" i="5"/>
  <c r="AI91" i="5"/>
  <c r="AH91" i="5"/>
  <c r="AG91" i="5"/>
  <c r="E91" i="5"/>
  <c r="AJ91" i="5" s="1"/>
  <c r="B91" i="5"/>
  <c r="B90" i="5" s="1"/>
  <c r="AE90" i="5"/>
  <c r="AD90" i="5"/>
  <c r="AC90" i="5"/>
  <c r="AB90" i="5"/>
  <c r="AA90" i="5"/>
  <c r="Z90" i="5"/>
  <c r="Y90" i="5"/>
  <c r="X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C90" i="5"/>
  <c r="AJ89" i="5"/>
  <c r="AI89" i="5"/>
  <c r="AH89" i="5"/>
  <c r="AG89" i="5"/>
  <c r="AI88" i="5"/>
  <c r="AH88" i="5"/>
  <c r="AG88" i="5"/>
  <c r="E88" i="5"/>
  <c r="AJ88" i="5" s="1"/>
  <c r="B88" i="5"/>
  <c r="AI87" i="5"/>
  <c r="AH87" i="5"/>
  <c r="AG87" i="5"/>
  <c r="E87" i="5"/>
  <c r="AJ87" i="5" s="1"/>
  <c r="B87" i="5"/>
  <c r="AI86" i="5"/>
  <c r="AH86" i="5"/>
  <c r="AG86" i="5"/>
  <c r="E86" i="5"/>
  <c r="AJ86" i="5" s="1"/>
  <c r="B86" i="5"/>
  <c r="AI85" i="5"/>
  <c r="AH85" i="5"/>
  <c r="AG85" i="5"/>
  <c r="E85" i="5"/>
  <c r="AJ85" i="5" s="1"/>
  <c r="B85" i="5"/>
  <c r="B83" i="5" s="1"/>
  <c r="AI84" i="5"/>
  <c r="AH84" i="5"/>
  <c r="AG84" i="5"/>
  <c r="E84" i="5"/>
  <c r="AJ84" i="5" s="1"/>
  <c r="B84" i="5"/>
  <c r="AE83" i="5"/>
  <c r="AD83" i="5"/>
  <c r="AC83" i="5"/>
  <c r="AB83" i="5"/>
  <c r="AA83" i="5"/>
  <c r="Z83" i="5"/>
  <c r="Y83" i="5"/>
  <c r="X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AG83" i="5" s="1"/>
  <c r="C83" i="5"/>
  <c r="AJ82" i="5"/>
  <c r="AI82" i="5"/>
  <c r="AH82" i="5"/>
  <c r="AG82" i="5"/>
  <c r="AI81" i="5"/>
  <c r="AH81" i="5"/>
  <c r="AG81" i="5"/>
  <c r="E81" i="5"/>
  <c r="AJ81" i="5" s="1"/>
  <c r="B81" i="5"/>
  <c r="AI80" i="5"/>
  <c r="AH80" i="5"/>
  <c r="AG80" i="5"/>
  <c r="E80" i="5"/>
  <c r="AJ80" i="5" s="1"/>
  <c r="B80" i="5"/>
  <c r="AI79" i="5"/>
  <c r="AH79" i="5"/>
  <c r="AG79" i="5"/>
  <c r="E79" i="5"/>
  <c r="AJ79" i="5"/>
  <c r="B79" i="5"/>
  <c r="AI78" i="5"/>
  <c r="AH78" i="5"/>
  <c r="AG78" i="5"/>
  <c r="E78" i="5"/>
  <c r="AJ78" i="5" s="1"/>
  <c r="B78" i="5"/>
  <c r="AI77" i="5"/>
  <c r="AH77" i="5"/>
  <c r="AG77" i="5"/>
  <c r="E77" i="5"/>
  <c r="AJ77" i="5" s="1"/>
  <c r="B77" i="5"/>
  <c r="AE76" i="5"/>
  <c r="AD76" i="5"/>
  <c r="AC76" i="5"/>
  <c r="AB76" i="5"/>
  <c r="AA76" i="5"/>
  <c r="Z76" i="5"/>
  <c r="Y76" i="5"/>
  <c r="X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C76" i="5"/>
  <c r="AJ75" i="5"/>
  <c r="AI75" i="5"/>
  <c r="AH75" i="5"/>
  <c r="AG75" i="5"/>
  <c r="AI74" i="5"/>
  <c r="AH74" i="5"/>
  <c r="AG74" i="5"/>
  <c r="E74" i="5"/>
  <c r="AJ74" i="5" s="1"/>
  <c r="B74" i="5"/>
  <c r="B67" i="5" s="1"/>
  <c r="AI73" i="5"/>
  <c r="AH73" i="5"/>
  <c r="AG73" i="5"/>
  <c r="E73" i="5"/>
  <c r="AJ73" i="5" s="1"/>
  <c r="B73" i="5"/>
  <c r="AI72" i="5"/>
  <c r="AH72" i="5"/>
  <c r="AG72" i="5"/>
  <c r="E72" i="5"/>
  <c r="AJ72" i="5" s="1"/>
  <c r="B72" i="5"/>
  <c r="AI71" i="5"/>
  <c r="AH71" i="5"/>
  <c r="AG71" i="5"/>
  <c r="E71" i="5"/>
  <c r="AJ71" i="5" s="1"/>
  <c r="B71" i="5"/>
  <c r="AI70" i="5"/>
  <c r="AH70" i="5"/>
  <c r="AG70" i="5"/>
  <c r="E70" i="5"/>
  <c r="AJ70" i="5" s="1"/>
  <c r="B70" i="5"/>
  <c r="AE69" i="5"/>
  <c r="AD69" i="5"/>
  <c r="AC69" i="5"/>
  <c r="AA69" i="5"/>
  <c r="Z69" i="5"/>
  <c r="Y69" i="5"/>
  <c r="X69" i="5"/>
  <c r="V69" i="5"/>
  <c r="U69" i="5"/>
  <c r="T69" i="5"/>
  <c r="Q69" i="5"/>
  <c r="P69" i="5"/>
  <c r="O69" i="5"/>
  <c r="N69" i="5"/>
  <c r="M69" i="5"/>
  <c r="L69" i="5"/>
  <c r="K69" i="5"/>
  <c r="J69" i="5"/>
  <c r="I69" i="5"/>
  <c r="H69" i="5"/>
  <c r="C69" i="5"/>
  <c r="AJ68" i="5"/>
  <c r="AI68" i="5"/>
  <c r="AH68" i="5"/>
  <c r="AG68" i="5"/>
  <c r="AE67" i="5"/>
  <c r="AD67" i="5"/>
  <c r="AC67" i="5"/>
  <c r="AB67" i="5"/>
  <c r="AA67" i="5"/>
  <c r="Z67" i="5"/>
  <c r="Y67" i="5"/>
  <c r="X67" i="5"/>
  <c r="V67" i="5"/>
  <c r="U67" i="5"/>
  <c r="T67" i="5"/>
  <c r="R67" i="5"/>
  <c r="Q67" i="5"/>
  <c r="P67" i="5"/>
  <c r="O67" i="5"/>
  <c r="N67" i="5"/>
  <c r="N201" i="5" s="1"/>
  <c r="N220" i="5" s="1"/>
  <c r="M67" i="5"/>
  <c r="L67" i="5"/>
  <c r="K67" i="5"/>
  <c r="J67" i="5"/>
  <c r="I67" i="5"/>
  <c r="H67" i="5"/>
  <c r="C67" i="5"/>
  <c r="C62" i="5" s="1"/>
  <c r="AE66" i="5"/>
  <c r="AD66" i="5"/>
  <c r="AC66" i="5"/>
  <c r="AB66" i="5"/>
  <c r="AA66" i="5"/>
  <c r="Z66" i="5"/>
  <c r="Y66" i="5"/>
  <c r="X66" i="5"/>
  <c r="V66" i="5"/>
  <c r="U66" i="5"/>
  <c r="T66" i="5"/>
  <c r="R66" i="5"/>
  <c r="Q66" i="5"/>
  <c r="P66" i="5"/>
  <c r="O66" i="5"/>
  <c r="N66" i="5"/>
  <c r="M66" i="5"/>
  <c r="L66" i="5"/>
  <c r="K66" i="5"/>
  <c r="J66" i="5"/>
  <c r="I66" i="5"/>
  <c r="H66" i="5"/>
  <c r="B66" i="5"/>
  <c r="AE65" i="5"/>
  <c r="AD65" i="5"/>
  <c r="AC65" i="5"/>
  <c r="AB65" i="5"/>
  <c r="AA65" i="5"/>
  <c r="Z65" i="5"/>
  <c r="Y65" i="5"/>
  <c r="X65" i="5"/>
  <c r="V65" i="5"/>
  <c r="U65" i="5"/>
  <c r="T65" i="5"/>
  <c r="T199" i="5" s="1"/>
  <c r="T218" i="5" s="1"/>
  <c r="R65" i="5"/>
  <c r="Q65" i="5"/>
  <c r="P65" i="5"/>
  <c r="O65" i="5"/>
  <c r="N65" i="5"/>
  <c r="M65" i="5"/>
  <c r="L65" i="5"/>
  <c r="K65" i="5"/>
  <c r="K192" i="5" s="1"/>
  <c r="J65" i="5"/>
  <c r="I65" i="5"/>
  <c r="H65" i="5"/>
  <c r="AE64" i="5"/>
  <c r="AD64" i="5"/>
  <c r="AC64" i="5"/>
  <c r="AB64" i="5"/>
  <c r="AA64" i="5"/>
  <c r="Z64" i="5"/>
  <c r="Y64" i="5"/>
  <c r="X64" i="5"/>
  <c r="V64" i="5"/>
  <c r="U64" i="5"/>
  <c r="U191" i="5" s="1"/>
  <c r="T64" i="5"/>
  <c r="R64" i="5"/>
  <c r="Q64" i="5"/>
  <c r="P64" i="5"/>
  <c r="O64" i="5"/>
  <c r="N64" i="5"/>
  <c r="M64" i="5"/>
  <c r="L64" i="5"/>
  <c r="K64" i="5"/>
  <c r="J64" i="5"/>
  <c r="I64" i="5"/>
  <c r="H64" i="5"/>
  <c r="AE63" i="5"/>
  <c r="AD63" i="5"/>
  <c r="AC63" i="5"/>
  <c r="AB63" i="5"/>
  <c r="AA63" i="5"/>
  <c r="Z63" i="5"/>
  <c r="Y63" i="5"/>
  <c r="X63" i="5"/>
  <c r="V63" i="5"/>
  <c r="U63" i="5"/>
  <c r="U62" i="5" s="1"/>
  <c r="T63" i="5"/>
  <c r="R63" i="5"/>
  <c r="Q63" i="5"/>
  <c r="P63" i="5"/>
  <c r="O63" i="5"/>
  <c r="N63" i="5"/>
  <c r="M63" i="5"/>
  <c r="L63" i="5"/>
  <c r="K63" i="5"/>
  <c r="J63" i="5"/>
  <c r="I63" i="5"/>
  <c r="H63" i="5"/>
  <c r="AJ61" i="5"/>
  <c r="AI61" i="5"/>
  <c r="AH61" i="5"/>
  <c r="AG61" i="5"/>
  <c r="AE224" i="5"/>
  <c r="AA224" i="5"/>
  <c r="O224" i="5"/>
  <c r="K224" i="5"/>
  <c r="AG58" i="5"/>
  <c r="AE223" i="5"/>
  <c r="AB55" i="5"/>
  <c r="AA223" i="5"/>
  <c r="Z55" i="5"/>
  <c r="Y223" i="5"/>
  <c r="X55" i="5"/>
  <c r="T55" i="5"/>
  <c r="S223" i="5"/>
  <c r="R223" i="5"/>
  <c r="Q223" i="5"/>
  <c r="P55" i="5"/>
  <c r="O223" i="5"/>
  <c r="L55" i="5"/>
  <c r="K223" i="5"/>
  <c r="J55" i="5"/>
  <c r="AH57" i="5"/>
  <c r="C223" i="5"/>
  <c r="AJ56" i="5"/>
  <c r="AI56" i="5"/>
  <c r="AH56" i="5"/>
  <c r="AG56" i="5"/>
  <c r="G56" i="5"/>
  <c r="F56" i="5"/>
  <c r="V55" i="5"/>
  <c r="N55" i="5"/>
  <c r="H55" i="5"/>
  <c r="AJ48" i="5"/>
  <c r="AI48" i="5"/>
  <c r="AH48" i="5"/>
  <c r="AG48" i="5"/>
  <c r="G48" i="5"/>
  <c r="F48" i="5"/>
  <c r="AJ47" i="5"/>
  <c r="AI47" i="5"/>
  <c r="AH47" i="5"/>
  <c r="AG47" i="5"/>
  <c r="G47" i="5"/>
  <c r="F47" i="5"/>
  <c r="V43" i="5"/>
  <c r="R43" i="5"/>
  <c r="Q43" i="5"/>
  <c r="N43" i="5"/>
  <c r="AJ44" i="5"/>
  <c r="AI44" i="5"/>
  <c r="AH44" i="5"/>
  <c r="AG44" i="5"/>
  <c r="G44" i="5"/>
  <c r="F44" i="5"/>
  <c r="AB43" i="5"/>
  <c r="Z43" i="5"/>
  <c r="L43" i="5"/>
  <c r="J43" i="5"/>
  <c r="H43" i="5"/>
  <c r="AJ42" i="5"/>
  <c r="AI42" i="5"/>
  <c r="AH42" i="5"/>
  <c r="AG42" i="5"/>
  <c r="E41" i="5"/>
  <c r="C41" i="5"/>
  <c r="B41" i="5"/>
  <c r="B40" i="5" s="1"/>
  <c r="AE40" i="5"/>
  <c r="AD40" i="5"/>
  <c r="AC40" i="5"/>
  <c r="AB40" i="5"/>
  <c r="AA40" i="5"/>
  <c r="Z40" i="5"/>
  <c r="Y40" i="5"/>
  <c r="X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C40" i="5"/>
  <c r="AI38" i="5"/>
  <c r="AH38" i="5"/>
  <c r="AG38" i="5"/>
  <c r="E38" i="5"/>
  <c r="B38" i="5"/>
  <c r="B36" i="5" s="1"/>
  <c r="AI37" i="5"/>
  <c r="AH37" i="5"/>
  <c r="AG37" i="5"/>
  <c r="E37" i="5"/>
  <c r="AE36" i="5"/>
  <c r="AD36" i="5"/>
  <c r="AC36" i="5"/>
  <c r="AB36" i="5"/>
  <c r="AA36" i="5"/>
  <c r="Z36" i="5"/>
  <c r="Y36" i="5"/>
  <c r="X36" i="5"/>
  <c r="V36" i="5"/>
  <c r="U36" i="5"/>
  <c r="T36" i="5"/>
  <c r="S36" i="5"/>
  <c r="Q36" i="5"/>
  <c r="P36" i="5"/>
  <c r="O36" i="5"/>
  <c r="M36" i="5"/>
  <c r="L36" i="5"/>
  <c r="K36" i="5"/>
  <c r="J36" i="5"/>
  <c r="I36" i="5"/>
  <c r="H36" i="5"/>
  <c r="AJ35" i="5"/>
  <c r="AI35" i="5"/>
  <c r="AH35" i="5"/>
  <c r="AG35" i="5"/>
  <c r="AI34" i="5"/>
  <c r="AH34" i="5"/>
  <c r="AG34" i="5"/>
  <c r="E34" i="5"/>
  <c r="B34" i="5"/>
  <c r="B18" i="5" s="1"/>
  <c r="B46" i="5" s="1"/>
  <c r="B43" i="5" s="1"/>
  <c r="AI33" i="5"/>
  <c r="AH33" i="5"/>
  <c r="AG33" i="5"/>
  <c r="E33" i="5"/>
  <c r="F33" i="5" s="1"/>
  <c r="AE32" i="5"/>
  <c r="AD32" i="5"/>
  <c r="AC32" i="5"/>
  <c r="AB32" i="5"/>
  <c r="AA32" i="5"/>
  <c r="Z32" i="5"/>
  <c r="Y32" i="5"/>
  <c r="X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C32" i="5"/>
  <c r="AL32" i="5" s="1"/>
  <c r="AJ31" i="5"/>
  <c r="AI31" i="5"/>
  <c r="AH31" i="5"/>
  <c r="AG31" i="5"/>
  <c r="AI30" i="5"/>
  <c r="AH30" i="5"/>
  <c r="AG30" i="5"/>
  <c r="E30" i="5"/>
  <c r="C28" i="5"/>
  <c r="AL28" i="5" s="1"/>
  <c r="B28" i="5"/>
  <c r="AI29" i="5"/>
  <c r="AH29" i="5"/>
  <c r="AG29" i="5"/>
  <c r="E29" i="5"/>
  <c r="AE28" i="5"/>
  <c r="AD28" i="5"/>
  <c r="AC28" i="5"/>
  <c r="AB28" i="5"/>
  <c r="AA28" i="5"/>
  <c r="Z28" i="5"/>
  <c r="Y28" i="5"/>
  <c r="X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AJ27" i="5"/>
  <c r="AI27" i="5"/>
  <c r="AH27" i="5"/>
  <c r="AG27" i="5"/>
  <c r="AI26" i="5"/>
  <c r="AH26" i="5"/>
  <c r="AG26" i="5"/>
  <c r="E26" i="5"/>
  <c r="B26" i="5"/>
  <c r="B24" i="5" s="1"/>
  <c r="AI25" i="5"/>
  <c r="AH25" i="5"/>
  <c r="AG25" i="5"/>
  <c r="E25" i="5"/>
  <c r="F25" i="5" s="1"/>
  <c r="AE24" i="5"/>
  <c r="AD24" i="5"/>
  <c r="AC24" i="5"/>
  <c r="AB24" i="5"/>
  <c r="AA24" i="5"/>
  <c r="Z24" i="5"/>
  <c r="Y24" i="5"/>
  <c r="X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AI24" i="5" s="1"/>
  <c r="H24" i="5"/>
  <c r="C24" i="5"/>
  <c r="AI22" i="5"/>
  <c r="AH22" i="5"/>
  <c r="AG22" i="5"/>
  <c r="E22" i="5"/>
  <c r="AI21" i="5"/>
  <c r="AH21" i="5"/>
  <c r="AG21" i="5"/>
  <c r="E21" i="5"/>
  <c r="AJ21" i="5" s="1"/>
  <c r="AE20" i="5"/>
  <c r="AD20" i="5"/>
  <c r="AC20" i="5"/>
  <c r="AB20" i="5"/>
  <c r="AA20" i="5"/>
  <c r="Z20" i="5"/>
  <c r="Y20" i="5"/>
  <c r="X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AJ19" i="5"/>
  <c r="AI19" i="5"/>
  <c r="AH19" i="5"/>
  <c r="AG19" i="5"/>
  <c r="AH18" i="5"/>
  <c r="AJ17" i="5"/>
  <c r="AI17" i="5"/>
  <c r="AH17" i="5"/>
  <c r="AG17" i="5"/>
  <c r="G17" i="5"/>
  <c r="F17" i="5"/>
  <c r="AI90" i="5" l="1"/>
  <c r="N97" i="5"/>
  <c r="AA97" i="5"/>
  <c r="AE97" i="5"/>
  <c r="AI101" i="5"/>
  <c r="AH139" i="5"/>
  <c r="AI153" i="5"/>
  <c r="AI182" i="5"/>
  <c r="C217" i="5"/>
  <c r="C191" i="5"/>
  <c r="V192" i="5"/>
  <c r="X200" i="5"/>
  <c r="X219" i="5" s="1"/>
  <c r="H97" i="5"/>
  <c r="AI100" i="5"/>
  <c r="AD97" i="5"/>
  <c r="E125" i="5"/>
  <c r="F125" i="5" s="1"/>
  <c r="B125" i="5"/>
  <c r="AI139" i="5"/>
  <c r="D141" i="5"/>
  <c r="F155" i="5"/>
  <c r="AI177" i="5"/>
  <c r="AI179" i="5"/>
  <c r="Y197" i="5"/>
  <c r="Y216" i="5" s="1"/>
  <c r="H201" i="5"/>
  <c r="H220" i="5" s="1"/>
  <c r="L201" i="5"/>
  <c r="L220" i="5" s="1"/>
  <c r="P201" i="5"/>
  <c r="P220" i="5" s="1"/>
  <c r="AI83" i="5"/>
  <c r="M97" i="5"/>
  <c r="Q97" i="5"/>
  <c r="U97" i="5"/>
  <c r="AI102" i="5"/>
  <c r="B99" i="5"/>
  <c r="F99" i="5" s="1"/>
  <c r="AG28" i="5"/>
  <c r="C221" i="5"/>
  <c r="AL221" i="5" s="1"/>
  <c r="E65" i="5"/>
  <c r="G65" i="5" s="1"/>
  <c r="E118" i="5"/>
  <c r="F147" i="5"/>
  <c r="F149" i="5"/>
  <c r="F151" i="5"/>
  <c r="E176" i="5"/>
  <c r="E204" i="5" s="1"/>
  <c r="AJ204" i="5" s="1"/>
  <c r="E178" i="5"/>
  <c r="E206" i="5" s="1"/>
  <c r="F185" i="5"/>
  <c r="D186" i="5"/>
  <c r="D179" i="5" s="1"/>
  <c r="D207" i="5" s="1"/>
  <c r="D225" i="5" s="1"/>
  <c r="E57" i="5"/>
  <c r="E18" i="5"/>
  <c r="E16" i="5" s="1"/>
  <c r="E58" i="5"/>
  <c r="B32" i="5"/>
  <c r="B58" i="5"/>
  <c r="B16" i="5"/>
  <c r="AD62" i="5"/>
  <c r="B65" i="5"/>
  <c r="E50" i="5"/>
  <c r="AJ52" i="5"/>
  <c r="G52" i="5"/>
  <c r="B20" i="5"/>
  <c r="AH36" i="5"/>
  <c r="R55" i="5"/>
  <c r="AH55" i="5" s="1"/>
  <c r="J190" i="5"/>
  <c r="L197" i="5"/>
  <c r="L216" i="5" s="1"/>
  <c r="P197" i="5"/>
  <c r="P216" i="5" s="1"/>
  <c r="Y62" i="5"/>
  <c r="AC62" i="5"/>
  <c r="F144" i="5"/>
  <c r="F163" i="5"/>
  <c r="F165" i="5"/>
  <c r="O175" i="5"/>
  <c r="AE175" i="5"/>
  <c r="M175" i="5"/>
  <c r="Q175" i="5"/>
  <c r="AC175" i="5"/>
  <c r="AJ206" i="5"/>
  <c r="E180" i="5"/>
  <c r="AJ180" i="5" s="1"/>
  <c r="B182" i="5"/>
  <c r="S224" i="5"/>
  <c r="B76" i="5"/>
  <c r="B63" i="5"/>
  <c r="J97" i="5"/>
  <c r="L97" i="5"/>
  <c r="P97" i="5"/>
  <c r="V97" i="5"/>
  <c r="X97" i="5"/>
  <c r="Z97" i="5"/>
  <c r="AI178" i="5"/>
  <c r="E28" i="5"/>
  <c r="AJ28" i="5" s="1"/>
  <c r="E32" i="5"/>
  <c r="AJ32" i="5" s="1"/>
  <c r="X43" i="5"/>
  <c r="AH43" i="5" s="1"/>
  <c r="L62" i="5"/>
  <c r="T197" i="5"/>
  <c r="T216" i="5" s="1"/>
  <c r="AD197" i="5"/>
  <c r="AD216" i="5" s="1"/>
  <c r="K62" i="5"/>
  <c r="O62" i="5"/>
  <c r="X62" i="5"/>
  <c r="AB198" i="5"/>
  <c r="AB217" i="5" s="1"/>
  <c r="H199" i="5"/>
  <c r="H218" i="5" s="1"/>
  <c r="J199" i="5"/>
  <c r="J218" i="5" s="1"/>
  <c r="L199" i="5"/>
  <c r="L218" i="5" s="1"/>
  <c r="P199" i="5"/>
  <c r="P218" i="5" s="1"/>
  <c r="AA192" i="5"/>
  <c r="AE62" i="5"/>
  <c r="H200" i="5"/>
  <c r="H219" i="5" s="1"/>
  <c r="J200" i="5"/>
  <c r="J219" i="5" s="1"/>
  <c r="L200" i="5"/>
  <c r="L219" i="5" s="1"/>
  <c r="N200" i="5"/>
  <c r="N219" i="5" s="1"/>
  <c r="P200" i="5"/>
  <c r="P219" i="5" s="1"/>
  <c r="Y193" i="5"/>
  <c r="Y213" i="5" s="1"/>
  <c r="T201" i="5"/>
  <c r="T220" i="5" s="1"/>
  <c r="V201" i="5"/>
  <c r="V220" i="5" s="1"/>
  <c r="X201" i="5"/>
  <c r="X220" i="5" s="1"/>
  <c r="Z201" i="5"/>
  <c r="Z220" i="5" s="1"/>
  <c r="AD201" i="5"/>
  <c r="AD220" i="5" s="1"/>
  <c r="AI69" i="5"/>
  <c r="E76" i="5"/>
  <c r="AJ76" i="5" s="1"/>
  <c r="E83" i="5"/>
  <c r="F83" i="5" s="1"/>
  <c r="E90" i="5"/>
  <c r="AJ90" i="5" s="1"/>
  <c r="AG104" i="5"/>
  <c r="AJ106" i="5"/>
  <c r="E99" i="5"/>
  <c r="AH118" i="5"/>
  <c r="B118" i="5"/>
  <c r="AG125" i="5"/>
  <c r="D137" i="5"/>
  <c r="D143" i="5"/>
  <c r="D144" i="5"/>
  <c r="F148" i="5"/>
  <c r="B153" i="5"/>
  <c r="F158" i="5"/>
  <c r="AH160" i="5"/>
  <c r="D162" i="5"/>
  <c r="D163" i="5"/>
  <c r="D164" i="5"/>
  <c r="D165" i="5"/>
  <c r="E167" i="5"/>
  <c r="F169" i="5"/>
  <c r="F171" i="5"/>
  <c r="K175" i="5"/>
  <c r="S175" i="5"/>
  <c r="AA175" i="5"/>
  <c r="B177" i="5"/>
  <c r="F177" i="5" s="1"/>
  <c r="B178" i="5"/>
  <c r="B206" i="5" s="1"/>
  <c r="E182" i="5"/>
  <c r="F183" i="5"/>
  <c r="D184" i="5"/>
  <c r="D177" i="5" s="1"/>
  <c r="D205" i="5" s="1"/>
  <c r="F187" i="5"/>
  <c r="N199" i="5"/>
  <c r="N218" i="5" s="1"/>
  <c r="N192" i="5"/>
  <c r="AH46" i="5"/>
  <c r="AG63" i="5"/>
  <c r="H197" i="5"/>
  <c r="H216" i="5" s="1"/>
  <c r="H198" i="5"/>
  <c r="H191" i="5"/>
  <c r="H211" i="5" s="1"/>
  <c r="L198" i="5"/>
  <c r="L217" i="5" s="1"/>
  <c r="L215" i="5" s="1"/>
  <c r="L191" i="5"/>
  <c r="P198" i="5"/>
  <c r="P217" i="5" s="1"/>
  <c r="P215" i="5" s="1"/>
  <c r="P191" i="5"/>
  <c r="P211" i="5" s="1"/>
  <c r="T200" i="5"/>
  <c r="T219" i="5" s="1"/>
  <c r="T193" i="5"/>
  <c r="T213" i="5" s="1"/>
  <c r="J201" i="5"/>
  <c r="J220" i="5" s="1"/>
  <c r="J194" i="5"/>
  <c r="J214" i="5" s="1"/>
  <c r="B69" i="5"/>
  <c r="AH83" i="5"/>
  <c r="T198" i="5"/>
  <c r="T217" i="5" s="1"/>
  <c r="T191" i="5"/>
  <c r="T211" i="5" s="1"/>
  <c r="H62" i="5"/>
  <c r="P62" i="5"/>
  <c r="I62" i="5"/>
  <c r="M62" i="5"/>
  <c r="Q62" i="5"/>
  <c r="V197" i="5"/>
  <c r="V216" i="5" s="1"/>
  <c r="V62" i="5"/>
  <c r="Z62" i="5"/>
  <c r="Z197" i="5"/>
  <c r="Z216" i="5" s="1"/>
  <c r="Z190" i="5"/>
  <c r="Z210" i="5" s="1"/>
  <c r="AH99" i="5"/>
  <c r="U222" i="5"/>
  <c r="U203" i="5"/>
  <c r="Y222" i="5"/>
  <c r="Y203" i="5"/>
  <c r="AI18" i="5"/>
  <c r="F29" i="5"/>
  <c r="AJ29" i="5"/>
  <c r="G29" i="5"/>
  <c r="AH45" i="5"/>
  <c r="T62" i="5"/>
  <c r="N62" i="5"/>
  <c r="R62" i="5"/>
  <c r="AA62" i="5"/>
  <c r="AG69" i="5"/>
  <c r="AH69" i="5"/>
  <c r="K97" i="5"/>
  <c r="AI98" i="5"/>
  <c r="AH100" i="5"/>
  <c r="AH101" i="5"/>
  <c r="R194" i="5"/>
  <c r="R214" i="5" s="1"/>
  <c r="H193" i="5"/>
  <c r="N197" i="5"/>
  <c r="N216" i="5" s="1"/>
  <c r="M204" i="5"/>
  <c r="AC204" i="5"/>
  <c r="I205" i="5"/>
  <c r="I223" i="5" s="1"/>
  <c r="AG98" i="5"/>
  <c r="X197" i="5"/>
  <c r="X216" i="5" s="1"/>
  <c r="AB197" i="5"/>
  <c r="AB216" i="5" s="1"/>
  <c r="AI104" i="5"/>
  <c r="AG111" i="5"/>
  <c r="AG132" i="5"/>
  <c r="AH146" i="5"/>
  <c r="AH167" i="5"/>
  <c r="F170" i="5"/>
  <c r="U175" i="5"/>
  <c r="J223" i="5"/>
  <c r="Z223" i="5"/>
  <c r="L193" i="5"/>
  <c r="L213" i="5" s="1"/>
  <c r="Q204" i="5"/>
  <c r="I206" i="5"/>
  <c r="I224" i="5" s="1"/>
  <c r="AH20" i="5"/>
  <c r="AI28" i="5"/>
  <c r="AG32" i="5"/>
  <c r="AH32" i="5"/>
  <c r="M224" i="5"/>
  <c r="Q224" i="5"/>
  <c r="U224" i="5"/>
  <c r="Y224" i="5"/>
  <c r="AC224" i="5"/>
  <c r="V198" i="5"/>
  <c r="V217" i="5" s="1"/>
  <c r="Z198" i="5"/>
  <c r="Z217" i="5" s="1"/>
  <c r="AD198" i="5"/>
  <c r="AD217" i="5" s="1"/>
  <c r="AG76" i="5"/>
  <c r="AH76" i="5"/>
  <c r="AJ83" i="5"/>
  <c r="AG90" i="5"/>
  <c r="AH90" i="5"/>
  <c r="AG99" i="5"/>
  <c r="AG100" i="5"/>
  <c r="AG101" i="5"/>
  <c r="X193" i="5"/>
  <c r="X213" i="5" s="1"/>
  <c r="AG102" i="5"/>
  <c r="AH104" i="5"/>
  <c r="AG118" i="5"/>
  <c r="AH125" i="5"/>
  <c r="AH132" i="5"/>
  <c r="D140" i="5"/>
  <c r="D142" i="5"/>
  <c r="AH153" i="5"/>
  <c r="AI160" i="5"/>
  <c r="D183" i="5"/>
  <c r="D185" i="5"/>
  <c r="D178" i="5" s="1"/>
  <c r="D206" i="5" s="1"/>
  <c r="D187" i="5"/>
  <c r="D180" i="5" s="1"/>
  <c r="D208" i="5" s="1"/>
  <c r="D226" i="5" s="1"/>
  <c r="P193" i="5"/>
  <c r="P213" i="5" s="1"/>
  <c r="J197" i="5"/>
  <c r="J216" i="5" s="1"/>
  <c r="I207" i="5"/>
  <c r="AI207" i="5" s="1"/>
  <c r="F76" i="5"/>
  <c r="AI20" i="5"/>
  <c r="G21" i="5"/>
  <c r="AG24" i="5"/>
  <c r="AH24" i="5"/>
  <c r="AH28" i="5"/>
  <c r="AI32" i="5"/>
  <c r="G33" i="5"/>
  <c r="AJ33" i="5"/>
  <c r="P43" i="5"/>
  <c r="AH53" i="5" s="1"/>
  <c r="AH58" i="5"/>
  <c r="J62" i="5"/>
  <c r="B64" i="5"/>
  <c r="F64" i="5" s="1"/>
  <c r="J198" i="5"/>
  <c r="J217" i="5" s="1"/>
  <c r="N198" i="5"/>
  <c r="N217" i="5" s="1"/>
  <c r="V199" i="5"/>
  <c r="V218" i="5" s="1"/>
  <c r="AD199" i="5"/>
  <c r="AD218" i="5" s="1"/>
  <c r="V200" i="5"/>
  <c r="V219" i="5" s="1"/>
  <c r="Z200" i="5"/>
  <c r="Z219" i="5" s="1"/>
  <c r="AD200" i="5"/>
  <c r="AD219" i="5" s="1"/>
  <c r="AI76" i="5"/>
  <c r="R190" i="5"/>
  <c r="E104" i="5"/>
  <c r="AJ104" i="5" s="1"/>
  <c r="B104" i="5"/>
  <c r="AH111" i="5"/>
  <c r="B111" i="5"/>
  <c r="AI118" i="5"/>
  <c r="D136" i="5"/>
  <c r="E139" i="5"/>
  <c r="AJ139" i="5" s="1"/>
  <c r="F143" i="5"/>
  <c r="B146" i="5"/>
  <c r="AI146" i="5"/>
  <c r="F150" i="5"/>
  <c r="F156" i="5"/>
  <c r="E160" i="5"/>
  <c r="F162" i="5"/>
  <c r="F164" i="5"/>
  <c r="AI167" i="5"/>
  <c r="B167" i="5"/>
  <c r="F172" i="5"/>
  <c r="I175" i="5"/>
  <c r="Y175" i="5"/>
  <c r="AI176" i="5"/>
  <c r="AI180" i="5"/>
  <c r="F184" i="5"/>
  <c r="F186" i="5"/>
  <c r="AD192" i="5"/>
  <c r="E101" i="5"/>
  <c r="G101" i="5" s="1"/>
  <c r="D168" i="5"/>
  <c r="D169" i="5"/>
  <c r="D170" i="5"/>
  <c r="D171" i="5"/>
  <c r="D172" i="5"/>
  <c r="E153" i="5"/>
  <c r="D154" i="5"/>
  <c r="D155" i="5"/>
  <c r="D156" i="5"/>
  <c r="D157" i="5"/>
  <c r="D158" i="5"/>
  <c r="E146" i="5"/>
  <c r="F146" i="5" s="1"/>
  <c r="D147" i="5"/>
  <c r="D148" i="5"/>
  <c r="D149" i="5"/>
  <c r="D150" i="5"/>
  <c r="D151" i="5"/>
  <c r="S97" i="5"/>
  <c r="E132" i="5"/>
  <c r="AJ132" i="5" s="1"/>
  <c r="AI132" i="5"/>
  <c r="AI125" i="5"/>
  <c r="AI111" i="5"/>
  <c r="E63" i="5"/>
  <c r="E64" i="5"/>
  <c r="G64" i="5" s="1"/>
  <c r="E66" i="5"/>
  <c r="AJ66" i="5" s="1"/>
  <c r="E67" i="5"/>
  <c r="G67" i="5" s="1"/>
  <c r="E69" i="5"/>
  <c r="AJ69" i="5" s="1"/>
  <c r="AJ153" i="5"/>
  <c r="R200" i="5"/>
  <c r="R219" i="5" s="1"/>
  <c r="X191" i="5"/>
  <c r="X211" i="5" s="1"/>
  <c r="X198" i="5"/>
  <c r="X217" i="5" s="1"/>
  <c r="X199" i="5"/>
  <c r="X218" i="5" s="1"/>
  <c r="B160" i="5"/>
  <c r="AB199" i="5"/>
  <c r="AB218" i="5" s="1"/>
  <c r="Z199" i="5"/>
  <c r="Z218" i="5" s="1"/>
  <c r="AB200" i="5"/>
  <c r="AB219" i="5" s="1"/>
  <c r="R198" i="5"/>
  <c r="R217" i="5" s="1"/>
  <c r="R199" i="5"/>
  <c r="R218" i="5" s="1"/>
  <c r="R97" i="5"/>
  <c r="AB201" i="5"/>
  <c r="AB220" i="5" s="1"/>
  <c r="AB97" i="5"/>
  <c r="AH98" i="5"/>
  <c r="AH102" i="5"/>
  <c r="R197" i="5"/>
  <c r="R216" i="5" s="1"/>
  <c r="R201" i="5"/>
  <c r="R220" i="5" s="1"/>
  <c r="AB193" i="5"/>
  <c r="AB213" i="5" s="1"/>
  <c r="AB62" i="5"/>
  <c r="AB191" i="5"/>
  <c r="AB211" i="5" s="1"/>
  <c r="AB194" i="5"/>
  <c r="AB214" i="5" s="1"/>
  <c r="AH65" i="5"/>
  <c r="AH63" i="5"/>
  <c r="AH64" i="5"/>
  <c r="AH66" i="5"/>
  <c r="AH67" i="5"/>
  <c r="AJ182" i="5"/>
  <c r="AJ160" i="5"/>
  <c r="AJ34" i="5"/>
  <c r="AI16" i="5"/>
  <c r="AI36" i="5"/>
  <c r="AG55" i="5"/>
  <c r="AG36" i="5"/>
  <c r="AG18" i="5"/>
  <c r="C20" i="5"/>
  <c r="AL20" i="5" s="1"/>
  <c r="G22" i="5"/>
  <c r="AJ22" i="5"/>
  <c r="F26" i="5"/>
  <c r="D26" i="5"/>
  <c r="G30" i="5"/>
  <c r="AJ30" i="5"/>
  <c r="G34" i="5"/>
  <c r="F41" i="5"/>
  <c r="D41" i="5"/>
  <c r="D40" i="5" s="1"/>
  <c r="G41" i="5"/>
  <c r="AI58" i="5"/>
  <c r="G63" i="5"/>
  <c r="AG20" i="5"/>
  <c r="F21" i="5"/>
  <c r="E20" i="5"/>
  <c r="F22" i="5"/>
  <c r="D22" i="5"/>
  <c r="E24" i="5"/>
  <c r="G25" i="5"/>
  <c r="AJ25" i="5"/>
  <c r="G26" i="5"/>
  <c r="AJ26" i="5"/>
  <c r="F30" i="5"/>
  <c r="D30" i="5"/>
  <c r="D28" i="5" s="1"/>
  <c r="F37" i="5"/>
  <c r="AJ37" i="5"/>
  <c r="G37" i="5"/>
  <c r="E36" i="5"/>
  <c r="F38" i="5"/>
  <c r="D38" i="5"/>
  <c r="D36" i="5" s="1"/>
  <c r="AJ38" i="5"/>
  <c r="G38" i="5"/>
  <c r="E40" i="5"/>
  <c r="AI45" i="5"/>
  <c r="I43" i="5"/>
  <c r="K43" i="5"/>
  <c r="M43" i="5"/>
  <c r="O43" i="5"/>
  <c r="S43" i="5"/>
  <c r="U211" i="5"/>
  <c r="U43" i="5"/>
  <c r="Y43" i="5"/>
  <c r="AA43" i="5"/>
  <c r="AC43" i="5"/>
  <c r="AE43" i="5"/>
  <c r="I55" i="5"/>
  <c r="K55" i="5"/>
  <c r="M55" i="5"/>
  <c r="O55" i="5"/>
  <c r="Q55" i="5"/>
  <c r="S55" i="5"/>
  <c r="U55" i="5"/>
  <c r="Y55" i="5"/>
  <c r="AA55" i="5"/>
  <c r="AC55" i="5"/>
  <c r="AE55" i="5"/>
  <c r="U199" i="5"/>
  <c r="U218" i="5" s="1"/>
  <c r="U192" i="5"/>
  <c r="I197" i="5"/>
  <c r="I216" i="5" s="1"/>
  <c r="I190" i="5"/>
  <c r="AI63" i="5"/>
  <c r="K197" i="5"/>
  <c r="K216" i="5" s="1"/>
  <c r="K190" i="5"/>
  <c r="M197" i="5"/>
  <c r="M216" i="5" s="1"/>
  <c r="M190" i="5"/>
  <c r="O197" i="5"/>
  <c r="O216" i="5" s="1"/>
  <c r="O215" i="5" s="1"/>
  <c r="O190" i="5"/>
  <c r="Q197" i="5"/>
  <c r="Q216" i="5" s="1"/>
  <c r="Q190" i="5"/>
  <c r="S197" i="5"/>
  <c r="S216" i="5" s="1"/>
  <c r="S215" i="5" s="1"/>
  <c r="S190" i="5"/>
  <c r="U197" i="5"/>
  <c r="U216" i="5" s="1"/>
  <c r="U190" i="5"/>
  <c r="Y190" i="5"/>
  <c r="AA197" i="5"/>
  <c r="AA216" i="5" s="1"/>
  <c r="AA190" i="5"/>
  <c r="AC197" i="5"/>
  <c r="AC216" i="5" s="1"/>
  <c r="AC190" i="5"/>
  <c r="AE197" i="5"/>
  <c r="AE216" i="5" s="1"/>
  <c r="AE190" i="5"/>
  <c r="I191" i="5"/>
  <c r="AI64" i="5"/>
  <c r="I198" i="5"/>
  <c r="I217" i="5" s="1"/>
  <c r="K198" i="5"/>
  <c r="K217" i="5" s="1"/>
  <c r="K191" i="5"/>
  <c r="K211" i="5" s="1"/>
  <c r="M191" i="5"/>
  <c r="M211" i="5" s="1"/>
  <c r="M198" i="5"/>
  <c r="M217" i="5" s="1"/>
  <c r="O198" i="5"/>
  <c r="O217" i="5" s="1"/>
  <c r="O191" i="5"/>
  <c r="O211" i="5" s="1"/>
  <c r="Q191" i="5"/>
  <c r="Q211" i="5" s="1"/>
  <c r="Q198" i="5"/>
  <c r="Q217" i="5" s="1"/>
  <c r="S198" i="5"/>
  <c r="S217" i="5" s="1"/>
  <c r="S191" i="5"/>
  <c r="S211" i="5" s="1"/>
  <c r="Y191" i="5"/>
  <c r="Y211" i="5" s="1"/>
  <c r="Y198" i="5"/>
  <c r="Y217" i="5" s="1"/>
  <c r="AA198" i="5"/>
  <c r="AA217" i="5" s="1"/>
  <c r="AA191" i="5"/>
  <c r="AA211" i="5" s="1"/>
  <c r="AC191" i="5"/>
  <c r="AC211" i="5" s="1"/>
  <c r="AC198" i="5"/>
  <c r="AC217" i="5" s="1"/>
  <c r="AE198" i="5"/>
  <c r="AE217" i="5" s="1"/>
  <c r="AE191" i="5"/>
  <c r="AE211" i="5" s="1"/>
  <c r="C218" i="5"/>
  <c r="I199" i="5"/>
  <c r="I218" i="5" s="1"/>
  <c r="I192" i="5"/>
  <c r="I212" i="5" s="1"/>
  <c r="AI65" i="5"/>
  <c r="M199" i="5"/>
  <c r="M218" i="5" s="1"/>
  <c r="M192" i="5"/>
  <c r="M212" i="5" s="1"/>
  <c r="O192" i="5"/>
  <c r="O212" i="5" s="1"/>
  <c r="O199" i="5"/>
  <c r="O218" i="5" s="1"/>
  <c r="Q199" i="5"/>
  <c r="Q218" i="5" s="1"/>
  <c r="Q192" i="5"/>
  <c r="S192" i="5"/>
  <c r="S212" i="5" s="1"/>
  <c r="S199" i="5"/>
  <c r="S218" i="5" s="1"/>
  <c r="Y199" i="5"/>
  <c r="Y218" i="5" s="1"/>
  <c r="Y192" i="5"/>
  <c r="Y212" i="5" s="1"/>
  <c r="AC199" i="5"/>
  <c r="AC218" i="5" s="1"/>
  <c r="AC192" i="5"/>
  <c r="AC212" i="5" s="1"/>
  <c r="AE192" i="5"/>
  <c r="AE212" i="5" s="1"/>
  <c r="AE199" i="5"/>
  <c r="AE218" i="5" s="1"/>
  <c r="AJ65" i="5"/>
  <c r="C219" i="5"/>
  <c r="I193" i="5"/>
  <c r="AI66" i="5"/>
  <c r="K200" i="5"/>
  <c r="K219" i="5" s="1"/>
  <c r="K193" i="5"/>
  <c r="K213" i="5" s="1"/>
  <c r="M193" i="5"/>
  <c r="M213" i="5" s="1"/>
  <c r="M200" i="5"/>
  <c r="M219" i="5" s="1"/>
  <c r="O200" i="5"/>
  <c r="O219" i="5" s="1"/>
  <c r="O193" i="5"/>
  <c r="O213" i="5" s="1"/>
  <c r="Q193" i="5"/>
  <c r="Q213" i="5" s="1"/>
  <c r="Q200" i="5"/>
  <c r="Q219" i="5" s="1"/>
  <c r="S200" i="5"/>
  <c r="S219" i="5" s="1"/>
  <c r="S193" i="5"/>
  <c r="S213" i="5" s="1"/>
  <c r="U193" i="5"/>
  <c r="U213" i="5" s="1"/>
  <c r="U200" i="5"/>
  <c r="U219" i="5" s="1"/>
  <c r="AA200" i="5"/>
  <c r="AA219" i="5" s="1"/>
  <c r="AA193" i="5"/>
  <c r="AA213" i="5" s="1"/>
  <c r="AC193" i="5"/>
  <c r="AC213" i="5" s="1"/>
  <c r="AC200" i="5"/>
  <c r="AC219" i="5" s="1"/>
  <c r="AE200" i="5"/>
  <c r="AE219" i="5" s="1"/>
  <c r="AE193" i="5"/>
  <c r="AE213" i="5" s="1"/>
  <c r="C194" i="5"/>
  <c r="C201" i="5"/>
  <c r="C220" i="5" s="1"/>
  <c r="I201" i="5"/>
  <c r="I194" i="5"/>
  <c r="AI67" i="5"/>
  <c r="K194" i="5"/>
  <c r="K214" i="5" s="1"/>
  <c r="K201" i="5"/>
  <c r="K220" i="5" s="1"/>
  <c r="M201" i="5"/>
  <c r="M220" i="5" s="1"/>
  <c r="M194" i="5"/>
  <c r="M214" i="5" s="1"/>
  <c r="O194" i="5"/>
  <c r="O214" i="5" s="1"/>
  <c r="O201" i="5"/>
  <c r="O220" i="5" s="1"/>
  <c r="Q201" i="5"/>
  <c r="Q220" i="5" s="1"/>
  <c r="Q194" i="5"/>
  <c r="Q214" i="5" s="1"/>
  <c r="S194" i="5"/>
  <c r="S214" i="5" s="1"/>
  <c r="S201" i="5"/>
  <c r="S220" i="5" s="1"/>
  <c r="U201" i="5"/>
  <c r="U220" i="5" s="1"/>
  <c r="U194" i="5"/>
  <c r="U214" i="5" s="1"/>
  <c r="Y201" i="5"/>
  <c r="Y220" i="5" s="1"/>
  <c r="Y194" i="5"/>
  <c r="Y214" i="5" s="1"/>
  <c r="AA194" i="5"/>
  <c r="AA214" i="5" s="1"/>
  <c r="AA201" i="5"/>
  <c r="AA220" i="5" s="1"/>
  <c r="AC201" i="5"/>
  <c r="AC220" i="5" s="1"/>
  <c r="AC194" i="5"/>
  <c r="AC214" i="5" s="1"/>
  <c r="AE194" i="5"/>
  <c r="AE214" i="5" s="1"/>
  <c r="AE201" i="5"/>
  <c r="AE220" i="5" s="1"/>
  <c r="G70" i="5"/>
  <c r="G71" i="5"/>
  <c r="G72" i="5"/>
  <c r="G73" i="5"/>
  <c r="G74" i="5"/>
  <c r="G77" i="5"/>
  <c r="G78" i="5"/>
  <c r="G79" i="5"/>
  <c r="G80" i="5"/>
  <c r="G81" i="5"/>
  <c r="G83" i="5"/>
  <c r="G84" i="5"/>
  <c r="G85" i="5"/>
  <c r="G86" i="5"/>
  <c r="G87" i="5"/>
  <c r="G88" i="5"/>
  <c r="G91" i="5"/>
  <c r="G92" i="5"/>
  <c r="G93" i="5"/>
  <c r="G94" i="5"/>
  <c r="G95" i="5"/>
  <c r="G105" i="5"/>
  <c r="G106" i="5"/>
  <c r="G107" i="5"/>
  <c r="G108" i="5"/>
  <c r="G109" i="5"/>
  <c r="G112" i="5"/>
  <c r="G113" i="5"/>
  <c r="F115" i="5"/>
  <c r="D115" i="5"/>
  <c r="AJ115" i="5"/>
  <c r="G115" i="5"/>
  <c r="F116" i="5"/>
  <c r="D116" i="5"/>
  <c r="AJ116" i="5"/>
  <c r="G116" i="5"/>
  <c r="F119" i="5"/>
  <c r="D119" i="5"/>
  <c r="AJ119" i="5"/>
  <c r="G119" i="5"/>
  <c r="F120" i="5"/>
  <c r="D120" i="5"/>
  <c r="AJ120" i="5"/>
  <c r="G120" i="5"/>
  <c r="F121" i="5"/>
  <c r="D121" i="5"/>
  <c r="AJ121" i="5"/>
  <c r="G121" i="5"/>
  <c r="F122" i="5"/>
  <c r="D122" i="5"/>
  <c r="AJ122" i="5"/>
  <c r="G122" i="5"/>
  <c r="F123" i="5"/>
  <c r="D123" i="5"/>
  <c r="AJ123" i="5"/>
  <c r="G123" i="5"/>
  <c r="G125" i="5"/>
  <c r="F126" i="5"/>
  <c r="D126" i="5"/>
  <c r="AJ126" i="5"/>
  <c r="G126" i="5"/>
  <c r="F127" i="5"/>
  <c r="D127" i="5"/>
  <c r="AJ127" i="5"/>
  <c r="G127" i="5"/>
  <c r="F128" i="5"/>
  <c r="D128" i="5"/>
  <c r="AJ128" i="5"/>
  <c r="G128" i="5"/>
  <c r="F129" i="5"/>
  <c r="D129" i="5"/>
  <c r="AJ129" i="5"/>
  <c r="G129" i="5"/>
  <c r="F130" i="5"/>
  <c r="D130" i="5"/>
  <c r="AJ130" i="5"/>
  <c r="G130" i="5"/>
  <c r="G132" i="5"/>
  <c r="G133" i="5"/>
  <c r="G134" i="5"/>
  <c r="AG153" i="5"/>
  <c r="F154" i="5"/>
  <c r="J210" i="5"/>
  <c r="R210" i="5"/>
  <c r="AA199" i="5"/>
  <c r="AA218" i="5" s="1"/>
  <c r="Y200" i="5"/>
  <c r="Y219" i="5" s="1"/>
  <c r="F34" i="5"/>
  <c r="D34" i="5"/>
  <c r="D32" i="5" s="1"/>
  <c r="AI46" i="5"/>
  <c r="K212" i="5"/>
  <c r="Q212" i="5"/>
  <c r="U212" i="5"/>
  <c r="AA212" i="5"/>
  <c r="AI57" i="5"/>
  <c r="M223" i="5"/>
  <c r="U223" i="5"/>
  <c r="AC223" i="5"/>
  <c r="F65" i="5"/>
  <c r="F70" i="5"/>
  <c r="D70" i="5"/>
  <c r="F71" i="5"/>
  <c r="D71" i="5"/>
  <c r="F72" i="5"/>
  <c r="D72" i="5"/>
  <c r="F73" i="5"/>
  <c r="D73" i="5"/>
  <c r="F74" i="5"/>
  <c r="D74" i="5"/>
  <c r="F77" i="5"/>
  <c r="D77" i="5"/>
  <c r="F78" i="5"/>
  <c r="D78" i="5"/>
  <c r="F79" i="5"/>
  <c r="D79" i="5"/>
  <c r="F80" i="5"/>
  <c r="D80" i="5"/>
  <c r="F81" i="5"/>
  <c r="D81" i="5"/>
  <c r="F84" i="5"/>
  <c r="D84" i="5"/>
  <c r="F85" i="5"/>
  <c r="D85" i="5"/>
  <c r="F86" i="5"/>
  <c r="D86" i="5"/>
  <c r="F87" i="5"/>
  <c r="D87" i="5"/>
  <c r="F88" i="5"/>
  <c r="D88" i="5"/>
  <c r="F91" i="5"/>
  <c r="D91" i="5"/>
  <c r="F92" i="5"/>
  <c r="D92" i="5"/>
  <c r="F93" i="5"/>
  <c r="D93" i="5"/>
  <c r="F94" i="5"/>
  <c r="D94" i="5"/>
  <c r="F95" i="5"/>
  <c r="D95" i="5"/>
  <c r="I97" i="5"/>
  <c r="E98" i="5"/>
  <c r="E100" i="5"/>
  <c r="E199" i="5" s="1"/>
  <c r="E218" i="5" s="1"/>
  <c r="E102" i="5"/>
  <c r="F105" i="5"/>
  <c r="D105" i="5"/>
  <c r="F106" i="5"/>
  <c r="D106" i="5"/>
  <c r="F107" i="5"/>
  <c r="D107" i="5"/>
  <c r="F108" i="5"/>
  <c r="D108" i="5"/>
  <c r="F109" i="5"/>
  <c r="D109" i="5"/>
  <c r="E111" i="5"/>
  <c r="F112" i="5"/>
  <c r="D112" i="5"/>
  <c r="F113" i="5"/>
  <c r="D113" i="5"/>
  <c r="F114" i="5"/>
  <c r="D114" i="5"/>
  <c r="AJ114" i="5"/>
  <c r="AG139" i="5"/>
  <c r="B98" i="5"/>
  <c r="B139" i="5"/>
  <c r="F140" i="5"/>
  <c r="F141" i="5"/>
  <c r="B100" i="5"/>
  <c r="F142" i="5"/>
  <c r="AG167" i="5"/>
  <c r="F168" i="5"/>
  <c r="H204" i="5"/>
  <c r="AH176" i="5"/>
  <c r="H190" i="5"/>
  <c r="H175" i="5"/>
  <c r="J204" i="5"/>
  <c r="J175" i="5"/>
  <c r="L204" i="5"/>
  <c r="L190" i="5"/>
  <c r="L175" i="5"/>
  <c r="N204" i="5"/>
  <c r="N175" i="5"/>
  <c r="P204" i="5"/>
  <c r="P190" i="5"/>
  <c r="P175" i="5"/>
  <c r="R204" i="5"/>
  <c r="R175" i="5"/>
  <c r="T204" i="5"/>
  <c r="T190" i="5"/>
  <c r="T175" i="5"/>
  <c r="V204" i="5"/>
  <c r="V175" i="5"/>
  <c r="X204" i="5"/>
  <c r="X190" i="5"/>
  <c r="X175" i="5"/>
  <c r="Z204" i="5"/>
  <c r="Z175" i="5"/>
  <c r="AB204" i="5"/>
  <c r="AB190" i="5"/>
  <c r="AB175" i="5"/>
  <c r="AD204" i="5"/>
  <c r="AD175" i="5"/>
  <c r="AG176" i="5"/>
  <c r="H206" i="5"/>
  <c r="AH178" i="5"/>
  <c r="H192" i="5"/>
  <c r="L206" i="5"/>
  <c r="L192" i="5"/>
  <c r="L212" i="5" s="1"/>
  <c r="P206" i="5"/>
  <c r="P224" i="5" s="1"/>
  <c r="P192" i="5"/>
  <c r="P212" i="5" s="1"/>
  <c r="T206" i="5"/>
  <c r="T192" i="5"/>
  <c r="T212" i="5" s="1"/>
  <c r="X206" i="5"/>
  <c r="X224" i="5" s="1"/>
  <c r="X192" i="5"/>
  <c r="X212" i="5" s="1"/>
  <c r="AB206" i="5"/>
  <c r="AB192" i="5"/>
  <c r="AB212" i="5" s="1"/>
  <c r="AG178" i="5"/>
  <c r="F179" i="5"/>
  <c r="H208" i="5"/>
  <c r="AH180" i="5"/>
  <c r="H194" i="5"/>
  <c r="L208" i="5"/>
  <c r="L226" i="5" s="1"/>
  <c r="L194" i="5"/>
  <c r="L214" i="5" s="1"/>
  <c r="P208" i="5"/>
  <c r="P226" i="5" s="1"/>
  <c r="P194" i="5"/>
  <c r="P214" i="5" s="1"/>
  <c r="T208" i="5"/>
  <c r="T226" i="5" s="1"/>
  <c r="T194" i="5"/>
  <c r="T214" i="5" s="1"/>
  <c r="X208" i="5"/>
  <c r="X226" i="5" s="1"/>
  <c r="X194" i="5"/>
  <c r="X214" i="5" s="1"/>
  <c r="Z208" i="5"/>
  <c r="Z226" i="5" s="1"/>
  <c r="Z194" i="5"/>
  <c r="Z214" i="5" s="1"/>
  <c r="AD208" i="5"/>
  <c r="AD226" i="5" s="1"/>
  <c r="AD194" i="5"/>
  <c r="AD214" i="5" s="1"/>
  <c r="AG180" i="5"/>
  <c r="N190" i="5"/>
  <c r="V190" i="5"/>
  <c r="AD190" i="5"/>
  <c r="J192" i="5"/>
  <c r="J212" i="5" s="1"/>
  <c r="R192" i="5"/>
  <c r="R212" i="5" s="1"/>
  <c r="Z192" i="5"/>
  <c r="Z212" i="5" s="1"/>
  <c r="H213" i="5"/>
  <c r="N194" i="5"/>
  <c r="N214" i="5" s="1"/>
  <c r="V194" i="5"/>
  <c r="V214" i="5" s="1"/>
  <c r="U198" i="5"/>
  <c r="U217" i="5" s="1"/>
  <c r="K199" i="5"/>
  <c r="K218" i="5" s="1"/>
  <c r="I200" i="5"/>
  <c r="I219" i="5" s="1"/>
  <c r="F133" i="5"/>
  <c r="D133" i="5"/>
  <c r="F134" i="5"/>
  <c r="D134" i="5"/>
  <c r="AJ135" i="5"/>
  <c r="F135" i="5"/>
  <c r="D135" i="5"/>
  <c r="B101" i="5"/>
  <c r="B193" i="5" s="1"/>
  <c r="F136" i="5"/>
  <c r="B132" i="5"/>
  <c r="B102" i="5"/>
  <c r="B194" i="5" s="1"/>
  <c r="F137" i="5"/>
  <c r="AG146" i="5"/>
  <c r="AG160" i="5"/>
  <c r="B222" i="5"/>
  <c r="K222" i="5"/>
  <c r="K221" i="5" s="1"/>
  <c r="K203" i="5"/>
  <c r="O222" i="5"/>
  <c r="O221" i="5" s="1"/>
  <c r="O203" i="5"/>
  <c r="S222" i="5"/>
  <c r="S221" i="5" s="1"/>
  <c r="S203" i="5"/>
  <c r="AA222" i="5"/>
  <c r="AA221" i="5" s="1"/>
  <c r="AA203" i="5"/>
  <c r="AE222" i="5"/>
  <c r="AE221" i="5" s="1"/>
  <c r="AE203" i="5"/>
  <c r="AJ205" i="5"/>
  <c r="H205" i="5"/>
  <c r="H223" i="5" s="1"/>
  <c r="AH177" i="5"/>
  <c r="AG177" i="5"/>
  <c r="E225" i="5"/>
  <c r="AJ207" i="5"/>
  <c r="H207" i="5"/>
  <c r="AH179" i="5"/>
  <c r="AG179" i="5"/>
  <c r="F180" i="5"/>
  <c r="AG182" i="5"/>
  <c r="J191" i="5"/>
  <c r="N191" i="5"/>
  <c r="N211" i="5" s="1"/>
  <c r="R191" i="5"/>
  <c r="R211" i="5" s="1"/>
  <c r="V191" i="5"/>
  <c r="V211" i="5" s="1"/>
  <c r="Z191" i="5"/>
  <c r="Z211" i="5" s="1"/>
  <c r="AD191" i="5"/>
  <c r="AD211" i="5" s="1"/>
  <c r="J193" i="5"/>
  <c r="J213" i="5" s="1"/>
  <c r="N193" i="5"/>
  <c r="N213" i="5" s="1"/>
  <c r="R193" i="5"/>
  <c r="R213" i="5" s="1"/>
  <c r="V193" i="5"/>
  <c r="V213" i="5" s="1"/>
  <c r="Z193" i="5"/>
  <c r="Z213" i="5" s="1"/>
  <c r="AD193" i="5"/>
  <c r="AD213" i="5" s="1"/>
  <c r="C203" i="5"/>
  <c r="I222" i="5"/>
  <c r="AI204" i="5"/>
  <c r="AI206" i="5"/>
  <c r="I225" i="5"/>
  <c r="AI225" i="5" s="1"/>
  <c r="I226" i="5"/>
  <c r="AI226" i="5" s="1"/>
  <c r="AI208" i="5"/>
  <c r="L211" i="5"/>
  <c r="AG45" i="5"/>
  <c r="N212" i="5"/>
  <c r="V212" i="5"/>
  <c r="AD212" i="5"/>
  <c r="AG46" i="5"/>
  <c r="D223" i="5"/>
  <c r="L223" i="5"/>
  <c r="N223" i="5"/>
  <c r="P223" i="5"/>
  <c r="T223" i="5"/>
  <c r="V223" i="5"/>
  <c r="X223" i="5"/>
  <c r="AB223" i="5"/>
  <c r="AD223" i="5"/>
  <c r="AG57" i="5"/>
  <c r="J224" i="5"/>
  <c r="L224" i="5"/>
  <c r="N224" i="5"/>
  <c r="R224" i="5"/>
  <c r="T224" i="5"/>
  <c r="V224" i="5"/>
  <c r="Z224" i="5"/>
  <c r="AB224" i="5"/>
  <c r="AD224" i="5"/>
  <c r="AG64" i="5"/>
  <c r="AG65" i="5"/>
  <c r="AG66" i="5"/>
  <c r="AG67" i="5"/>
  <c r="G136" i="5"/>
  <c r="G137" i="5"/>
  <c r="G140" i="5"/>
  <c r="G141" i="5"/>
  <c r="G142" i="5"/>
  <c r="G143" i="5"/>
  <c r="G144" i="5"/>
  <c r="G146" i="5"/>
  <c r="G147" i="5"/>
  <c r="G148" i="5"/>
  <c r="G149" i="5"/>
  <c r="G150" i="5"/>
  <c r="G151" i="5"/>
  <c r="G153" i="5"/>
  <c r="G154" i="5"/>
  <c r="G155" i="5"/>
  <c r="G156" i="5"/>
  <c r="G157" i="5"/>
  <c r="G158" i="5"/>
  <c r="G160" i="5"/>
  <c r="G161" i="5"/>
  <c r="G162" i="5"/>
  <c r="G163" i="5"/>
  <c r="G164" i="5"/>
  <c r="G165" i="5"/>
  <c r="G167" i="5"/>
  <c r="G168" i="5"/>
  <c r="G169" i="5"/>
  <c r="G170" i="5"/>
  <c r="G171" i="5"/>
  <c r="G172" i="5"/>
  <c r="G176" i="5"/>
  <c r="G177" i="5"/>
  <c r="AJ177" i="5"/>
  <c r="G178" i="5"/>
  <c r="AJ178" i="5"/>
  <c r="G179" i="5"/>
  <c r="AJ179" i="5"/>
  <c r="G180" i="5"/>
  <c r="G182" i="5"/>
  <c r="G183" i="5"/>
  <c r="G184" i="5"/>
  <c r="G185" i="5"/>
  <c r="G186" i="5"/>
  <c r="G187" i="5"/>
  <c r="AJ125" i="5" l="1"/>
  <c r="Y215" i="5"/>
  <c r="C213" i="5"/>
  <c r="K215" i="5"/>
  <c r="R215" i="5"/>
  <c r="F118" i="5"/>
  <c r="G66" i="5"/>
  <c r="G139" i="5"/>
  <c r="AI205" i="5"/>
  <c r="B213" i="5"/>
  <c r="E222" i="5"/>
  <c r="U215" i="5"/>
  <c r="Q215" i="5"/>
  <c r="M215" i="5"/>
  <c r="AH97" i="5"/>
  <c r="X215" i="5"/>
  <c r="N215" i="5"/>
  <c r="D139" i="5"/>
  <c r="Z215" i="5"/>
  <c r="H196" i="5"/>
  <c r="H217" i="5"/>
  <c r="AB215" i="5"/>
  <c r="C189" i="5"/>
  <c r="F139" i="5"/>
  <c r="AC215" i="5"/>
  <c r="AD215" i="5"/>
  <c r="F176" i="5"/>
  <c r="AJ101" i="5"/>
  <c r="F66" i="5"/>
  <c r="AJ118" i="5"/>
  <c r="AE215" i="5"/>
  <c r="AA215" i="5"/>
  <c r="I215" i="5"/>
  <c r="J215" i="5"/>
  <c r="V215" i="5"/>
  <c r="H215" i="5"/>
  <c r="F167" i="5"/>
  <c r="T215" i="5"/>
  <c r="F182" i="5"/>
  <c r="B55" i="5"/>
  <c r="B224" i="5"/>
  <c r="AJ176" i="5"/>
  <c r="G118" i="5"/>
  <c r="G104" i="5"/>
  <c r="G90" i="5"/>
  <c r="G76" i="5"/>
  <c r="AJ167" i="5"/>
  <c r="F69" i="5"/>
  <c r="F160" i="5"/>
  <c r="F28" i="5"/>
  <c r="F104" i="5"/>
  <c r="F90" i="5"/>
  <c r="F32" i="5"/>
  <c r="G32" i="5"/>
  <c r="Y221" i="5"/>
  <c r="E46" i="5"/>
  <c r="E43" i="5" s="1"/>
  <c r="G28" i="5"/>
  <c r="D18" i="5"/>
  <c r="D16" i="5" s="1"/>
  <c r="C215" i="5"/>
  <c r="D58" i="5"/>
  <c r="AG43" i="5"/>
  <c r="D24" i="5"/>
  <c r="D50" i="5"/>
  <c r="F52" i="5"/>
  <c r="B50" i="5"/>
  <c r="F50" i="5" s="1"/>
  <c r="D20" i="5"/>
  <c r="AG53" i="5"/>
  <c r="E208" i="5"/>
  <c r="E175" i="5"/>
  <c r="AJ50" i="5"/>
  <c r="G50" i="5"/>
  <c r="AI53" i="5"/>
  <c r="U221" i="5"/>
  <c r="AI224" i="5"/>
  <c r="F178" i="5"/>
  <c r="T196" i="5"/>
  <c r="P196" i="5"/>
  <c r="L196" i="5"/>
  <c r="B192" i="5"/>
  <c r="AJ64" i="5"/>
  <c r="AH200" i="5"/>
  <c r="F153" i="5"/>
  <c r="AI175" i="5"/>
  <c r="B62" i="5"/>
  <c r="I203" i="5"/>
  <c r="B205" i="5"/>
  <c r="B175" i="5"/>
  <c r="F175" i="5" s="1"/>
  <c r="D160" i="5"/>
  <c r="J196" i="5"/>
  <c r="N196" i="5"/>
  <c r="V196" i="5"/>
  <c r="AG62" i="5"/>
  <c r="Q222" i="5"/>
  <c r="Q221" i="5" s="1"/>
  <c r="Q203" i="5"/>
  <c r="AJ99" i="5"/>
  <c r="F67" i="5"/>
  <c r="E191" i="5"/>
  <c r="AJ191" i="5" s="1"/>
  <c r="AC222" i="5"/>
  <c r="AC221" i="5" s="1"/>
  <c r="AC203" i="5"/>
  <c r="AD196" i="5"/>
  <c r="D182" i="5"/>
  <c r="D176" i="5"/>
  <c r="F132" i="5"/>
  <c r="G99" i="5"/>
  <c r="E198" i="5"/>
  <c r="E217" i="5" s="1"/>
  <c r="AJ67" i="5"/>
  <c r="Z196" i="5"/>
  <c r="E62" i="5"/>
  <c r="G62" i="5" s="1"/>
  <c r="M222" i="5"/>
  <c r="M221" i="5" s="1"/>
  <c r="M203" i="5"/>
  <c r="AH62" i="5"/>
  <c r="AI62" i="5"/>
  <c r="D167" i="5"/>
  <c r="D153" i="5"/>
  <c r="AJ146" i="5"/>
  <c r="D146" i="5"/>
  <c r="AI97" i="5"/>
  <c r="D102" i="5"/>
  <c r="D101" i="5"/>
  <c r="D100" i="5"/>
  <c r="E200" i="5"/>
  <c r="E193" i="5"/>
  <c r="G193" i="5" s="1"/>
  <c r="F63" i="5"/>
  <c r="G69" i="5"/>
  <c r="AJ63" i="5"/>
  <c r="AH199" i="5"/>
  <c r="X196" i="5"/>
  <c r="B199" i="5"/>
  <c r="B218" i="5" s="1"/>
  <c r="AG97" i="5"/>
  <c r="AG199" i="5"/>
  <c r="B201" i="5"/>
  <c r="B220" i="5" s="1"/>
  <c r="AG200" i="5"/>
  <c r="AB196" i="5"/>
  <c r="AG198" i="5"/>
  <c r="AH198" i="5"/>
  <c r="AH201" i="5"/>
  <c r="AG201" i="5"/>
  <c r="R196" i="5"/>
  <c r="AG197" i="5"/>
  <c r="AH197" i="5"/>
  <c r="B97" i="5"/>
  <c r="AH191" i="5"/>
  <c r="AG220" i="5"/>
  <c r="AH220" i="5"/>
  <c r="AG219" i="5"/>
  <c r="AH219" i="5"/>
  <c r="AG218" i="5"/>
  <c r="AH218" i="5"/>
  <c r="AG217" i="5"/>
  <c r="AH217" i="5"/>
  <c r="I221" i="5"/>
  <c r="D132" i="5"/>
  <c r="AI200" i="5"/>
  <c r="AI219" i="5"/>
  <c r="AG216" i="5"/>
  <c r="AH216" i="5"/>
  <c r="AH193" i="5"/>
  <c r="V210" i="5"/>
  <c r="V209" i="5" s="1"/>
  <c r="V189" i="5"/>
  <c r="AH192" i="5"/>
  <c r="AG192" i="5"/>
  <c r="AG206" i="5"/>
  <c r="H224" i="5"/>
  <c r="AH206" i="5"/>
  <c r="AD222" i="5"/>
  <c r="AD221" i="5" s="1"/>
  <c r="AD203" i="5"/>
  <c r="AB210" i="5"/>
  <c r="AB209" i="5" s="1"/>
  <c r="AB189" i="5"/>
  <c r="X222" i="5"/>
  <c r="X221" i="5" s="1"/>
  <c r="X203" i="5"/>
  <c r="V222" i="5"/>
  <c r="V221" i="5" s="1"/>
  <c r="V203" i="5"/>
  <c r="T210" i="5"/>
  <c r="T209" i="5" s="1"/>
  <c r="T189" i="5"/>
  <c r="P222" i="5"/>
  <c r="P221" i="5" s="1"/>
  <c r="P203" i="5"/>
  <c r="N222" i="5"/>
  <c r="N221" i="5" s="1"/>
  <c r="N203" i="5"/>
  <c r="L210" i="5"/>
  <c r="L209" i="5" s="1"/>
  <c r="L189" i="5"/>
  <c r="AH175" i="5"/>
  <c r="AG175" i="5"/>
  <c r="B197" i="5"/>
  <c r="B216" i="5" s="1"/>
  <c r="B190" i="5"/>
  <c r="D99" i="5"/>
  <c r="D104" i="5"/>
  <c r="D98" i="5"/>
  <c r="F102" i="5"/>
  <c r="AJ102" i="5"/>
  <c r="G102" i="5"/>
  <c r="F98" i="5"/>
  <c r="AJ98" i="5"/>
  <c r="G98" i="5"/>
  <c r="E97" i="5"/>
  <c r="D90" i="5"/>
  <c r="D83" i="5"/>
  <c r="D76" i="5"/>
  <c r="D67" i="5"/>
  <c r="D66" i="5"/>
  <c r="D65" i="5"/>
  <c r="D64" i="5"/>
  <c r="D69" i="5"/>
  <c r="D63" i="5"/>
  <c r="E201" i="5"/>
  <c r="G199" i="5"/>
  <c r="AJ199" i="5"/>
  <c r="G191" i="5"/>
  <c r="E197" i="5"/>
  <c r="E216" i="5" s="1"/>
  <c r="AI223" i="5"/>
  <c r="AI212" i="5"/>
  <c r="E212" i="5"/>
  <c r="AG191" i="5"/>
  <c r="Z189" i="5"/>
  <c r="R189" i="5"/>
  <c r="J189" i="5"/>
  <c r="D118" i="5"/>
  <c r="I220" i="5"/>
  <c r="AI220" i="5" s="1"/>
  <c r="AI201" i="5"/>
  <c r="I213" i="5"/>
  <c r="AI193" i="5"/>
  <c r="AI192" i="5"/>
  <c r="AI198" i="5"/>
  <c r="AI217" i="5"/>
  <c r="AI191" i="5"/>
  <c r="AE210" i="5"/>
  <c r="AE209" i="5" s="1"/>
  <c r="AE189" i="5"/>
  <c r="AC189" i="5"/>
  <c r="AC210" i="5"/>
  <c r="AC209" i="5" s="1"/>
  <c r="AA210" i="5"/>
  <c r="AA209" i="5" s="1"/>
  <c r="AA189" i="5"/>
  <c r="Y189" i="5"/>
  <c r="Y210" i="5"/>
  <c r="Y209" i="5" s="1"/>
  <c r="U189" i="5"/>
  <c r="U210" i="5"/>
  <c r="U209" i="5" s="1"/>
  <c r="S210" i="5"/>
  <c r="S209" i="5" s="1"/>
  <c r="S189" i="5"/>
  <c r="Q189" i="5"/>
  <c r="Q210" i="5"/>
  <c r="Q209" i="5" s="1"/>
  <c r="O210" i="5"/>
  <c r="O209" i="5" s="1"/>
  <c r="O189" i="5"/>
  <c r="M189" i="5"/>
  <c r="M210" i="5"/>
  <c r="M209" i="5" s="1"/>
  <c r="K210" i="5"/>
  <c r="K209" i="5" s="1"/>
  <c r="K189" i="5"/>
  <c r="I196" i="5"/>
  <c r="AI197" i="5"/>
  <c r="AI43" i="5"/>
  <c r="I211" i="5"/>
  <c r="F36" i="5"/>
  <c r="AJ36" i="5"/>
  <c r="G36" i="5"/>
  <c r="AJ18" i="5"/>
  <c r="G18" i="5"/>
  <c r="F18" i="5"/>
  <c r="AJ20" i="5"/>
  <c r="G20" i="5"/>
  <c r="F20" i="5"/>
  <c r="F45" i="5"/>
  <c r="AJ45" i="5"/>
  <c r="G45" i="5"/>
  <c r="AH16" i="5"/>
  <c r="AG16" i="5"/>
  <c r="C196" i="5"/>
  <c r="B200" i="5"/>
  <c r="B219" i="5" s="1"/>
  <c r="AH223" i="5"/>
  <c r="AG223" i="5"/>
  <c r="H212" i="5"/>
  <c r="C212" i="5" s="1"/>
  <c r="J211" i="5"/>
  <c r="AG211" i="5" s="1"/>
  <c r="H225" i="5"/>
  <c r="AG207" i="5"/>
  <c r="AH207" i="5"/>
  <c r="AJ225" i="5"/>
  <c r="G225" i="5"/>
  <c r="F225" i="5"/>
  <c r="AG205" i="5"/>
  <c r="AH205" i="5"/>
  <c r="AG193" i="5"/>
  <c r="AG213" i="5"/>
  <c r="AH213" i="5"/>
  <c r="AD210" i="5"/>
  <c r="AD209" i="5" s="1"/>
  <c r="AD189" i="5"/>
  <c r="N210" i="5"/>
  <c r="N209" i="5" s="1"/>
  <c r="N189" i="5"/>
  <c r="H214" i="5"/>
  <c r="C214" i="5" s="1"/>
  <c r="AH194" i="5"/>
  <c r="AG194" i="5"/>
  <c r="H226" i="5"/>
  <c r="AG208" i="5"/>
  <c r="AH208" i="5"/>
  <c r="AB203" i="5"/>
  <c r="AB222" i="5"/>
  <c r="AB221" i="5" s="1"/>
  <c r="Z222" i="5"/>
  <c r="Z221" i="5" s="1"/>
  <c r="Z203" i="5"/>
  <c r="X210" i="5"/>
  <c r="X209" i="5" s="1"/>
  <c r="X189" i="5"/>
  <c r="T203" i="5"/>
  <c r="T222" i="5"/>
  <c r="T221" i="5" s="1"/>
  <c r="R222" i="5"/>
  <c r="R221" i="5" s="1"/>
  <c r="R203" i="5"/>
  <c r="P210" i="5"/>
  <c r="P209" i="5" s="1"/>
  <c r="P189" i="5"/>
  <c r="L203" i="5"/>
  <c r="L222" i="5"/>
  <c r="L221" i="5" s="1"/>
  <c r="J222" i="5"/>
  <c r="J221" i="5" s="1"/>
  <c r="J203" i="5"/>
  <c r="H210" i="5"/>
  <c r="AH190" i="5"/>
  <c r="AG190" i="5"/>
  <c r="H189" i="5"/>
  <c r="H222" i="5"/>
  <c r="AG204" i="5"/>
  <c r="H203" i="5"/>
  <c r="AH204" i="5"/>
  <c r="B198" i="5"/>
  <c r="B217" i="5" s="1"/>
  <c r="B191" i="5"/>
  <c r="F191" i="5" s="1"/>
  <c r="D111" i="5"/>
  <c r="F111" i="5"/>
  <c r="AJ111" i="5"/>
  <c r="G111" i="5"/>
  <c r="F100" i="5"/>
  <c r="AJ100" i="5"/>
  <c r="G100" i="5"/>
  <c r="E194" i="5"/>
  <c r="E192" i="5"/>
  <c r="AJ198" i="5"/>
  <c r="G198" i="5"/>
  <c r="E190" i="5"/>
  <c r="Z209" i="5"/>
  <c r="R209" i="5"/>
  <c r="J209" i="5"/>
  <c r="AJ222" i="5"/>
  <c r="G222" i="5"/>
  <c r="F222" i="5"/>
  <c r="D125" i="5"/>
  <c r="F101" i="5"/>
  <c r="AI194" i="5"/>
  <c r="I214" i="5"/>
  <c r="AI218" i="5"/>
  <c r="AI199" i="5"/>
  <c r="AE196" i="5"/>
  <c r="AC196" i="5"/>
  <c r="AA196" i="5"/>
  <c r="Y196" i="5"/>
  <c r="U196" i="5"/>
  <c r="S196" i="5"/>
  <c r="Q196" i="5"/>
  <c r="O196" i="5"/>
  <c r="M196" i="5"/>
  <c r="K196" i="5"/>
  <c r="I189" i="5"/>
  <c r="I210" i="5"/>
  <c r="AI190" i="5"/>
  <c r="E223" i="5"/>
  <c r="F57" i="5"/>
  <c r="AJ57" i="5"/>
  <c r="G57" i="5"/>
  <c r="E55" i="5"/>
  <c r="AI55" i="5"/>
  <c r="F40" i="5"/>
  <c r="G40" i="5"/>
  <c r="F24" i="5"/>
  <c r="G24" i="5"/>
  <c r="AJ24" i="5"/>
  <c r="E224" i="5"/>
  <c r="G224" i="5" s="1"/>
  <c r="F58" i="5"/>
  <c r="AJ58" i="5"/>
  <c r="G58" i="5"/>
  <c r="C210" i="5" l="1"/>
  <c r="B210" i="5"/>
  <c r="AI203" i="5"/>
  <c r="C211" i="5"/>
  <c r="F199" i="5"/>
  <c r="G200" i="5"/>
  <c r="E219" i="5"/>
  <c r="AJ219" i="5" s="1"/>
  <c r="AJ46" i="5"/>
  <c r="D46" i="5"/>
  <c r="D43" i="5" s="1"/>
  <c r="G46" i="5"/>
  <c r="F46" i="5"/>
  <c r="B211" i="5"/>
  <c r="AJ212" i="5"/>
  <c r="B212" i="5"/>
  <c r="AJ208" i="5"/>
  <c r="E226" i="5"/>
  <c r="E203" i="5"/>
  <c r="AJ175" i="5"/>
  <c r="G175" i="5"/>
  <c r="F53" i="5"/>
  <c r="AJ53" i="5"/>
  <c r="G53" i="5"/>
  <c r="AJ200" i="5"/>
  <c r="F198" i="5"/>
  <c r="B223" i="5"/>
  <c r="B221" i="5" s="1"/>
  <c r="B203" i="5"/>
  <c r="F203" i="5" s="1"/>
  <c r="AJ193" i="5"/>
  <c r="AI221" i="5"/>
  <c r="D204" i="5"/>
  <c r="D175" i="5"/>
  <c r="AI222" i="5"/>
  <c r="F62" i="5"/>
  <c r="AJ62" i="5"/>
  <c r="D97" i="5"/>
  <c r="F193" i="5"/>
  <c r="AI189" i="5"/>
  <c r="AG196" i="5"/>
  <c r="AH196" i="5"/>
  <c r="F200" i="5"/>
  <c r="AJ224" i="5"/>
  <c r="F224" i="5"/>
  <c r="D224" i="5"/>
  <c r="D55" i="5"/>
  <c r="AJ190" i="5"/>
  <c r="G190" i="5"/>
  <c r="E189" i="5"/>
  <c r="F190" i="5"/>
  <c r="F217" i="5"/>
  <c r="AJ217" i="5"/>
  <c r="G217" i="5"/>
  <c r="AG203" i="5"/>
  <c r="AH203" i="5"/>
  <c r="AH222" i="5"/>
  <c r="H221" i="5"/>
  <c r="AG222" i="5"/>
  <c r="AG210" i="5"/>
  <c r="H209" i="5"/>
  <c r="AH210" i="5"/>
  <c r="AG214" i="5"/>
  <c r="AH214" i="5"/>
  <c r="B214" i="5"/>
  <c r="AH225" i="5"/>
  <c r="AG225" i="5"/>
  <c r="AG212" i="5"/>
  <c r="AH212" i="5"/>
  <c r="F43" i="5"/>
  <c r="AJ43" i="5"/>
  <c r="G43" i="5"/>
  <c r="AJ16" i="5"/>
  <c r="G16" i="5"/>
  <c r="F16" i="5"/>
  <c r="AI211" i="5"/>
  <c r="E211" i="5"/>
  <c r="AI216" i="5"/>
  <c r="AI215" i="5"/>
  <c r="AI213" i="5"/>
  <c r="E213" i="5"/>
  <c r="D212" i="5"/>
  <c r="F218" i="5"/>
  <c r="AJ218" i="5"/>
  <c r="G218" i="5"/>
  <c r="D62" i="5"/>
  <c r="D197" i="5"/>
  <c r="D216" i="5" s="1"/>
  <c r="D190" i="5"/>
  <c r="D198" i="5"/>
  <c r="D217" i="5" s="1"/>
  <c r="D191" i="5"/>
  <c r="D200" i="5"/>
  <c r="D219" i="5" s="1"/>
  <c r="D193" i="5"/>
  <c r="B215" i="5"/>
  <c r="B196" i="5"/>
  <c r="F55" i="5"/>
  <c r="AJ55" i="5"/>
  <c r="G55" i="5"/>
  <c r="AJ223" i="5"/>
  <c r="G223" i="5"/>
  <c r="AI210" i="5"/>
  <c r="I209" i="5"/>
  <c r="AI209" i="5" s="1"/>
  <c r="E210" i="5"/>
  <c r="AI214" i="5"/>
  <c r="E214" i="5"/>
  <c r="E221" i="5"/>
  <c r="AJ192" i="5"/>
  <c r="G192" i="5"/>
  <c r="F192" i="5"/>
  <c r="AJ194" i="5"/>
  <c r="G194" i="5"/>
  <c r="F194" i="5"/>
  <c r="AH189" i="5"/>
  <c r="AG189" i="5"/>
  <c r="AH226" i="5"/>
  <c r="AG226" i="5"/>
  <c r="AI196" i="5"/>
  <c r="AJ197" i="5"/>
  <c r="G197" i="5"/>
  <c r="E196" i="5"/>
  <c r="F197" i="5"/>
  <c r="E220" i="5"/>
  <c r="E215" i="5" s="1"/>
  <c r="F201" i="5"/>
  <c r="AJ201" i="5"/>
  <c r="G201" i="5"/>
  <c r="D199" i="5"/>
  <c r="D218" i="5" s="1"/>
  <c r="D192" i="5"/>
  <c r="D201" i="5"/>
  <c r="D220" i="5" s="1"/>
  <c r="D194" i="5"/>
  <c r="F97" i="5"/>
  <c r="AJ97" i="5"/>
  <c r="G97" i="5"/>
  <c r="B189" i="5"/>
  <c r="AH224" i="5"/>
  <c r="AG224" i="5"/>
  <c r="AG215" i="5"/>
  <c r="AH215" i="5"/>
  <c r="AH211" i="5"/>
  <c r="B209" i="5" l="1"/>
  <c r="C209" i="5"/>
  <c r="F212" i="5"/>
  <c r="D215" i="5"/>
  <c r="G212" i="5"/>
  <c r="G226" i="5"/>
  <c r="AJ226" i="5"/>
  <c r="F226" i="5"/>
  <c r="AJ203" i="5"/>
  <c r="G203" i="5"/>
  <c r="F223" i="5"/>
  <c r="D222" i="5"/>
  <c r="D221" i="5" s="1"/>
  <c r="D203" i="5"/>
  <c r="F219" i="5"/>
  <c r="G219" i="5"/>
  <c r="F220" i="5"/>
  <c r="G220" i="5"/>
  <c r="AJ220" i="5"/>
  <c r="AJ196" i="5"/>
  <c r="G196" i="5"/>
  <c r="F196" i="5"/>
  <c r="F221" i="5"/>
  <c r="AJ221" i="5"/>
  <c r="G221" i="5"/>
  <c r="D189" i="5"/>
  <c r="F213" i="5"/>
  <c r="D213" i="5"/>
  <c r="G213" i="5"/>
  <c r="AJ213" i="5"/>
  <c r="F211" i="5"/>
  <c r="D211" i="5"/>
  <c r="AJ211" i="5"/>
  <c r="G211" i="5"/>
  <c r="AG209" i="5"/>
  <c r="AH209" i="5"/>
  <c r="AG221" i="5"/>
  <c r="AH221" i="5"/>
  <c r="AJ189" i="5"/>
  <c r="G189" i="5"/>
  <c r="F189" i="5"/>
  <c r="F216" i="5"/>
  <c r="G216" i="5"/>
  <c r="AJ216" i="5"/>
  <c r="F214" i="5"/>
  <c r="D214" i="5"/>
  <c r="AJ214" i="5"/>
  <c r="G214" i="5"/>
  <c r="F210" i="5"/>
  <c r="D210" i="5"/>
  <c r="AJ210" i="5"/>
  <c r="G210" i="5"/>
  <c r="E209" i="5"/>
  <c r="D196" i="5"/>
  <c r="F209" i="5" l="1"/>
  <c r="G209" i="5"/>
  <c r="AJ209" i="5"/>
  <c r="D209" i="5"/>
  <c r="F215" i="5"/>
  <c r="AJ215" i="5"/>
  <c r="G215" i="5"/>
</calcChain>
</file>

<file path=xl/sharedStrings.xml><?xml version="1.0" encoding="utf-8"?>
<sst xmlns="http://schemas.openxmlformats.org/spreadsheetml/2006/main" count="296" uniqueCount="95">
  <si>
    <t>ОГЛАВЛЕНИЕ!A1</t>
  </si>
  <si>
    <t>Отчет о ходе реализации муниципальной программы (сетевой график)</t>
  </si>
  <si>
    <t xml:space="preserve"> "Социально - экономическое развитие и инвестиции муниципального образования город Когалым" (постановление Администрации города Когалыма от 11.10.2013 №2919)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</si>
  <si>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</si>
  <si>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</si>
  <si>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</si>
  <si>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</si>
  <si>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</si>
  <si>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</si>
  <si>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</si>
  <si>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</si>
  <si>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</si>
  <si>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</si>
  <si>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</si>
  <si>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</si>
  <si>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</si>
  <si>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</si>
  <si>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</si>
  <si>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</si>
  <si>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</si>
  <si>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</si>
  <si>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</si>
  <si>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 xml:space="preserve">план </t>
  </si>
  <si>
    <t>план на отчетную дату</t>
  </si>
  <si>
    <t>касса</t>
  </si>
  <si>
    <t>отклонение</t>
  </si>
  <si>
    <t>к текущему году</t>
  </si>
  <si>
    <t>на отчетную дату</t>
  </si>
  <si>
    <t>кассовый расход</t>
  </si>
  <si>
    <t>Подпрограмма 1. «Совершенствование системы муниципального стратегического управления, повышение инвестиционной привлекательности и развитие конкуренции»</t>
  </si>
  <si>
    <t>федеральный бюджет</t>
  </si>
  <si>
    <t>бюджет города Когалыма</t>
  </si>
  <si>
    <t>в т.ч. бюджет города Когалыма в части софинансирования</t>
  </si>
  <si>
    <t>иные источники финансирования</t>
  </si>
  <si>
    <t>Всего</t>
  </si>
  <si>
    <t>1.1.1. Мониторинг социально-экономического развития города Когалыма</t>
  </si>
  <si>
    <t>бюджет автономного округа</t>
  </si>
  <si>
    <t>1.1.2. Реализация и корректировка стратегии социально-экономического развития города Когалыма до 2030 года</t>
  </si>
  <si>
    <t>1.1.3. Обеспечение деятельности управления экономики Администрации города Когалыма</t>
  </si>
  <si>
    <t>1.1.4. Обеспечение деятельности управления  инвестиционной деятельности и развития предпринимательства Администрации города Когалыма</t>
  </si>
  <si>
    <t>1.1.5. Организация и проведение определения поставщика (подрядчика, исполнителя) для заказчиков города Когалыма</t>
  </si>
  <si>
    <t>Подпрограмма 2. «Развитие малого и среднего  предпринимательства»</t>
  </si>
  <si>
    <t xml:space="preserve">Начальник управления инвестиционной деятельности и развития предпринимательства </t>
  </si>
  <si>
    <t>Ответственный за составление сетевого графика (подпрограмма "Развитие малого и среднего предпринимательства")</t>
  </si>
  <si>
    <t>М.В. Иванова тел. 93-757</t>
  </si>
  <si>
    <t>(подпись)</t>
  </si>
  <si>
    <t>Ответственный за составление сетевого графика</t>
  </si>
  <si>
    <t>Е.Г. Загорская</t>
  </si>
  <si>
    <t>\</t>
  </si>
  <si>
    <t>2.1.1. Финансовая поддержка субъектам малого и среднего предпринимательства (впервые зарегистрированным и действующим менее 1 года), осуществляющим социально значимые (приоритетные) виды деятельности в городе Когалыме</t>
  </si>
  <si>
    <t>Начальник управления экономики</t>
  </si>
  <si>
    <t>О.С. Саратова
 тел. 93-752</t>
  </si>
  <si>
    <t xml:space="preserve">2.1. Основное мероприятие Портфель проектов «Малое и среднее предпринимательство и поддержка индивидуальной предпринимательской инициативы», региональный проект «Создание условий для легкого старта и комфортного ведения бизнеса» (показатели II, III, 4, 5) </t>
  </si>
  <si>
    <t>2.1.2. Возмещение части затрат на аренду (субаренду) нежилых помещений</t>
  </si>
  <si>
    <t>2.1.3. Возмещение части затрат на приобретение оборудования (основных средств) и лицензионных программных продуктов</t>
  </si>
  <si>
    <t>2.1.4.  Возмещение части затрат, на оплату коммунальных услуг нежилых помещений</t>
  </si>
  <si>
    <t>2.2. Портфель проектов «Малое и среднее предпринимательство и поддержка индивидуальной предпринимательской инициативы», региональный проект «Акселерация субъектов малого и среднего предпринимательства» (показатели II, III, 4, 5)</t>
  </si>
  <si>
    <t xml:space="preserve">2.2.1. Возмещение части затрат на аренду (субаренду) нежилых помещений </t>
  </si>
  <si>
    <t>2.2.2. Возмещение части затрат на приобретение оборудования (основных средств) и лицензионных программных продуктов</t>
  </si>
  <si>
    <t>2.2.3. Возмещение части затрат, на оплату коммунальных услуг нежилых помещений</t>
  </si>
  <si>
    <t>2.2.4. Возмещение части затрат, связанных с оплатой жилищно-коммунальных услуг по нежилым помещениям, используемым в целях осуществления предпринимательской деятельности (бюджет города Когалыма сверх доли софинансирования)</t>
  </si>
  <si>
    <t>2.2.5. Возмещение части затрат на аренду нежилых помещений за счет средств бюджета города Когалыма (сверх доли софинансирования)</t>
  </si>
  <si>
    <t xml:space="preserve">2.2.6. Предоставление субсидий на создание и (или) обеспечение деятельности центров молодежного инновационного творчества (сверх доли софинансирования) </t>
  </si>
  <si>
    <t>2.2.7.  Возмещение части затрат по приобретению оборудования (основных средств), лицензионных программных продуктов (сверх доли софинансирования)</t>
  </si>
  <si>
    <t xml:space="preserve">2.2.8. Грантовая поддержка на развитие предпринимательства (бюджет города Когалыма сверх доли софинансирования) </t>
  </si>
  <si>
    <t xml:space="preserve">2.2.9. Грантовая поддержка на развитие молодежного предпринимательства (бюджет города Когалыма сверх доли софинансирования) </t>
  </si>
  <si>
    <t xml:space="preserve">2.2.10. Грантовая поддержка социального и креативного предпринимательства (бюджет города Когалыма сверх доли софинансирования) </t>
  </si>
  <si>
    <t>2.3.1. Размещение информационных материалов о проводимых мероприятиях в сфере малого и среднего предпринимательства в  средствах массовой информации (бюджет города Когалыма сверх доли софинансирования)</t>
  </si>
  <si>
    <t xml:space="preserve">1.1. Основное мероприятие «Реализация механизмов стратегического управления социально-экономическим развитием города Когалыма» (показатели I, 1, 2, 3, 6) </t>
  </si>
  <si>
    <t xml:space="preserve">2.3. Основное мероприятие «Организация мероприятий по информационно-консультационной поддержке, популяризации и пропаганде предпринимательской деятельности» (показатель 7) </t>
  </si>
  <si>
    <t xml:space="preserve">В.И. Феоктистов </t>
  </si>
  <si>
    <t>Процессная часть</t>
  </si>
  <si>
    <t>ИТОГО по подпрограмме 1</t>
  </si>
  <si>
    <t>Процессная часть подпрограммы 1</t>
  </si>
  <si>
    <t>Проектная часть</t>
  </si>
  <si>
    <t>ИТОГО по подпрограмме 2</t>
  </si>
  <si>
    <t>Проектная часть подпрограммы 3</t>
  </si>
  <si>
    <t>Процессная часть подпрограммы 2</t>
  </si>
  <si>
    <t>ИТОГО ПО ПРОГРАММЕ</t>
  </si>
  <si>
    <t>ПРОЕКТНАЯ ЧАСТЬ В ЦЕЛОМ ПО МУНИЦИПАЛЬНОЙ ПРОГРАММЕ</t>
  </si>
  <si>
    <t>ПРОЦЕССНАЯ ЧАСТЬ В ЦЕЛОМ ПО МУНИЦИПАЛЬНОЙ ПРОГРАММЕ</t>
  </si>
  <si>
    <t>Проектная часть подпрограммы 1</t>
  </si>
  <si>
    <t xml:space="preserve">П.1.1. Проект города Когалыма «Организация и проведение мероприятий, связанных с разработкой бренда города Когалыма» (6) </t>
  </si>
  <si>
    <t>Возмещение части затрат, на оплату коммунальных услуг нежилых помещений – 11 получателей.</t>
  </si>
  <si>
    <t>Возмещение части затрат, связанных с оплатой жилищно-коммунальных услуг по нежилым помещениям, используемым в целях осуществления предпринимательской деятельности – 12 получателей.</t>
  </si>
  <si>
    <t>Финансовая поддержка начинающих предпринимателей (впервые зарегистрированных и действующих менее 1 года), в виде возмещения части затрат, связанных с началом предпринимательской деятельности – 4 получателя.</t>
  </si>
  <si>
    <t>Возмещение части затрат на аренду (субаренду) нежилых помещений – 19 получателей</t>
  </si>
  <si>
    <t>Возмещение части затрат на приобретение оборудования (основных средств) и лицензионных программных продуктов – 6 получателей.</t>
  </si>
  <si>
    <t>Возмещение части затрат на аренду (субаренду) нежилых помещений – 23 получателя (+27 получателей 03.11.2022).</t>
  </si>
  <si>
    <t>Проекты создания ЦМИТ в г.Когалыме на этапе ремонта помещения.</t>
  </si>
  <si>
    <t>Возмещение части затрат на приобретение оборудования (основных средств) и лицензионных программных продуктов – 9 получателей. 
Дполнительное финансирование от округа - 806,7 тыс. руб.</t>
  </si>
  <si>
    <t>2 гранта по 500 тыс. руб. (2 получателя - ООО Ойл Мет, ООО Элия)</t>
  </si>
  <si>
    <t>2 гранта по 300 тыс. руб. (2 получателя - ИП Зырянов МИ, ИП Лапина АН)</t>
  </si>
  <si>
    <t>1 грант 600 тыс. руб. (2 получатель - ИП Исангильдина КМ)</t>
  </si>
  <si>
    <t>В связи с размещением информационных материалов о проводимых мероприятиях в сфере малого и среднего предпринимательства на официальном сайте Администрации города Когалыма и других официальных ресурсах, в социальных сетях и мессенджерах, отсутствует целесообразность размещения данных информационных материалов на телевидении в формате «бегущей строки», в связи с чем, конкурсные процедуры не проводились и в дальнейшем не планируются. В результате сложившейся экономии по мероприятию бюджетные ассигнования на сумму в размере 93,1 тыс. руб. закрыты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</si>
</sst>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-;\-* #,##0.00_-;_-* &quot;-&quot;??_-;_-@_-"/>
    <numFmt numFmtId="165" formatCode="#,##0.0_ ;[Red]\-#,##0.0\ "/>
    <numFmt numFmtId="166" formatCode="#,##0_ ;[Red]\-#,##0\ "/>
    <numFmt numFmtId="167" formatCode="#,##0.00_ ;[Red]\-#,##0.00\ "/>
    <numFmt numFmtId="168" formatCode="#,##0.00\ _₽"/>
    <numFmt numFmtId="169" formatCode="#,##0.0"/>
    <numFmt numFmtId="170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u/>
      <sz val="11"/>
      <color rgb="FFFF0000"/>
      <name val="Calibri"/>
      <family val="2"/>
      <scheme val="minor"/>
    </font>
    <font>
      <b/>
      <sz val="16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5" fillId="0" borderId="0"/>
    <xf numFmtId="170" fontId="15" fillId="0" borderId="0" applyFont="0" applyFill="0" applyBorder="0" applyAlignment="0" applyProtection="0"/>
  </cellStyleXfs>
  <cellXfs count="173">
    <xf numFmtId="0" fontId="0" fillId="0" borderId="0" xfId="0"/>
    <xf numFmtId="0" fontId="2" fillId="0" borderId="0" xfId="0" applyFont="1" applyFill="1" applyAlignment="1">
      <alignment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66" fontId="7" fillId="0" borderId="9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justify" vertical="center" wrapText="1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/>
    <xf numFmtId="0" fontId="7" fillId="0" borderId="0" xfId="0" applyFont="1" applyFill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wrapText="1"/>
    </xf>
    <xf numFmtId="165" fontId="8" fillId="0" borderId="0" xfId="0" applyNumberFormat="1" applyFont="1" applyFill="1" applyAlignment="1" applyProtection="1">
      <alignment horizontal="center" vertical="center" wrapText="1"/>
    </xf>
    <xf numFmtId="165" fontId="8" fillId="0" borderId="0" xfId="0" applyNumberFormat="1" applyFont="1" applyFill="1" applyAlignment="1" applyProtection="1">
      <alignment vertical="center" wrapText="1"/>
    </xf>
    <xf numFmtId="165" fontId="8" fillId="0" borderId="13" xfId="0" applyNumberFormat="1" applyFont="1" applyFill="1" applyBorder="1" applyAlignment="1" applyProtection="1">
      <alignment horizontal="center" vertical="center" wrapText="1"/>
    </xf>
    <xf numFmtId="165" fontId="8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165" fontId="8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7" fontId="7" fillId="0" borderId="0" xfId="0" applyNumberFormat="1" applyFont="1" applyFill="1" applyAlignment="1">
      <alignment horizontal="left" vertical="center" wrapText="1"/>
    </xf>
    <xf numFmtId="167" fontId="7" fillId="0" borderId="0" xfId="0" applyNumberFormat="1" applyFont="1" applyFill="1" applyAlignment="1">
      <alignment vertical="center" wrapText="1"/>
    </xf>
    <xf numFmtId="43" fontId="8" fillId="0" borderId="0" xfId="0" applyNumberFormat="1" applyFont="1" applyFill="1" applyAlignment="1">
      <alignment vertical="center" wrapText="1"/>
    </xf>
    <xf numFmtId="165" fontId="7" fillId="0" borderId="0" xfId="0" applyNumberFormat="1" applyFont="1" applyFill="1" applyAlignment="1">
      <alignment vertical="center" wrapText="1"/>
    </xf>
    <xf numFmtId="0" fontId="8" fillId="0" borderId="0" xfId="0" applyNumberFormat="1" applyFont="1" applyFill="1" applyAlignment="1">
      <alignment vertical="center" wrapText="1"/>
    </xf>
    <xf numFmtId="167" fontId="8" fillId="0" borderId="0" xfId="0" applyNumberFormat="1" applyFont="1" applyFill="1" applyAlignment="1">
      <alignment vertical="center" wrapText="1"/>
    </xf>
    <xf numFmtId="165" fontId="7" fillId="0" borderId="0" xfId="0" applyNumberFormat="1" applyFont="1" applyFill="1" applyBorder="1" applyAlignment="1" applyProtection="1">
      <alignment vertical="center" wrapText="1"/>
    </xf>
    <xf numFmtId="165" fontId="6" fillId="0" borderId="0" xfId="0" applyNumberFormat="1" applyFont="1" applyFill="1" applyBorder="1" applyAlignment="1" applyProtection="1">
      <alignment vertical="center" wrapText="1"/>
    </xf>
    <xf numFmtId="165" fontId="7" fillId="0" borderId="0" xfId="0" applyNumberFormat="1" applyFont="1" applyFill="1" applyBorder="1" applyAlignment="1" applyProtection="1">
      <alignment horizontal="left" vertical="top" wrapText="1"/>
    </xf>
    <xf numFmtId="165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vertical="center" wrapText="1"/>
    </xf>
    <xf numFmtId="165" fontId="8" fillId="0" borderId="0" xfId="0" applyNumberFormat="1" applyFont="1" applyFill="1" applyAlignment="1" applyProtection="1">
      <alignment horizontal="left" vertical="top" wrapText="1"/>
    </xf>
    <xf numFmtId="0" fontId="8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left" vertical="top" wrapText="1"/>
    </xf>
    <xf numFmtId="167" fontId="7" fillId="0" borderId="0" xfId="2" applyNumberFormat="1" applyFont="1" applyFill="1" applyBorder="1" applyAlignment="1">
      <alignment horizontal="center"/>
    </xf>
    <xf numFmtId="0" fontId="2" fillId="0" borderId="0" xfId="0" applyFont="1" applyFill="1" applyAlignment="1">
      <alignment horizontal="justify" vertical="center" wrapText="1"/>
    </xf>
    <xf numFmtId="165" fontId="2" fillId="0" borderId="0" xfId="0" applyNumberFormat="1" applyFont="1" applyFill="1" applyAlignment="1">
      <alignment vertical="center" wrapText="1"/>
    </xf>
    <xf numFmtId="165" fontId="10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1" fillId="0" borderId="0" xfId="1" applyFont="1" applyFill="1" applyAlignment="1">
      <alignment vertical="center" wrapText="1"/>
    </xf>
    <xf numFmtId="165" fontId="12" fillId="0" borderId="0" xfId="0" applyNumberFormat="1" applyFont="1" applyFill="1" applyBorder="1" applyAlignment="1">
      <alignment vertical="center" wrapText="1"/>
    </xf>
    <xf numFmtId="165" fontId="12" fillId="0" borderId="1" xfId="0" applyNumberFormat="1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left" wrapText="1"/>
    </xf>
    <xf numFmtId="167" fontId="7" fillId="0" borderId="9" xfId="0" applyNumberFormat="1" applyFont="1" applyFill="1" applyBorder="1" applyAlignment="1">
      <alignment horizontal="center"/>
    </xf>
    <xf numFmtId="167" fontId="7" fillId="0" borderId="9" xfId="2" applyNumberFormat="1" applyFont="1" applyFill="1" applyBorder="1" applyAlignment="1">
      <alignment horizontal="center"/>
    </xf>
    <xf numFmtId="167" fontId="7" fillId="0" borderId="9" xfId="0" applyNumberFormat="1" applyFont="1" applyFill="1" applyBorder="1" applyAlignment="1" applyProtection="1">
      <alignment horizontal="center"/>
    </xf>
    <xf numFmtId="0" fontId="7" fillId="0" borderId="9" xfId="0" applyFont="1" applyFill="1" applyBorder="1" applyAlignment="1">
      <alignment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left" vertical="center" wrapText="1"/>
    </xf>
    <xf numFmtId="167" fontId="3" fillId="0" borderId="0" xfId="0" applyNumberFormat="1" applyFont="1" applyFill="1" applyBorder="1" applyAlignment="1" applyProtection="1">
      <alignment wrapText="1"/>
    </xf>
    <xf numFmtId="168" fontId="3" fillId="0" borderId="0" xfId="2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Alignment="1" applyProtection="1">
      <alignment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Border="1" applyAlignment="1" applyProtection="1">
      <alignment vertical="center" wrapText="1"/>
    </xf>
    <xf numFmtId="167" fontId="7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wrapText="1"/>
    </xf>
    <xf numFmtId="0" fontId="2" fillId="0" borderId="0" xfId="0" applyFont="1" applyFill="1" applyAlignment="1">
      <alignment horizontal="left" vertical="center" wrapText="1"/>
    </xf>
    <xf numFmtId="166" fontId="7" fillId="0" borderId="9" xfId="0" applyNumberFormat="1" applyFont="1" applyFill="1" applyBorder="1" applyAlignment="1">
      <alignment horizontal="left" vertical="center" wrapText="1"/>
    </xf>
    <xf numFmtId="166" fontId="3" fillId="3" borderId="9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vertical="center" wrapText="1"/>
    </xf>
    <xf numFmtId="166" fontId="7" fillId="0" borderId="0" xfId="0" applyNumberFormat="1" applyFont="1" applyFill="1" applyAlignment="1">
      <alignment vertical="center" wrapText="1"/>
    </xf>
    <xf numFmtId="0" fontId="7" fillId="2" borderId="10" xfId="0" applyFont="1" applyFill="1" applyBorder="1" applyAlignment="1">
      <alignment horizontal="left" vertical="center" wrapText="1"/>
    </xf>
    <xf numFmtId="167" fontId="7" fillId="2" borderId="11" xfId="0" applyNumberFormat="1" applyFont="1" applyFill="1" applyBorder="1" applyAlignment="1">
      <alignment horizontal="center"/>
    </xf>
    <xf numFmtId="167" fontId="7" fillId="2" borderId="12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vertical="center" wrapText="1"/>
    </xf>
    <xf numFmtId="167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67" fontId="3" fillId="0" borderId="0" xfId="0" applyNumberFormat="1" applyFont="1" applyFill="1" applyBorder="1" applyAlignment="1">
      <alignment vertical="center" wrapText="1"/>
    </xf>
    <xf numFmtId="167" fontId="3" fillId="0" borderId="9" xfId="0" applyNumberFormat="1" applyFont="1" applyFill="1" applyBorder="1" applyAlignment="1">
      <alignment horizontal="center" vertical="center" wrapText="1"/>
    </xf>
    <xf numFmtId="167" fontId="7" fillId="0" borderId="9" xfId="0" applyNumberFormat="1" applyFont="1" applyFill="1" applyBorder="1" applyAlignment="1">
      <alignment horizontal="center" vertical="center" wrapText="1"/>
    </xf>
    <xf numFmtId="0" fontId="7" fillId="3" borderId="9" xfId="3" applyFont="1" applyFill="1" applyBorder="1" applyAlignment="1" applyProtection="1">
      <alignment horizontal="left"/>
    </xf>
    <xf numFmtId="167" fontId="7" fillId="0" borderId="9" xfId="0" applyNumberFormat="1" applyFont="1" applyFill="1" applyBorder="1" applyAlignment="1" applyProtection="1">
      <alignment horizontal="center" vertical="center"/>
    </xf>
    <xf numFmtId="167" fontId="7" fillId="0" borderId="9" xfId="2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>
      <alignment horizontal="left" wrapText="1"/>
    </xf>
    <xf numFmtId="0" fontId="7" fillId="2" borderId="9" xfId="3" applyFont="1" applyFill="1" applyBorder="1" applyAlignment="1" applyProtection="1">
      <alignment horizontal="left"/>
    </xf>
    <xf numFmtId="169" fontId="7" fillId="0" borderId="9" xfId="3" applyNumberFormat="1" applyFont="1" applyFill="1" applyBorder="1" applyAlignment="1" applyProtection="1">
      <alignment horizontal="center" vertical="center" wrapText="1"/>
    </xf>
    <xf numFmtId="168" fontId="7" fillId="0" borderId="9" xfId="4" applyNumberFormat="1" applyFont="1" applyFill="1" applyBorder="1" applyAlignment="1" applyProtection="1">
      <alignment horizontal="center" vertical="center" wrapText="1"/>
    </xf>
    <xf numFmtId="165" fontId="16" fillId="0" borderId="9" xfId="3" applyNumberFormat="1" applyFont="1" applyFill="1" applyBorder="1" applyAlignment="1" applyProtection="1">
      <alignment vertical="center" wrapText="1"/>
    </xf>
    <xf numFmtId="0" fontId="0" fillId="0" borderId="0" xfId="0" applyFont="1" applyFill="1"/>
    <xf numFmtId="0" fontId="7" fillId="0" borderId="9" xfId="0" applyFont="1" applyFill="1" applyBorder="1" applyAlignment="1" applyProtection="1">
      <alignment horizontal="left" vertical="center" wrapText="1"/>
    </xf>
    <xf numFmtId="167" fontId="7" fillId="3" borderId="9" xfId="0" applyNumberFormat="1" applyFont="1" applyFill="1" applyBorder="1" applyAlignment="1">
      <alignment horizontal="center"/>
    </xf>
    <xf numFmtId="0" fontId="7" fillId="2" borderId="6" xfId="3" applyFont="1" applyFill="1" applyBorder="1" applyAlignment="1" applyProtection="1">
      <alignment horizontal="left" vertical="center"/>
    </xf>
    <xf numFmtId="169" fontId="7" fillId="2" borderId="1" xfId="4" applyNumberFormat="1" applyFont="1" applyFill="1" applyBorder="1" applyAlignment="1" applyProtection="1">
      <alignment horizontal="center" vertical="center" wrapText="1"/>
    </xf>
    <xf numFmtId="169" fontId="7" fillId="2" borderId="1" xfId="3" applyNumberFormat="1" applyFont="1" applyFill="1" applyBorder="1" applyAlignment="1" applyProtection="1">
      <alignment horizontal="center" vertical="center" wrapText="1"/>
    </xf>
    <xf numFmtId="168" fontId="7" fillId="2" borderId="1" xfId="4" applyNumberFormat="1" applyFont="1" applyFill="1" applyBorder="1" applyAlignment="1" applyProtection="1">
      <alignment horizontal="center" vertical="center" wrapText="1"/>
    </xf>
    <xf numFmtId="165" fontId="7" fillId="2" borderId="1" xfId="3" applyNumberFormat="1" applyFont="1" applyFill="1" applyBorder="1" applyAlignment="1" applyProtection="1">
      <alignment horizontal="center" vertical="center" wrapText="1"/>
    </xf>
    <xf numFmtId="165" fontId="7" fillId="2" borderId="7" xfId="3" applyNumberFormat="1" applyFont="1" applyFill="1" applyBorder="1" applyAlignment="1" applyProtection="1">
      <alignment horizontal="center" vertical="center" wrapText="1"/>
    </xf>
    <xf numFmtId="165" fontId="16" fillId="2" borderId="9" xfId="3" applyNumberFormat="1" applyFont="1" applyFill="1" applyBorder="1" applyAlignment="1" applyProtection="1">
      <alignment horizontal="left" vertical="top" wrapText="1"/>
    </xf>
    <xf numFmtId="0" fontId="14" fillId="0" borderId="9" xfId="0" applyFont="1" applyFill="1" applyBorder="1" applyAlignment="1">
      <alignment horizontal="left" wrapText="1"/>
    </xf>
    <xf numFmtId="167" fontId="7" fillId="0" borderId="9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wrapText="1"/>
    </xf>
    <xf numFmtId="167" fontId="7" fillId="0" borderId="8" xfId="0" applyNumberFormat="1" applyFont="1" applyFill="1" applyBorder="1" applyAlignment="1">
      <alignment horizontal="center"/>
    </xf>
    <xf numFmtId="169" fontId="7" fillId="0" borderId="9" xfId="4" applyNumberFormat="1" applyFont="1" applyFill="1" applyBorder="1" applyAlignment="1" applyProtection="1">
      <alignment horizontal="center" vertical="center" wrapText="1"/>
    </xf>
    <xf numFmtId="165" fontId="7" fillId="0" borderId="9" xfId="3" applyNumberFormat="1" applyFont="1" applyFill="1" applyBorder="1" applyAlignment="1" applyProtection="1">
      <alignment horizontal="center" vertical="center" wrapText="1"/>
    </xf>
    <xf numFmtId="165" fontId="7" fillId="0" borderId="5" xfId="3" applyNumberFormat="1" applyFont="1" applyFill="1" applyBorder="1" applyAlignment="1" applyProtection="1">
      <alignment horizontal="left" vertical="top" wrapText="1"/>
    </xf>
    <xf numFmtId="0" fontId="17" fillId="0" borderId="0" xfId="0" applyFont="1" applyFill="1"/>
    <xf numFmtId="0" fontId="7" fillId="3" borderId="9" xfId="0" applyFont="1" applyFill="1" applyBorder="1" applyAlignment="1">
      <alignment horizontal="left" vertical="center" wrapText="1"/>
    </xf>
    <xf numFmtId="0" fontId="7" fillId="2" borderId="10" xfId="3" applyFont="1" applyFill="1" applyBorder="1" applyAlignment="1" applyProtection="1">
      <alignment horizontal="left"/>
    </xf>
    <xf numFmtId="169" fontId="7" fillId="0" borderId="11" xfId="3" applyNumberFormat="1" applyFont="1" applyFill="1" applyBorder="1" applyAlignment="1" applyProtection="1">
      <alignment horizontal="center" vertical="center" wrapText="1"/>
    </xf>
    <xf numFmtId="168" fontId="7" fillId="0" borderId="11" xfId="4" applyNumberFormat="1" applyFont="1" applyFill="1" applyBorder="1" applyAlignment="1" applyProtection="1">
      <alignment horizontal="center" vertical="center" wrapText="1"/>
    </xf>
    <xf numFmtId="169" fontId="7" fillId="0" borderId="12" xfId="3" applyNumberFormat="1" applyFont="1" applyFill="1" applyBorder="1" applyAlignment="1" applyProtection="1">
      <alignment horizontal="center" vertical="center" wrapText="1"/>
    </xf>
    <xf numFmtId="165" fontId="7" fillId="0" borderId="9" xfId="3" applyNumberFormat="1" applyFont="1" applyFill="1" applyBorder="1" applyAlignment="1" applyProtection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7" fillId="3" borderId="9" xfId="3" applyFont="1" applyFill="1" applyBorder="1" applyAlignment="1" applyProtection="1">
      <alignment horizontal="left" vertical="center"/>
    </xf>
    <xf numFmtId="0" fontId="7" fillId="2" borderId="10" xfId="3" applyFont="1" applyFill="1" applyBorder="1" applyAlignment="1" applyProtection="1">
      <alignment horizontal="left" wrapText="1"/>
    </xf>
    <xf numFmtId="0" fontId="8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left" wrapText="1"/>
    </xf>
    <xf numFmtId="14" fontId="7" fillId="0" borderId="0" xfId="0" applyNumberFormat="1" applyFont="1" applyFill="1" applyAlignment="1" applyProtection="1">
      <alignment horizontal="left" wrapText="1"/>
    </xf>
    <xf numFmtId="165" fontId="3" fillId="2" borderId="1" xfId="3" applyNumberFormat="1" applyFont="1" applyFill="1" applyBorder="1" applyAlignment="1" applyProtection="1">
      <alignment horizontal="center" vertical="center" wrapText="1"/>
    </xf>
    <xf numFmtId="169" fontId="3" fillId="0" borderId="11" xfId="3" applyNumberFormat="1" applyFont="1" applyFill="1" applyBorder="1" applyAlignment="1" applyProtection="1">
      <alignment horizontal="center" vertical="center" wrapText="1"/>
    </xf>
    <xf numFmtId="43" fontId="2" fillId="0" borderId="0" xfId="0" applyNumberFormat="1" applyFont="1" applyFill="1" applyAlignment="1">
      <alignment vertical="center" wrapText="1"/>
    </xf>
    <xf numFmtId="165" fontId="18" fillId="0" borderId="0" xfId="0" applyNumberFormat="1" applyFont="1" applyFill="1" applyBorder="1" applyAlignment="1" applyProtection="1">
      <alignment vertical="center" wrapText="1"/>
    </xf>
    <xf numFmtId="167" fontId="3" fillId="0" borderId="0" xfId="2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justify" vertical="center" wrapText="1"/>
    </xf>
    <xf numFmtId="165" fontId="5" fillId="0" borderId="0" xfId="0" applyNumberFormat="1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2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167" fontId="7" fillId="0" borderId="0" xfId="0" applyNumberFormat="1" applyFont="1" applyFill="1" applyBorder="1" applyAlignment="1" applyProtection="1">
      <alignment wrapText="1"/>
    </xf>
    <xf numFmtId="1" fontId="7" fillId="0" borderId="0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67" fontId="7" fillId="0" borderId="2" xfId="0" applyNumberFormat="1" applyFont="1" applyFill="1" applyBorder="1" applyAlignment="1">
      <alignment horizontal="center" vertical="center" wrapText="1"/>
    </xf>
    <xf numFmtId="167" fontId="7" fillId="0" borderId="5" xfId="0" applyNumberFormat="1" applyFont="1" applyFill="1" applyBorder="1" applyAlignment="1">
      <alignment horizontal="center" vertical="center" wrapText="1"/>
    </xf>
    <xf numFmtId="167" fontId="7" fillId="0" borderId="8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</cellXfs>
  <cellStyles count="5">
    <cellStyle name="Гиперссылка" xfId="1" builtinId="8"/>
    <cellStyle name="Обычный" xfId="0" builtinId="0"/>
    <cellStyle name="Обычный 2" xfId="3"/>
    <cellStyle name="Финансовый 2" xfId="4"/>
    <cellStyle name="Финансовый 3" xfId="2"/>
  </cellStyles>
  <dxfs count="0"/>
  <tableStyles count="0" defaultTableStyle="TableStyleMedium2" defaultPivotStyle="PivotStyleLight16"/>
  <colors>
    <mruColors>
      <color rgb="FFFF99FF"/>
      <color rgb="FFABF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39"/>
  <sheetViews>
    <sheetView tabSelected="1" zoomScale="70" zoomScaleNormal="7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E6" sqref="E6"/>
    </sheetView>
  </sheetViews>
  <sheetFormatPr defaultRowHeight="18.75" x14ac:dyDescent="0.25"/>
  <cols>
    <col min="1" max="1" width="56.28515625" style="119" customWidth="1"/>
    <col min="2" max="2" width="19.5703125" style="9" customWidth="1"/>
    <col min="3" max="4" width="27.28515625" style="9" customWidth="1"/>
    <col min="5" max="5" width="24.7109375" style="38" customWidth="1"/>
    <col min="6" max="7" width="18.7109375" style="38" customWidth="1"/>
    <col min="8" max="8" width="20" style="8" customWidth="1"/>
    <col min="9" max="9" width="21.42578125" style="8" customWidth="1"/>
    <col min="10" max="10" width="19.42578125" style="8" customWidth="1"/>
    <col min="11" max="11" width="19.42578125" style="1" customWidth="1"/>
    <col min="12" max="13" width="18.5703125" style="8" customWidth="1"/>
    <col min="14" max="14" width="18.5703125" style="1" customWidth="1"/>
    <col min="15" max="16" width="18.5703125" style="8" customWidth="1"/>
    <col min="17" max="18" width="18.5703125" style="1" customWidth="1"/>
    <col min="19" max="19" width="20.28515625" style="8" customWidth="1"/>
    <col min="20" max="21" width="18.5703125" style="19" customWidth="1"/>
    <col min="22" max="22" width="19" style="19" customWidth="1"/>
    <col min="23" max="25" width="18.42578125" style="19" customWidth="1"/>
    <col min="26" max="27" width="19.42578125" style="19" customWidth="1"/>
    <col min="28" max="29" width="17.5703125" style="19" customWidth="1"/>
    <col min="30" max="30" width="19.5703125" style="19" customWidth="1"/>
    <col min="31" max="31" width="18.5703125" style="8" customWidth="1"/>
    <col min="32" max="32" width="109.28515625" style="20" customWidth="1"/>
    <col min="33" max="33" width="5.7109375" style="8" hidden="1" customWidth="1"/>
    <col min="34" max="34" width="18.42578125" style="8" hidden="1" customWidth="1"/>
    <col min="35" max="35" width="13.5703125" style="8" hidden="1" customWidth="1"/>
    <col min="36" max="36" width="14.5703125" style="8" hidden="1" customWidth="1"/>
    <col min="37" max="37" width="9.28515625" style="8" hidden="1" customWidth="1"/>
    <col min="38" max="38" width="12" style="8" hidden="1" customWidth="1"/>
    <col min="39" max="256" width="9.140625" style="8"/>
    <col min="257" max="257" width="56.28515625" style="8" customWidth="1"/>
    <col min="258" max="263" width="18.7109375" style="8" customWidth="1"/>
    <col min="264" max="264" width="20" style="8" customWidth="1"/>
    <col min="265" max="265" width="21.42578125" style="8" customWidth="1"/>
    <col min="266" max="267" width="19.42578125" style="8" customWidth="1"/>
    <col min="268" max="277" width="18.5703125" style="8" customWidth="1"/>
    <col min="278" max="279" width="19" style="8" customWidth="1"/>
    <col min="280" max="281" width="18.42578125" style="8" customWidth="1"/>
    <col min="282" max="283" width="19.42578125" style="8" customWidth="1"/>
    <col min="284" max="285" width="17.5703125" style="8" customWidth="1"/>
    <col min="286" max="286" width="19.5703125" style="8" customWidth="1"/>
    <col min="287" max="287" width="18.5703125" style="8" customWidth="1"/>
    <col min="288" max="288" width="73.42578125" style="8" customWidth="1"/>
    <col min="289" max="289" width="15.28515625" style="8" customWidth="1"/>
    <col min="290" max="291" width="13.5703125" style="8" customWidth="1"/>
    <col min="292" max="292" width="14.5703125" style="8" customWidth="1"/>
    <col min="293" max="512" width="9.140625" style="8"/>
    <col min="513" max="513" width="56.28515625" style="8" customWidth="1"/>
    <col min="514" max="519" width="18.7109375" style="8" customWidth="1"/>
    <col min="520" max="520" width="20" style="8" customWidth="1"/>
    <col min="521" max="521" width="21.42578125" style="8" customWidth="1"/>
    <col min="522" max="523" width="19.42578125" style="8" customWidth="1"/>
    <col min="524" max="533" width="18.5703125" style="8" customWidth="1"/>
    <col min="534" max="535" width="19" style="8" customWidth="1"/>
    <col min="536" max="537" width="18.42578125" style="8" customWidth="1"/>
    <col min="538" max="539" width="19.42578125" style="8" customWidth="1"/>
    <col min="540" max="541" width="17.5703125" style="8" customWidth="1"/>
    <col min="542" max="542" width="19.5703125" style="8" customWidth="1"/>
    <col min="543" max="543" width="18.5703125" style="8" customWidth="1"/>
    <col min="544" max="544" width="73.42578125" style="8" customWidth="1"/>
    <col min="545" max="545" width="15.28515625" style="8" customWidth="1"/>
    <col min="546" max="547" width="13.5703125" style="8" customWidth="1"/>
    <col min="548" max="548" width="14.5703125" style="8" customWidth="1"/>
    <col min="549" max="768" width="9.140625" style="8"/>
    <col min="769" max="769" width="56.28515625" style="8" customWidth="1"/>
    <col min="770" max="775" width="18.7109375" style="8" customWidth="1"/>
    <col min="776" max="776" width="20" style="8" customWidth="1"/>
    <col min="777" max="777" width="21.42578125" style="8" customWidth="1"/>
    <col min="778" max="779" width="19.42578125" style="8" customWidth="1"/>
    <col min="780" max="789" width="18.5703125" style="8" customWidth="1"/>
    <col min="790" max="791" width="19" style="8" customWidth="1"/>
    <col min="792" max="793" width="18.42578125" style="8" customWidth="1"/>
    <col min="794" max="795" width="19.42578125" style="8" customWidth="1"/>
    <col min="796" max="797" width="17.5703125" style="8" customWidth="1"/>
    <col min="798" max="798" width="19.5703125" style="8" customWidth="1"/>
    <col min="799" max="799" width="18.5703125" style="8" customWidth="1"/>
    <col min="800" max="800" width="73.42578125" style="8" customWidth="1"/>
    <col min="801" max="801" width="15.28515625" style="8" customWidth="1"/>
    <col min="802" max="803" width="13.5703125" style="8" customWidth="1"/>
    <col min="804" max="804" width="14.5703125" style="8" customWidth="1"/>
    <col min="805" max="1024" width="9.140625" style="8"/>
    <col min="1025" max="1025" width="56.28515625" style="8" customWidth="1"/>
    <col min="1026" max="1031" width="18.7109375" style="8" customWidth="1"/>
    <col min="1032" max="1032" width="20" style="8" customWidth="1"/>
    <col min="1033" max="1033" width="21.42578125" style="8" customWidth="1"/>
    <col min="1034" max="1035" width="19.42578125" style="8" customWidth="1"/>
    <col min="1036" max="1045" width="18.5703125" style="8" customWidth="1"/>
    <col min="1046" max="1047" width="19" style="8" customWidth="1"/>
    <col min="1048" max="1049" width="18.42578125" style="8" customWidth="1"/>
    <col min="1050" max="1051" width="19.42578125" style="8" customWidth="1"/>
    <col min="1052" max="1053" width="17.5703125" style="8" customWidth="1"/>
    <col min="1054" max="1054" width="19.5703125" style="8" customWidth="1"/>
    <col min="1055" max="1055" width="18.5703125" style="8" customWidth="1"/>
    <col min="1056" max="1056" width="73.42578125" style="8" customWidth="1"/>
    <col min="1057" max="1057" width="15.28515625" style="8" customWidth="1"/>
    <col min="1058" max="1059" width="13.5703125" style="8" customWidth="1"/>
    <col min="1060" max="1060" width="14.5703125" style="8" customWidth="1"/>
    <col min="1061" max="1280" width="9.140625" style="8"/>
    <col min="1281" max="1281" width="56.28515625" style="8" customWidth="1"/>
    <col min="1282" max="1287" width="18.7109375" style="8" customWidth="1"/>
    <col min="1288" max="1288" width="20" style="8" customWidth="1"/>
    <col min="1289" max="1289" width="21.42578125" style="8" customWidth="1"/>
    <col min="1290" max="1291" width="19.42578125" style="8" customWidth="1"/>
    <col min="1292" max="1301" width="18.5703125" style="8" customWidth="1"/>
    <col min="1302" max="1303" width="19" style="8" customWidth="1"/>
    <col min="1304" max="1305" width="18.42578125" style="8" customWidth="1"/>
    <col min="1306" max="1307" width="19.42578125" style="8" customWidth="1"/>
    <col min="1308" max="1309" width="17.5703125" style="8" customWidth="1"/>
    <col min="1310" max="1310" width="19.5703125" style="8" customWidth="1"/>
    <col min="1311" max="1311" width="18.5703125" style="8" customWidth="1"/>
    <col min="1312" max="1312" width="73.42578125" style="8" customWidth="1"/>
    <col min="1313" max="1313" width="15.28515625" style="8" customWidth="1"/>
    <col min="1314" max="1315" width="13.5703125" style="8" customWidth="1"/>
    <col min="1316" max="1316" width="14.5703125" style="8" customWidth="1"/>
    <col min="1317" max="1536" width="9.140625" style="8"/>
    <col min="1537" max="1537" width="56.28515625" style="8" customWidth="1"/>
    <col min="1538" max="1543" width="18.7109375" style="8" customWidth="1"/>
    <col min="1544" max="1544" width="20" style="8" customWidth="1"/>
    <col min="1545" max="1545" width="21.42578125" style="8" customWidth="1"/>
    <col min="1546" max="1547" width="19.42578125" style="8" customWidth="1"/>
    <col min="1548" max="1557" width="18.5703125" style="8" customWidth="1"/>
    <col min="1558" max="1559" width="19" style="8" customWidth="1"/>
    <col min="1560" max="1561" width="18.42578125" style="8" customWidth="1"/>
    <col min="1562" max="1563" width="19.42578125" style="8" customWidth="1"/>
    <col min="1564" max="1565" width="17.5703125" style="8" customWidth="1"/>
    <col min="1566" max="1566" width="19.5703125" style="8" customWidth="1"/>
    <col min="1567" max="1567" width="18.5703125" style="8" customWidth="1"/>
    <col min="1568" max="1568" width="73.42578125" style="8" customWidth="1"/>
    <col min="1569" max="1569" width="15.28515625" style="8" customWidth="1"/>
    <col min="1570" max="1571" width="13.5703125" style="8" customWidth="1"/>
    <col min="1572" max="1572" width="14.5703125" style="8" customWidth="1"/>
    <col min="1573" max="1792" width="9.140625" style="8"/>
    <col min="1793" max="1793" width="56.28515625" style="8" customWidth="1"/>
    <col min="1794" max="1799" width="18.7109375" style="8" customWidth="1"/>
    <col min="1800" max="1800" width="20" style="8" customWidth="1"/>
    <col min="1801" max="1801" width="21.42578125" style="8" customWidth="1"/>
    <col min="1802" max="1803" width="19.42578125" style="8" customWidth="1"/>
    <col min="1804" max="1813" width="18.5703125" style="8" customWidth="1"/>
    <col min="1814" max="1815" width="19" style="8" customWidth="1"/>
    <col min="1816" max="1817" width="18.42578125" style="8" customWidth="1"/>
    <col min="1818" max="1819" width="19.42578125" style="8" customWidth="1"/>
    <col min="1820" max="1821" width="17.5703125" style="8" customWidth="1"/>
    <col min="1822" max="1822" width="19.5703125" style="8" customWidth="1"/>
    <col min="1823" max="1823" width="18.5703125" style="8" customWidth="1"/>
    <col min="1824" max="1824" width="73.42578125" style="8" customWidth="1"/>
    <col min="1825" max="1825" width="15.28515625" style="8" customWidth="1"/>
    <col min="1826" max="1827" width="13.5703125" style="8" customWidth="1"/>
    <col min="1828" max="1828" width="14.5703125" style="8" customWidth="1"/>
    <col min="1829" max="2048" width="9.140625" style="8"/>
    <col min="2049" max="2049" width="56.28515625" style="8" customWidth="1"/>
    <col min="2050" max="2055" width="18.7109375" style="8" customWidth="1"/>
    <col min="2056" max="2056" width="20" style="8" customWidth="1"/>
    <col min="2057" max="2057" width="21.42578125" style="8" customWidth="1"/>
    <col min="2058" max="2059" width="19.42578125" style="8" customWidth="1"/>
    <col min="2060" max="2069" width="18.5703125" style="8" customWidth="1"/>
    <col min="2070" max="2071" width="19" style="8" customWidth="1"/>
    <col min="2072" max="2073" width="18.42578125" style="8" customWidth="1"/>
    <col min="2074" max="2075" width="19.42578125" style="8" customWidth="1"/>
    <col min="2076" max="2077" width="17.5703125" style="8" customWidth="1"/>
    <col min="2078" max="2078" width="19.5703125" style="8" customWidth="1"/>
    <col min="2079" max="2079" width="18.5703125" style="8" customWidth="1"/>
    <col min="2080" max="2080" width="73.42578125" style="8" customWidth="1"/>
    <col min="2081" max="2081" width="15.28515625" style="8" customWidth="1"/>
    <col min="2082" max="2083" width="13.5703125" style="8" customWidth="1"/>
    <col min="2084" max="2084" width="14.5703125" style="8" customWidth="1"/>
    <col min="2085" max="2304" width="9.140625" style="8"/>
    <col min="2305" max="2305" width="56.28515625" style="8" customWidth="1"/>
    <col min="2306" max="2311" width="18.7109375" style="8" customWidth="1"/>
    <col min="2312" max="2312" width="20" style="8" customWidth="1"/>
    <col min="2313" max="2313" width="21.42578125" style="8" customWidth="1"/>
    <col min="2314" max="2315" width="19.42578125" style="8" customWidth="1"/>
    <col min="2316" max="2325" width="18.5703125" style="8" customWidth="1"/>
    <col min="2326" max="2327" width="19" style="8" customWidth="1"/>
    <col min="2328" max="2329" width="18.42578125" style="8" customWidth="1"/>
    <col min="2330" max="2331" width="19.42578125" style="8" customWidth="1"/>
    <col min="2332" max="2333" width="17.5703125" style="8" customWidth="1"/>
    <col min="2334" max="2334" width="19.5703125" style="8" customWidth="1"/>
    <col min="2335" max="2335" width="18.5703125" style="8" customWidth="1"/>
    <col min="2336" max="2336" width="73.42578125" style="8" customWidth="1"/>
    <col min="2337" max="2337" width="15.28515625" style="8" customWidth="1"/>
    <col min="2338" max="2339" width="13.5703125" style="8" customWidth="1"/>
    <col min="2340" max="2340" width="14.5703125" style="8" customWidth="1"/>
    <col min="2341" max="2560" width="9.140625" style="8"/>
    <col min="2561" max="2561" width="56.28515625" style="8" customWidth="1"/>
    <col min="2562" max="2567" width="18.7109375" style="8" customWidth="1"/>
    <col min="2568" max="2568" width="20" style="8" customWidth="1"/>
    <col min="2569" max="2569" width="21.42578125" style="8" customWidth="1"/>
    <col min="2570" max="2571" width="19.42578125" style="8" customWidth="1"/>
    <col min="2572" max="2581" width="18.5703125" style="8" customWidth="1"/>
    <col min="2582" max="2583" width="19" style="8" customWidth="1"/>
    <col min="2584" max="2585" width="18.42578125" style="8" customWidth="1"/>
    <col min="2586" max="2587" width="19.42578125" style="8" customWidth="1"/>
    <col min="2588" max="2589" width="17.5703125" style="8" customWidth="1"/>
    <col min="2590" max="2590" width="19.5703125" style="8" customWidth="1"/>
    <col min="2591" max="2591" width="18.5703125" style="8" customWidth="1"/>
    <col min="2592" max="2592" width="73.42578125" style="8" customWidth="1"/>
    <col min="2593" max="2593" width="15.28515625" style="8" customWidth="1"/>
    <col min="2594" max="2595" width="13.5703125" style="8" customWidth="1"/>
    <col min="2596" max="2596" width="14.5703125" style="8" customWidth="1"/>
    <col min="2597" max="2816" width="9.140625" style="8"/>
    <col min="2817" max="2817" width="56.28515625" style="8" customWidth="1"/>
    <col min="2818" max="2823" width="18.7109375" style="8" customWidth="1"/>
    <col min="2824" max="2824" width="20" style="8" customWidth="1"/>
    <col min="2825" max="2825" width="21.42578125" style="8" customWidth="1"/>
    <col min="2826" max="2827" width="19.42578125" style="8" customWidth="1"/>
    <col min="2828" max="2837" width="18.5703125" style="8" customWidth="1"/>
    <col min="2838" max="2839" width="19" style="8" customWidth="1"/>
    <col min="2840" max="2841" width="18.42578125" style="8" customWidth="1"/>
    <col min="2842" max="2843" width="19.42578125" style="8" customWidth="1"/>
    <col min="2844" max="2845" width="17.5703125" style="8" customWidth="1"/>
    <col min="2846" max="2846" width="19.5703125" style="8" customWidth="1"/>
    <col min="2847" max="2847" width="18.5703125" style="8" customWidth="1"/>
    <col min="2848" max="2848" width="73.42578125" style="8" customWidth="1"/>
    <col min="2849" max="2849" width="15.28515625" style="8" customWidth="1"/>
    <col min="2850" max="2851" width="13.5703125" style="8" customWidth="1"/>
    <col min="2852" max="2852" width="14.5703125" style="8" customWidth="1"/>
    <col min="2853" max="3072" width="9.140625" style="8"/>
    <col min="3073" max="3073" width="56.28515625" style="8" customWidth="1"/>
    <col min="3074" max="3079" width="18.7109375" style="8" customWidth="1"/>
    <col min="3080" max="3080" width="20" style="8" customWidth="1"/>
    <col min="3081" max="3081" width="21.42578125" style="8" customWidth="1"/>
    <col min="3082" max="3083" width="19.42578125" style="8" customWidth="1"/>
    <col min="3084" max="3093" width="18.5703125" style="8" customWidth="1"/>
    <col min="3094" max="3095" width="19" style="8" customWidth="1"/>
    <col min="3096" max="3097" width="18.42578125" style="8" customWidth="1"/>
    <col min="3098" max="3099" width="19.42578125" style="8" customWidth="1"/>
    <col min="3100" max="3101" width="17.5703125" style="8" customWidth="1"/>
    <col min="3102" max="3102" width="19.5703125" style="8" customWidth="1"/>
    <col min="3103" max="3103" width="18.5703125" style="8" customWidth="1"/>
    <col min="3104" max="3104" width="73.42578125" style="8" customWidth="1"/>
    <col min="3105" max="3105" width="15.28515625" style="8" customWidth="1"/>
    <col min="3106" max="3107" width="13.5703125" style="8" customWidth="1"/>
    <col min="3108" max="3108" width="14.5703125" style="8" customWidth="1"/>
    <col min="3109" max="3328" width="9.140625" style="8"/>
    <col min="3329" max="3329" width="56.28515625" style="8" customWidth="1"/>
    <col min="3330" max="3335" width="18.7109375" style="8" customWidth="1"/>
    <col min="3336" max="3336" width="20" style="8" customWidth="1"/>
    <col min="3337" max="3337" width="21.42578125" style="8" customWidth="1"/>
    <col min="3338" max="3339" width="19.42578125" style="8" customWidth="1"/>
    <col min="3340" max="3349" width="18.5703125" style="8" customWidth="1"/>
    <col min="3350" max="3351" width="19" style="8" customWidth="1"/>
    <col min="3352" max="3353" width="18.42578125" style="8" customWidth="1"/>
    <col min="3354" max="3355" width="19.42578125" style="8" customWidth="1"/>
    <col min="3356" max="3357" width="17.5703125" style="8" customWidth="1"/>
    <col min="3358" max="3358" width="19.5703125" style="8" customWidth="1"/>
    <col min="3359" max="3359" width="18.5703125" style="8" customWidth="1"/>
    <col min="3360" max="3360" width="73.42578125" style="8" customWidth="1"/>
    <col min="3361" max="3361" width="15.28515625" style="8" customWidth="1"/>
    <col min="3362" max="3363" width="13.5703125" style="8" customWidth="1"/>
    <col min="3364" max="3364" width="14.5703125" style="8" customWidth="1"/>
    <col min="3365" max="3584" width="9.140625" style="8"/>
    <col min="3585" max="3585" width="56.28515625" style="8" customWidth="1"/>
    <col min="3586" max="3591" width="18.7109375" style="8" customWidth="1"/>
    <col min="3592" max="3592" width="20" style="8" customWidth="1"/>
    <col min="3593" max="3593" width="21.42578125" style="8" customWidth="1"/>
    <col min="3594" max="3595" width="19.42578125" style="8" customWidth="1"/>
    <col min="3596" max="3605" width="18.5703125" style="8" customWidth="1"/>
    <col min="3606" max="3607" width="19" style="8" customWidth="1"/>
    <col min="3608" max="3609" width="18.42578125" style="8" customWidth="1"/>
    <col min="3610" max="3611" width="19.42578125" style="8" customWidth="1"/>
    <col min="3612" max="3613" width="17.5703125" style="8" customWidth="1"/>
    <col min="3614" max="3614" width="19.5703125" style="8" customWidth="1"/>
    <col min="3615" max="3615" width="18.5703125" style="8" customWidth="1"/>
    <col min="3616" max="3616" width="73.42578125" style="8" customWidth="1"/>
    <col min="3617" max="3617" width="15.28515625" style="8" customWidth="1"/>
    <col min="3618" max="3619" width="13.5703125" style="8" customWidth="1"/>
    <col min="3620" max="3620" width="14.5703125" style="8" customWidth="1"/>
    <col min="3621" max="3840" width="9.140625" style="8"/>
    <col min="3841" max="3841" width="56.28515625" style="8" customWidth="1"/>
    <col min="3842" max="3847" width="18.7109375" style="8" customWidth="1"/>
    <col min="3848" max="3848" width="20" style="8" customWidth="1"/>
    <col min="3849" max="3849" width="21.42578125" style="8" customWidth="1"/>
    <col min="3850" max="3851" width="19.42578125" style="8" customWidth="1"/>
    <col min="3852" max="3861" width="18.5703125" style="8" customWidth="1"/>
    <col min="3862" max="3863" width="19" style="8" customWidth="1"/>
    <col min="3864" max="3865" width="18.42578125" style="8" customWidth="1"/>
    <col min="3866" max="3867" width="19.42578125" style="8" customWidth="1"/>
    <col min="3868" max="3869" width="17.5703125" style="8" customWidth="1"/>
    <col min="3870" max="3870" width="19.5703125" style="8" customWidth="1"/>
    <col min="3871" max="3871" width="18.5703125" style="8" customWidth="1"/>
    <col min="3872" max="3872" width="73.42578125" style="8" customWidth="1"/>
    <col min="3873" max="3873" width="15.28515625" style="8" customWidth="1"/>
    <col min="3874" max="3875" width="13.5703125" style="8" customWidth="1"/>
    <col min="3876" max="3876" width="14.5703125" style="8" customWidth="1"/>
    <col min="3877" max="4096" width="9.140625" style="8"/>
    <col min="4097" max="4097" width="56.28515625" style="8" customWidth="1"/>
    <col min="4098" max="4103" width="18.7109375" style="8" customWidth="1"/>
    <col min="4104" max="4104" width="20" style="8" customWidth="1"/>
    <col min="4105" max="4105" width="21.42578125" style="8" customWidth="1"/>
    <col min="4106" max="4107" width="19.42578125" style="8" customWidth="1"/>
    <col min="4108" max="4117" width="18.5703125" style="8" customWidth="1"/>
    <col min="4118" max="4119" width="19" style="8" customWidth="1"/>
    <col min="4120" max="4121" width="18.42578125" style="8" customWidth="1"/>
    <col min="4122" max="4123" width="19.42578125" style="8" customWidth="1"/>
    <col min="4124" max="4125" width="17.5703125" style="8" customWidth="1"/>
    <col min="4126" max="4126" width="19.5703125" style="8" customWidth="1"/>
    <col min="4127" max="4127" width="18.5703125" style="8" customWidth="1"/>
    <col min="4128" max="4128" width="73.42578125" style="8" customWidth="1"/>
    <col min="4129" max="4129" width="15.28515625" style="8" customWidth="1"/>
    <col min="4130" max="4131" width="13.5703125" style="8" customWidth="1"/>
    <col min="4132" max="4132" width="14.5703125" style="8" customWidth="1"/>
    <col min="4133" max="4352" width="9.140625" style="8"/>
    <col min="4353" max="4353" width="56.28515625" style="8" customWidth="1"/>
    <col min="4354" max="4359" width="18.7109375" style="8" customWidth="1"/>
    <col min="4360" max="4360" width="20" style="8" customWidth="1"/>
    <col min="4361" max="4361" width="21.42578125" style="8" customWidth="1"/>
    <col min="4362" max="4363" width="19.42578125" style="8" customWidth="1"/>
    <col min="4364" max="4373" width="18.5703125" style="8" customWidth="1"/>
    <col min="4374" max="4375" width="19" style="8" customWidth="1"/>
    <col min="4376" max="4377" width="18.42578125" style="8" customWidth="1"/>
    <col min="4378" max="4379" width="19.42578125" style="8" customWidth="1"/>
    <col min="4380" max="4381" width="17.5703125" style="8" customWidth="1"/>
    <col min="4382" max="4382" width="19.5703125" style="8" customWidth="1"/>
    <col min="4383" max="4383" width="18.5703125" style="8" customWidth="1"/>
    <col min="4384" max="4384" width="73.42578125" style="8" customWidth="1"/>
    <col min="4385" max="4385" width="15.28515625" style="8" customWidth="1"/>
    <col min="4386" max="4387" width="13.5703125" style="8" customWidth="1"/>
    <col min="4388" max="4388" width="14.5703125" style="8" customWidth="1"/>
    <col min="4389" max="4608" width="9.140625" style="8"/>
    <col min="4609" max="4609" width="56.28515625" style="8" customWidth="1"/>
    <col min="4610" max="4615" width="18.7109375" style="8" customWidth="1"/>
    <col min="4616" max="4616" width="20" style="8" customWidth="1"/>
    <col min="4617" max="4617" width="21.42578125" style="8" customWidth="1"/>
    <col min="4618" max="4619" width="19.42578125" style="8" customWidth="1"/>
    <col min="4620" max="4629" width="18.5703125" style="8" customWidth="1"/>
    <col min="4630" max="4631" width="19" style="8" customWidth="1"/>
    <col min="4632" max="4633" width="18.42578125" style="8" customWidth="1"/>
    <col min="4634" max="4635" width="19.42578125" style="8" customWidth="1"/>
    <col min="4636" max="4637" width="17.5703125" style="8" customWidth="1"/>
    <col min="4638" max="4638" width="19.5703125" style="8" customWidth="1"/>
    <col min="4639" max="4639" width="18.5703125" style="8" customWidth="1"/>
    <col min="4640" max="4640" width="73.42578125" style="8" customWidth="1"/>
    <col min="4641" max="4641" width="15.28515625" style="8" customWidth="1"/>
    <col min="4642" max="4643" width="13.5703125" style="8" customWidth="1"/>
    <col min="4644" max="4644" width="14.5703125" style="8" customWidth="1"/>
    <col min="4645" max="4864" width="9.140625" style="8"/>
    <col min="4865" max="4865" width="56.28515625" style="8" customWidth="1"/>
    <col min="4866" max="4871" width="18.7109375" style="8" customWidth="1"/>
    <col min="4872" max="4872" width="20" style="8" customWidth="1"/>
    <col min="4873" max="4873" width="21.42578125" style="8" customWidth="1"/>
    <col min="4874" max="4875" width="19.42578125" style="8" customWidth="1"/>
    <col min="4876" max="4885" width="18.5703125" style="8" customWidth="1"/>
    <col min="4886" max="4887" width="19" style="8" customWidth="1"/>
    <col min="4888" max="4889" width="18.42578125" style="8" customWidth="1"/>
    <col min="4890" max="4891" width="19.42578125" style="8" customWidth="1"/>
    <col min="4892" max="4893" width="17.5703125" style="8" customWidth="1"/>
    <col min="4894" max="4894" width="19.5703125" style="8" customWidth="1"/>
    <col min="4895" max="4895" width="18.5703125" style="8" customWidth="1"/>
    <col min="4896" max="4896" width="73.42578125" style="8" customWidth="1"/>
    <col min="4897" max="4897" width="15.28515625" style="8" customWidth="1"/>
    <col min="4898" max="4899" width="13.5703125" style="8" customWidth="1"/>
    <col min="4900" max="4900" width="14.5703125" style="8" customWidth="1"/>
    <col min="4901" max="5120" width="9.140625" style="8"/>
    <col min="5121" max="5121" width="56.28515625" style="8" customWidth="1"/>
    <col min="5122" max="5127" width="18.7109375" style="8" customWidth="1"/>
    <col min="5128" max="5128" width="20" style="8" customWidth="1"/>
    <col min="5129" max="5129" width="21.42578125" style="8" customWidth="1"/>
    <col min="5130" max="5131" width="19.42578125" style="8" customWidth="1"/>
    <col min="5132" max="5141" width="18.5703125" style="8" customWidth="1"/>
    <col min="5142" max="5143" width="19" style="8" customWidth="1"/>
    <col min="5144" max="5145" width="18.42578125" style="8" customWidth="1"/>
    <col min="5146" max="5147" width="19.42578125" style="8" customWidth="1"/>
    <col min="5148" max="5149" width="17.5703125" style="8" customWidth="1"/>
    <col min="5150" max="5150" width="19.5703125" style="8" customWidth="1"/>
    <col min="5151" max="5151" width="18.5703125" style="8" customWidth="1"/>
    <col min="5152" max="5152" width="73.42578125" style="8" customWidth="1"/>
    <col min="5153" max="5153" width="15.28515625" style="8" customWidth="1"/>
    <col min="5154" max="5155" width="13.5703125" style="8" customWidth="1"/>
    <col min="5156" max="5156" width="14.5703125" style="8" customWidth="1"/>
    <col min="5157" max="5376" width="9.140625" style="8"/>
    <col min="5377" max="5377" width="56.28515625" style="8" customWidth="1"/>
    <col min="5378" max="5383" width="18.7109375" style="8" customWidth="1"/>
    <col min="5384" max="5384" width="20" style="8" customWidth="1"/>
    <col min="5385" max="5385" width="21.42578125" style="8" customWidth="1"/>
    <col min="5386" max="5387" width="19.42578125" style="8" customWidth="1"/>
    <col min="5388" max="5397" width="18.5703125" style="8" customWidth="1"/>
    <col min="5398" max="5399" width="19" style="8" customWidth="1"/>
    <col min="5400" max="5401" width="18.42578125" style="8" customWidth="1"/>
    <col min="5402" max="5403" width="19.42578125" style="8" customWidth="1"/>
    <col min="5404" max="5405" width="17.5703125" style="8" customWidth="1"/>
    <col min="5406" max="5406" width="19.5703125" style="8" customWidth="1"/>
    <col min="5407" max="5407" width="18.5703125" style="8" customWidth="1"/>
    <col min="5408" max="5408" width="73.42578125" style="8" customWidth="1"/>
    <col min="5409" max="5409" width="15.28515625" style="8" customWidth="1"/>
    <col min="5410" max="5411" width="13.5703125" style="8" customWidth="1"/>
    <col min="5412" max="5412" width="14.5703125" style="8" customWidth="1"/>
    <col min="5413" max="5632" width="9.140625" style="8"/>
    <col min="5633" max="5633" width="56.28515625" style="8" customWidth="1"/>
    <col min="5634" max="5639" width="18.7109375" style="8" customWidth="1"/>
    <col min="5640" max="5640" width="20" style="8" customWidth="1"/>
    <col min="5641" max="5641" width="21.42578125" style="8" customWidth="1"/>
    <col min="5642" max="5643" width="19.42578125" style="8" customWidth="1"/>
    <col min="5644" max="5653" width="18.5703125" style="8" customWidth="1"/>
    <col min="5654" max="5655" width="19" style="8" customWidth="1"/>
    <col min="5656" max="5657" width="18.42578125" style="8" customWidth="1"/>
    <col min="5658" max="5659" width="19.42578125" style="8" customWidth="1"/>
    <col min="5660" max="5661" width="17.5703125" style="8" customWidth="1"/>
    <col min="5662" max="5662" width="19.5703125" style="8" customWidth="1"/>
    <col min="5663" max="5663" width="18.5703125" style="8" customWidth="1"/>
    <col min="5664" max="5664" width="73.42578125" style="8" customWidth="1"/>
    <col min="5665" max="5665" width="15.28515625" style="8" customWidth="1"/>
    <col min="5666" max="5667" width="13.5703125" style="8" customWidth="1"/>
    <col min="5668" max="5668" width="14.5703125" style="8" customWidth="1"/>
    <col min="5669" max="5888" width="9.140625" style="8"/>
    <col min="5889" max="5889" width="56.28515625" style="8" customWidth="1"/>
    <col min="5890" max="5895" width="18.7109375" style="8" customWidth="1"/>
    <col min="5896" max="5896" width="20" style="8" customWidth="1"/>
    <col min="5897" max="5897" width="21.42578125" style="8" customWidth="1"/>
    <col min="5898" max="5899" width="19.42578125" style="8" customWidth="1"/>
    <col min="5900" max="5909" width="18.5703125" style="8" customWidth="1"/>
    <col min="5910" max="5911" width="19" style="8" customWidth="1"/>
    <col min="5912" max="5913" width="18.42578125" style="8" customWidth="1"/>
    <col min="5914" max="5915" width="19.42578125" style="8" customWidth="1"/>
    <col min="5916" max="5917" width="17.5703125" style="8" customWidth="1"/>
    <col min="5918" max="5918" width="19.5703125" style="8" customWidth="1"/>
    <col min="5919" max="5919" width="18.5703125" style="8" customWidth="1"/>
    <col min="5920" max="5920" width="73.42578125" style="8" customWidth="1"/>
    <col min="5921" max="5921" width="15.28515625" style="8" customWidth="1"/>
    <col min="5922" max="5923" width="13.5703125" style="8" customWidth="1"/>
    <col min="5924" max="5924" width="14.5703125" style="8" customWidth="1"/>
    <col min="5925" max="6144" width="9.140625" style="8"/>
    <col min="6145" max="6145" width="56.28515625" style="8" customWidth="1"/>
    <col min="6146" max="6151" width="18.7109375" style="8" customWidth="1"/>
    <col min="6152" max="6152" width="20" style="8" customWidth="1"/>
    <col min="6153" max="6153" width="21.42578125" style="8" customWidth="1"/>
    <col min="6154" max="6155" width="19.42578125" style="8" customWidth="1"/>
    <col min="6156" max="6165" width="18.5703125" style="8" customWidth="1"/>
    <col min="6166" max="6167" width="19" style="8" customWidth="1"/>
    <col min="6168" max="6169" width="18.42578125" style="8" customWidth="1"/>
    <col min="6170" max="6171" width="19.42578125" style="8" customWidth="1"/>
    <col min="6172" max="6173" width="17.5703125" style="8" customWidth="1"/>
    <col min="6174" max="6174" width="19.5703125" style="8" customWidth="1"/>
    <col min="6175" max="6175" width="18.5703125" style="8" customWidth="1"/>
    <col min="6176" max="6176" width="73.42578125" style="8" customWidth="1"/>
    <col min="6177" max="6177" width="15.28515625" style="8" customWidth="1"/>
    <col min="6178" max="6179" width="13.5703125" style="8" customWidth="1"/>
    <col min="6180" max="6180" width="14.5703125" style="8" customWidth="1"/>
    <col min="6181" max="6400" width="9.140625" style="8"/>
    <col min="6401" max="6401" width="56.28515625" style="8" customWidth="1"/>
    <col min="6402" max="6407" width="18.7109375" style="8" customWidth="1"/>
    <col min="6408" max="6408" width="20" style="8" customWidth="1"/>
    <col min="6409" max="6409" width="21.42578125" style="8" customWidth="1"/>
    <col min="6410" max="6411" width="19.42578125" style="8" customWidth="1"/>
    <col min="6412" max="6421" width="18.5703125" style="8" customWidth="1"/>
    <col min="6422" max="6423" width="19" style="8" customWidth="1"/>
    <col min="6424" max="6425" width="18.42578125" style="8" customWidth="1"/>
    <col min="6426" max="6427" width="19.42578125" style="8" customWidth="1"/>
    <col min="6428" max="6429" width="17.5703125" style="8" customWidth="1"/>
    <col min="6430" max="6430" width="19.5703125" style="8" customWidth="1"/>
    <col min="6431" max="6431" width="18.5703125" style="8" customWidth="1"/>
    <col min="6432" max="6432" width="73.42578125" style="8" customWidth="1"/>
    <col min="6433" max="6433" width="15.28515625" style="8" customWidth="1"/>
    <col min="6434" max="6435" width="13.5703125" style="8" customWidth="1"/>
    <col min="6436" max="6436" width="14.5703125" style="8" customWidth="1"/>
    <col min="6437" max="6656" width="9.140625" style="8"/>
    <col min="6657" max="6657" width="56.28515625" style="8" customWidth="1"/>
    <col min="6658" max="6663" width="18.7109375" style="8" customWidth="1"/>
    <col min="6664" max="6664" width="20" style="8" customWidth="1"/>
    <col min="6665" max="6665" width="21.42578125" style="8" customWidth="1"/>
    <col min="6666" max="6667" width="19.42578125" style="8" customWidth="1"/>
    <col min="6668" max="6677" width="18.5703125" style="8" customWidth="1"/>
    <col min="6678" max="6679" width="19" style="8" customWidth="1"/>
    <col min="6680" max="6681" width="18.42578125" style="8" customWidth="1"/>
    <col min="6682" max="6683" width="19.42578125" style="8" customWidth="1"/>
    <col min="6684" max="6685" width="17.5703125" style="8" customWidth="1"/>
    <col min="6686" max="6686" width="19.5703125" style="8" customWidth="1"/>
    <col min="6687" max="6687" width="18.5703125" style="8" customWidth="1"/>
    <col min="6688" max="6688" width="73.42578125" style="8" customWidth="1"/>
    <col min="6689" max="6689" width="15.28515625" style="8" customWidth="1"/>
    <col min="6690" max="6691" width="13.5703125" style="8" customWidth="1"/>
    <col min="6692" max="6692" width="14.5703125" style="8" customWidth="1"/>
    <col min="6693" max="6912" width="9.140625" style="8"/>
    <col min="6913" max="6913" width="56.28515625" style="8" customWidth="1"/>
    <col min="6914" max="6919" width="18.7109375" style="8" customWidth="1"/>
    <col min="6920" max="6920" width="20" style="8" customWidth="1"/>
    <col min="6921" max="6921" width="21.42578125" style="8" customWidth="1"/>
    <col min="6922" max="6923" width="19.42578125" style="8" customWidth="1"/>
    <col min="6924" max="6933" width="18.5703125" style="8" customWidth="1"/>
    <col min="6934" max="6935" width="19" style="8" customWidth="1"/>
    <col min="6936" max="6937" width="18.42578125" style="8" customWidth="1"/>
    <col min="6938" max="6939" width="19.42578125" style="8" customWidth="1"/>
    <col min="6940" max="6941" width="17.5703125" style="8" customWidth="1"/>
    <col min="6942" max="6942" width="19.5703125" style="8" customWidth="1"/>
    <col min="6943" max="6943" width="18.5703125" style="8" customWidth="1"/>
    <col min="6944" max="6944" width="73.42578125" style="8" customWidth="1"/>
    <col min="6945" max="6945" width="15.28515625" style="8" customWidth="1"/>
    <col min="6946" max="6947" width="13.5703125" style="8" customWidth="1"/>
    <col min="6948" max="6948" width="14.5703125" style="8" customWidth="1"/>
    <col min="6949" max="7168" width="9.140625" style="8"/>
    <col min="7169" max="7169" width="56.28515625" style="8" customWidth="1"/>
    <col min="7170" max="7175" width="18.7109375" style="8" customWidth="1"/>
    <col min="7176" max="7176" width="20" style="8" customWidth="1"/>
    <col min="7177" max="7177" width="21.42578125" style="8" customWidth="1"/>
    <col min="7178" max="7179" width="19.42578125" style="8" customWidth="1"/>
    <col min="7180" max="7189" width="18.5703125" style="8" customWidth="1"/>
    <col min="7190" max="7191" width="19" style="8" customWidth="1"/>
    <col min="7192" max="7193" width="18.42578125" style="8" customWidth="1"/>
    <col min="7194" max="7195" width="19.42578125" style="8" customWidth="1"/>
    <col min="7196" max="7197" width="17.5703125" style="8" customWidth="1"/>
    <col min="7198" max="7198" width="19.5703125" style="8" customWidth="1"/>
    <col min="7199" max="7199" width="18.5703125" style="8" customWidth="1"/>
    <col min="7200" max="7200" width="73.42578125" style="8" customWidth="1"/>
    <col min="7201" max="7201" width="15.28515625" style="8" customWidth="1"/>
    <col min="7202" max="7203" width="13.5703125" style="8" customWidth="1"/>
    <col min="7204" max="7204" width="14.5703125" style="8" customWidth="1"/>
    <col min="7205" max="7424" width="9.140625" style="8"/>
    <col min="7425" max="7425" width="56.28515625" style="8" customWidth="1"/>
    <col min="7426" max="7431" width="18.7109375" style="8" customWidth="1"/>
    <col min="7432" max="7432" width="20" style="8" customWidth="1"/>
    <col min="7433" max="7433" width="21.42578125" style="8" customWidth="1"/>
    <col min="7434" max="7435" width="19.42578125" style="8" customWidth="1"/>
    <col min="7436" max="7445" width="18.5703125" style="8" customWidth="1"/>
    <col min="7446" max="7447" width="19" style="8" customWidth="1"/>
    <col min="7448" max="7449" width="18.42578125" style="8" customWidth="1"/>
    <col min="7450" max="7451" width="19.42578125" style="8" customWidth="1"/>
    <col min="7452" max="7453" width="17.5703125" style="8" customWidth="1"/>
    <col min="7454" max="7454" width="19.5703125" style="8" customWidth="1"/>
    <col min="7455" max="7455" width="18.5703125" style="8" customWidth="1"/>
    <col min="7456" max="7456" width="73.42578125" style="8" customWidth="1"/>
    <col min="7457" max="7457" width="15.28515625" style="8" customWidth="1"/>
    <col min="7458" max="7459" width="13.5703125" style="8" customWidth="1"/>
    <col min="7460" max="7460" width="14.5703125" style="8" customWidth="1"/>
    <col min="7461" max="7680" width="9.140625" style="8"/>
    <col min="7681" max="7681" width="56.28515625" style="8" customWidth="1"/>
    <col min="7682" max="7687" width="18.7109375" style="8" customWidth="1"/>
    <col min="7688" max="7688" width="20" style="8" customWidth="1"/>
    <col min="7689" max="7689" width="21.42578125" style="8" customWidth="1"/>
    <col min="7690" max="7691" width="19.42578125" style="8" customWidth="1"/>
    <col min="7692" max="7701" width="18.5703125" style="8" customWidth="1"/>
    <col min="7702" max="7703" width="19" style="8" customWidth="1"/>
    <col min="7704" max="7705" width="18.42578125" style="8" customWidth="1"/>
    <col min="7706" max="7707" width="19.42578125" style="8" customWidth="1"/>
    <col min="7708" max="7709" width="17.5703125" style="8" customWidth="1"/>
    <col min="7710" max="7710" width="19.5703125" style="8" customWidth="1"/>
    <col min="7711" max="7711" width="18.5703125" style="8" customWidth="1"/>
    <col min="7712" max="7712" width="73.42578125" style="8" customWidth="1"/>
    <col min="7713" max="7713" width="15.28515625" style="8" customWidth="1"/>
    <col min="7714" max="7715" width="13.5703125" style="8" customWidth="1"/>
    <col min="7716" max="7716" width="14.5703125" style="8" customWidth="1"/>
    <col min="7717" max="7936" width="9.140625" style="8"/>
    <col min="7937" max="7937" width="56.28515625" style="8" customWidth="1"/>
    <col min="7938" max="7943" width="18.7109375" style="8" customWidth="1"/>
    <col min="7944" max="7944" width="20" style="8" customWidth="1"/>
    <col min="7945" max="7945" width="21.42578125" style="8" customWidth="1"/>
    <col min="7946" max="7947" width="19.42578125" style="8" customWidth="1"/>
    <col min="7948" max="7957" width="18.5703125" style="8" customWidth="1"/>
    <col min="7958" max="7959" width="19" style="8" customWidth="1"/>
    <col min="7960" max="7961" width="18.42578125" style="8" customWidth="1"/>
    <col min="7962" max="7963" width="19.42578125" style="8" customWidth="1"/>
    <col min="7964" max="7965" width="17.5703125" style="8" customWidth="1"/>
    <col min="7966" max="7966" width="19.5703125" style="8" customWidth="1"/>
    <col min="7967" max="7967" width="18.5703125" style="8" customWidth="1"/>
    <col min="7968" max="7968" width="73.42578125" style="8" customWidth="1"/>
    <col min="7969" max="7969" width="15.28515625" style="8" customWidth="1"/>
    <col min="7970" max="7971" width="13.5703125" style="8" customWidth="1"/>
    <col min="7972" max="7972" width="14.5703125" style="8" customWidth="1"/>
    <col min="7973" max="8192" width="9.140625" style="8"/>
    <col min="8193" max="8193" width="56.28515625" style="8" customWidth="1"/>
    <col min="8194" max="8199" width="18.7109375" style="8" customWidth="1"/>
    <col min="8200" max="8200" width="20" style="8" customWidth="1"/>
    <col min="8201" max="8201" width="21.42578125" style="8" customWidth="1"/>
    <col min="8202" max="8203" width="19.42578125" style="8" customWidth="1"/>
    <col min="8204" max="8213" width="18.5703125" style="8" customWidth="1"/>
    <col min="8214" max="8215" width="19" style="8" customWidth="1"/>
    <col min="8216" max="8217" width="18.42578125" style="8" customWidth="1"/>
    <col min="8218" max="8219" width="19.42578125" style="8" customWidth="1"/>
    <col min="8220" max="8221" width="17.5703125" style="8" customWidth="1"/>
    <col min="8222" max="8222" width="19.5703125" style="8" customWidth="1"/>
    <col min="8223" max="8223" width="18.5703125" style="8" customWidth="1"/>
    <col min="8224" max="8224" width="73.42578125" style="8" customWidth="1"/>
    <col min="8225" max="8225" width="15.28515625" style="8" customWidth="1"/>
    <col min="8226" max="8227" width="13.5703125" style="8" customWidth="1"/>
    <col min="8228" max="8228" width="14.5703125" style="8" customWidth="1"/>
    <col min="8229" max="8448" width="9.140625" style="8"/>
    <col min="8449" max="8449" width="56.28515625" style="8" customWidth="1"/>
    <col min="8450" max="8455" width="18.7109375" style="8" customWidth="1"/>
    <col min="8456" max="8456" width="20" style="8" customWidth="1"/>
    <col min="8457" max="8457" width="21.42578125" style="8" customWidth="1"/>
    <col min="8458" max="8459" width="19.42578125" style="8" customWidth="1"/>
    <col min="8460" max="8469" width="18.5703125" style="8" customWidth="1"/>
    <col min="8470" max="8471" width="19" style="8" customWidth="1"/>
    <col min="8472" max="8473" width="18.42578125" style="8" customWidth="1"/>
    <col min="8474" max="8475" width="19.42578125" style="8" customWidth="1"/>
    <col min="8476" max="8477" width="17.5703125" style="8" customWidth="1"/>
    <col min="8478" max="8478" width="19.5703125" style="8" customWidth="1"/>
    <col min="8479" max="8479" width="18.5703125" style="8" customWidth="1"/>
    <col min="8480" max="8480" width="73.42578125" style="8" customWidth="1"/>
    <col min="8481" max="8481" width="15.28515625" style="8" customWidth="1"/>
    <col min="8482" max="8483" width="13.5703125" style="8" customWidth="1"/>
    <col min="8484" max="8484" width="14.5703125" style="8" customWidth="1"/>
    <col min="8485" max="8704" width="9.140625" style="8"/>
    <col min="8705" max="8705" width="56.28515625" style="8" customWidth="1"/>
    <col min="8706" max="8711" width="18.7109375" style="8" customWidth="1"/>
    <col min="8712" max="8712" width="20" style="8" customWidth="1"/>
    <col min="8713" max="8713" width="21.42578125" style="8" customWidth="1"/>
    <col min="8714" max="8715" width="19.42578125" style="8" customWidth="1"/>
    <col min="8716" max="8725" width="18.5703125" style="8" customWidth="1"/>
    <col min="8726" max="8727" width="19" style="8" customWidth="1"/>
    <col min="8728" max="8729" width="18.42578125" style="8" customWidth="1"/>
    <col min="8730" max="8731" width="19.42578125" style="8" customWidth="1"/>
    <col min="8732" max="8733" width="17.5703125" style="8" customWidth="1"/>
    <col min="8734" max="8734" width="19.5703125" style="8" customWidth="1"/>
    <col min="8735" max="8735" width="18.5703125" style="8" customWidth="1"/>
    <col min="8736" max="8736" width="73.42578125" style="8" customWidth="1"/>
    <col min="8737" max="8737" width="15.28515625" style="8" customWidth="1"/>
    <col min="8738" max="8739" width="13.5703125" style="8" customWidth="1"/>
    <col min="8740" max="8740" width="14.5703125" style="8" customWidth="1"/>
    <col min="8741" max="8960" width="9.140625" style="8"/>
    <col min="8961" max="8961" width="56.28515625" style="8" customWidth="1"/>
    <col min="8962" max="8967" width="18.7109375" style="8" customWidth="1"/>
    <col min="8968" max="8968" width="20" style="8" customWidth="1"/>
    <col min="8969" max="8969" width="21.42578125" style="8" customWidth="1"/>
    <col min="8970" max="8971" width="19.42578125" style="8" customWidth="1"/>
    <col min="8972" max="8981" width="18.5703125" style="8" customWidth="1"/>
    <col min="8982" max="8983" width="19" style="8" customWidth="1"/>
    <col min="8984" max="8985" width="18.42578125" style="8" customWidth="1"/>
    <col min="8986" max="8987" width="19.42578125" style="8" customWidth="1"/>
    <col min="8988" max="8989" width="17.5703125" style="8" customWidth="1"/>
    <col min="8990" max="8990" width="19.5703125" style="8" customWidth="1"/>
    <col min="8991" max="8991" width="18.5703125" style="8" customWidth="1"/>
    <col min="8992" max="8992" width="73.42578125" style="8" customWidth="1"/>
    <col min="8993" max="8993" width="15.28515625" style="8" customWidth="1"/>
    <col min="8994" max="8995" width="13.5703125" style="8" customWidth="1"/>
    <col min="8996" max="8996" width="14.5703125" style="8" customWidth="1"/>
    <col min="8997" max="9216" width="9.140625" style="8"/>
    <col min="9217" max="9217" width="56.28515625" style="8" customWidth="1"/>
    <col min="9218" max="9223" width="18.7109375" style="8" customWidth="1"/>
    <col min="9224" max="9224" width="20" style="8" customWidth="1"/>
    <col min="9225" max="9225" width="21.42578125" style="8" customWidth="1"/>
    <col min="9226" max="9227" width="19.42578125" style="8" customWidth="1"/>
    <col min="9228" max="9237" width="18.5703125" style="8" customWidth="1"/>
    <col min="9238" max="9239" width="19" style="8" customWidth="1"/>
    <col min="9240" max="9241" width="18.42578125" style="8" customWidth="1"/>
    <col min="9242" max="9243" width="19.42578125" style="8" customWidth="1"/>
    <col min="9244" max="9245" width="17.5703125" style="8" customWidth="1"/>
    <col min="9246" max="9246" width="19.5703125" style="8" customWidth="1"/>
    <col min="9247" max="9247" width="18.5703125" style="8" customWidth="1"/>
    <col min="9248" max="9248" width="73.42578125" style="8" customWidth="1"/>
    <col min="9249" max="9249" width="15.28515625" style="8" customWidth="1"/>
    <col min="9250" max="9251" width="13.5703125" style="8" customWidth="1"/>
    <col min="9252" max="9252" width="14.5703125" style="8" customWidth="1"/>
    <col min="9253" max="9472" width="9.140625" style="8"/>
    <col min="9473" max="9473" width="56.28515625" style="8" customWidth="1"/>
    <col min="9474" max="9479" width="18.7109375" style="8" customWidth="1"/>
    <col min="9480" max="9480" width="20" style="8" customWidth="1"/>
    <col min="9481" max="9481" width="21.42578125" style="8" customWidth="1"/>
    <col min="9482" max="9483" width="19.42578125" style="8" customWidth="1"/>
    <col min="9484" max="9493" width="18.5703125" style="8" customWidth="1"/>
    <col min="9494" max="9495" width="19" style="8" customWidth="1"/>
    <col min="9496" max="9497" width="18.42578125" style="8" customWidth="1"/>
    <col min="9498" max="9499" width="19.42578125" style="8" customWidth="1"/>
    <col min="9500" max="9501" width="17.5703125" style="8" customWidth="1"/>
    <col min="9502" max="9502" width="19.5703125" style="8" customWidth="1"/>
    <col min="9503" max="9503" width="18.5703125" style="8" customWidth="1"/>
    <col min="9504" max="9504" width="73.42578125" style="8" customWidth="1"/>
    <col min="9505" max="9505" width="15.28515625" style="8" customWidth="1"/>
    <col min="9506" max="9507" width="13.5703125" style="8" customWidth="1"/>
    <col min="9508" max="9508" width="14.5703125" style="8" customWidth="1"/>
    <col min="9509" max="9728" width="9.140625" style="8"/>
    <col min="9729" max="9729" width="56.28515625" style="8" customWidth="1"/>
    <col min="9730" max="9735" width="18.7109375" style="8" customWidth="1"/>
    <col min="9736" max="9736" width="20" style="8" customWidth="1"/>
    <col min="9737" max="9737" width="21.42578125" style="8" customWidth="1"/>
    <col min="9738" max="9739" width="19.42578125" style="8" customWidth="1"/>
    <col min="9740" max="9749" width="18.5703125" style="8" customWidth="1"/>
    <col min="9750" max="9751" width="19" style="8" customWidth="1"/>
    <col min="9752" max="9753" width="18.42578125" style="8" customWidth="1"/>
    <col min="9754" max="9755" width="19.42578125" style="8" customWidth="1"/>
    <col min="9756" max="9757" width="17.5703125" style="8" customWidth="1"/>
    <col min="9758" max="9758" width="19.5703125" style="8" customWidth="1"/>
    <col min="9759" max="9759" width="18.5703125" style="8" customWidth="1"/>
    <col min="9760" max="9760" width="73.42578125" style="8" customWidth="1"/>
    <col min="9761" max="9761" width="15.28515625" style="8" customWidth="1"/>
    <col min="9762" max="9763" width="13.5703125" style="8" customWidth="1"/>
    <col min="9764" max="9764" width="14.5703125" style="8" customWidth="1"/>
    <col min="9765" max="9984" width="9.140625" style="8"/>
    <col min="9985" max="9985" width="56.28515625" style="8" customWidth="1"/>
    <col min="9986" max="9991" width="18.7109375" style="8" customWidth="1"/>
    <col min="9992" max="9992" width="20" style="8" customWidth="1"/>
    <col min="9993" max="9993" width="21.42578125" style="8" customWidth="1"/>
    <col min="9994" max="9995" width="19.42578125" style="8" customWidth="1"/>
    <col min="9996" max="10005" width="18.5703125" style="8" customWidth="1"/>
    <col min="10006" max="10007" width="19" style="8" customWidth="1"/>
    <col min="10008" max="10009" width="18.42578125" style="8" customWidth="1"/>
    <col min="10010" max="10011" width="19.42578125" style="8" customWidth="1"/>
    <col min="10012" max="10013" width="17.5703125" style="8" customWidth="1"/>
    <col min="10014" max="10014" width="19.5703125" style="8" customWidth="1"/>
    <col min="10015" max="10015" width="18.5703125" style="8" customWidth="1"/>
    <col min="10016" max="10016" width="73.42578125" style="8" customWidth="1"/>
    <col min="10017" max="10017" width="15.28515625" style="8" customWidth="1"/>
    <col min="10018" max="10019" width="13.5703125" style="8" customWidth="1"/>
    <col min="10020" max="10020" width="14.5703125" style="8" customWidth="1"/>
    <col min="10021" max="10240" width="9.140625" style="8"/>
    <col min="10241" max="10241" width="56.28515625" style="8" customWidth="1"/>
    <col min="10242" max="10247" width="18.7109375" style="8" customWidth="1"/>
    <col min="10248" max="10248" width="20" style="8" customWidth="1"/>
    <col min="10249" max="10249" width="21.42578125" style="8" customWidth="1"/>
    <col min="10250" max="10251" width="19.42578125" style="8" customWidth="1"/>
    <col min="10252" max="10261" width="18.5703125" style="8" customWidth="1"/>
    <col min="10262" max="10263" width="19" style="8" customWidth="1"/>
    <col min="10264" max="10265" width="18.42578125" style="8" customWidth="1"/>
    <col min="10266" max="10267" width="19.42578125" style="8" customWidth="1"/>
    <col min="10268" max="10269" width="17.5703125" style="8" customWidth="1"/>
    <col min="10270" max="10270" width="19.5703125" style="8" customWidth="1"/>
    <col min="10271" max="10271" width="18.5703125" style="8" customWidth="1"/>
    <col min="10272" max="10272" width="73.42578125" style="8" customWidth="1"/>
    <col min="10273" max="10273" width="15.28515625" style="8" customWidth="1"/>
    <col min="10274" max="10275" width="13.5703125" style="8" customWidth="1"/>
    <col min="10276" max="10276" width="14.5703125" style="8" customWidth="1"/>
    <col min="10277" max="10496" width="9.140625" style="8"/>
    <col min="10497" max="10497" width="56.28515625" style="8" customWidth="1"/>
    <col min="10498" max="10503" width="18.7109375" style="8" customWidth="1"/>
    <col min="10504" max="10504" width="20" style="8" customWidth="1"/>
    <col min="10505" max="10505" width="21.42578125" style="8" customWidth="1"/>
    <col min="10506" max="10507" width="19.42578125" style="8" customWidth="1"/>
    <col min="10508" max="10517" width="18.5703125" style="8" customWidth="1"/>
    <col min="10518" max="10519" width="19" style="8" customWidth="1"/>
    <col min="10520" max="10521" width="18.42578125" style="8" customWidth="1"/>
    <col min="10522" max="10523" width="19.42578125" style="8" customWidth="1"/>
    <col min="10524" max="10525" width="17.5703125" style="8" customWidth="1"/>
    <col min="10526" max="10526" width="19.5703125" style="8" customWidth="1"/>
    <col min="10527" max="10527" width="18.5703125" style="8" customWidth="1"/>
    <col min="10528" max="10528" width="73.42578125" style="8" customWidth="1"/>
    <col min="10529" max="10529" width="15.28515625" style="8" customWidth="1"/>
    <col min="10530" max="10531" width="13.5703125" style="8" customWidth="1"/>
    <col min="10532" max="10532" width="14.5703125" style="8" customWidth="1"/>
    <col min="10533" max="10752" width="9.140625" style="8"/>
    <col min="10753" max="10753" width="56.28515625" style="8" customWidth="1"/>
    <col min="10754" max="10759" width="18.7109375" style="8" customWidth="1"/>
    <col min="10760" max="10760" width="20" style="8" customWidth="1"/>
    <col min="10761" max="10761" width="21.42578125" style="8" customWidth="1"/>
    <col min="10762" max="10763" width="19.42578125" style="8" customWidth="1"/>
    <col min="10764" max="10773" width="18.5703125" style="8" customWidth="1"/>
    <col min="10774" max="10775" width="19" style="8" customWidth="1"/>
    <col min="10776" max="10777" width="18.42578125" style="8" customWidth="1"/>
    <col min="10778" max="10779" width="19.42578125" style="8" customWidth="1"/>
    <col min="10780" max="10781" width="17.5703125" style="8" customWidth="1"/>
    <col min="10782" max="10782" width="19.5703125" style="8" customWidth="1"/>
    <col min="10783" max="10783" width="18.5703125" style="8" customWidth="1"/>
    <col min="10784" max="10784" width="73.42578125" style="8" customWidth="1"/>
    <col min="10785" max="10785" width="15.28515625" style="8" customWidth="1"/>
    <col min="10786" max="10787" width="13.5703125" style="8" customWidth="1"/>
    <col min="10788" max="10788" width="14.5703125" style="8" customWidth="1"/>
    <col min="10789" max="11008" width="9.140625" style="8"/>
    <col min="11009" max="11009" width="56.28515625" style="8" customWidth="1"/>
    <col min="11010" max="11015" width="18.7109375" style="8" customWidth="1"/>
    <col min="11016" max="11016" width="20" style="8" customWidth="1"/>
    <col min="11017" max="11017" width="21.42578125" style="8" customWidth="1"/>
    <col min="11018" max="11019" width="19.42578125" style="8" customWidth="1"/>
    <col min="11020" max="11029" width="18.5703125" style="8" customWidth="1"/>
    <col min="11030" max="11031" width="19" style="8" customWidth="1"/>
    <col min="11032" max="11033" width="18.42578125" style="8" customWidth="1"/>
    <col min="11034" max="11035" width="19.42578125" style="8" customWidth="1"/>
    <col min="11036" max="11037" width="17.5703125" style="8" customWidth="1"/>
    <col min="11038" max="11038" width="19.5703125" style="8" customWidth="1"/>
    <col min="11039" max="11039" width="18.5703125" style="8" customWidth="1"/>
    <col min="11040" max="11040" width="73.42578125" style="8" customWidth="1"/>
    <col min="11041" max="11041" width="15.28515625" style="8" customWidth="1"/>
    <col min="11042" max="11043" width="13.5703125" style="8" customWidth="1"/>
    <col min="11044" max="11044" width="14.5703125" style="8" customWidth="1"/>
    <col min="11045" max="11264" width="9.140625" style="8"/>
    <col min="11265" max="11265" width="56.28515625" style="8" customWidth="1"/>
    <col min="11266" max="11271" width="18.7109375" style="8" customWidth="1"/>
    <col min="11272" max="11272" width="20" style="8" customWidth="1"/>
    <col min="11273" max="11273" width="21.42578125" style="8" customWidth="1"/>
    <col min="11274" max="11275" width="19.42578125" style="8" customWidth="1"/>
    <col min="11276" max="11285" width="18.5703125" style="8" customWidth="1"/>
    <col min="11286" max="11287" width="19" style="8" customWidth="1"/>
    <col min="11288" max="11289" width="18.42578125" style="8" customWidth="1"/>
    <col min="11290" max="11291" width="19.42578125" style="8" customWidth="1"/>
    <col min="11292" max="11293" width="17.5703125" style="8" customWidth="1"/>
    <col min="11294" max="11294" width="19.5703125" style="8" customWidth="1"/>
    <col min="11295" max="11295" width="18.5703125" style="8" customWidth="1"/>
    <col min="11296" max="11296" width="73.42578125" style="8" customWidth="1"/>
    <col min="11297" max="11297" width="15.28515625" style="8" customWidth="1"/>
    <col min="11298" max="11299" width="13.5703125" style="8" customWidth="1"/>
    <col min="11300" max="11300" width="14.5703125" style="8" customWidth="1"/>
    <col min="11301" max="11520" width="9.140625" style="8"/>
    <col min="11521" max="11521" width="56.28515625" style="8" customWidth="1"/>
    <col min="11522" max="11527" width="18.7109375" style="8" customWidth="1"/>
    <col min="11528" max="11528" width="20" style="8" customWidth="1"/>
    <col min="11529" max="11529" width="21.42578125" style="8" customWidth="1"/>
    <col min="11530" max="11531" width="19.42578125" style="8" customWidth="1"/>
    <col min="11532" max="11541" width="18.5703125" style="8" customWidth="1"/>
    <col min="11542" max="11543" width="19" style="8" customWidth="1"/>
    <col min="11544" max="11545" width="18.42578125" style="8" customWidth="1"/>
    <col min="11546" max="11547" width="19.42578125" style="8" customWidth="1"/>
    <col min="11548" max="11549" width="17.5703125" style="8" customWidth="1"/>
    <col min="11550" max="11550" width="19.5703125" style="8" customWidth="1"/>
    <col min="11551" max="11551" width="18.5703125" style="8" customWidth="1"/>
    <col min="11552" max="11552" width="73.42578125" style="8" customWidth="1"/>
    <col min="11553" max="11553" width="15.28515625" style="8" customWidth="1"/>
    <col min="11554" max="11555" width="13.5703125" style="8" customWidth="1"/>
    <col min="11556" max="11556" width="14.5703125" style="8" customWidth="1"/>
    <col min="11557" max="11776" width="9.140625" style="8"/>
    <col min="11777" max="11777" width="56.28515625" style="8" customWidth="1"/>
    <col min="11778" max="11783" width="18.7109375" style="8" customWidth="1"/>
    <col min="11784" max="11784" width="20" style="8" customWidth="1"/>
    <col min="11785" max="11785" width="21.42578125" style="8" customWidth="1"/>
    <col min="11786" max="11787" width="19.42578125" style="8" customWidth="1"/>
    <col min="11788" max="11797" width="18.5703125" style="8" customWidth="1"/>
    <col min="11798" max="11799" width="19" style="8" customWidth="1"/>
    <col min="11800" max="11801" width="18.42578125" style="8" customWidth="1"/>
    <col min="11802" max="11803" width="19.42578125" style="8" customWidth="1"/>
    <col min="11804" max="11805" width="17.5703125" style="8" customWidth="1"/>
    <col min="11806" max="11806" width="19.5703125" style="8" customWidth="1"/>
    <col min="11807" max="11807" width="18.5703125" style="8" customWidth="1"/>
    <col min="11808" max="11808" width="73.42578125" style="8" customWidth="1"/>
    <col min="11809" max="11809" width="15.28515625" style="8" customWidth="1"/>
    <col min="11810" max="11811" width="13.5703125" style="8" customWidth="1"/>
    <col min="11812" max="11812" width="14.5703125" style="8" customWidth="1"/>
    <col min="11813" max="12032" width="9.140625" style="8"/>
    <col min="12033" max="12033" width="56.28515625" style="8" customWidth="1"/>
    <col min="12034" max="12039" width="18.7109375" style="8" customWidth="1"/>
    <col min="12040" max="12040" width="20" style="8" customWidth="1"/>
    <col min="12041" max="12041" width="21.42578125" style="8" customWidth="1"/>
    <col min="12042" max="12043" width="19.42578125" style="8" customWidth="1"/>
    <col min="12044" max="12053" width="18.5703125" style="8" customWidth="1"/>
    <col min="12054" max="12055" width="19" style="8" customWidth="1"/>
    <col min="12056" max="12057" width="18.42578125" style="8" customWidth="1"/>
    <col min="12058" max="12059" width="19.42578125" style="8" customWidth="1"/>
    <col min="12060" max="12061" width="17.5703125" style="8" customWidth="1"/>
    <col min="12062" max="12062" width="19.5703125" style="8" customWidth="1"/>
    <col min="12063" max="12063" width="18.5703125" style="8" customWidth="1"/>
    <col min="12064" max="12064" width="73.42578125" style="8" customWidth="1"/>
    <col min="12065" max="12065" width="15.28515625" style="8" customWidth="1"/>
    <col min="12066" max="12067" width="13.5703125" style="8" customWidth="1"/>
    <col min="12068" max="12068" width="14.5703125" style="8" customWidth="1"/>
    <col min="12069" max="12288" width="9.140625" style="8"/>
    <col min="12289" max="12289" width="56.28515625" style="8" customWidth="1"/>
    <col min="12290" max="12295" width="18.7109375" style="8" customWidth="1"/>
    <col min="12296" max="12296" width="20" style="8" customWidth="1"/>
    <col min="12297" max="12297" width="21.42578125" style="8" customWidth="1"/>
    <col min="12298" max="12299" width="19.42578125" style="8" customWidth="1"/>
    <col min="12300" max="12309" width="18.5703125" style="8" customWidth="1"/>
    <col min="12310" max="12311" width="19" style="8" customWidth="1"/>
    <col min="12312" max="12313" width="18.42578125" style="8" customWidth="1"/>
    <col min="12314" max="12315" width="19.42578125" style="8" customWidth="1"/>
    <col min="12316" max="12317" width="17.5703125" style="8" customWidth="1"/>
    <col min="12318" max="12318" width="19.5703125" style="8" customWidth="1"/>
    <col min="12319" max="12319" width="18.5703125" style="8" customWidth="1"/>
    <col min="12320" max="12320" width="73.42578125" style="8" customWidth="1"/>
    <col min="12321" max="12321" width="15.28515625" style="8" customWidth="1"/>
    <col min="12322" max="12323" width="13.5703125" style="8" customWidth="1"/>
    <col min="12324" max="12324" width="14.5703125" style="8" customWidth="1"/>
    <col min="12325" max="12544" width="9.140625" style="8"/>
    <col min="12545" max="12545" width="56.28515625" style="8" customWidth="1"/>
    <col min="12546" max="12551" width="18.7109375" style="8" customWidth="1"/>
    <col min="12552" max="12552" width="20" style="8" customWidth="1"/>
    <col min="12553" max="12553" width="21.42578125" style="8" customWidth="1"/>
    <col min="12554" max="12555" width="19.42578125" style="8" customWidth="1"/>
    <col min="12556" max="12565" width="18.5703125" style="8" customWidth="1"/>
    <col min="12566" max="12567" width="19" style="8" customWidth="1"/>
    <col min="12568" max="12569" width="18.42578125" style="8" customWidth="1"/>
    <col min="12570" max="12571" width="19.42578125" style="8" customWidth="1"/>
    <col min="12572" max="12573" width="17.5703125" style="8" customWidth="1"/>
    <col min="12574" max="12574" width="19.5703125" style="8" customWidth="1"/>
    <col min="12575" max="12575" width="18.5703125" style="8" customWidth="1"/>
    <col min="12576" max="12576" width="73.42578125" style="8" customWidth="1"/>
    <col min="12577" max="12577" width="15.28515625" style="8" customWidth="1"/>
    <col min="12578" max="12579" width="13.5703125" style="8" customWidth="1"/>
    <col min="12580" max="12580" width="14.5703125" style="8" customWidth="1"/>
    <col min="12581" max="12800" width="9.140625" style="8"/>
    <col min="12801" max="12801" width="56.28515625" style="8" customWidth="1"/>
    <col min="12802" max="12807" width="18.7109375" style="8" customWidth="1"/>
    <col min="12808" max="12808" width="20" style="8" customWidth="1"/>
    <col min="12809" max="12809" width="21.42578125" style="8" customWidth="1"/>
    <col min="12810" max="12811" width="19.42578125" style="8" customWidth="1"/>
    <col min="12812" max="12821" width="18.5703125" style="8" customWidth="1"/>
    <col min="12822" max="12823" width="19" style="8" customWidth="1"/>
    <col min="12824" max="12825" width="18.42578125" style="8" customWidth="1"/>
    <col min="12826" max="12827" width="19.42578125" style="8" customWidth="1"/>
    <col min="12828" max="12829" width="17.5703125" style="8" customWidth="1"/>
    <col min="12830" max="12830" width="19.5703125" style="8" customWidth="1"/>
    <col min="12831" max="12831" width="18.5703125" style="8" customWidth="1"/>
    <col min="12832" max="12832" width="73.42578125" style="8" customWidth="1"/>
    <col min="12833" max="12833" width="15.28515625" style="8" customWidth="1"/>
    <col min="12834" max="12835" width="13.5703125" style="8" customWidth="1"/>
    <col min="12836" max="12836" width="14.5703125" style="8" customWidth="1"/>
    <col min="12837" max="13056" width="9.140625" style="8"/>
    <col min="13057" max="13057" width="56.28515625" style="8" customWidth="1"/>
    <col min="13058" max="13063" width="18.7109375" style="8" customWidth="1"/>
    <col min="13064" max="13064" width="20" style="8" customWidth="1"/>
    <col min="13065" max="13065" width="21.42578125" style="8" customWidth="1"/>
    <col min="13066" max="13067" width="19.42578125" style="8" customWidth="1"/>
    <col min="13068" max="13077" width="18.5703125" style="8" customWidth="1"/>
    <col min="13078" max="13079" width="19" style="8" customWidth="1"/>
    <col min="13080" max="13081" width="18.42578125" style="8" customWidth="1"/>
    <col min="13082" max="13083" width="19.42578125" style="8" customWidth="1"/>
    <col min="13084" max="13085" width="17.5703125" style="8" customWidth="1"/>
    <col min="13086" max="13086" width="19.5703125" style="8" customWidth="1"/>
    <col min="13087" max="13087" width="18.5703125" style="8" customWidth="1"/>
    <col min="13088" max="13088" width="73.42578125" style="8" customWidth="1"/>
    <col min="13089" max="13089" width="15.28515625" style="8" customWidth="1"/>
    <col min="13090" max="13091" width="13.5703125" style="8" customWidth="1"/>
    <col min="13092" max="13092" width="14.5703125" style="8" customWidth="1"/>
    <col min="13093" max="13312" width="9.140625" style="8"/>
    <col min="13313" max="13313" width="56.28515625" style="8" customWidth="1"/>
    <col min="13314" max="13319" width="18.7109375" style="8" customWidth="1"/>
    <col min="13320" max="13320" width="20" style="8" customWidth="1"/>
    <col min="13321" max="13321" width="21.42578125" style="8" customWidth="1"/>
    <col min="13322" max="13323" width="19.42578125" style="8" customWidth="1"/>
    <col min="13324" max="13333" width="18.5703125" style="8" customWidth="1"/>
    <col min="13334" max="13335" width="19" style="8" customWidth="1"/>
    <col min="13336" max="13337" width="18.42578125" style="8" customWidth="1"/>
    <col min="13338" max="13339" width="19.42578125" style="8" customWidth="1"/>
    <col min="13340" max="13341" width="17.5703125" style="8" customWidth="1"/>
    <col min="13342" max="13342" width="19.5703125" style="8" customWidth="1"/>
    <col min="13343" max="13343" width="18.5703125" style="8" customWidth="1"/>
    <col min="13344" max="13344" width="73.42578125" style="8" customWidth="1"/>
    <col min="13345" max="13345" width="15.28515625" style="8" customWidth="1"/>
    <col min="13346" max="13347" width="13.5703125" style="8" customWidth="1"/>
    <col min="13348" max="13348" width="14.5703125" style="8" customWidth="1"/>
    <col min="13349" max="13568" width="9.140625" style="8"/>
    <col min="13569" max="13569" width="56.28515625" style="8" customWidth="1"/>
    <col min="13570" max="13575" width="18.7109375" style="8" customWidth="1"/>
    <col min="13576" max="13576" width="20" style="8" customWidth="1"/>
    <col min="13577" max="13577" width="21.42578125" style="8" customWidth="1"/>
    <col min="13578" max="13579" width="19.42578125" style="8" customWidth="1"/>
    <col min="13580" max="13589" width="18.5703125" style="8" customWidth="1"/>
    <col min="13590" max="13591" width="19" style="8" customWidth="1"/>
    <col min="13592" max="13593" width="18.42578125" style="8" customWidth="1"/>
    <col min="13594" max="13595" width="19.42578125" style="8" customWidth="1"/>
    <col min="13596" max="13597" width="17.5703125" style="8" customWidth="1"/>
    <col min="13598" max="13598" width="19.5703125" style="8" customWidth="1"/>
    <col min="13599" max="13599" width="18.5703125" style="8" customWidth="1"/>
    <col min="13600" max="13600" width="73.42578125" style="8" customWidth="1"/>
    <col min="13601" max="13601" width="15.28515625" style="8" customWidth="1"/>
    <col min="13602" max="13603" width="13.5703125" style="8" customWidth="1"/>
    <col min="13604" max="13604" width="14.5703125" style="8" customWidth="1"/>
    <col min="13605" max="13824" width="9.140625" style="8"/>
    <col min="13825" max="13825" width="56.28515625" style="8" customWidth="1"/>
    <col min="13826" max="13831" width="18.7109375" style="8" customWidth="1"/>
    <col min="13832" max="13832" width="20" style="8" customWidth="1"/>
    <col min="13833" max="13833" width="21.42578125" style="8" customWidth="1"/>
    <col min="13834" max="13835" width="19.42578125" style="8" customWidth="1"/>
    <col min="13836" max="13845" width="18.5703125" style="8" customWidth="1"/>
    <col min="13846" max="13847" width="19" style="8" customWidth="1"/>
    <col min="13848" max="13849" width="18.42578125" style="8" customWidth="1"/>
    <col min="13850" max="13851" width="19.42578125" style="8" customWidth="1"/>
    <col min="13852" max="13853" width="17.5703125" style="8" customWidth="1"/>
    <col min="13854" max="13854" width="19.5703125" style="8" customWidth="1"/>
    <col min="13855" max="13855" width="18.5703125" style="8" customWidth="1"/>
    <col min="13856" max="13856" width="73.42578125" style="8" customWidth="1"/>
    <col min="13857" max="13857" width="15.28515625" style="8" customWidth="1"/>
    <col min="13858" max="13859" width="13.5703125" style="8" customWidth="1"/>
    <col min="13860" max="13860" width="14.5703125" style="8" customWidth="1"/>
    <col min="13861" max="14080" width="9.140625" style="8"/>
    <col min="14081" max="14081" width="56.28515625" style="8" customWidth="1"/>
    <col min="14082" max="14087" width="18.7109375" style="8" customWidth="1"/>
    <col min="14088" max="14088" width="20" style="8" customWidth="1"/>
    <col min="14089" max="14089" width="21.42578125" style="8" customWidth="1"/>
    <col min="14090" max="14091" width="19.42578125" style="8" customWidth="1"/>
    <col min="14092" max="14101" width="18.5703125" style="8" customWidth="1"/>
    <col min="14102" max="14103" width="19" style="8" customWidth="1"/>
    <col min="14104" max="14105" width="18.42578125" style="8" customWidth="1"/>
    <col min="14106" max="14107" width="19.42578125" style="8" customWidth="1"/>
    <col min="14108" max="14109" width="17.5703125" style="8" customWidth="1"/>
    <col min="14110" max="14110" width="19.5703125" style="8" customWidth="1"/>
    <col min="14111" max="14111" width="18.5703125" style="8" customWidth="1"/>
    <col min="14112" max="14112" width="73.42578125" style="8" customWidth="1"/>
    <col min="14113" max="14113" width="15.28515625" style="8" customWidth="1"/>
    <col min="14114" max="14115" width="13.5703125" style="8" customWidth="1"/>
    <col min="14116" max="14116" width="14.5703125" style="8" customWidth="1"/>
    <col min="14117" max="14336" width="9.140625" style="8"/>
    <col min="14337" max="14337" width="56.28515625" style="8" customWidth="1"/>
    <col min="14338" max="14343" width="18.7109375" style="8" customWidth="1"/>
    <col min="14344" max="14344" width="20" style="8" customWidth="1"/>
    <col min="14345" max="14345" width="21.42578125" style="8" customWidth="1"/>
    <col min="14346" max="14347" width="19.42578125" style="8" customWidth="1"/>
    <col min="14348" max="14357" width="18.5703125" style="8" customWidth="1"/>
    <col min="14358" max="14359" width="19" style="8" customWidth="1"/>
    <col min="14360" max="14361" width="18.42578125" style="8" customWidth="1"/>
    <col min="14362" max="14363" width="19.42578125" style="8" customWidth="1"/>
    <col min="14364" max="14365" width="17.5703125" style="8" customWidth="1"/>
    <col min="14366" max="14366" width="19.5703125" style="8" customWidth="1"/>
    <col min="14367" max="14367" width="18.5703125" style="8" customWidth="1"/>
    <col min="14368" max="14368" width="73.42578125" style="8" customWidth="1"/>
    <col min="14369" max="14369" width="15.28515625" style="8" customWidth="1"/>
    <col min="14370" max="14371" width="13.5703125" style="8" customWidth="1"/>
    <col min="14372" max="14372" width="14.5703125" style="8" customWidth="1"/>
    <col min="14373" max="14592" width="9.140625" style="8"/>
    <col min="14593" max="14593" width="56.28515625" style="8" customWidth="1"/>
    <col min="14594" max="14599" width="18.7109375" style="8" customWidth="1"/>
    <col min="14600" max="14600" width="20" style="8" customWidth="1"/>
    <col min="14601" max="14601" width="21.42578125" style="8" customWidth="1"/>
    <col min="14602" max="14603" width="19.42578125" style="8" customWidth="1"/>
    <col min="14604" max="14613" width="18.5703125" style="8" customWidth="1"/>
    <col min="14614" max="14615" width="19" style="8" customWidth="1"/>
    <col min="14616" max="14617" width="18.42578125" style="8" customWidth="1"/>
    <col min="14618" max="14619" width="19.42578125" style="8" customWidth="1"/>
    <col min="14620" max="14621" width="17.5703125" style="8" customWidth="1"/>
    <col min="14622" max="14622" width="19.5703125" style="8" customWidth="1"/>
    <col min="14623" max="14623" width="18.5703125" style="8" customWidth="1"/>
    <col min="14624" max="14624" width="73.42578125" style="8" customWidth="1"/>
    <col min="14625" max="14625" width="15.28515625" style="8" customWidth="1"/>
    <col min="14626" max="14627" width="13.5703125" style="8" customWidth="1"/>
    <col min="14628" max="14628" width="14.5703125" style="8" customWidth="1"/>
    <col min="14629" max="14848" width="9.140625" style="8"/>
    <col min="14849" max="14849" width="56.28515625" style="8" customWidth="1"/>
    <col min="14850" max="14855" width="18.7109375" style="8" customWidth="1"/>
    <col min="14856" max="14856" width="20" style="8" customWidth="1"/>
    <col min="14857" max="14857" width="21.42578125" style="8" customWidth="1"/>
    <col min="14858" max="14859" width="19.42578125" style="8" customWidth="1"/>
    <col min="14860" max="14869" width="18.5703125" style="8" customWidth="1"/>
    <col min="14870" max="14871" width="19" style="8" customWidth="1"/>
    <col min="14872" max="14873" width="18.42578125" style="8" customWidth="1"/>
    <col min="14874" max="14875" width="19.42578125" style="8" customWidth="1"/>
    <col min="14876" max="14877" width="17.5703125" style="8" customWidth="1"/>
    <col min="14878" max="14878" width="19.5703125" style="8" customWidth="1"/>
    <col min="14879" max="14879" width="18.5703125" style="8" customWidth="1"/>
    <col min="14880" max="14880" width="73.42578125" style="8" customWidth="1"/>
    <col min="14881" max="14881" width="15.28515625" style="8" customWidth="1"/>
    <col min="14882" max="14883" width="13.5703125" style="8" customWidth="1"/>
    <col min="14884" max="14884" width="14.5703125" style="8" customWidth="1"/>
    <col min="14885" max="15104" width="9.140625" style="8"/>
    <col min="15105" max="15105" width="56.28515625" style="8" customWidth="1"/>
    <col min="15106" max="15111" width="18.7109375" style="8" customWidth="1"/>
    <col min="15112" max="15112" width="20" style="8" customWidth="1"/>
    <col min="15113" max="15113" width="21.42578125" style="8" customWidth="1"/>
    <col min="15114" max="15115" width="19.42578125" style="8" customWidth="1"/>
    <col min="15116" max="15125" width="18.5703125" style="8" customWidth="1"/>
    <col min="15126" max="15127" width="19" style="8" customWidth="1"/>
    <col min="15128" max="15129" width="18.42578125" style="8" customWidth="1"/>
    <col min="15130" max="15131" width="19.42578125" style="8" customWidth="1"/>
    <col min="15132" max="15133" width="17.5703125" style="8" customWidth="1"/>
    <col min="15134" max="15134" width="19.5703125" style="8" customWidth="1"/>
    <col min="15135" max="15135" width="18.5703125" style="8" customWidth="1"/>
    <col min="15136" max="15136" width="73.42578125" style="8" customWidth="1"/>
    <col min="15137" max="15137" width="15.28515625" style="8" customWidth="1"/>
    <col min="15138" max="15139" width="13.5703125" style="8" customWidth="1"/>
    <col min="15140" max="15140" width="14.5703125" style="8" customWidth="1"/>
    <col min="15141" max="15360" width="9.140625" style="8"/>
    <col min="15361" max="15361" width="56.28515625" style="8" customWidth="1"/>
    <col min="15362" max="15367" width="18.7109375" style="8" customWidth="1"/>
    <col min="15368" max="15368" width="20" style="8" customWidth="1"/>
    <col min="15369" max="15369" width="21.42578125" style="8" customWidth="1"/>
    <col min="15370" max="15371" width="19.42578125" style="8" customWidth="1"/>
    <col min="15372" max="15381" width="18.5703125" style="8" customWidth="1"/>
    <col min="15382" max="15383" width="19" style="8" customWidth="1"/>
    <col min="15384" max="15385" width="18.42578125" style="8" customWidth="1"/>
    <col min="15386" max="15387" width="19.42578125" style="8" customWidth="1"/>
    <col min="15388" max="15389" width="17.5703125" style="8" customWidth="1"/>
    <col min="15390" max="15390" width="19.5703125" style="8" customWidth="1"/>
    <col min="15391" max="15391" width="18.5703125" style="8" customWidth="1"/>
    <col min="15392" max="15392" width="73.42578125" style="8" customWidth="1"/>
    <col min="15393" max="15393" width="15.28515625" style="8" customWidth="1"/>
    <col min="15394" max="15395" width="13.5703125" style="8" customWidth="1"/>
    <col min="15396" max="15396" width="14.5703125" style="8" customWidth="1"/>
    <col min="15397" max="15616" width="9.140625" style="8"/>
    <col min="15617" max="15617" width="56.28515625" style="8" customWidth="1"/>
    <col min="15618" max="15623" width="18.7109375" style="8" customWidth="1"/>
    <col min="15624" max="15624" width="20" style="8" customWidth="1"/>
    <col min="15625" max="15625" width="21.42578125" style="8" customWidth="1"/>
    <col min="15626" max="15627" width="19.42578125" style="8" customWidth="1"/>
    <col min="15628" max="15637" width="18.5703125" style="8" customWidth="1"/>
    <col min="15638" max="15639" width="19" style="8" customWidth="1"/>
    <col min="15640" max="15641" width="18.42578125" style="8" customWidth="1"/>
    <col min="15642" max="15643" width="19.42578125" style="8" customWidth="1"/>
    <col min="15644" max="15645" width="17.5703125" style="8" customWidth="1"/>
    <col min="15646" max="15646" width="19.5703125" style="8" customWidth="1"/>
    <col min="15647" max="15647" width="18.5703125" style="8" customWidth="1"/>
    <col min="15648" max="15648" width="73.42578125" style="8" customWidth="1"/>
    <col min="15649" max="15649" width="15.28515625" style="8" customWidth="1"/>
    <col min="15650" max="15651" width="13.5703125" style="8" customWidth="1"/>
    <col min="15652" max="15652" width="14.5703125" style="8" customWidth="1"/>
    <col min="15653" max="15872" width="9.140625" style="8"/>
    <col min="15873" max="15873" width="56.28515625" style="8" customWidth="1"/>
    <col min="15874" max="15879" width="18.7109375" style="8" customWidth="1"/>
    <col min="15880" max="15880" width="20" style="8" customWidth="1"/>
    <col min="15881" max="15881" width="21.42578125" style="8" customWidth="1"/>
    <col min="15882" max="15883" width="19.42578125" style="8" customWidth="1"/>
    <col min="15884" max="15893" width="18.5703125" style="8" customWidth="1"/>
    <col min="15894" max="15895" width="19" style="8" customWidth="1"/>
    <col min="15896" max="15897" width="18.42578125" style="8" customWidth="1"/>
    <col min="15898" max="15899" width="19.42578125" style="8" customWidth="1"/>
    <col min="15900" max="15901" width="17.5703125" style="8" customWidth="1"/>
    <col min="15902" max="15902" width="19.5703125" style="8" customWidth="1"/>
    <col min="15903" max="15903" width="18.5703125" style="8" customWidth="1"/>
    <col min="15904" max="15904" width="73.42578125" style="8" customWidth="1"/>
    <col min="15905" max="15905" width="15.28515625" style="8" customWidth="1"/>
    <col min="15906" max="15907" width="13.5703125" style="8" customWidth="1"/>
    <col min="15908" max="15908" width="14.5703125" style="8" customWidth="1"/>
    <col min="15909" max="16128" width="9.140625" style="8"/>
    <col min="16129" max="16129" width="56.28515625" style="8" customWidth="1"/>
    <col min="16130" max="16135" width="18.7109375" style="8" customWidth="1"/>
    <col min="16136" max="16136" width="20" style="8" customWidth="1"/>
    <col min="16137" max="16137" width="21.42578125" style="8" customWidth="1"/>
    <col min="16138" max="16139" width="19.42578125" style="8" customWidth="1"/>
    <col min="16140" max="16149" width="18.5703125" style="8" customWidth="1"/>
    <col min="16150" max="16151" width="19" style="8" customWidth="1"/>
    <col min="16152" max="16153" width="18.42578125" style="8" customWidth="1"/>
    <col min="16154" max="16155" width="19.42578125" style="8" customWidth="1"/>
    <col min="16156" max="16157" width="17.5703125" style="8" customWidth="1"/>
    <col min="16158" max="16158" width="19.5703125" style="8" customWidth="1"/>
    <col min="16159" max="16159" width="18.5703125" style="8" customWidth="1"/>
    <col min="16160" max="16160" width="73.42578125" style="8" customWidth="1"/>
    <col min="16161" max="16161" width="15.28515625" style="8" customWidth="1"/>
    <col min="16162" max="16163" width="13.5703125" style="8" customWidth="1"/>
    <col min="16164" max="16164" width="14.5703125" style="8" customWidth="1"/>
    <col min="16165" max="16384" width="9.140625" style="8"/>
  </cols>
  <sheetData>
    <row r="1" spans="1:38" ht="18.75" customHeight="1" x14ac:dyDescent="0.25">
      <c r="A1" s="65"/>
      <c r="B1" s="38"/>
      <c r="H1" s="1"/>
      <c r="I1" s="1"/>
      <c r="L1" s="1"/>
      <c r="O1" s="1"/>
      <c r="P1" s="1"/>
      <c r="S1" s="1"/>
      <c r="T1" s="39"/>
      <c r="V1" s="39"/>
      <c r="X1" s="39"/>
      <c r="Z1" s="39"/>
      <c r="AB1" s="40"/>
      <c r="AC1" s="40"/>
      <c r="AD1" s="40"/>
      <c r="AE1" s="1"/>
      <c r="AF1" s="41"/>
      <c r="AG1" s="42" t="s">
        <v>0</v>
      </c>
      <c r="AH1" s="1"/>
      <c r="AI1" s="1"/>
      <c r="AJ1" s="1"/>
    </row>
    <row r="2" spans="1:38" ht="39.75" customHeight="1" x14ac:dyDescent="0.25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43"/>
      <c r="S2" s="43"/>
      <c r="T2" s="43"/>
      <c r="U2" s="132"/>
      <c r="V2" s="43"/>
      <c r="W2" s="132"/>
      <c r="X2" s="43"/>
      <c r="Y2" s="132"/>
      <c r="Z2" s="43"/>
      <c r="AA2" s="132"/>
      <c r="AB2" s="43"/>
      <c r="AC2" s="43"/>
      <c r="AD2" s="43"/>
      <c r="AE2" s="43"/>
      <c r="AF2" s="43"/>
      <c r="AG2" s="1"/>
      <c r="AH2" s="1"/>
      <c r="AI2" s="1"/>
      <c r="AJ2" s="1"/>
    </row>
    <row r="3" spans="1:38" ht="37.5" customHeight="1" x14ac:dyDescent="0.25">
      <c r="A3" s="148" t="s">
        <v>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44"/>
      <c r="S3" s="44"/>
      <c r="T3" s="44"/>
      <c r="U3" s="133"/>
      <c r="V3" s="44"/>
      <c r="W3" s="133"/>
      <c r="X3" s="44"/>
      <c r="Y3" s="133"/>
      <c r="Z3" s="44"/>
      <c r="AA3" s="133"/>
      <c r="AB3" s="52" t="s">
        <v>3</v>
      </c>
      <c r="AC3" s="45"/>
      <c r="AD3" s="45"/>
      <c r="AE3" s="45"/>
      <c r="AF3" s="45"/>
      <c r="AG3" s="1"/>
      <c r="AH3" s="1"/>
      <c r="AI3" s="1"/>
      <c r="AJ3" s="1"/>
    </row>
    <row r="4" spans="1:38" s="21" customFormat="1" ht="36.75" customHeight="1" x14ac:dyDescent="0.25">
      <c r="A4" s="149" t="s">
        <v>4</v>
      </c>
      <c r="B4" s="152" t="s">
        <v>5</v>
      </c>
      <c r="C4" s="152" t="s">
        <v>5</v>
      </c>
      <c r="D4" s="152" t="s">
        <v>6</v>
      </c>
      <c r="E4" s="154" t="s">
        <v>7</v>
      </c>
      <c r="F4" s="156" t="s">
        <v>8</v>
      </c>
      <c r="G4" s="157"/>
      <c r="H4" s="156" t="s">
        <v>9</v>
      </c>
      <c r="I4" s="157"/>
      <c r="J4" s="156" t="s">
        <v>10</v>
      </c>
      <c r="K4" s="157"/>
      <c r="L4" s="156" t="s">
        <v>11</v>
      </c>
      <c r="M4" s="157"/>
      <c r="N4" s="156" t="s">
        <v>12</v>
      </c>
      <c r="O4" s="157"/>
      <c r="P4" s="156" t="s">
        <v>13</v>
      </c>
      <c r="Q4" s="157"/>
      <c r="R4" s="156" t="s">
        <v>14</v>
      </c>
      <c r="S4" s="157"/>
      <c r="T4" s="156" t="s">
        <v>15</v>
      </c>
      <c r="U4" s="157"/>
      <c r="V4" s="156" t="s">
        <v>16</v>
      </c>
      <c r="W4" s="157"/>
      <c r="X4" s="156" t="s">
        <v>17</v>
      </c>
      <c r="Y4" s="157"/>
      <c r="Z4" s="156" t="s">
        <v>18</v>
      </c>
      <c r="AA4" s="157"/>
      <c r="AB4" s="156" t="s">
        <v>19</v>
      </c>
      <c r="AC4" s="157"/>
      <c r="AD4" s="156" t="s">
        <v>20</v>
      </c>
      <c r="AE4" s="157"/>
      <c r="AF4" s="160" t="s">
        <v>21</v>
      </c>
    </row>
    <row r="5" spans="1:38" s="22" customFormat="1" ht="37.5" customHeight="1" x14ac:dyDescent="0.25">
      <c r="A5" s="150"/>
      <c r="B5" s="153"/>
      <c r="C5" s="153"/>
      <c r="D5" s="153"/>
      <c r="E5" s="155"/>
      <c r="F5" s="158"/>
      <c r="G5" s="159"/>
      <c r="H5" s="158"/>
      <c r="I5" s="159"/>
      <c r="J5" s="158"/>
      <c r="K5" s="159"/>
      <c r="L5" s="158"/>
      <c r="M5" s="159"/>
      <c r="N5" s="158"/>
      <c r="O5" s="159"/>
      <c r="P5" s="158"/>
      <c r="Q5" s="159"/>
      <c r="R5" s="158"/>
      <c r="S5" s="159"/>
      <c r="T5" s="158"/>
      <c r="U5" s="159"/>
      <c r="V5" s="158"/>
      <c r="W5" s="159"/>
      <c r="X5" s="158"/>
      <c r="Y5" s="159"/>
      <c r="Z5" s="158"/>
      <c r="AA5" s="159"/>
      <c r="AB5" s="158"/>
      <c r="AC5" s="159"/>
      <c r="AD5" s="158"/>
      <c r="AE5" s="159"/>
      <c r="AF5" s="161"/>
      <c r="AG5" s="22" t="s">
        <v>22</v>
      </c>
      <c r="AH5" s="22" t="s">
        <v>23</v>
      </c>
      <c r="AI5" s="22" t="s">
        <v>24</v>
      </c>
      <c r="AJ5" s="22" t="s">
        <v>25</v>
      </c>
    </row>
    <row r="6" spans="1:38" s="22" customFormat="1" ht="42" customHeight="1" x14ac:dyDescent="0.25">
      <c r="A6" s="151"/>
      <c r="B6" s="2">
        <v>2022</v>
      </c>
      <c r="C6" s="3">
        <v>44866</v>
      </c>
      <c r="D6" s="3">
        <v>44866</v>
      </c>
      <c r="E6" s="3">
        <v>44866</v>
      </c>
      <c r="F6" s="4" t="s">
        <v>26</v>
      </c>
      <c r="G6" s="4" t="s">
        <v>27</v>
      </c>
      <c r="H6" s="4" t="s">
        <v>22</v>
      </c>
      <c r="I6" s="4" t="s">
        <v>28</v>
      </c>
      <c r="J6" s="4" t="s">
        <v>22</v>
      </c>
      <c r="K6" s="4" t="s">
        <v>28</v>
      </c>
      <c r="L6" s="4" t="s">
        <v>22</v>
      </c>
      <c r="M6" s="4" t="s">
        <v>28</v>
      </c>
      <c r="N6" s="4" t="s">
        <v>22</v>
      </c>
      <c r="O6" s="4" t="s">
        <v>28</v>
      </c>
      <c r="P6" s="4" t="s">
        <v>22</v>
      </c>
      <c r="Q6" s="4" t="s">
        <v>28</v>
      </c>
      <c r="R6" s="4" t="s">
        <v>22</v>
      </c>
      <c r="S6" s="4" t="s">
        <v>28</v>
      </c>
      <c r="T6" s="4" t="s">
        <v>22</v>
      </c>
      <c r="U6" s="4" t="s">
        <v>28</v>
      </c>
      <c r="V6" s="4" t="s">
        <v>22</v>
      </c>
      <c r="W6" s="4" t="s">
        <v>28</v>
      </c>
      <c r="X6" s="4" t="s">
        <v>22</v>
      </c>
      <c r="Y6" s="4" t="s">
        <v>28</v>
      </c>
      <c r="Z6" s="4" t="s">
        <v>22</v>
      </c>
      <c r="AA6" s="4" t="s">
        <v>28</v>
      </c>
      <c r="AB6" s="4" t="s">
        <v>22</v>
      </c>
      <c r="AC6" s="4" t="s">
        <v>28</v>
      </c>
      <c r="AD6" s="4" t="s">
        <v>22</v>
      </c>
      <c r="AE6" s="4" t="s">
        <v>28</v>
      </c>
      <c r="AF6" s="162"/>
    </row>
    <row r="7" spans="1:38" s="6" customFormat="1" ht="17.25" customHeight="1" x14ac:dyDescent="0.25">
      <c r="A7" s="66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25</v>
      </c>
      <c r="X7" s="5">
        <v>24</v>
      </c>
      <c r="Y7" s="5">
        <v>25</v>
      </c>
      <c r="Z7" s="5">
        <v>26</v>
      </c>
      <c r="AA7" s="5">
        <v>27</v>
      </c>
      <c r="AB7" s="5">
        <v>28</v>
      </c>
      <c r="AC7" s="5">
        <v>29</v>
      </c>
      <c r="AD7" s="5">
        <v>30</v>
      </c>
      <c r="AE7" s="5">
        <v>31</v>
      </c>
      <c r="AF7" s="5">
        <v>32</v>
      </c>
    </row>
    <row r="8" spans="1:38" s="69" customFormat="1" ht="28.5" customHeight="1" x14ac:dyDescent="0.25">
      <c r="A8" s="166" t="s">
        <v>29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8"/>
      <c r="AF8" s="67"/>
      <c r="AG8" s="68"/>
      <c r="AH8" s="68"/>
      <c r="AI8" s="68"/>
      <c r="AJ8" s="68"/>
    </row>
    <row r="9" spans="1:38" s="75" customFormat="1" ht="24.75" customHeight="1" x14ac:dyDescent="0.3">
      <c r="A9" s="70" t="s">
        <v>74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2"/>
      <c r="AF9" s="73"/>
      <c r="AG9" s="74"/>
      <c r="AH9" s="74"/>
      <c r="AI9" s="74"/>
      <c r="AJ9" s="74"/>
    </row>
    <row r="10" spans="1:38" s="75" customFormat="1" ht="27.75" customHeight="1" x14ac:dyDescent="0.25">
      <c r="A10" s="163" t="s">
        <v>82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2"/>
      <c r="AF10" s="51"/>
      <c r="AG10" s="74"/>
      <c r="AH10" s="74"/>
      <c r="AI10" s="74"/>
      <c r="AJ10" s="74"/>
    </row>
    <row r="11" spans="1:38" s="75" customFormat="1" x14ac:dyDescent="0.3">
      <c r="A11" s="47" t="s">
        <v>34</v>
      </c>
      <c r="B11" s="48">
        <f>SUM(B12:B13)</f>
        <v>1770</v>
      </c>
      <c r="C11" s="48">
        <f>SUM(C12:C13)</f>
        <v>0</v>
      </c>
      <c r="D11" s="48">
        <f>SUM(D12:D13)</f>
        <v>0</v>
      </c>
      <c r="E11" s="48">
        <f>SUM(E12:E13)</f>
        <v>0</v>
      </c>
      <c r="F11" s="48">
        <f>IFERROR(E11/B11*100,0)</f>
        <v>0</v>
      </c>
      <c r="G11" s="48">
        <f>IFERROR(E11/C11*100,0)</f>
        <v>0</v>
      </c>
      <c r="H11" s="48">
        <f t="shared" ref="H11:AE11" si="0">SUM(H12:H13)</f>
        <v>0</v>
      </c>
      <c r="I11" s="48">
        <f t="shared" si="0"/>
        <v>0</v>
      </c>
      <c r="J11" s="48">
        <f t="shared" si="0"/>
        <v>0</v>
      </c>
      <c r="K11" s="48">
        <f t="shared" si="0"/>
        <v>0</v>
      </c>
      <c r="L11" s="48">
        <f t="shared" si="0"/>
        <v>0</v>
      </c>
      <c r="M11" s="48">
        <f t="shared" si="0"/>
        <v>0</v>
      </c>
      <c r="N11" s="48">
        <f t="shared" si="0"/>
        <v>0</v>
      </c>
      <c r="O11" s="48">
        <f t="shared" si="0"/>
        <v>0</v>
      </c>
      <c r="P11" s="48">
        <f t="shared" si="0"/>
        <v>0</v>
      </c>
      <c r="Q11" s="48">
        <f t="shared" si="0"/>
        <v>0</v>
      </c>
      <c r="R11" s="48">
        <f t="shared" si="0"/>
        <v>0</v>
      </c>
      <c r="S11" s="48">
        <f t="shared" si="0"/>
        <v>0</v>
      </c>
      <c r="T11" s="48">
        <f t="shared" si="0"/>
        <v>0</v>
      </c>
      <c r="U11" s="48">
        <f t="shared" si="0"/>
        <v>0</v>
      </c>
      <c r="V11" s="48">
        <f t="shared" si="0"/>
        <v>0</v>
      </c>
      <c r="W11" s="48">
        <f t="shared" ref="W11" si="1">SUM(W12:W13)</f>
        <v>0</v>
      </c>
      <c r="X11" s="48">
        <f t="shared" si="0"/>
        <v>0</v>
      </c>
      <c r="Y11" s="48">
        <f t="shared" si="0"/>
        <v>0</v>
      </c>
      <c r="Z11" s="48">
        <f t="shared" si="0"/>
        <v>0</v>
      </c>
      <c r="AA11" s="48">
        <f t="shared" si="0"/>
        <v>0</v>
      </c>
      <c r="AB11" s="48">
        <f t="shared" si="0"/>
        <v>1770</v>
      </c>
      <c r="AC11" s="48">
        <f t="shared" si="0"/>
        <v>0</v>
      </c>
      <c r="AD11" s="48">
        <f t="shared" si="0"/>
        <v>0</v>
      </c>
      <c r="AE11" s="48">
        <f t="shared" si="0"/>
        <v>0</v>
      </c>
      <c r="AF11" s="131"/>
      <c r="AG11" s="74">
        <f>H11+J11+L11+N11+P11+R11+T11+V11+X11+Z11+AB11+AD11</f>
        <v>1770</v>
      </c>
      <c r="AH11" s="74">
        <f>H11+J11+L11+N11+P11+R11+T11+V11+X11</f>
        <v>0</v>
      </c>
      <c r="AI11" s="74">
        <f>I11+K11+M11+O11+Q11+S11+U11+W11+Y11+AA11+AC11+AE11</f>
        <v>0</v>
      </c>
      <c r="AJ11" s="74">
        <f>E11-C11</f>
        <v>0</v>
      </c>
      <c r="AL11" s="75" t="e">
        <f>E11/C11*100</f>
        <v>#DIV/0!</v>
      </c>
    </row>
    <row r="12" spans="1:38" s="75" customFormat="1" x14ac:dyDescent="0.3">
      <c r="A12" s="47" t="s">
        <v>36</v>
      </c>
      <c r="B12" s="48">
        <v>0</v>
      </c>
      <c r="C12" s="50">
        <f>SUM(H12+J12+L12+N12+P12+R12+T12+V12+X12+Z12)</f>
        <v>0</v>
      </c>
      <c r="D12" s="48">
        <v>0</v>
      </c>
      <c r="E12" s="50">
        <f>SUM(I12,K12,M12,O12,Q12,S12,U12,W12,Y12,AA12,AC12,AE12)</f>
        <v>0</v>
      </c>
      <c r="F12" s="48">
        <f>IFERROR(E12/B12*100,0)</f>
        <v>0</v>
      </c>
      <c r="G12" s="48">
        <f>IFERROR(E12/C12*100,0)</f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51"/>
      <c r="AG12" s="74">
        <f>H12+J12+L12+N12+P12+R12+T12+V12+X12+Z12+AB12+AD12</f>
        <v>0</v>
      </c>
      <c r="AH12" s="74">
        <f>H12+J12+L12+N12+P12+R12+T12+V12+X12</f>
        <v>0</v>
      </c>
      <c r="AI12" s="74">
        <f>I12+K12+M12+O12+Q12+S12+U12+W12+Y12+AA12+AC12+AE12</f>
        <v>0</v>
      </c>
      <c r="AJ12" s="74">
        <f>E12-C12</f>
        <v>0</v>
      </c>
      <c r="AL12" s="75" t="e">
        <f t="shared" ref="AL12:AL75" si="2">E12/C12*100</f>
        <v>#DIV/0!</v>
      </c>
    </row>
    <row r="13" spans="1:38" s="75" customFormat="1" x14ac:dyDescent="0.3">
      <c r="A13" s="47" t="s">
        <v>31</v>
      </c>
      <c r="B13" s="50">
        <f>SUM(H13,J13,L13,N13,P13,R13,T13,V13,X13,Z13,AB13,AD13)</f>
        <v>1770</v>
      </c>
      <c r="C13" s="50">
        <f>SUM(H13+J13+L13+N13+P13+R13+T13+V13+X13+Z13)</f>
        <v>0</v>
      </c>
      <c r="D13" s="50">
        <f>E13</f>
        <v>0</v>
      </c>
      <c r="E13" s="50">
        <f>SUM(I13,K13,M13,O13,Q13,S13,U13,W13,Y13,AA13,AC13,AE13)</f>
        <v>0</v>
      </c>
      <c r="F13" s="48">
        <f>IFERROR(E13/B13*100,0)</f>
        <v>0</v>
      </c>
      <c r="G13" s="48">
        <f>IFERROR(E13/C13*100,0)</f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1770</v>
      </c>
      <c r="AC13" s="50">
        <v>0</v>
      </c>
      <c r="AD13" s="50">
        <v>0</v>
      </c>
      <c r="AE13" s="50">
        <v>0</v>
      </c>
      <c r="AF13" s="131"/>
      <c r="AG13" s="74">
        <f>H13+J13+L13+N13+P13+R13+T13+V13+X13+Z13+AB13+AD13</f>
        <v>1770</v>
      </c>
      <c r="AH13" s="74">
        <f>H13+J13+L13+N13+P13+R13+T13+V13+X13</f>
        <v>0</v>
      </c>
      <c r="AI13" s="74">
        <f>I13+K13+M13+O13+Q13+S13+U13+W13+Y13+AA13+AC13+AE13</f>
        <v>0</v>
      </c>
      <c r="AJ13" s="74">
        <f>E13-C13</f>
        <v>0</v>
      </c>
      <c r="AL13" s="75" t="e">
        <f t="shared" si="2"/>
        <v>#DIV/0!</v>
      </c>
    </row>
    <row r="14" spans="1:38" s="75" customFormat="1" ht="24.75" customHeight="1" x14ac:dyDescent="0.3">
      <c r="A14" s="70" t="s">
        <v>71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2"/>
      <c r="AF14" s="73"/>
      <c r="AG14" s="74"/>
      <c r="AH14" s="74"/>
      <c r="AI14" s="74"/>
      <c r="AJ14" s="74"/>
      <c r="AL14" s="75" t="e">
        <f t="shared" si="2"/>
        <v>#DIV/0!</v>
      </c>
    </row>
    <row r="15" spans="1:38" s="75" customFormat="1" ht="30.75" customHeight="1" x14ac:dyDescent="0.25">
      <c r="A15" s="163" t="s">
        <v>68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5"/>
      <c r="AF15" s="7"/>
      <c r="AG15" s="76"/>
      <c r="AH15" s="76"/>
      <c r="AI15" s="76"/>
      <c r="AJ15" s="76"/>
      <c r="AL15" s="75" t="e">
        <f t="shared" si="2"/>
        <v>#DIV/0!</v>
      </c>
    </row>
    <row r="16" spans="1:38" s="75" customFormat="1" x14ac:dyDescent="0.3">
      <c r="A16" s="47" t="s">
        <v>34</v>
      </c>
      <c r="B16" s="48">
        <f>SUM(B17:B18)</f>
        <v>44675.348000000005</v>
      </c>
      <c r="C16" s="48">
        <f>SUM(C17:C18)</f>
        <v>39175.767000000007</v>
      </c>
      <c r="D16" s="48">
        <f>SUM(D17:D18)</f>
        <v>35101.333780000001</v>
      </c>
      <c r="E16" s="48">
        <f>SUM(E17:E18)</f>
        <v>35101.333780000001</v>
      </c>
      <c r="F16" s="48">
        <f>IFERROR(E16/B16*100,0)</f>
        <v>78.569804940299505</v>
      </c>
      <c r="G16" s="48">
        <f>IFERROR(E16/C16*100,0)</f>
        <v>89.599608298670958</v>
      </c>
      <c r="H16" s="48">
        <f t="shared" ref="H16:AE16" si="3">SUM(H17:H18)</f>
        <v>6400.48</v>
      </c>
      <c r="I16" s="48">
        <f t="shared" si="3"/>
        <v>3434.0837799999999</v>
      </c>
      <c r="J16" s="48">
        <f t="shared" si="3"/>
        <v>3267.0590000000002</v>
      </c>
      <c r="K16" s="48">
        <f t="shared" si="3"/>
        <v>3652.14</v>
      </c>
      <c r="L16" s="48">
        <f t="shared" si="3"/>
        <v>2174.75</v>
      </c>
      <c r="M16" s="48">
        <f t="shared" si="3"/>
        <v>2228.61</v>
      </c>
      <c r="N16" s="48">
        <f t="shared" si="3"/>
        <v>5848.9279999999999</v>
      </c>
      <c r="O16" s="48">
        <f t="shared" si="3"/>
        <v>5487.5599999999995</v>
      </c>
      <c r="P16" s="48">
        <f t="shared" si="3"/>
        <v>3354.5080000000003</v>
      </c>
      <c r="Q16" s="48">
        <f t="shared" si="3"/>
        <v>3821.84</v>
      </c>
      <c r="R16" s="48">
        <f t="shared" si="3"/>
        <v>2601.7950000000001</v>
      </c>
      <c r="S16" s="48">
        <f t="shared" si="3"/>
        <v>4190.34</v>
      </c>
      <c r="T16" s="48">
        <f t="shared" si="3"/>
        <v>6448.8820000000005</v>
      </c>
      <c r="U16" s="48">
        <f t="shared" si="3"/>
        <v>5025.22</v>
      </c>
      <c r="V16" s="48">
        <f t="shared" si="3"/>
        <v>3358.1240000000003</v>
      </c>
      <c r="W16" s="48">
        <f t="shared" ref="W16" si="4">SUM(W17:W18)</f>
        <v>2458.9200000000005</v>
      </c>
      <c r="X16" s="48">
        <f t="shared" si="3"/>
        <v>2147.2809999999999</v>
      </c>
      <c r="Y16" s="48">
        <f t="shared" si="3"/>
        <v>1895.32</v>
      </c>
      <c r="Z16" s="48">
        <f t="shared" si="3"/>
        <v>3573.96</v>
      </c>
      <c r="AA16" s="48">
        <f t="shared" si="3"/>
        <v>2907.3</v>
      </c>
      <c r="AB16" s="48">
        <f t="shared" si="3"/>
        <v>2555.471</v>
      </c>
      <c r="AC16" s="48">
        <f t="shared" si="3"/>
        <v>0</v>
      </c>
      <c r="AD16" s="48">
        <f t="shared" si="3"/>
        <v>2944.1100000000006</v>
      </c>
      <c r="AE16" s="48">
        <f t="shared" si="3"/>
        <v>0</v>
      </c>
      <c r="AF16" s="7"/>
      <c r="AG16" s="76">
        <f t="shared" ref="AG16:AG22" si="5">H16+J16+L16+N16+P16+R16+T16+V16+X16+Z16+AB16+AD16</f>
        <v>44675.348000000005</v>
      </c>
      <c r="AH16" s="76">
        <f t="shared" ref="AH16:AH22" si="6">H16+J16+L16+N16+P16+R16+T16+V16+X16</f>
        <v>35601.807000000008</v>
      </c>
      <c r="AI16" s="76">
        <f t="shared" ref="AI16:AI22" si="7">I16+K16+M16+O16+Q16+S16+U16+W16+Y16+AA16+AC16+AE16</f>
        <v>35101.333780000008</v>
      </c>
      <c r="AJ16" s="76">
        <f t="shared" ref="AJ16:AJ22" si="8">E16-C16</f>
        <v>-4074.4332200000063</v>
      </c>
      <c r="AL16" s="75">
        <f t="shared" si="2"/>
        <v>89.599608298670958</v>
      </c>
    </row>
    <row r="17" spans="1:38" s="75" customFormat="1" x14ac:dyDescent="0.3">
      <c r="A17" s="47" t="s">
        <v>36</v>
      </c>
      <c r="B17" s="48">
        <v>0</v>
      </c>
      <c r="C17" s="48">
        <v>0</v>
      </c>
      <c r="D17" s="48">
        <v>0</v>
      </c>
      <c r="E17" s="48">
        <v>0</v>
      </c>
      <c r="F17" s="48">
        <f>IFERROR(E17/B17*100,0)</f>
        <v>0</v>
      </c>
      <c r="G17" s="48">
        <f>IFERROR(E17/C17*100,0)</f>
        <v>0</v>
      </c>
      <c r="H17" s="50">
        <f t="shared" ref="H17:AE17" si="9">SUM(H21,H25,H29,H33,H37)</f>
        <v>0</v>
      </c>
      <c r="I17" s="50">
        <f t="shared" si="9"/>
        <v>0</v>
      </c>
      <c r="J17" s="50">
        <f t="shared" si="9"/>
        <v>0</v>
      </c>
      <c r="K17" s="50">
        <f t="shared" si="9"/>
        <v>0</v>
      </c>
      <c r="L17" s="50">
        <f t="shared" si="9"/>
        <v>0</v>
      </c>
      <c r="M17" s="50">
        <f t="shared" si="9"/>
        <v>0</v>
      </c>
      <c r="N17" s="50">
        <f t="shared" si="9"/>
        <v>0</v>
      </c>
      <c r="O17" s="50">
        <f t="shared" si="9"/>
        <v>0</v>
      </c>
      <c r="P17" s="50">
        <f t="shared" si="9"/>
        <v>0</v>
      </c>
      <c r="Q17" s="50">
        <f t="shared" si="9"/>
        <v>0</v>
      </c>
      <c r="R17" s="50">
        <f t="shared" si="9"/>
        <v>0</v>
      </c>
      <c r="S17" s="50">
        <f t="shared" si="9"/>
        <v>0</v>
      </c>
      <c r="T17" s="50">
        <f t="shared" si="9"/>
        <v>0</v>
      </c>
      <c r="U17" s="50">
        <f t="shared" si="9"/>
        <v>0</v>
      </c>
      <c r="V17" s="50">
        <f t="shared" si="9"/>
        <v>0</v>
      </c>
      <c r="W17" s="50">
        <f t="shared" ref="W17" si="10">SUM(W21,W25,W29,W33,W37)</f>
        <v>0</v>
      </c>
      <c r="X17" s="50">
        <f t="shared" si="9"/>
        <v>0</v>
      </c>
      <c r="Y17" s="50">
        <f t="shared" si="9"/>
        <v>0</v>
      </c>
      <c r="Z17" s="50">
        <f t="shared" si="9"/>
        <v>0</v>
      </c>
      <c r="AA17" s="50">
        <f t="shared" si="9"/>
        <v>0</v>
      </c>
      <c r="AB17" s="50">
        <f t="shared" si="9"/>
        <v>0</v>
      </c>
      <c r="AC17" s="50">
        <f t="shared" si="9"/>
        <v>0</v>
      </c>
      <c r="AD17" s="50">
        <f t="shared" si="9"/>
        <v>0</v>
      </c>
      <c r="AE17" s="50">
        <f t="shared" si="9"/>
        <v>0</v>
      </c>
      <c r="AF17" s="51"/>
      <c r="AG17" s="74">
        <f t="shared" si="5"/>
        <v>0</v>
      </c>
      <c r="AH17" s="74">
        <f t="shared" si="6"/>
        <v>0</v>
      </c>
      <c r="AI17" s="74">
        <f t="shared" si="7"/>
        <v>0</v>
      </c>
      <c r="AJ17" s="74">
        <f t="shared" si="8"/>
        <v>0</v>
      </c>
      <c r="AL17" s="75" t="e">
        <f t="shared" si="2"/>
        <v>#DIV/0!</v>
      </c>
    </row>
    <row r="18" spans="1:38" s="75" customFormat="1" x14ac:dyDescent="0.3">
      <c r="A18" s="47" t="s">
        <v>31</v>
      </c>
      <c r="B18" s="50">
        <f>SUM(B22,B26,B30,B34,B38)</f>
        <v>44675.348000000005</v>
      </c>
      <c r="C18" s="50">
        <f>SUM(C22,C26,C30,C34,C38)</f>
        <v>39175.767000000007</v>
      </c>
      <c r="D18" s="50">
        <f>SUM(D22,D26,D30,D34,D38)</f>
        <v>35101.333780000001</v>
      </c>
      <c r="E18" s="50">
        <f>SUM(E22,E26,E30,E34,E38)</f>
        <v>35101.333780000001</v>
      </c>
      <c r="F18" s="48">
        <f>IFERROR(E18/B18*100,0)</f>
        <v>78.569804940299505</v>
      </c>
      <c r="G18" s="48">
        <f>IFERROR(E18/C18*100,0)</f>
        <v>89.599608298670958</v>
      </c>
      <c r="H18" s="50">
        <f t="shared" ref="H18:AE18" si="11">SUM(H22,H26,H30,H34,H38)</f>
        <v>6400.48</v>
      </c>
      <c r="I18" s="50">
        <f t="shared" si="11"/>
        <v>3434.0837799999999</v>
      </c>
      <c r="J18" s="50">
        <f t="shared" si="11"/>
        <v>3267.0590000000002</v>
      </c>
      <c r="K18" s="50">
        <f t="shared" si="11"/>
        <v>3652.14</v>
      </c>
      <c r="L18" s="50">
        <f t="shared" si="11"/>
        <v>2174.75</v>
      </c>
      <c r="M18" s="50">
        <f t="shared" si="11"/>
        <v>2228.61</v>
      </c>
      <c r="N18" s="50">
        <f t="shared" si="11"/>
        <v>5848.9279999999999</v>
      </c>
      <c r="O18" s="50">
        <f t="shared" si="11"/>
        <v>5487.5599999999995</v>
      </c>
      <c r="P18" s="50">
        <f t="shared" si="11"/>
        <v>3354.5080000000003</v>
      </c>
      <c r="Q18" s="50">
        <f t="shared" si="11"/>
        <v>3821.84</v>
      </c>
      <c r="R18" s="50">
        <f t="shared" si="11"/>
        <v>2601.7950000000001</v>
      </c>
      <c r="S18" s="50">
        <f t="shared" si="11"/>
        <v>4190.34</v>
      </c>
      <c r="T18" s="50">
        <f t="shared" si="11"/>
        <v>6448.8820000000005</v>
      </c>
      <c r="U18" s="50">
        <f t="shared" si="11"/>
        <v>5025.22</v>
      </c>
      <c r="V18" s="50">
        <f t="shared" si="11"/>
        <v>3358.1240000000003</v>
      </c>
      <c r="W18" s="50">
        <f t="shared" ref="W18" si="12">SUM(W22,W26,W30,W34,W38)</f>
        <v>2458.9200000000005</v>
      </c>
      <c r="X18" s="50">
        <f t="shared" si="11"/>
        <v>2147.2809999999999</v>
      </c>
      <c r="Y18" s="50">
        <f t="shared" si="11"/>
        <v>1895.32</v>
      </c>
      <c r="Z18" s="50">
        <f t="shared" si="11"/>
        <v>3573.96</v>
      </c>
      <c r="AA18" s="50">
        <f t="shared" si="11"/>
        <v>2907.3</v>
      </c>
      <c r="AB18" s="50">
        <f t="shared" si="11"/>
        <v>2555.471</v>
      </c>
      <c r="AC18" s="50">
        <f t="shared" si="11"/>
        <v>0</v>
      </c>
      <c r="AD18" s="50">
        <f t="shared" si="11"/>
        <v>2944.1100000000006</v>
      </c>
      <c r="AE18" s="50">
        <f t="shared" si="11"/>
        <v>0</v>
      </c>
      <c r="AF18" s="7"/>
      <c r="AG18" s="76">
        <f t="shared" si="5"/>
        <v>44675.348000000005</v>
      </c>
      <c r="AH18" s="76">
        <f t="shared" si="6"/>
        <v>35601.807000000008</v>
      </c>
      <c r="AI18" s="76">
        <f t="shared" si="7"/>
        <v>35101.333780000008</v>
      </c>
      <c r="AJ18" s="76">
        <f t="shared" si="8"/>
        <v>-4074.4332200000063</v>
      </c>
      <c r="AL18" s="75">
        <f t="shared" si="2"/>
        <v>89.599608298670958</v>
      </c>
    </row>
    <row r="19" spans="1:38" s="75" customFormat="1" ht="30" customHeight="1" x14ac:dyDescent="0.25">
      <c r="A19" s="163" t="s">
        <v>35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5"/>
      <c r="AF19" s="7"/>
      <c r="AG19" s="76">
        <f t="shared" si="5"/>
        <v>0</v>
      </c>
      <c r="AH19" s="76">
        <f t="shared" si="6"/>
        <v>0</v>
      </c>
      <c r="AI19" s="76">
        <f t="shared" si="7"/>
        <v>0</v>
      </c>
      <c r="AJ19" s="76">
        <f t="shared" si="8"/>
        <v>0</v>
      </c>
      <c r="AL19" s="75" t="e">
        <f t="shared" si="2"/>
        <v>#DIV/0!</v>
      </c>
    </row>
    <row r="20" spans="1:38" s="75" customFormat="1" x14ac:dyDescent="0.3">
      <c r="A20" s="47" t="s">
        <v>34</v>
      </c>
      <c r="B20" s="48">
        <f>SUM(B21:B22)</f>
        <v>115.002</v>
      </c>
      <c r="C20" s="48">
        <f>SUM(C21:C22)</f>
        <v>93.06</v>
      </c>
      <c r="D20" s="48">
        <f>SUM(D21:D22)</f>
        <v>92.820000000000007</v>
      </c>
      <c r="E20" s="48">
        <f>SUM(E21:E22)</f>
        <v>92.820000000000007</v>
      </c>
      <c r="F20" s="48">
        <f>IFERROR(E20/B20*100,0)</f>
        <v>80.711639797568751</v>
      </c>
      <c r="G20" s="48">
        <f>IFERROR(E20/C20*100,0)</f>
        <v>99.742101869761441</v>
      </c>
      <c r="H20" s="48">
        <f t="shared" ref="H20:AE20" si="13">SUM(H21:H22)</f>
        <v>0</v>
      </c>
      <c r="I20" s="48">
        <f t="shared" si="13"/>
        <v>0</v>
      </c>
      <c r="J20" s="48">
        <f t="shared" si="13"/>
        <v>0</v>
      </c>
      <c r="K20" s="48">
        <f t="shared" si="13"/>
        <v>0</v>
      </c>
      <c r="L20" s="48">
        <f t="shared" si="13"/>
        <v>19.7</v>
      </c>
      <c r="M20" s="48">
        <f t="shared" si="13"/>
        <v>19.670000000000002</v>
      </c>
      <c r="N20" s="48">
        <f t="shared" si="13"/>
        <v>9.2780000000000005</v>
      </c>
      <c r="O20" s="48">
        <f t="shared" si="13"/>
        <v>9.2799999999999994</v>
      </c>
      <c r="P20" s="48">
        <f t="shared" si="13"/>
        <v>11.349</v>
      </c>
      <c r="Q20" s="48">
        <f t="shared" si="13"/>
        <v>5.77</v>
      </c>
      <c r="R20" s="48">
        <f t="shared" si="13"/>
        <v>9.8550000000000004</v>
      </c>
      <c r="S20" s="48">
        <f t="shared" si="13"/>
        <v>15.43</v>
      </c>
      <c r="T20" s="48">
        <f t="shared" si="13"/>
        <v>8.6720000000000006</v>
      </c>
      <c r="U20" s="48">
        <f t="shared" si="13"/>
        <v>8.67</v>
      </c>
      <c r="V20" s="48">
        <f t="shared" si="13"/>
        <v>15.365</v>
      </c>
      <c r="W20" s="48">
        <f t="shared" ref="W20" si="14">SUM(W21:W22)</f>
        <v>13.72</v>
      </c>
      <c r="X20" s="48">
        <f t="shared" si="13"/>
        <v>12.031000000000001</v>
      </c>
      <c r="Y20" s="48">
        <f t="shared" si="13"/>
        <v>12.03</v>
      </c>
      <c r="Z20" s="48">
        <f t="shared" si="13"/>
        <v>6.81</v>
      </c>
      <c r="AA20" s="48">
        <f t="shared" si="13"/>
        <v>8.25</v>
      </c>
      <c r="AB20" s="48">
        <f t="shared" si="13"/>
        <v>12.561999999999999</v>
      </c>
      <c r="AC20" s="48">
        <f t="shared" si="13"/>
        <v>0</v>
      </c>
      <c r="AD20" s="48">
        <f t="shared" si="13"/>
        <v>9.3800000000000008</v>
      </c>
      <c r="AE20" s="48">
        <f t="shared" si="13"/>
        <v>0</v>
      </c>
      <c r="AF20" s="7"/>
      <c r="AG20" s="76">
        <f t="shared" si="5"/>
        <v>115.002</v>
      </c>
      <c r="AH20" s="76">
        <f t="shared" si="6"/>
        <v>86.25</v>
      </c>
      <c r="AI20" s="76">
        <f t="shared" si="7"/>
        <v>92.820000000000007</v>
      </c>
      <c r="AJ20" s="76">
        <f t="shared" si="8"/>
        <v>-0.23999999999999488</v>
      </c>
      <c r="AL20" s="75">
        <f t="shared" si="2"/>
        <v>99.742101869761441</v>
      </c>
    </row>
    <row r="21" spans="1:38" s="75" customFormat="1" x14ac:dyDescent="0.3">
      <c r="A21" s="47" t="s">
        <v>36</v>
      </c>
      <c r="B21" s="48">
        <v>0</v>
      </c>
      <c r="C21" s="50">
        <f>SUM(H21+J21+L21+N21+P21+R21+T21+V21+X21+Z21)</f>
        <v>0</v>
      </c>
      <c r="D21" s="48">
        <v>0</v>
      </c>
      <c r="E21" s="50">
        <f>SUM(I21,K21,M21,O21,Q21,S21,U21,W21,Y21,AA21,AC21,AE21)</f>
        <v>0</v>
      </c>
      <c r="F21" s="48">
        <f>IFERROR(E21/B21*100,0)</f>
        <v>0</v>
      </c>
      <c r="G21" s="48">
        <f>IFERROR(E21/C21*100,0)</f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0</v>
      </c>
      <c r="AE21" s="48">
        <v>0</v>
      </c>
      <c r="AF21" s="51"/>
      <c r="AG21" s="74">
        <f t="shared" si="5"/>
        <v>0</v>
      </c>
      <c r="AH21" s="74">
        <f t="shared" si="6"/>
        <v>0</v>
      </c>
      <c r="AI21" s="74">
        <f t="shared" si="7"/>
        <v>0</v>
      </c>
      <c r="AJ21" s="74">
        <f t="shared" si="8"/>
        <v>0</v>
      </c>
      <c r="AL21" s="75" t="e">
        <f t="shared" si="2"/>
        <v>#DIV/0!</v>
      </c>
    </row>
    <row r="22" spans="1:38" s="75" customFormat="1" x14ac:dyDescent="0.3">
      <c r="A22" s="47" t="s">
        <v>31</v>
      </c>
      <c r="B22" s="50">
        <f>SUM(H22,J22,L22,N22,P22,R22,T22,V22,X22,Z22,AB22,AD22)</f>
        <v>115.002</v>
      </c>
      <c r="C22" s="50">
        <f>SUM(H22+J22+L22+N22+P22+R22+T22+V22+X22+Z22)</f>
        <v>93.06</v>
      </c>
      <c r="D22" s="50">
        <f>E22</f>
        <v>92.820000000000007</v>
      </c>
      <c r="E22" s="50">
        <f>SUM(I22,K22,M22,O22,Q22,S22,U22,W22,Y22,AA22,AC22,AE22)</f>
        <v>92.820000000000007</v>
      </c>
      <c r="F22" s="48">
        <f>IFERROR(E22/B22*100,0)</f>
        <v>80.711639797568751</v>
      </c>
      <c r="G22" s="48">
        <f>IFERROR(E22/C22*100,0)</f>
        <v>99.742101869761441</v>
      </c>
      <c r="H22" s="50">
        <v>0</v>
      </c>
      <c r="I22" s="50">
        <v>0</v>
      </c>
      <c r="J22" s="50">
        <v>0</v>
      </c>
      <c r="K22" s="50">
        <v>0</v>
      </c>
      <c r="L22" s="50">
        <v>19.7</v>
      </c>
      <c r="M22" s="48">
        <v>19.670000000000002</v>
      </c>
      <c r="N22" s="50">
        <v>9.2780000000000005</v>
      </c>
      <c r="O22" s="48">
        <v>9.2799999999999994</v>
      </c>
      <c r="P22" s="50">
        <v>11.349</v>
      </c>
      <c r="Q22" s="48">
        <v>5.77</v>
      </c>
      <c r="R22" s="50">
        <v>9.8550000000000004</v>
      </c>
      <c r="S22" s="48">
        <v>15.43</v>
      </c>
      <c r="T22" s="50">
        <v>8.6720000000000006</v>
      </c>
      <c r="U22" s="48">
        <v>8.67</v>
      </c>
      <c r="V22" s="50">
        <v>15.365</v>
      </c>
      <c r="W22" s="48">
        <v>13.72</v>
      </c>
      <c r="X22" s="50">
        <v>12.031000000000001</v>
      </c>
      <c r="Y22" s="48">
        <v>12.03</v>
      </c>
      <c r="Z22" s="50">
        <v>6.81</v>
      </c>
      <c r="AA22" s="50">
        <v>8.25</v>
      </c>
      <c r="AB22" s="50">
        <v>12.561999999999999</v>
      </c>
      <c r="AC22" s="50">
        <v>0</v>
      </c>
      <c r="AD22" s="50">
        <v>9.3800000000000008</v>
      </c>
      <c r="AE22" s="50">
        <v>0</v>
      </c>
      <c r="AF22" s="7"/>
      <c r="AG22" s="76">
        <f t="shared" si="5"/>
        <v>115.002</v>
      </c>
      <c r="AH22" s="76">
        <f t="shared" si="6"/>
        <v>86.25</v>
      </c>
      <c r="AI22" s="76">
        <f t="shared" si="7"/>
        <v>92.820000000000007</v>
      </c>
      <c r="AJ22" s="76">
        <f t="shared" si="8"/>
        <v>-0.23999999999999488</v>
      </c>
      <c r="AL22" s="75">
        <f t="shared" si="2"/>
        <v>99.742101869761441</v>
      </c>
    </row>
    <row r="23" spans="1:38" s="75" customFormat="1" ht="28.5" customHeight="1" x14ac:dyDescent="0.25">
      <c r="A23" s="163" t="s">
        <v>37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5"/>
      <c r="AF23" s="7"/>
      <c r="AG23" s="76"/>
      <c r="AH23" s="76"/>
      <c r="AI23" s="76"/>
      <c r="AJ23" s="76"/>
      <c r="AL23" s="75" t="e">
        <f t="shared" si="2"/>
        <v>#DIV/0!</v>
      </c>
    </row>
    <row r="24" spans="1:38" s="75" customFormat="1" x14ac:dyDescent="0.3">
      <c r="A24" s="47" t="s">
        <v>34</v>
      </c>
      <c r="B24" s="48">
        <f>SUM(B25:B26)</f>
        <v>0</v>
      </c>
      <c r="C24" s="48">
        <f>SUM(C25:C26)</f>
        <v>0</v>
      </c>
      <c r="D24" s="48">
        <f>SUM(D25:D26)</f>
        <v>0</v>
      </c>
      <c r="E24" s="48">
        <f>SUM(E25:E26)</f>
        <v>0</v>
      </c>
      <c r="F24" s="48">
        <f>IFERROR(E24/B24*100,0)</f>
        <v>0</v>
      </c>
      <c r="G24" s="48">
        <f>IFERROR(E24/C24*100,0)</f>
        <v>0</v>
      </c>
      <c r="H24" s="48">
        <f t="shared" ref="H24:AE24" si="15">SUM(H25:H26)</f>
        <v>0</v>
      </c>
      <c r="I24" s="48">
        <f t="shared" si="15"/>
        <v>0</v>
      </c>
      <c r="J24" s="48">
        <f t="shared" si="15"/>
        <v>0</v>
      </c>
      <c r="K24" s="48">
        <f t="shared" si="15"/>
        <v>0</v>
      </c>
      <c r="L24" s="48">
        <f t="shared" si="15"/>
        <v>0</v>
      </c>
      <c r="M24" s="48">
        <f t="shared" si="15"/>
        <v>0</v>
      </c>
      <c r="N24" s="48">
        <f t="shared" si="15"/>
        <v>0</v>
      </c>
      <c r="O24" s="48">
        <f t="shared" si="15"/>
        <v>0</v>
      </c>
      <c r="P24" s="48">
        <f t="shared" si="15"/>
        <v>0</v>
      </c>
      <c r="Q24" s="48">
        <f t="shared" si="15"/>
        <v>0</v>
      </c>
      <c r="R24" s="48">
        <f t="shared" si="15"/>
        <v>0</v>
      </c>
      <c r="S24" s="48">
        <f t="shared" si="15"/>
        <v>0</v>
      </c>
      <c r="T24" s="48">
        <f t="shared" si="15"/>
        <v>0</v>
      </c>
      <c r="U24" s="48">
        <f t="shared" si="15"/>
        <v>0</v>
      </c>
      <c r="V24" s="48">
        <f t="shared" si="15"/>
        <v>0</v>
      </c>
      <c r="W24" s="48">
        <f t="shared" ref="W24" si="16">SUM(W25:W26)</f>
        <v>0</v>
      </c>
      <c r="X24" s="48">
        <f t="shared" si="15"/>
        <v>0</v>
      </c>
      <c r="Y24" s="48">
        <f t="shared" si="15"/>
        <v>0</v>
      </c>
      <c r="Z24" s="48">
        <f t="shared" si="15"/>
        <v>0</v>
      </c>
      <c r="AA24" s="48">
        <f t="shared" si="15"/>
        <v>0</v>
      </c>
      <c r="AB24" s="48">
        <f t="shared" si="15"/>
        <v>0</v>
      </c>
      <c r="AC24" s="48">
        <f t="shared" si="15"/>
        <v>0</v>
      </c>
      <c r="AD24" s="48">
        <f t="shared" si="15"/>
        <v>0</v>
      </c>
      <c r="AE24" s="48">
        <f t="shared" si="15"/>
        <v>0</v>
      </c>
      <c r="AF24" s="51"/>
      <c r="AG24" s="74">
        <f t="shared" ref="AG24:AG38" si="17">H24+J24+L24+N24+P24+R24+T24+V24+X24+Z24+AB24+AD24</f>
        <v>0</v>
      </c>
      <c r="AH24" s="74">
        <f t="shared" ref="AH24:AH38" si="18">H24+J24+L24+N24+P24+R24+T24+V24+X24</f>
        <v>0</v>
      </c>
      <c r="AI24" s="74">
        <f t="shared" ref="AI24:AI38" si="19">I24+K24+M24+O24+Q24+S24+U24+W24+Y24+AA24+AC24+AE24</f>
        <v>0</v>
      </c>
      <c r="AJ24" s="74">
        <f t="shared" ref="AJ24:AJ38" si="20">E24-C24</f>
        <v>0</v>
      </c>
      <c r="AL24" s="75" t="e">
        <f t="shared" si="2"/>
        <v>#DIV/0!</v>
      </c>
    </row>
    <row r="25" spans="1:38" s="75" customFormat="1" x14ac:dyDescent="0.3">
      <c r="A25" s="47" t="s">
        <v>36</v>
      </c>
      <c r="B25" s="48">
        <v>0</v>
      </c>
      <c r="C25" s="50">
        <f>SUM(H25+J25+L25+N25+P25+R25+T25+V25+X25+Z25)</f>
        <v>0</v>
      </c>
      <c r="D25" s="48">
        <v>0</v>
      </c>
      <c r="E25" s="50">
        <f>SUM(I25,K25,M25,O25,Q25,S25,U25,W25,Y25,AA25,AC25,AE25)</f>
        <v>0</v>
      </c>
      <c r="F25" s="48">
        <f>IFERROR(E25/B25*100,0)</f>
        <v>0</v>
      </c>
      <c r="G25" s="48">
        <f>IFERROR(E25/C25*100,0)</f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51"/>
      <c r="AG25" s="74">
        <f t="shared" si="17"/>
        <v>0</v>
      </c>
      <c r="AH25" s="74">
        <f t="shared" si="18"/>
        <v>0</v>
      </c>
      <c r="AI25" s="74">
        <f t="shared" si="19"/>
        <v>0</v>
      </c>
      <c r="AJ25" s="74">
        <f t="shared" si="20"/>
        <v>0</v>
      </c>
      <c r="AL25" s="75" t="e">
        <f t="shared" si="2"/>
        <v>#DIV/0!</v>
      </c>
    </row>
    <row r="26" spans="1:38" s="75" customFormat="1" x14ac:dyDescent="0.3">
      <c r="A26" s="47" t="s">
        <v>31</v>
      </c>
      <c r="B26" s="50">
        <f>SUM(H26,J26,L26,N26,P26,R26,T26,V26,X26,Z26,AB26,AD26)</f>
        <v>0</v>
      </c>
      <c r="C26" s="50">
        <f>SUM(H26+J26+L26+N26+P26+R26+T26+V26+X26+Z26)</f>
        <v>0</v>
      </c>
      <c r="D26" s="50">
        <f>E26</f>
        <v>0</v>
      </c>
      <c r="E26" s="50">
        <f>SUM(I26,K26,M26,O26,Q26,S26,U26,W26,Y26,AA26,AC26,AE26)</f>
        <v>0</v>
      </c>
      <c r="F26" s="48">
        <f>IFERROR(E26/B26*100,0)</f>
        <v>0</v>
      </c>
      <c r="G26" s="48">
        <f>IFERROR(E26/C26*100,0)</f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1"/>
      <c r="AG26" s="74">
        <f t="shared" si="17"/>
        <v>0</v>
      </c>
      <c r="AH26" s="74">
        <f t="shared" si="18"/>
        <v>0</v>
      </c>
      <c r="AI26" s="74">
        <f t="shared" si="19"/>
        <v>0</v>
      </c>
      <c r="AJ26" s="74">
        <f t="shared" si="20"/>
        <v>0</v>
      </c>
      <c r="AL26" s="75" t="e">
        <f t="shared" si="2"/>
        <v>#DIV/0!</v>
      </c>
    </row>
    <row r="27" spans="1:38" s="75" customFormat="1" ht="26.25" customHeight="1" x14ac:dyDescent="0.25">
      <c r="A27" s="163" t="s">
        <v>38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5"/>
      <c r="AF27" s="46"/>
      <c r="AG27" s="76">
        <f t="shared" si="17"/>
        <v>0</v>
      </c>
      <c r="AH27" s="76">
        <f t="shared" si="18"/>
        <v>0</v>
      </c>
      <c r="AI27" s="76">
        <f t="shared" si="19"/>
        <v>0</v>
      </c>
      <c r="AJ27" s="76">
        <f t="shared" si="20"/>
        <v>0</v>
      </c>
      <c r="AL27" s="75" t="e">
        <f t="shared" si="2"/>
        <v>#DIV/0!</v>
      </c>
    </row>
    <row r="28" spans="1:38" s="75" customFormat="1" x14ac:dyDescent="0.3">
      <c r="A28" s="47" t="s">
        <v>34</v>
      </c>
      <c r="B28" s="48">
        <f>SUM(B29:B30)</f>
        <v>22246.366000000002</v>
      </c>
      <c r="C28" s="48">
        <f>SUM(C29:C30)</f>
        <v>19538.897000000001</v>
      </c>
      <c r="D28" s="48">
        <f>SUM(D29:D30)</f>
        <v>17398.120470000002</v>
      </c>
      <c r="E28" s="48">
        <f>SUM(E29:E30)</f>
        <v>17398.120470000002</v>
      </c>
      <c r="F28" s="48">
        <f>IFERROR(E28/B28*100,0)</f>
        <v>78.206573019611383</v>
      </c>
      <c r="G28" s="48">
        <f>IFERROR(E28/C28*100,0)</f>
        <v>89.043513919951579</v>
      </c>
      <c r="H28" s="48">
        <f t="shared" ref="H28:AE28" si="21">SUM(H29:H30)</f>
        <v>3017.5</v>
      </c>
      <c r="I28" s="48">
        <f t="shared" si="21"/>
        <v>1741.17047</v>
      </c>
      <c r="J28" s="48">
        <f t="shared" si="21"/>
        <v>1606.6590000000001</v>
      </c>
      <c r="K28" s="48">
        <f t="shared" si="21"/>
        <v>1869.07</v>
      </c>
      <c r="L28" s="48">
        <f t="shared" si="21"/>
        <v>1048.1099999999999</v>
      </c>
      <c r="M28" s="48">
        <f t="shared" si="21"/>
        <v>1149.8499999999999</v>
      </c>
      <c r="N28" s="48">
        <f t="shared" si="21"/>
        <v>2897.61</v>
      </c>
      <c r="O28" s="48">
        <f t="shared" si="21"/>
        <v>2542.62</v>
      </c>
      <c r="P28" s="48">
        <f t="shared" si="21"/>
        <v>1606.6590000000001</v>
      </c>
      <c r="Q28" s="48">
        <f t="shared" si="21"/>
        <v>1780.49</v>
      </c>
      <c r="R28" s="48">
        <f t="shared" si="21"/>
        <v>1476.61</v>
      </c>
      <c r="S28" s="48">
        <f t="shared" si="21"/>
        <v>2194.7600000000002</v>
      </c>
      <c r="T28" s="48">
        <f t="shared" si="21"/>
        <v>3124.77</v>
      </c>
      <c r="U28" s="48">
        <f t="shared" si="21"/>
        <v>2577.3000000000002</v>
      </c>
      <c r="V28" s="48">
        <f t="shared" si="21"/>
        <v>1617.9590000000001</v>
      </c>
      <c r="W28" s="48">
        <f t="shared" ref="W28" si="22">SUM(W29:W30)</f>
        <v>1256.8800000000001</v>
      </c>
      <c r="X28" s="48">
        <f t="shared" si="21"/>
        <v>1050.4100000000001</v>
      </c>
      <c r="Y28" s="48">
        <f t="shared" si="21"/>
        <v>882.94</v>
      </c>
      <c r="Z28" s="48">
        <f t="shared" si="21"/>
        <v>2092.61</v>
      </c>
      <c r="AA28" s="48">
        <f t="shared" si="21"/>
        <v>1403.04</v>
      </c>
      <c r="AB28" s="48">
        <f t="shared" si="21"/>
        <v>1363.549</v>
      </c>
      <c r="AC28" s="48">
        <f t="shared" si="21"/>
        <v>0</v>
      </c>
      <c r="AD28" s="48">
        <f t="shared" si="21"/>
        <v>1343.92</v>
      </c>
      <c r="AE28" s="48">
        <f t="shared" si="21"/>
        <v>0</v>
      </c>
      <c r="AF28" s="131"/>
      <c r="AG28" s="74">
        <f t="shared" si="17"/>
        <v>22246.366000000002</v>
      </c>
      <c r="AH28" s="74">
        <f t="shared" si="18"/>
        <v>17446.287</v>
      </c>
      <c r="AI28" s="74">
        <f t="shared" si="19"/>
        <v>17398.120470000002</v>
      </c>
      <c r="AJ28" s="74">
        <f t="shared" si="20"/>
        <v>-2140.7765299999992</v>
      </c>
      <c r="AL28" s="75">
        <f t="shared" si="2"/>
        <v>89.043513919951579</v>
      </c>
    </row>
    <row r="29" spans="1:38" s="75" customFormat="1" x14ac:dyDescent="0.3">
      <c r="A29" s="47" t="s">
        <v>36</v>
      </c>
      <c r="B29" s="48">
        <v>0</v>
      </c>
      <c r="C29" s="50">
        <f>SUM(H29+J29+L29+N29+P29+R29+T29+V29+X29+Z29)</f>
        <v>0</v>
      </c>
      <c r="D29" s="48">
        <v>0</v>
      </c>
      <c r="E29" s="50">
        <f>SUM(I29,K29,M29,O29,Q29,S29,U29,W29,Y29,AA29,AC29,AE29)</f>
        <v>0</v>
      </c>
      <c r="F29" s="48">
        <f>IFERROR(E29/B29*100,0)</f>
        <v>0</v>
      </c>
      <c r="G29" s="48">
        <f>IFERROR(E29/C29*100,0)</f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v>0</v>
      </c>
      <c r="AD29" s="48">
        <v>0</v>
      </c>
      <c r="AE29" s="48">
        <v>0</v>
      </c>
      <c r="AF29" s="51"/>
      <c r="AG29" s="74">
        <f t="shared" si="17"/>
        <v>0</v>
      </c>
      <c r="AH29" s="74">
        <f t="shared" si="18"/>
        <v>0</v>
      </c>
      <c r="AI29" s="74">
        <f t="shared" si="19"/>
        <v>0</v>
      </c>
      <c r="AJ29" s="74">
        <f t="shared" si="20"/>
        <v>0</v>
      </c>
      <c r="AL29" s="75" t="e">
        <f t="shared" si="2"/>
        <v>#DIV/0!</v>
      </c>
    </row>
    <row r="30" spans="1:38" s="75" customFormat="1" x14ac:dyDescent="0.3">
      <c r="A30" s="47" t="s">
        <v>31</v>
      </c>
      <c r="B30" s="50">
        <f>SUM(H30,J30,L30,N30,P30,R30,T30,V30,X30,Z30,AB30,AD30)</f>
        <v>22246.366000000002</v>
      </c>
      <c r="C30" s="50">
        <f>SUM(H30+J30+L30+N30+P30+R30+T30+V30+X30+Z30)</f>
        <v>19538.897000000001</v>
      </c>
      <c r="D30" s="50">
        <f>E30</f>
        <v>17398.120470000002</v>
      </c>
      <c r="E30" s="50">
        <f>SUM(I30,K30,M30,O30,Q30,S30,U30,W30,Y30,AA30,AC30,AE30)</f>
        <v>17398.120470000002</v>
      </c>
      <c r="F30" s="48">
        <f>IFERROR(E30/B30*100,0)</f>
        <v>78.206573019611383</v>
      </c>
      <c r="G30" s="48">
        <f>IFERROR(E30/C30*100,0)</f>
        <v>89.043513919951579</v>
      </c>
      <c r="H30" s="50">
        <v>3017.5</v>
      </c>
      <c r="I30" s="50">
        <v>1741.17047</v>
      </c>
      <c r="J30" s="50">
        <v>1606.6590000000001</v>
      </c>
      <c r="K30" s="50">
        <v>1869.07</v>
      </c>
      <c r="L30" s="50">
        <v>1048.1099999999999</v>
      </c>
      <c r="M30" s="50">
        <v>1149.8499999999999</v>
      </c>
      <c r="N30" s="50">
        <v>2897.61</v>
      </c>
      <c r="O30" s="50">
        <v>2542.62</v>
      </c>
      <c r="P30" s="50">
        <v>1606.6590000000001</v>
      </c>
      <c r="Q30" s="50">
        <v>1780.49</v>
      </c>
      <c r="R30" s="50">
        <v>1476.61</v>
      </c>
      <c r="S30" s="50">
        <v>2194.7600000000002</v>
      </c>
      <c r="T30" s="50">
        <v>3124.77</v>
      </c>
      <c r="U30" s="50">
        <v>2577.3000000000002</v>
      </c>
      <c r="V30" s="50">
        <v>1617.9590000000001</v>
      </c>
      <c r="W30" s="50">
        <v>1256.8800000000001</v>
      </c>
      <c r="X30" s="50">
        <v>1050.4100000000001</v>
      </c>
      <c r="Y30" s="50">
        <v>882.94</v>
      </c>
      <c r="Z30" s="50">
        <v>2092.61</v>
      </c>
      <c r="AA30" s="50">
        <v>1403.04</v>
      </c>
      <c r="AB30" s="50">
        <v>1363.549</v>
      </c>
      <c r="AC30" s="50">
        <v>0</v>
      </c>
      <c r="AD30" s="50">
        <v>1343.92</v>
      </c>
      <c r="AE30" s="50">
        <v>0</v>
      </c>
      <c r="AF30" s="131"/>
      <c r="AG30" s="74">
        <f t="shared" si="17"/>
        <v>22246.366000000002</v>
      </c>
      <c r="AH30" s="74">
        <f t="shared" si="18"/>
        <v>17446.287</v>
      </c>
      <c r="AI30" s="74">
        <f t="shared" si="19"/>
        <v>17398.120470000002</v>
      </c>
      <c r="AJ30" s="74">
        <f t="shared" si="20"/>
        <v>-2140.7765299999992</v>
      </c>
      <c r="AL30" s="75">
        <f t="shared" si="2"/>
        <v>89.043513919951579</v>
      </c>
    </row>
    <row r="31" spans="1:38" s="75" customFormat="1" ht="22.5" customHeight="1" x14ac:dyDescent="0.25">
      <c r="A31" s="163" t="s">
        <v>39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5"/>
      <c r="AF31" s="46"/>
      <c r="AG31" s="76">
        <f t="shared" si="17"/>
        <v>0</v>
      </c>
      <c r="AH31" s="76">
        <f t="shared" si="18"/>
        <v>0</v>
      </c>
      <c r="AI31" s="76">
        <f t="shared" si="19"/>
        <v>0</v>
      </c>
      <c r="AJ31" s="76">
        <f t="shared" si="20"/>
        <v>0</v>
      </c>
      <c r="AL31" s="75" t="e">
        <f t="shared" si="2"/>
        <v>#DIV/0!</v>
      </c>
    </row>
    <row r="32" spans="1:38" s="75" customFormat="1" x14ac:dyDescent="0.3">
      <c r="A32" s="47" t="s">
        <v>34</v>
      </c>
      <c r="B32" s="48">
        <f>SUM(B33:B34)</f>
        <v>15683.290000000003</v>
      </c>
      <c r="C32" s="48">
        <f>SUM(C33:C34)</f>
        <v>13719.690000000002</v>
      </c>
      <c r="D32" s="48">
        <f>SUM(D33:D34)</f>
        <v>12262.920959999998</v>
      </c>
      <c r="E32" s="48">
        <f>SUM(E33:E34)</f>
        <v>12262.920959999998</v>
      </c>
      <c r="F32" s="48">
        <f>IFERROR(E32/B32*100,0)</f>
        <v>78.19099793474453</v>
      </c>
      <c r="G32" s="48">
        <f>IFERROR(E32/C32*100,0)</f>
        <v>89.381909941113804</v>
      </c>
      <c r="H32" s="48">
        <f t="shared" ref="H32:AE32" si="23">SUM(H33:H34)</f>
        <v>2281.48</v>
      </c>
      <c r="I32" s="48">
        <f t="shared" si="23"/>
        <v>1159.89096</v>
      </c>
      <c r="J32" s="48">
        <f t="shared" si="23"/>
        <v>1180.4000000000001</v>
      </c>
      <c r="K32" s="48">
        <f t="shared" si="23"/>
        <v>1288.2</v>
      </c>
      <c r="L32" s="48">
        <f t="shared" si="23"/>
        <v>797.94</v>
      </c>
      <c r="M32" s="48">
        <f t="shared" si="23"/>
        <v>767.55</v>
      </c>
      <c r="N32" s="48">
        <f t="shared" si="23"/>
        <v>2197.54</v>
      </c>
      <c r="O32" s="48">
        <f t="shared" si="23"/>
        <v>1796</v>
      </c>
      <c r="P32" s="48">
        <f t="shared" si="23"/>
        <v>1180.4000000000001</v>
      </c>
      <c r="Q32" s="48">
        <f t="shared" si="23"/>
        <v>1348.84</v>
      </c>
      <c r="R32" s="48">
        <f t="shared" si="23"/>
        <v>740.84</v>
      </c>
      <c r="S32" s="48">
        <f t="shared" si="23"/>
        <v>1568.1</v>
      </c>
      <c r="T32" s="48">
        <f t="shared" si="23"/>
        <v>2337.5100000000002</v>
      </c>
      <c r="U32" s="48">
        <f t="shared" si="23"/>
        <v>1885.32</v>
      </c>
      <c r="V32" s="48">
        <f t="shared" si="23"/>
        <v>1180.7</v>
      </c>
      <c r="W32" s="48">
        <f t="shared" ref="W32" si="24">SUM(W33:W34)</f>
        <v>837.21</v>
      </c>
      <c r="X32" s="48">
        <f t="shared" si="23"/>
        <v>775.84</v>
      </c>
      <c r="Y32" s="48">
        <f t="shared" si="23"/>
        <v>662.8</v>
      </c>
      <c r="Z32" s="48">
        <f t="shared" si="23"/>
        <v>1047.04</v>
      </c>
      <c r="AA32" s="48">
        <f t="shared" si="23"/>
        <v>949.01</v>
      </c>
      <c r="AB32" s="48">
        <f t="shared" si="23"/>
        <v>826.76</v>
      </c>
      <c r="AC32" s="48">
        <f t="shared" si="23"/>
        <v>0</v>
      </c>
      <c r="AD32" s="48">
        <f t="shared" si="23"/>
        <v>1136.8399999999999</v>
      </c>
      <c r="AE32" s="48">
        <f t="shared" si="23"/>
        <v>0</v>
      </c>
      <c r="AF32" s="46"/>
      <c r="AG32" s="76">
        <f t="shared" si="17"/>
        <v>15683.290000000003</v>
      </c>
      <c r="AH32" s="76">
        <f t="shared" si="18"/>
        <v>12672.650000000001</v>
      </c>
      <c r="AI32" s="76">
        <f t="shared" si="19"/>
        <v>12262.920959999998</v>
      </c>
      <c r="AJ32" s="76">
        <f t="shared" si="20"/>
        <v>-1456.7690400000047</v>
      </c>
      <c r="AL32" s="75">
        <f t="shared" si="2"/>
        <v>89.381909941113804</v>
      </c>
    </row>
    <row r="33" spans="1:38" s="75" customFormat="1" x14ac:dyDescent="0.3">
      <c r="A33" s="47" t="s">
        <v>36</v>
      </c>
      <c r="B33" s="48">
        <v>0</v>
      </c>
      <c r="C33" s="50">
        <f>SUM(H33+J33+L33+N33+P33+R33+T33+V33+X33+Z33)</f>
        <v>0</v>
      </c>
      <c r="D33" s="48">
        <v>0</v>
      </c>
      <c r="E33" s="50">
        <f>SUM(I33,K33,M33,O33,Q33,S33,U33,W33,Y33,AA33,AC33,AE33)</f>
        <v>0</v>
      </c>
      <c r="F33" s="48">
        <f>IFERROR(E33/B33*100,0)</f>
        <v>0</v>
      </c>
      <c r="G33" s="48">
        <f>IFERROR(E33/C33*100,0)</f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51"/>
      <c r="AG33" s="74">
        <f t="shared" si="17"/>
        <v>0</v>
      </c>
      <c r="AH33" s="74">
        <f t="shared" si="18"/>
        <v>0</v>
      </c>
      <c r="AI33" s="74">
        <f t="shared" si="19"/>
        <v>0</v>
      </c>
      <c r="AJ33" s="74">
        <f t="shared" si="20"/>
        <v>0</v>
      </c>
      <c r="AL33" s="75" t="e">
        <f t="shared" si="2"/>
        <v>#DIV/0!</v>
      </c>
    </row>
    <row r="34" spans="1:38" s="75" customFormat="1" x14ac:dyDescent="0.3">
      <c r="A34" s="47" t="s">
        <v>31</v>
      </c>
      <c r="B34" s="50">
        <f>SUM(H34,J34,L34,N34,P34,R34,T34,V34,X34,Z34,AB34,AD34)</f>
        <v>15683.290000000003</v>
      </c>
      <c r="C34" s="50">
        <f>SUM(H34+J34+L34+N34+P34+R34+T34+V34+X34+Z34)</f>
        <v>13719.690000000002</v>
      </c>
      <c r="D34" s="50">
        <f>E34</f>
        <v>12262.920959999998</v>
      </c>
      <c r="E34" s="50">
        <f>SUM(I34,K34,M34,O34,Q34,S34,U34,W34,Y34,AA34,AC34,AE34)</f>
        <v>12262.920959999998</v>
      </c>
      <c r="F34" s="48">
        <f>IFERROR(E34/B34*100,0)</f>
        <v>78.19099793474453</v>
      </c>
      <c r="G34" s="48">
        <f>IFERROR(E34/C34*100,0)</f>
        <v>89.381909941113804</v>
      </c>
      <c r="H34" s="50">
        <v>2281.48</v>
      </c>
      <c r="I34" s="50">
        <v>1159.89096</v>
      </c>
      <c r="J34" s="50">
        <v>1180.4000000000001</v>
      </c>
      <c r="K34" s="50">
        <v>1288.2</v>
      </c>
      <c r="L34" s="50">
        <v>797.94</v>
      </c>
      <c r="M34" s="50">
        <v>767.55</v>
      </c>
      <c r="N34" s="50">
        <v>2197.54</v>
      </c>
      <c r="O34" s="50">
        <v>1796</v>
      </c>
      <c r="P34" s="50">
        <v>1180.4000000000001</v>
      </c>
      <c r="Q34" s="50">
        <v>1348.84</v>
      </c>
      <c r="R34" s="50">
        <v>740.84</v>
      </c>
      <c r="S34" s="50">
        <v>1568.1</v>
      </c>
      <c r="T34" s="50">
        <v>2337.5100000000002</v>
      </c>
      <c r="U34" s="50">
        <v>1885.32</v>
      </c>
      <c r="V34" s="50">
        <v>1180.7</v>
      </c>
      <c r="W34" s="50">
        <v>837.21</v>
      </c>
      <c r="X34" s="50">
        <v>775.84</v>
      </c>
      <c r="Y34" s="50">
        <v>662.8</v>
      </c>
      <c r="Z34" s="50">
        <v>1047.04</v>
      </c>
      <c r="AA34" s="50">
        <v>949.01</v>
      </c>
      <c r="AB34" s="50">
        <v>826.76</v>
      </c>
      <c r="AC34" s="50">
        <v>0</v>
      </c>
      <c r="AD34" s="50">
        <v>1136.8399999999999</v>
      </c>
      <c r="AE34" s="50">
        <v>0</v>
      </c>
      <c r="AF34" s="46"/>
      <c r="AG34" s="76">
        <f t="shared" si="17"/>
        <v>15683.290000000003</v>
      </c>
      <c r="AH34" s="76">
        <f t="shared" si="18"/>
        <v>12672.650000000001</v>
      </c>
      <c r="AI34" s="76">
        <f t="shared" si="19"/>
        <v>12262.920959999998</v>
      </c>
      <c r="AJ34" s="76">
        <f t="shared" si="20"/>
        <v>-1456.7690400000047</v>
      </c>
      <c r="AL34" s="75">
        <f t="shared" si="2"/>
        <v>89.381909941113804</v>
      </c>
    </row>
    <row r="35" spans="1:38" s="75" customFormat="1" ht="24.75" customHeight="1" x14ac:dyDescent="0.25">
      <c r="A35" s="163" t="s">
        <v>40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5"/>
      <c r="AF35" s="7"/>
      <c r="AG35" s="76">
        <f t="shared" si="17"/>
        <v>0</v>
      </c>
      <c r="AH35" s="76">
        <f t="shared" si="18"/>
        <v>0</v>
      </c>
      <c r="AI35" s="76">
        <f t="shared" si="19"/>
        <v>0</v>
      </c>
      <c r="AJ35" s="76">
        <f t="shared" si="20"/>
        <v>0</v>
      </c>
      <c r="AL35" s="75" t="e">
        <f t="shared" si="2"/>
        <v>#DIV/0!</v>
      </c>
    </row>
    <row r="36" spans="1:38" s="75" customFormat="1" x14ac:dyDescent="0.3">
      <c r="A36" s="47" t="s">
        <v>34</v>
      </c>
      <c r="B36" s="48">
        <f>SUM(B37:B38)</f>
        <v>6630.6900000000014</v>
      </c>
      <c r="C36" s="48">
        <f>SUM(C37:C38)</f>
        <v>5824.1200000000008</v>
      </c>
      <c r="D36" s="48">
        <f>SUM(D37:D38)</f>
        <v>5347.47235</v>
      </c>
      <c r="E36" s="48">
        <f>SUM(E37:E38)</f>
        <v>5347.47235</v>
      </c>
      <c r="F36" s="48">
        <f>IFERROR(E36/B36*100,0)</f>
        <v>80.647298395792873</v>
      </c>
      <c r="G36" s="48">
        <f>IFERROR(E36/C36*100,0)</f>
        <v>91.815971339876228</v>
      </c>
      <c r="H36" s="48">
        <f t="shared" ref="H36:AE36" si="25">SUM(H37:H38)</f>
        <v>1101.5</v>
      </c>
      <c r="I36" s="48">
        <f t="shared" si="25"/>
        <v>533.02234999999996</v>
      </c>
      <c r="J36" s="48">
        <f t="shared" si="25"/>
        <v>480</v>
      </c>
      <c r="K36" s="48">
        <f t="shared" si="25"/>
        <v>494.87</v>
      </c>
      <c r="L36" s="48">
        <f t="shared" si="25"/>
        <v>309</v>
      </c>
      <c r="M36" s="48">
        <f t="shared" si="25"/>
        <v>291.54000000000002</v>
      </c>
      <c r="N36" s="48">
        <f t="shared" si="25"/>
        <v>744.5</v>
      </c>
      <c r="O36" s="48">
        <f t="shared" si="25"/>
        <v>1139.6600000000001</v>
      </c>
      <c r="P36" s="48">
        <f t="shared" si="25"/>
        <v>556.1</v>
      </c>
      <c r="Q36" s="48">
        <f t="shared" si="25"/>
        <v>686.74</v>
      </c>
      <c r="R36" s="48">
        <f>SUM(R37:R38)</f>
        <v>374.49</v>
      </c>
      <c r="S36" s="48">
        <f t="shared" si="25"/>
        <v>412.05</v>
      </c>
      <c r="T36" s="48">
        <f t="shared" si="25"/>
        <v>977.93</v>
      </c>
      <c r="U36" s="48">
        <f t="shared" si="25"/>
        <v>553.92999999999995</v>
      </c>
      <c r="V36" s="48">
        <f t="shared" si="25"/>
        <v>544.1</v>
      </c>
      <c r="W36" s="48">
        <f t="shared" ref="W36" si="26">SUM(W37:W38)</f>
        <v>351.11</v>
      </c>
      <c r="X36" s="48">
        <f t="shared" si="25"/>
        <v>309</v>
      </c>
      <c r="Y36" s="48">
        <f t="shared" si="25"/>
        <v>337.55</v>
      </c>
      <c r="Z36" s="48">
        <f t="shared" si="25"/>
        <v>427.5</v>
      </c>
      <c r="AA36" s="48">
        <f t="shared" si="25"/>
        <v>547</v>
      </c>
      <c r="AB36" s="48">
        <f t="shared" si="25"/>
        <v>352.6</v>
      </c>
      <c r="AC36" s="48">
        <f t="shared" si="25"/>
        <v>0</v>
      </c>
      <c r="AD36" s="48">
        <f t="shared" si="25"/>
        <v>453.97</v>
      </c>
      <c r="AE36" s="48">
        <f t="shared" si="25"/>
        <v>0</v>
      </c>
      <c r="AF36" s="7"/>
      <c r="AG36" s="76">
        <f t="shared" si="17"/>
        <v>6630.6900000000014</v>
      </c>
      <c r="AH36" s="76">
        <f t="shared" si="18"/>
        <v>5396.6200000000008</v>
      </c>
      <c r="AI36" s="76">
        <f t="shared" si="19"/>
        <v>5347.47235</v>
      </c>
      <c r="AJ36" s="76">
        <f t="shared" si="20"/>
        <v>-476.64765000000079</v>
      </c>
      <c r="AL36" s="75">
        <f t="shared" si="2"/>
        <v>91.815971339876228</v>
      </c>
    </row>
    <row r="37" spans="1:38" s="75" customFormat="1" x14ac:dyDescent="0.3">
      <c r="A37" s="47" t="s">
        <v>36</v>
      </c>
      <c r="B37" s="48">
        <v>0</v>
      </c>
      <c r="C37" s="50">
        <f>SUM(H37+J37+L37+N37+P37+R37+T37+V37+X37+Z37)</f>
        <v>0</v>
      </c>
      <c r="D37" s="48">
        <v>0</v>
      </c>
      <c r="E37" s="50">
        <f>SUM(I37,K37,M37,O37,Q37,S37,U37,W37,Y37,AA37,AC37,AE37)</f>
        <v>0</v>
      </c>
      <c r="F37" s="48">
        <f>IFERROR(E37/B37*100,0)</f>
        <v>0</v>
      </c>
      <c r="G37" s="48">
        <f>IFERROR(E37/C37*100,0)</f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0</v>
      </c>
      <c r="AD37" s="48">
        <v>0</v>
      </c>
      <c r="AE37" s="48">
        <v>0</v>
      </c>
      <c r="AF37" s="51"/>
      <c r="AG37" s="74">
        <f t="shared" si="17"/>
        <v>0</v>
      </c>
      <c r="AH37" s="74">
        <f t="shared" si="18"/>
        <v>0</v>
      </c>
      <c r="AI37" s="74">
        <f t="shared" si="19"/>
        <v>0</v>
      </c>
      <c r="AJ37" s="74">
        <f t="shared" si="20"/>
        <v>0</v>
      </c>
      <c r="AL37" s="75" t="e">
        <f t="shared" si="2"/>
        <v>#DIV/0!</v>
      </c>
    </row>
    <row r="38" spans="1:38" s="75" customFormat="1" x14ac:dyDescent="0.3">
      <c r="A38" s="47" t="s">
        <v>31</v>
      </c>
      <c r="B38" s="50">
        <f>SUM(H38,J38,L38,N38,P38,R38,T38,V38,X38,Z38,AB38,AD38)</f>
        <v>6630.6900000000014</v>
      </c>
      <c r="C38" s="50">
        <f>SUM(H38+J38+L38+N38+P38+R38+T38+V38+X38+Z38)</f>
        <v>5824.1200000000008</v>
      </c>
      <c r="D38" s="50">
        <f>E38</f>
        <v>5347.47235</v>
      </c>
      <c r="E38" s="50">
        <f>SUM(I38,K38,M38,O38,Q38,S38,U38,W38,Y38,AA38,AC38,AE38)</f>
        <v>5347.47235</v>
      </c>
      <c r="F38" s="48">
        <f>IFERROR(E38/B38*100,0)</f>
        <v>80.647298395792873</v>
      </c>
      <c r="G38" s="48">
        <f>IFERROR(E38/C38*100,0)</f>
        <v>91.815971339876228</v>
      </c>
      <c r="H38" s="50">
        <v>1101.5</v>
      </c>
      <c r="I38" s="50">
        <v>533.02234999999996</v>
      </c>
      <c r="J38" s="50">
        <v>480</v>
      </c>
      <c r="K38" s="50">
        <v>494.87</v>
      </c>
      <c r="L38" s="50">
        <v>309</v>
      </c>
      <c r="M38" s="50">
        <v>291.54000000000002</v>
      </c>
      <c r="N38" s="50">
        <v>744.5</v>
      </c>
      <c r="O38" s="50">
        <v>1139.6600000000001</v>
      </c>
      <c r="P38" s="50">
        <v>556.1</v>
      </c>
      <c r="Q38" s="50">
        <v>686.74</v>
      </c>
      <c r="R38" s="50">
        <v>374.49</v>
      </c>
      <c r="S38" s="50">
        <v>412.05</v>
      </c>
      <c r="T38" s="50">
        <v>977.93</v>
      </c>
      <c r="U38" s="50">
        <v>553.92999999999995</v>
      </c>
      <c r="V38" s="50">
        <v>544.1</v>
      </c>
      <c r="W38" s="50">
        <v>351.11</v>
      </c>
      <c r="X38" s="50">
        <v>309</v>
      </c>
      <c r="Y38" s="50">
        <v>337.55</v>
      </c>
      <c r="Z38" s="50">
        <v>427.5</v>
      </c>
      <c r="AA38" s="50">
        <v>547</v>
      </c>
      <c r="AB38" s="50">
        <v>352.6</v>
      </c>
      <c r="AC38" s="50">
        <v>0</v>
      </c>
      <c r="AD38" s="50">
        <v>453.97</v>
      </c>
      <c r="AE38" s="50">
        <v>0</v>
      </c>
      <c r="AF38" s="7"/>
      <c r="AG38" s="76">
        <f t="shared" si="17"/>
        <v>6630.6900000000014</v>
      </c>
      <c r="AH38" s="76">
        <f t="shared" si="18"/>
        <v>5396.6200000000008</v>
      </c>
      <c r="AI38" s="76">
        <f t="shared" si="19"/>
        <v>5347.47235</v>
      </c>
      <c r="AJ38" s="76">
        <f t="shared" si="20"/>
        <v>-476.64765000000079</v>
      </c>
      <c r="AL38" s="75">
        <f t="shared" si="2"/>
        <v>91.815971339876228</v>
      </c>
    </row>
    <row r="39" spans="1:38" s="75" customFormat="1" ht="24.75" hidden="1" customHeight="1" x14ac:dyDescent="0.25">
      <c r="A39" s="163" t="s">
        <v>48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5"/>
      <c r="AF39" s="7"/>
      <c r="AG39" s="76"/>
      <c r="AH39" s="76"/>
      <c r="AI39" s="76"/>
      <c r="AJ39" s="76"/>
      <c r="AL39" s="75" t="e">
        <f t="shared" si="2"/>
        <v>#DIV/0!</v>
      </c>
    </row>
    <row r="40" spans="1:38" s="75" customFormat="1" hidden="1" x14ac:dyDescent="0.25">
      <c r="A40" s="127" t="s">
        <v>34</v>
      </c>
      <c r="B40" s="78">
        <f>B41</f>
        <v>0</v>
      </c>
      <c r="C40" s="78">
        <f>C41</f>
        <v>0</v>
      </c>
      <c r="D40" s="78">
        <f>D41</f>
        <v>0</v>
      </c>
      <c r="E40" s="78">
        <f>E41</f>
        <v>0</v>
      </c>
      <c r="F40" s="134">
        <f>IFERROR(E40/B40*100,0)</f>
        <v>0</v>
      </c>
      <c r="G40" s="134">
        <f>IFERROR(E40/C40*100,)</f>
        <v>0</v>
      </c>
      <c r="H40" s="78">
        <f t="shared" ref="H40:AE40" si="27">H41</f>
        <v>0</v>
      </c>
      <c r="I40" s="78">
        <f t="shared" si="27"/>
        <v>0</v>
      </c>
      <c r="J40" s="78">
        <f t="shared" si="27"/>
        <v>0</v>
      </c>
      <c r="K40" s="78">
        <f t="shared" si="27"/>
        <v>0</v>
      </c>
      <c r="L40" s="78">
        <f t="shared" si="27"/>
        <v>0</v>
      </c>
      <c r="M40" s="78">
        <f t="shared" si="27"/>
        <v>0</v>
      </c>
      <c r="N40" s="78">
        <f t="shared" si="27"/>
        <v>0</v>
      </c>
      <c r="O40" s="78">
        <f t="shared" si="27"/>
        <v>0</v>
      </c>
      <c r="P40" s="78">
        <f t="shared" si="27"/>
        <v>0</v>
      </c>
      <c r="Q40" s="78">
        <f t="shared" si="27"/>
        <v>0</v>
      </c>
      <c r="R40" s="78">
        <f t="shared" si="27"/>
        <v>0</v>
      </c>
      <c r="S40" s="78">
        <f t="shared" si="27"/>
        <v>0</v>
      </c>
      <c r="T40" s="78">
        <f t="shared" si="27"/>
        <v>0</v>
      </c>
      <c r="U40" s="78">
        <f t="shared" si="27"/>
        <v>0</v>
      </c>
      <c r="V40" s="78">
        <f t="shared" si="27"/>
        <v>0</v>
      </c>
      <c r="W40" s="78">
        <f t="shared" si="27"/>
        <v>0</v>
      </c>
      <c r="X40" s="78">
        <f t="shared" si="27"/>
        <v>0</v>
      </c>
      <c r="Y40" s="78">
        <f t="shared" si="27"/>
        <v>0</v>
      </c>
      <c r="Z40" s="78">
        <f t="shared" si="27"/>
        <v>0</v>
      </c>
      <c r="AA40" s="78">
        <f t="shared" si="27"/>
        <v>0</v>
      </c>
      <c r="AB40" s="78">
        <f t="shared" si="27"/>
        <v>0</v>
      </c>
      <c r="AC40" s="78">
        <f t="shared" si="27"/>
        <v>0</v>
      </c>
      <c r="AD40" s="78">
        <f t="shared" si="27"/>
        <v>0</v>
      </c>
      <c r="AE40" s="78">
        <f t="shared" si="27"/>
        <v>0</v>
      </c>
      <c r="AF40" s="77"/>
      <c r="AG40" s="76"/>
      <c r="AH40" s="76"/>
      <c r="AI40" s="76"/>
      <c r="AJ40" s="76"/>
      <c r="AL40" s="75" t="e">
        <f t="shared" si="2"/>
        <v>#DIV/0!</v>
      </c>
    </row>
    <row r="41" spans="1:38" s="75" customFormat="1" hidden="1" x14ac:dyDescent="0.3">
      <c r="A41" s="127" t="s">
        <v>30</v>
      </c>
      <c r="B41" s="49">
        <f>H41+J41+L41+N41+P41+R41+T41+V41+X41+Z41+AB41+AD41</f>
        <v>0</v>
      </c>
      <c r="C41" s="49">
        <f>H41+J41+L41+N41+P41+R41+T41+V41+X41+Z41</f>
        <v>0</v>
      </c>
      <c r="D41" s="49">
        <f>E41</f>
        <v>0</v>
      </c>
      <c r="E41" s="49">
        <f>I41+K41+M41+O41+Q41+S41+U41+W41+Y41+AA41+AC41+AE41</f>
        <v>0</v>
      </c>
      <c r="F41" s="134">
        <f>IFERROR(E41/B41*100,0)</f>
        <v>0</v>
      </c>
      <c r="G41" s="135">
        <f>IFERROR(E41/C41*100,)</f>
        <v>0</v>
      </c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>
        <v>0</v>
      </c>
      <c r="AA41" s="49"/>
      <c r="AB41" s="49">
        <v>0</v>
      </c>
      <c r="AC41" s="49"/>
      <c r="AD41" s="49">
        <v>0</v>
      </c>
      <c r="AE41" s="49"/>
      <c r="AF41" s="7"/>
      <c r="AG41" s="76"/>
      <c r="AH41" s="76"/>
      <c r="AI41" s="76"/>
      <c r="AJ41" s="76"/>
      <c r="AL41" s="75" t="e">
        <f t="shared" si="2"/>
        <v>#DIV/0!</v>
      </c>
    </row>
    <row r="42" spans="1:38" s="75" customFormat="1" ht="18" customHeight="1" x14ac:dyDescent="0.3">
      <c r="A42" s="79" t="s">
        <v>72</v>
      </c>
      <c r="B42" s="80"/>
      <c r="C42" s="80"/>
      <c r="D42" s="80"/>
      <c r="E42" s="80"/>
      <c r="F42" s="81"/>
      <c r="G42" s="81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51"/>
      <c r="AG42" s="74">
        <f t="shared" ref="AG42:AG48" si="28">H42+J42+L42+N42+P42+R42+T42+V42+X42+Z42+AB42+AD42</f>
        <v>0</v>
      </c>
      <c r="AH42" s="74">
        <f t="shared" ref="AH42:AH48" si="29">H42+J42+L42+N42+P42+R42+T42+V42+X42</f>
        <v>0</v>
      </c>
      <c r="AI42" s="74">
        <f t="shared" ref="AI42:AI48" si="30">I42+K42+M42+O42+Q42+S42+U42+W42+Y42+AA42+AC42+AE42</f>
        <v>0</v>
      </c>
      <c r="AJ42" s="74">
        <f t="shared" ref="AJ42:AJ48" si="31">E42-C42</f>
        <v>0</v>
      </c>
      <c r="AL42" s="75" t="e">
        <f t="shared" si="2"/>
        <v>#DIV/0!</v>
      </c>
    </row>
    <row r="43" spans="1:38" s="75" customFormat="1" ht="18" customHeight="1" x14ac:dyDescent="0.25">
      <c r="A43" s="82" t="s">
        <v>34</v>
      </c>
      <c r="B43" s="80">
        <f>SUM(B44:B46)</f>
        <v>46445.348000000005</v>
      </c>
      <c r="C43" s="80">
        <f>SUM(C44:C46)</f>
        <v>39175.767000000007</v>
      </c>
      <c r="D43" s="80">
        <f>SUM(D44:D46)</f>
        <v>35101.333780000001</v>
      </c>
      <c r="E43" s="80">
        <f>SUM(E44:E46)</f>
        <v>35101.333780000001</v>
      </c>
      <c r="F43" s="81">
        <f t="shared" ref="F43" si="32">IFERROR(E43/B43*100,0)</f>
        <v>75.575564166297127</v>
      </c>
      <c r="G43" s="81">
        <f t="shared" ref="G43" si="33">IFERROR(E43/C43*100,0)</f>
        <v>89.599608298670958</v>
      </c>
      <c r="H43" s="80">
        <f t="shared" ref="H43:AE43" si="34">SUM(H44:H46)</f>
        <v>6400.48</v>
      </c>
      <c r="I43" s="80">
        <f t="shared" si="34"/>
        <v>3434.0837799999999</v>
      </c>
      <c r="J43" s="80">
        <f t="shared" si="34"/>
        <v>3267.0590000000002</v>
      </c>
      <c r="K43" s="80">
        <f t="shared" si="34"/>
        <v>3652.14</v>
      </c>
      <c r="L43" s="80">
        <f t="shared" si="34"/>
        <v>2174.75</v>
      </c>
      <c r="M43" s="80">
        <f t="shared" si="34"/>
        <v>2228.61</v>
      </c>
      <c r="N43" s="80">
        <f t="shared" si="34"/>
        <v>5848.9279999999999</v>
      </c>
      <c r="O43" s="80">
        <f t="shared" si="34"/>
        <v>5487.5599999999995</v>
      </c>
      <c r="P43" s="80">
        <f t="shared" si="34"/>
        <v>3354.5080000000003</v>
      </c>
      <c r="Q43" s="80">
        <f>SUM(Q44:Q46)</f>
        <v>3821.84</v>
      </c>
      <c r="R43" s="80">
        <f t="shared" si="34"/>
        <v>2601.7950000000001</v>
      </c>
      <c r="S43" s="80">
        <f t="shared" si="34"/>
        <v>4190.34</v>
      </c>
      <c r="T43" s="80">
        <f>SUM(T44:T46)</f>
        <v>6448.8820000000005</v>
      </c>
      <c r="U43" s="80">
        <f t="shared" si="34"/>
        <v>5025.22</v>
      </c>
      <c r="V43" s="80">
        <f t="shared" si="34"/>
        <v>3358.1240000000003</v>
      </c>
      <c r="W43" s="80">
        <f t="shared" ref="W43" si="35">SUM(W44:W46)</f>
        <v>2458.9200000000005</v>
      </c>
      <c r="X43" s="80">
        <f t="shared" si="34"/>
        <v>2147.2809999999999</v>
      </c>
      <c r="Y43" s="80">
        <f t="shared" si="34"/>
        <v>1895.32</v>
      </c>
      <c r="Z43" s="80">
        <f t="shared" si="34"/>
        <v>3573.96</v>
      </c>
      <c r="AA43" s="80">
        <f t="shared" si="34"/>
        <v>2907.3</v>
      </c>
      <c r="AB43" s="80">
        <f t="shared" si="34"/>
        <v>4325.4709999999995</v>
      </c>
      <c r="AC43" s="80">
        <f t="shared" si="34"/>
        <v>0</v>
      </c>
      <c r="AD43" s="80">
        <f>SUM(AD44:AD46)</f>
        <v>2944.1100000000006</v>
      </c>
      <c r="AE43" s="80">
        <f t="shared" si="34"/>
        <v>0</v>
      </c>
      <c r="AF43" s="51"/>
      <c r="AG43" s="74">
        <f t="shared" si="28"/>
        <v>46445.348000000005</v>
      </c>
      <c r="AH43" s="74">
        <f t="shared" si="29"/>
        <v>35601.807000000008</v>
      </c>
      <c r="AI43" s="74">
        <f t="shared" si="30"/>
        <v>35101.333780000008</v>
      </c>
      <c r="AJ43" s="74">
        <f t="shared" si="31"/>
        <v>-4074.4332200000063</v>
      </c>
      <c r="AL43" s="75">
        <f t="shared" si="2"/>
        <v>89.599608298670958</v>
      </c>
    </row>
    <row r="44" spans="1:38" s="75" customFormat="1" ht="20.25" customHeight="1" x14ac:dyDescent="0.3">
      <c r="A44" s="83" t="s">
        <v>30</v>
      </c>
      <c r="B44" s="48">
        <v>0</v>
      </c>
      <c r="C44" s="48">
        <v>0</v>
      </c>
      <c r="D44" s="48">
        <v>0</v>
      </c>
      <c r="E44" s="48">
        <v>0</v>
      </c>
      <c r="F44" s="48">
        <f>IFERROR(E44/B44*100,0)</f>
        <v>0</v>
      </c>
      <c r="G44" s="48">
        <f>IFERROR(E44/C44*100,0)</f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0</v>
      </c>
      <c r="AC44" s="48">
        <v>0</v>
      </c>
      <c r="AD44" s="48">
        <v>0</v>
      </c>
      <c r="AE44" s="48">
        <v>0</v>
      </c>
      <c r="AF44" s="51"/>
      <c r="AG44" s="74">
        <f t="shared" si="28"/>
        <v>0</v>
      </c>
      <c r="AH44" s="74">
        <f t="shared" si="29"/>
        <v>0</v>
      </c>
      <c r="AI44" s="74">
        <f t="shared" si="30"/>
        <v>0</v>
      </c>
      <c r="AJ44" s="74">
        <f t="shared" si="31"/>
        <v>0</v>
      </c>
      <c r="AL44" s="75" t="e">
        <f t="shared" si="2"/>
        <v>#DIV/0!</v>
      </c>
    </row>
    <row r="45" spans="1:38" s="75" customFormat="1" x14ac:dyDescent="0.3">
      <c r="A45" s="83" t="s">
        <v>36</v>
      </c>
      <c r="B45" s="49">
        <f t="shared" ref="B45:E46" si="36">B12+B17</f>
        <v>0</v>
      </c>
      <c r="C45" s="49">
        <f t="shared" si="36"/>
        <v>0</v>
      </c>
      <c r="D45" s="49">
        <f t="shared" si="36"/>
        <v>0</v>
      </c>
      <c r="E45" s="49">
        <f t="shared" si="36"/>
        <v>0</v>
      </c>
      <c r="F45" s="49">
        <f>IFERROR(E45/B45*100,0)</f>
        <v>0</v>
      </c>
      <c r="G45" s="49">
        <f t="shared" ref="G45:G48" si="37">IFERROR(E45/C45*100,0)</f>
        <v>0</v>
      </c>
      <c r="H45" s="49">
        <f>H12+H17</f>
        <v>0</v>
      </c>
      <c r="I45" s="49">
        <f t="shared" ref="I45:AC45" si="38">I12+I17</f>
        <v>0</v>
      </c>
      <c r="J45" s="49">
        <f t="shared" si="38"/>
        <v>0</v>
      </c>
      <c r="K45" s="49">
        <f t="shared" si="38"/>
        <v>0</v>
      </c>
      <c r="L45" s="49">
        <f t="shared" si="38"/>
        <v>0</v>
      </c>
      <c r="M45" s="49">
        <f t="shared" si="38"/>
        <v>0</v>
      </c>
      <c r="N45" s="49">
        <f t="shared" si="38"/>
        <v>0</v>
      </c>
      <c r="O45" s="49">
        <f t="shared" si="38"/>
        <v>0</v>
      </c>
      <c r="P45" s="49">
        <f t="shared" si="38"/>
        <v>0</v>
      </c>
      <c r="Q45" s="49">
        <f t="shared" si="38"/>
        <v>0</v>
      </c>
      <c r="R45" s="49">
        <f t="shared" si="38"/>
        <v>0</v>
      </c>
      <c r="S45" s="49">
        <f t="shared" si="38"/>
        <v>0</v>
      </c>
      <c r="T45" s="49">
        <f>T12+T17</f>
        <v>0</v>
      </c>
      <c r="U45" s="49">
        <f t="shared" si="38"/>
        <v>0</v>
      </c>
      <c r="V45" s="49">
        <f t="shared" si="38"/>
        <v>0</v>
      </c>
      <c r="W45" s="49">
        <f t="shared" ref="W45" si="39">W12+W17</f>
        <v>0</v>
      </c>
      <c r="X45" s="49">
        <f t="shared" si="38"/>
        <v>0</v>
      </c>
      <c r="Y45" s="49">
        <f t="shared" si="38"/>
        <v>0</v>
      </c>
      <c r="Z45" s="49">
        <f t="shared" si="38"/>
        <v>0</v>
      </c>
      <c r="AA45" s="49">
        <f t="shared" si="38"/>
        <v>0</v>
      </c>
      <c r="AB45" s="49">
        <f t="shared" si="38"/>
        <v>0</v>
      </c>
      <c r="AC45" s="49">
        <f t="shared" si="38"/>
        <v>0</v>
      </c>
      <c r="AD45" s="49">
        <f>AD12+AD17</f>
        <v>0</v>
      </c>
      <c r="AE45" s="49">
        <f>AE12+AE17</f>
        <v>0</v>
      </c>
      <c r="AF45" s="51"/>
      <c r="AG45" s="74">
        <f t="shared" si="28"/>
        <v>0</v>
      </c>
      <c r="AH45" s="74">
        <f t="shared" si="29"/>
        <v>0</v>
      </c>
      <c r="AI45" s="74">
        <f t="shared" si="30"/>
        <v>0</v>
      </c>
      <c r="AJ45" s="74">
        <f t="shared" si="31"/>
        <v>0</v>
      </c>
      <c r="AL45" s="75" t="e">
        <f t="shared" si="2"/>
        <v>#DIV/0!</v>
      </c>
    </row>
    <row r="46" spans="1:38" s="75" customFormat="1" x14ac:dyDescent="0.3">
      <c r="A46" s="83" t="s">
        <v>31</v>
      </c>
      <c r="B46" s="49">
        <f t="shared" si="36"/>
        <v>46445.348000000005</v>
      </c>
      <c r="C46" s="49">
        <f>C13+C18</f>
        <v>39175.767000000007</v>
      </c>
      <c r="D46" s="49">
        <f t="shared" si="36"/>
        <v>35101.333780000001</v>
      </c>
      <c r="E46" s="49">
        <f t="shared" si="36"/>
        <v>35101.333780000001</v>
      </c>
      <c r="F46" s="49">
        <f>IFERROR(E46/B46*100,0)</f>
        <v>75.575564166297127</v>
      </c>
      <c r="G46" s="49">
        <f t="shared" si="37"/>
        <v>89.599608298670958</v>
      </c>
      <c r="H46" s="49">
        <f>H13+H18</f>
        <v>6400.48</v>
      </c>
      <c r="I46" s="49">
        <f t="shared" ref="I46:AE46" si="40">I13+I18</f>
        <v>3434.0837799999999</v>
      </c>
      <c r="J46" s="49">
        <f t="shared" si="40"/>
        <v>3267.0590000000002</v>
      </c>
      <c r="K46" s="49">
        <f t="shared" si="40"/>
        <v>3652.14</v>
      </c>
      <c r="L46" s="49">
        <f t="shared" si="40"/>
        <v>2174.75</v>
      </c>
      <c r="M46" s="49">
        <f t="shared" si="40"/>
        <v>2228.61</v>
      </c>
      <c r="N46" s="49">
        <f t="shared" si="40"/>
        <v>5848.9279999999999</v>
      </c>
      <c r="O46" s="49">
        <f t="shared" si="40"/>
        <v>5487.5599999999995</v>
      </c>
      <c r="P46" s="49">
        <f t="shared" si="40"/>
        <v>3354.5080000000003</v>
      </c>
      <c r="Q46" s="49">
        <f t="shared" si="40"/>
        <v>3821.84</v>
      </c>
      <c r="R46" s="49">
        <f t="shared" si="40"/>
        <v>2601.7950000000001</v>
      </c>
      <c r="S46" s="49">
        <f t="shared" si="40"/>
        <v>4190.34</v>
      </c>
      <c r="T46" s="49">
        <f>T13+T18</f>
        <v>6448.8820000000005</v>
      </c>
      <c r="U46" s="49">
        <f t="shared" si="40"/>
        <v>5025.22</v>
      </c>
      <c r="V46" s="49">
        <f t="shared" si="40"/>
        <v>3358.1240000000003</v>
      </c>
      <c r="W46" s="49">
        <f t="shared" ref="W46" si="41">W13+W18</f>
        <v>2458.9200000000005</v>
      </c>
      <c r="X46" s="49">
        <f t="shared" si="40"/>
        <v>2147.2809999999999</v>
      </c>
      <c r="Y46" s="49">
        <f t="shared" si="40"/>
        <v>1895.32</v>
      </c>
      <c r="Z46" s="49">
        <f t="shared" si="40"/>
        <v>3573.96</v>
      </c>
      <c r="AA46" s="49">
        <f t="shared" si="40"/>
        <v>2907.3</v>
      </c>
      <c r="AB46" s="49">
        <f t="shared" si="40"/>
        <v>4325.4709999999995</v>
      </c>
      <c r="AC46" s="49">
        <f t="shared" si="40"/>
        <v>0</v>
      </c>
      <c r="AD46" s="49">
        <f>AD13+AD18</f>
        <v>2944.1100000000006</v>
      </c>
      <c r="AE46" s="49">
        <f t="shared" si="40"/>
        <v>0</v>
      </c>
      <c r="AF46" s="51"/>
      <c r="AG46" s="74">
        <f t="shared" si="28"/>
        <v>46445.348000000005</v>
      </c>
      <c r="AH46" s="74">
        <f t="shared" si="29"/>
        <v>35601.807000000008</v>
      </c>
      <c r="AI46" s="74">
        <f t="shared" si="30"/>
        <v>35101.333780000008</v>
      </c>
      <c r="AJ46" s="74">
        <f t="shared" si="31"/>
        <v>-4074.4332200000063</v>
      </c>
      <c r="AL46" s="75">
        <f t="shared" si="2"/>
        <v>89.599608298670958</v>
      </c>
    </row>
    <row r="47" spans="1:38" s="75" customFormat="1" ht="37.5" x14ac:dyDescent="0.3">
      <c r="A47" s="83" t="s">
        <v>32</v>
      </c>
      <c r="B47" s="48">
        <v>0</v>
      </c>
      <c r="C47" s="48">
        <v>0</v>
      </c>
      <c r="D47" s="48">
        <v>0</v>
      </c>
      <c r="E47" s="48">
        <v>0</v>
      </c>
      <c r="F47" s="49">
        <f t="shared" ref="F47:F48" si="42">IFERROR(E47/B47*100,0)</f>
        <v>0</v>
      </c>
      <c r="G47" s="49">
        <f t="shared" si="37"/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0</v>
      </c>
      <c r="AE47" s="48">
        <v>0</v>
      </c>
      <c r="AF47" s="51"/>
      <c r="AG47" s="74">
        <f t="shared" si="28"/>
        <v>0</v>
      </c>
      <c r="AH47" s="74">
        <f t="shared" si="29"/>
        <v>0</v>
      </c>
      <c r="AI47" s="74">
        <f t="shared" si="30"/>
        <v>0</v>
      </c>
      <c r="AJ47" s="74">
        <f t="shared" si="31"/>
        <v>0</v>
      </c>
      <c r="AL47" s="75" t="e">
        <f t="shared" si="2"/>
        <v>#DIV/0!</v>
      </c>
    </row>
    <row r="48" spans="1:38" s="75" customFormat="1" x14ac:dyDescent="0.3">
      <c r="A48" s="83" t="s">
        <v>33</v>
      </c>
      <c r="B48" s="48">
        <v>0</v>
      </c>
      <c r="C48" s="48">
        <v>0</v>
      </c>
      <c r="D48" s="48">
        <v>0</v>
      </c>
      <c r="E48" s="48">
        <v>0</v>
      </c>
      <c r="F48" s="48">
        <f t="shared" si="42"/>
        <v>0</v>
      </c>
      <c r="G48" s="48">
        <f t="shared" si="37"/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51"/>
      <c r="AG48" s="74">
        <f t="shared" si="28"/>
        <v>0</v>
      </c>
      <c r="AH48" s="74">
        <f t="shared" si="29"/>
        <v>0</v>
      </c>
      <c r="AI48" s="74">
        <f t="shared" si="30"/>
        <v>0</v>
      </c>
      <c r="AJ48" s="74">
        <f t="shared" si="31"/>
        <v>0</v>
      </c>
      <c r="AL48" s="75" t="e">
        <f t="shared" si="2"/>
        <v>#DIV/0!</v>
      </c>
    </row>
    <row r="49" spans="1:38" s="88" customFormat="1" x14ac:dyDescent="0.3">
      <c r="A49" s="84" t="s">
        <v>81</v>
      </c>
      <c r="B49" s="85"/>
      <c r="C49" s="85"/>
      <c r="D49" s="85"/>
      <c r="E49" s="85"/>
      <c r="F49" s="86"/>
      <c r="G49" s="86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7"/>
      <c r="AL49" s="75" t="e">
        <f t="shared" si="2"/>
        <v>#DIV/0!</v>
      </c>
    </row>
    <row r="50" spans="1:38" s="75" customFormat="1" ht="18" customHeight="1" x14ac:dyDescent="0.25">
      <c r="A50" s="89" t="s">
        <v>34</v>
      </c>
      <c r="B50" s="80">
        <f>SUM(B51:B53)</f>
        <v>1770</v>
      </c>
      <c r="C50" s="80">
        <f>SUM(C51:C53)</f>
        <v>0</v>
      </c>
      <c r="D50" s="80">
        <f>SUM(D51:D53)</f>
        <v>0</v>
      </c>
      <c r="E50" s="80">
        <f>SUM(E51:E53)</f>
        <v>0</v>
      </c>
      <c r="F50" s="81">
        <f t="shared" ref="F50:F52" si="43">IFERROR(E50/B50*100,0)</f>
        <v>0</v>
      </c>
      <c r="G50" s="81">
        <f t="shared" ref="G50:G53" si="44">IFERROR(E50/C50*100,0)</f>
        <v>0</v>
      </c>
      <c r="H50" s="80">
        <f t="shared" ref="H50:AE50" si="45">SUM(H51:H53)</f>
        <v>0</v>
      </c>
      <c r="I50" s="80">
        <f t="shared" si="45"/>
        <v>0</v>
      </c>
      <c r="J50" s="80">
        <f t="shared" si="45"/>
        <v>0</v>
      </c>
      <c r="K50" s="80">
        <f t="shared" si="45"/>
        <v>0</v>
      </c>
      <c r="L50" s="80">
        <f t="shared" si="45"/>
        <v>0</v>
      </c>
      <c r="M50" s="80">
        <f t="shared" si="45"/>
        <v>0</v>
      </c>
      <c r="N50" s="80">
        <f t="shared" si="45"/>
        <v>0</v>
      </c>
      <c r="O50" s="80">
        <f t="shared" si="45"/>
        <v>0</v>
      </c>
      <c r="P50" s="80">
        <f t="shared" si="45"/>
        <v>0</v>
      </c>
      <c r="Q50" s="80">
        <f t="shared" si="45"/>
        <v>0</v>
      </c>
      <c r="R50" s="80">
        <f t="shared" si="45"/>
        <v>0</v>
      </c>
      <c r="S50" s="80">
        <f t="shared" si="45"/>
        <v>0</v>
      </c>
      <c r="T50" s="80">
        <f t="shared" si="45"/>
        <v>0</v>
      </c>
      <c r="U50" s="80">
        <f t="shared" si="45"/>
        <v>0</v>
      </c>
      <c r="V50" s="80">
        <f t="shared" si="45"/>
        <v>0</v>
      </c>
      <c r="W50" s="80">
        <f t="shared" ref="W50" si="46">SUM(W51:W53)</f>
        <v>0</v>
      </c>
      <c r="X50" s="80">
        <f t="shared" si="45"/>
        <v>0</v>
      </c>
      <c r="Y50" s="80">
        <f t="shared" si="45"/>
        <v>0</v>
      </c>
      <c r="Z50" s="80">
        <f t="shared" si="45"/>
        <v>0</v>
      </c>
      <c r="AA50" s="80">
        <f t="shared" si="45"/>
        <v>0</v>
      </c>
      <c r="AB50" s="80">
        <f t="shared" si="45"/>
        <v>1770</v>
      </c>
      <c r="AC50" s="80">
        <f t="shared" si="45"/>
        <v>0</v>
      </c>
      <c r="AD50" s="80">
        <f t="shared" si="45"/>
        <v>0</v>
      </c>
      <c r="AE50" s="80">
        <f t="shared" si="45"/>
        <v>0</v>
      </c>
      <c r="AF50" s="51"/>
      <c r="AG50" s="74">
        <f t="shared" ref="AG50:AG53" si="47">H50+J50+L50+N50+P50+R50+T50+V50+X50+Z50+AB50+AD50</f>
        <v>1770</v>
      </c>
      <c r="AH50" s="74">
        <f t="shared" ref="AH50:AH53" si="48">H50+J50+L50+N50+P50+R50+T50+V50+X50</f>
        <v>0</v>
      </c>
      <c r="AI50" s="74">
        <f t="shared" ref="AI50:AI53" si="49">I50+K50+M50+O50+Q50+S50+U50+W50+Y50+AA50+AC50+AE50</f>
        <v>0</v>
      </c>
      <c r="AJ50" s="74">
        <f t="shared" ref="AJ50:AJ53" si="50">E50-C50</f>
        <v>0</v>
      </c>
      <c r="AL50" s="75" t="e">
        <f t="shared" si="2"/>
        <v>#DIV/0!</v>
      </c>
    </row>
    <row r="51" spans="1:38" s="75" customFormat="1" ht="20.25" customHeight="1" x14ac:dyDescent="0.3">
      <c r="A51" s="47" t="s">
        <v>30</v>
      </c>
      <c r="B51" s="48">
        <v>0</v>
      </c>
      <c r="C51" s="48">
        <v>0</v>
      </c>
      <c r="D51" s="48">
        <v>0</v>
      </c>
      <c r="E51" s="48">
        <v>0</v>
      </c>
      <c r="F51" s="48">
        <f t="shared" si="43"/>
        <v>0</v>
      </c>
      <c r="G51" s="48">
        <f t="shared" si="44"/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51"/>
      <c r="AG51" s="74">
        <f t="shared" si="47"/>
        <v>0</v>
      </c>
      <c r="AH51" s="74">
        <f t="shared" si="48"/>
        <v>0</v>
      </c>
      <c r="AI51" s="74">
        <f t="shared" si="49"/>
        <v>0</v>
      </c>
      <c r="AJ51" s="74">
        <f t="shared" si="50"/>
        <v>0</v>
      </c>
      <c r="AL51" s="75" t="e">
        <f t="shared" si="2"/>
        <v>#DIV/0!</v>
      </c>
    </row>
    <row r="52" spans="1:38" s="75" customFormat="1" x14ac:dyDescent="0.3">
      <c r="A52" s="47" t="s">
        <v>36</v>
      </c>
      <c r="B52" s="48">
        <f>B12</f>
        <v>0</v>
      </c>
      <c r="C52" s="48">
        <f>C12</f>
        <v>0</v>
      </c>
      <c r="D52" s="48">
        <f t="shared" ref="D52:E52" si="51">D12</f>
        <v>0</v>
      </c>
      <c r="E52" s="48">
        <f t="shared" si="51"/>
        <v>0</v>
      </c>
      <c r="F52" s="49">
        <f t="shared" si="43"/>
        <v>0</v>
      </c>
      <c r="G52" s="49">
        <f t="shared" si="44"/>
        <v>0</v>
      </c>
      <c r="H52" s="48">
        <f>H12</f>
        <v>0</v>
      </c>
      <c r="I52" s="48">
        <f t="shared" ref="I52:AE52" si="52">I12</f>
        <v>0</v>
      </c>
      <c r="J52" s="48">
        <f t="shared" si="52"/>
        <v>0</v>
      </c>
      <c r="K52" s="48">
        <f t="shared" si="52"/>
        <v>0</v>
      </c>
      <c r="L52" s="48">
        <f t="shared" si="52"/>
        <v>0</v>
      </c>
      <c r="M52" s="48">
        <f t="shared" si="52"/>
        <v>0</v>
      </c>
      <c r="N52" s="48">
        <f t="shared" si="52"/>
        <v>0</v>
      </c>
      <c r="O52" s="48">
        <f t="shared" si="52"/>
        <v>0</v>
      </c>
      <c r="P52" s="48">
        <f t="shared" si="52"/>
        <v>0</v>
      </c>
      <c r="Q52" s="48">
        <f t="shared" si="52"/>
        <v>0</v>
      </c>
      <c r="R52" s="48">
        <f t="shared" si="52"/>
        <v>0</v>
      </c>
      <c r="S52" s="48">
        <f t="shared" si="52"/>
        <v>0</v>
      </c>
      <c r="T52" s="48">
        <f t="shared" si="52"/>
        <v>0</v>
      </c>
      <c r="U52" s="48">
        <f t="shared" si="52"/>
        <v>0</v>
      </c>
      <c r="V52" s="48">
        <f t="shared" si="52"/>
        <v>0</v>
      </c>
      <c r="W52" s="48">
        <f t="shared" ref="W52" si="53">W12</f>
        <v>0</v>
      </c>
      <c r="X52" s="48">
        <f t="shared" si="52"/>
        <v>0</v>
      </c>
      <c r="Y52" s="48">
        <f t="shared" si="52"/>
        <v>0</v>
      </c>
      <c r="Z52" s="48">
        <f t="shared" si="52"/>
        <v>0</v>
      </c>
      <c r="AA52" s="48">
        <f t="shared" si="52"/>
        <v>0</v>
      </c>
      <c r="AB52" s="48">
        <f t="shared" si="52"/>
        <v>0</v>
      </c>
      <c r="AC52" s="48">
        <f t="shared" si="52"/>
        <v>0</v>
      </c>
      <c r="AD52" s="48">
        <f t="shared" si="52"/>
        <v>0</v>
      </c>
      <c r="AE52" s="48">
        <f t="shared" si="52"/>
        <v>0</v>
      </c>
      <c r="AF52" s="51"/>
      <c r="AG52" s="74">
        <f t="shared" si="47"/>
        <v>0</v>
      </c>
      <c r="AH52" s="74">
        <f t="shared" si="48"/>
        <v>0</v>
      </c>
      <c r="AI52" s="74">
        <f t="shared" si="49"/>
        <v>0</v>
      </c>
      <c r="AJ52" s="74">
        <f t="shared" si="50"/>
        <v>0</v>
      </c>
      <c r="AL52" s="75" t="e">
        <f t="shared" si="2"/>
        <v>#DIV/0!</v>
      </c>
    </row>
    <row r="53" spans="1:38" s="75" customFormat="1" x14ac:dyDescent="0.3">
      <c r="A53" s="47" t="s">
        <v>31</v>
      </c>
      <c r="B53" s="48">
        <f>B13</f>
        <v>1770</v>
      </c>
      <c r="C53" s="48">
        <f>C13</f>
        <v>0</v>
      </c>
      <c r="D53" s="48">
        <f t="shared" ref="D53:E53" si="54">D13</f>
        <v>0</v>
      </c>
      <c r="E53" s="48">
        <f t="shared" si="54"/>
        <v>0</v>
      </c>
      <c r="F53" s="49">
        <f>IFERROR(E53/B53*100,0)</f>
        <v>0</v>
      </c>
      <c r="G53" s="49">
        <f t="shared" si="44"/>
        <v>0</v>
      </c>
      <c r="H53" s="48">
        <f>H13</f>
        <v>0</v>
      </c>
      <c r="I53" s="48">
        <f t="shared" ref="I53:AE53" si="55">I13</f>
        <v>0</v>
      </c>
      <c r="J53" s="48">
        <f t="shared" si="55"/>
        <v>0</v>
      </c>
      <c r="K53" s="48">
        <f t="shared" si="55"/>
        <v>0</v>
      </c>
      <c r="L53" s="48">
        <f t="shared" si="55"/>
        <v>0</v>
      </c>
      <c r="M53" s="48">
        <f t="shared" si="55"/>
        <v>0</v>
      </c>
      <c r="N53" s="48">
        <f t="shared" si="55"/>
        <v>0</v>
      </c>
      <c r="O53" s="48">
        <f t="shared" si="55"/>
        <v>0</v>
      </c>
      <c r="P53" s="48">
        <f t="shared" si="55"/>
        <v>0</v>
      </c>
      <c r="Q53" s="48">
        <f t="shared" si="55"/>
        <v>0</v>
      </c>
      <c r="R53" s="48">
        <f t="shared" si="55"/>
        <v>0</v>
      </c>
      <c r="S53" s="48">
        <f t="shared" si="55"/>
        <v>0</v>
      </c>
      <c r="T53" s="48">
        <f t="shared" si="55"/>
        <v>0</v>
      </c>
      <c r="U53" s="48">
        <f t="shared" si="55"/>
        <v>0</v>
      </c>
      <c r="V53" s="48">
        <f t="shared" si="55"/>
        <v>0</v>
      </c>
      <c r="W53" s="48">
        <f t="shared" ref="W53" si="56">W13</f>
        <v>0</v>
      </c>
      <c r="X53" s="48">
        <f t="shared" si="55"/>
        <v>0</v>
      </c>
      <c r="Y53" s="48">
        <f t="shared" si="55"/>
        <v>0</v>
      </c>
      <c r="Z53" s="48">
        <f t="shared" si="55"/>
        <v>0</v>
      </c>
      <c r="AA53" s="48">
        <f t="shared" si="55"/>
        <v>0</v>
      </c>
      <c r="AB53" s="48">
        <f t="shared" si="55"/>
        <v>1770</v>
      </c>
      <c r="AC53" s="48">
        <f t="shared" si="55"/>
        <v>0</v>
      </c>
      <c r="AD53" s="48">
        <f t="shared" si="55"/>
        <v>0</v>
      </c>
      <c r="AE53" s="48">
        <f t="shared" si="55"/>
        <v>0</v>
      </c>
      <c r="AF53" s="51"/>
      <c r="AG53" s="74">
        <f t="shared" si="47"/>
        <v>1770</v>
      </c>
      <c r="AH53" s="74">
        <f t="shared" si="48"/>
        <v>0</v>
      </c>
      <c r="AI53" s="74">
        <f t="shared" si="49"/>
        <v>0</v>
      </c>
      <c r="AJ53" s="74">
        <f t="shared" si="50"/>
        <v>0</v>
      </c>
      <c r="AL53" s="75" t="e">
        <f t="shared" si="2"/>
        <v>#DIV/0!</v>
      </c>
    </row>
    <row r="54" spans="1:38" s="88" customFormat="1" x14ac:dyDescent="0.3">
      <c r="A54" s="84" t="s">
        <v>73</v>
      </c>
      <c r="B54" s="85"/>
      <c r="C54" s="85"/>
      <c r="D54" s="85"/>
      <c r="E54" s="85"/>
      <c r="F54" s="86"/>
      <c r="G54" s="86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7"/>
      <c r="AL54" s="75" t="e">
        <f t="shared" si="2"/>
        <v>#DIV/0!</v>
      </c>
    </row>
    <row r="55" spans="1:38" s="75" customFormat="1" ht="18" customHeight="1" x14ac:dyDescent="0.25">
      <c r="A55" s="89" t="s">
        <v>34</v>
      </c>
      <c r="B55" s="80">
        <f>SUM(B56:B58)</f>
        <v>44675.348000000005</v>
      </c>
      <c r="C55" s="80">
        <f>SUM(C56:C58)</f>
        <v>39175.767000000007</v>
      </c>
      <c r="D55" s="80">
        <f>SUM(D56:D58)</f>
        <v>35101.333780000001</v>
      </c>
      <c r="E55" s="80">
        <f>SUM(E56:E58)</f>
        <v>35101.333780000001</v>
      </c>
      <c r="F55" s="81">
        <f t="shared" ref="F55:F57" si="57">IFERROR(E55/B55*100,0)</f>
        <v>78.569804940299505</v>
      </c>
      <c r="G55" s="81">
        <f t="shared" ref="G55:G58" si="58">IFERROR(E55/C55*100,0)</f>
        <v>89.599608298670958</v>
      </c>
      <c r="H55" s="80">
        <f t="shared" ref="H55:AE55" si="59">SUM(H56:H58)</f>
        <v>6400.48</v>
      </c>
      <c r="I55" s="80">
        <f t="shared" si="59"/>
        <v>3434.0837799999999</v>
      </c>
      <c r="J55" s="80">
        <f t="shared" si="59"/>
        <v>3267.0590000000002</v>
      </c>
      <c r="K55" s="80">
        <f t="shared" si="59"/>
        <v>3652.14</v>
      </c>
      <c r="L55" s="80">
        <f t="shared" si="59"/>
        <v>2174.75</v>
      </c>
      <c r="M55" s="80">
        <f t="shared" si="59"/>
        <v>2228.61</v>
      </c>
      <c r="N55" s="80">
        <f t="shared" si="59"/>
        <v>5848.9279999999999</v>
      </c>
      <c r="O55" s="80">
        <f t="shared" si="59"/>
        <v>5487.5599999999995</v>
      </c>
      <c r="P55" s="80">
        <f t="shared" si="59"/>
        <v>3354.5080000000003</v>
      </c>
      <c r="Q55" s="80">
        <f t="shared" si="59"/>
        <v>3821.84</v>
      </c>
      <c r="R55" s="80">
        <f t="shared" si="59"/>
        <v>2601.7950000000001</v>
      </c>
      <c r="S55" s="80">
        <f t="shared" si="59"/>
        <v>4190.34</v>
      </c>
      <c r="T55" s="80">
        <f t="shared" si="59"/>
        <v>6448.8820000000005</v>
      </c>
      <c r="U55" s="80">
        <f t="shared" si="59"/>
        <v>5025.22</v>
      </c>
      <c r="V55" s="80">
        <f t="shared" si="59"/>
        <v>3358.1240000000003</v>
      </c>
      <c r="W55" s="80">
        <f t="shared" ref="W55" si="60">SUM(W56:W58)</f>
        <v>2458.9200000000005</v>
      </c>
      <c r="X55" s="80">
        <f t="shared" si="59"/>
        <v>2147.2809999999999</v>
      </c>
      <c r="Y55" s="80">
        <f t="shared" si="59"/>
        <v>1895.32</v>
      </c>
      <c r="Z55" s="80">
        <f t="shared" si="59"/>
        <v>3573.96</v>
      </c>
      <c r="AA55" s="80">
        <f t="shared" si="59"/>
        <v>2907.3</v>
      </c>
      <c r="AB55" s="80">
        <f t="shared" si="59"/>
        <v>2555.471</v>
      </c>
      <c r="AC55" s="80">
        <f t="shared" si="59"/>
        <v>0</v>
      </c>
      <c r="AD55" s="80">
        <f>SUM(AD56:AD58)</f>
        <v>2944.1100000000006</v>
      </c>
      <c r="AE55" s="80">
        <f t="shared" si="59"/>
        <v>0</v>
      </c>
      <c r="AF55" s="51"/>
      <c r="AG55" s="74">
        <f t="shared" ref="AG55:AG58" si="61">H55+J55+L55+N55+P55+R55+T55+V55+X55+Z55+AB55+AD55</f>
        <v>44675.348000000005</v>
      </c>
      <c r="AH55" s="74">
        <f t="shared" ref="AH55:AH58" si="62">H55+J55+L55+N55+P55+R55+T55+V55+X55</f>
        <v>35601.807000000008</v>
      </c>
      <c r="AI55" s="74">
        <f t="shared" ref="AI55:AI58" si="63">I55+K55+M55+O55+Q55+S55+U55+W55+Y55+AA55+AC55+AE55</f>
        <v>35101.333780000008</v>
      </c>
      <c r="AJ55" s="74">
        <f t="shared" ref="AJ55:AJ58" si="64">E55-C55</f>
        <v>-4074.4332200000063</v>
      </c>
      <c r="AL55" s="75">
        <f t="shared" si="2"/>
        <v>89.599608298670958</v>
      </c>
    </row>
    <row r="56" spans="1:38" s="75" customFormat="1" ht="20.25" customHeight="1" x14ac:dyDescent="0.3">
      <c r="A56" s="47" t="s">
        <v>30</v>
      </c>
      <c r="B56" s="48">
        <v>0</v>
      </c>
      <c r="C56" s="48">
        <v>0</v>
      </c>
      <c r="D56" s="48">
        <v>0</v>
      </c>
      <c r="E56" s="48">
        <v>0</v>
      </c>
      <c r="F56" s="48">
        <f t="shared" si="57"/>
        <v>0</v>
      </c>
      <c r="G56" s="48">
        <f t="shared" si="58"/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48">
        <v>0</v>
      </c>
      <c r="U56" s="48">
        <v>0</v>
      </c>
      <c r="V56" s="48">
        <v>0</v>
      </c>
      <c r="W56" s="48">
        <v>0</v>
      </c>
      <c r="X56" s="48">
        <v>0</v>
      </c>
      <c r="Y56" s="48">
        <v>0</v>
      </c>
      <c r="Z56" s="48">
        <v>0</v>
      </c>
      <c r="AA56" s="48">
        <v>0</v>
      </c>
      <c r="AB56" s="48">
        <v>0</v>
      </c>
      <c r="AC56" s="48">
        <v>0</v>
      </c>
      <c r="AD56" s="48">
        <v>0</v>
      </c>
      <c r="AE56" s="48">
        <v>0</v>
      </c>
      <c r="AF56" s="51"/>
      <c r="AG56" s="74">
        <f t="shared" si="61"/>
        <v>0</v>
      </c>
      <c r="AH56" s="74">
        <f t="shared" si="62"/>
        <v>0</v>
      </c>
      <c r="AI56" s="74">
        <f t="shared" si="63"/>
        <v>0</v>
      </c>
      <c r="AJ56" s="74">
        <f t="shared" si="64"/>
        <v>0</v>
      </c>
      <c r="AL56" s="75" t="e">
        <f t="shared" si="2"/>
        <v>#DIV/0!</v>
      </c>
    </row>
    <row r="57" spans="1:38" s="75" customFormat="1" x14ac:dyDescent="0.3">
      <c r="A57" s="47" t="s">
        <v>36</v>
      </c>
      <c r="B57" s="48">
        <f>B21+B25+B29+B33+B37</f>
        <v>0</v>
      </c>
      <c r="C57" s="48">
        <f>C21+C25+C29+C33+C37</f>
        <v>0</v>
      </c>
      <c r="D57" s="48">
        <f t="shared" ref="D57:E57" si="65">D21+D25+D29+D33+D37</f>
        <v>0</v>
      </c>
      <c r="E57" s="48">
        <f t="shared" si="65"/>
        <v>0</v>
      </c>
      <c r="F57" s="49">
        <f t="shared" si="57"/>
        <v>0</v>
      </c>
      <c r="G57" s="49">
        <f t="shared" si="58"/>
        <v>0</v>
      </c>
      <c r="H57" s="48">
        <f t="shared" ref="H57:Y57" si="66">H21+H25+H29+H33+H37</f>
        <v>0</v>
      </c>
      <c r="I57" s="48">
        <f t="shared" si="66"/>
        <v>0</v>
      </c>
      <c r="J57" s="48">
        <f t="shared" si="66"/>
        <v>0</v>
      </c>
      <c r="K57" s="48">
        <f t="shared" si="66"/>
        <v>0</v>
      </c>
      <c r="L57" s="48">
        <f t="shared" si="66"/>
        <v>0</v>
      </c>
      <c r="M57" s="48">
        <f t="shared" si="66"/>
        <v>0</v>
      </c>
      <c r="N57" s="48">
        <f t="shared" si="66"/>
        <v>0</v>
      </c>
      <c r="O57" s="48">
        <f t="shared" si="66"/>
        <v>0</v>
      </c>
      <c r="P57" s="48">
        <f t="shared" si="66"/>
        <v>0</v>
      </c>
      <c r="Q57" s="48">
        <f t="shared" si="66"/>
        <v>0</v>
      </c>
      <c r="R57" s="48">
        <f t="shared" si="66"/>
        <v>0</v>
      </c>
      <c r="S57" s="48">
        <f t="shared" si="66"/>
        <v>0</v>
      </c>
      <c r="T57" s="48">
        <f t="shared" si="66"/>
        <v>0</v>
      </c>
      <c r="U57" s="48">
        <f t="shared" si="66"/>
        <v>0</v>
      </c>
      <c r="V57" s="48">
        <f t="shared" si="66"/>
        <v>0</v>
      </c>
      <c r="W57" s="48">
        <f t="shared" ref="W57" si="67">W21+W25+W29+W33+W37</f>
        <v>0</v>
      </c>
      <c r="X57" s="48">
        <f t="shared" si="66"/>
        <v>0</v>
      </c>
      <c r="Y57" s="48">
        <f t="shared" si="66"/>
        <v>0</v>
      </c>
      <c r="Z57" s="48">
        <f t="shared" ref="Z57:AE57" si="68">Z21+Z25+Z29+Z33+Z37</f>
        <v>0</v>
      </c>
      <c r="AA57" s="48">
        <f t="shared" si="68"/>
        <v>0</v>
      </c>
      <c r="AB57" s="48">
        <f t="shared" si="68"/>
        <v>0</v>
      </c>
      <c r="AC57" s="48">
        <f t="shared" si="68"/>
        <v>0</v>
      </c>
      <c r="AD57" s="48">
        <f>AD21+AD25+AD29+AD33+AD37</f>
        <v>0</v>
      </c>
      <c r="AE57" s="48">
        <f t="shared" si="68"/>
        <v>0</v>
      </c>
      <c r="AF57" s="51"/>
      <c r="AG57" s="74">
        <f t="shared" si="61"/>
        <v>0</v>
      </c>
      <c r="AH57" s="74">
        <f t="shared" si="62"/>
        <v>0</v>
      </c>
      <c r="AI57" s="74">
        <f t="shared" si="63"/>
        <v>0</v>
      </c>
      <c r="AJ57" s="74">
        <f t="shared" si="64"/>
        <v>0</v>
      </c>
      <c r="AL57" s="75" t="e">
        <f t="shared" si="2"/>
        <v>#DIV/0!</v>
      </c>
    </row>
    <row r="58" spans="1:38" s="75" customFormat="1" x14ac:dyDescent="0.3">
      <c r="A58" s="47" t="s">
        <v>31</v>
      </c>
      <c r="B58" s="48">
        <f>B22+B26+B30+B34+B38</f>
        <v>44675.348000000005</v>
      </c>
      <c r="C58" s="48">
        <f>C22+C26+C30+C34+C38</f>
        <v>39175.767000000007</v>
      </c>
      <c r="D58" s="48">
        <f t="shared" ref="D58:E58" si="69">D22+D26+D30+D34+D38</f>
        <v>35101.333780000001</v>
      </c>
      <c r="E58" s="48">
        <f t="shared" si="69"/>
        <v>35101.333780000001</v>
      </c>
      <c r="F58" s="49">
        <f>IFERROR(E58/B58*100,0)</f>
        <v>78.569804940299505</v>
      </c>
      <c r="G58" s="49">
        <f t="shared" si="58"/>
        <v>89.599608298670958</v>
      </c>
      <c r="H58" s="48">
        <f t="shared" ref="H58:Y58" si="70">H22+H26+H30+H34+H38</f>
        <v>6400.48</v>
      </c>
      <c r="I58" s="48">
        <f t="shared" si="70"/>
        <v>3434.0837799999999</v>
      </c>
      <c r="J58" s="48">
        <f t="shared" si="70"/>
        <v>3267.0590000000002</v>
      </c>
      <c r="K58" s="48">
        <f t="shared" si="70"/>
        <v>3652.14</v>
      </c>
      <c r="L58" s="48">
        <f t="shared" si="70"/>
        <v>2174.75</v>
      </c>
      <c r="M58" s="48">
        <f t="shared" si="70"/>
        <v>2228.61</v>
      </c>
      <c r="N58" s="48">
        <f t="shared" si="70"/>
        <v>5848.9279999999999</v>
      </c>
      <c r="O58" s="48">
        <f t="shared" si="70"/>
        <v>5487.5599999999995</v>
      </c>
      <c r="P58" s="48">
        <f t="shared" si="70"/>
        <v>3354.5080000000003</v>
      </c>
      <c r="Q58" s="48">
        <f t="shared" si="70"/>
        <v>3821.84</v>
      </c>
      <c r="R58" s="48">
        <f t="shared" si="70"/>
        <v>2601.7950000000001</v>
      </c>
      <c r="S58" s="48">
        <f t="shared" si="70"/>
        <v>4190.34</v>
      </c>
      <c r="T58" s="48">
        <f t="shared" si="70"/>
        <v>6448.8820000000005</v>
      </c>
      <c r="U58" s="48">
        <f t="shared" si="70"/>
        <v>5025.22</v>
      </c>
      <c r="V58" s="48">
        <f t="shared" si="70"/>
        <v>3358.1240000000003</v>
      </c>
      <c r="W58" s="48">
        <f t="shared" ref="W58" si="71">W22+W26+W30+W34+W38</f>
        <v>2458.9200000000005</v>
      </c>
      <c r="X58" s="48">
        <f t="shared" si="70"/>
        <v>2147.2809999999999</v>
      </c>
      <c r="Y58" s="48">
        <f t="shared" si="70"/>
        <v>1895.32</v>
      </c>
      <c r="Z58" s="48">
        <f t="shared" ref="Z58:AE58" si="72">Z22+Z26+Z30+Z34+Z38</f>
        <v>3573.96</v>
      </c>
      <c r="AA58" s="48">
        <f t="shared" si="72"/>
        <v>2907.3</v>
      </c>
      <c r="AB58" s="48">
        <f t="shared" si="72"/>
        <v>2555.471</v>
      </c>
      <c r="AC58" s="48">
        <f t="shared" si="72"/>
        <v>0</v>
      </c>
      <c r="AD58" s="48">
        <f>AD22+AD26+AD30+AD34+AD38</f>
        <v>2944.1100000000006</v>
      </c>
      <c r="AE58" s="48">
        <f t="shared" si="72"/>
        <v>0</v>
      </c>
      <c r="AF58" s="51"/>
      <c r="AG58" s="74">
        <f t="shared" si="61"/>
        <v>44675.348000000005</v>
      </c>
      <c r="AH58" s="74">
        <f t="shared" si="62"/>
        <v>35601.807000000008</v>
      </c>
      <c r="AI58" s="74">
        <f t="shared" si="63"/>
        <v>35101.333780000008</v>
      </c>
      <c r="AJ58" s="74">
        <f t="shared" si="64"/>
        <v>-4074.4332200000063</v>
      </c>
      <c r="AL58" s="75">
        <f t="shared" si="2"/>
        <v>89.599608298670958</v>
      </c>
    </row>
    <row r="59" spans="1:38" s="75" customFormat="1" ht="33" customHeight="1" x14ac:dyDescent="0.3">
      <c r="A59" s="166" t="s">
        <v>41</v>
      </c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8"/>
      <c r="AF59" s="90"/>
      <c r="AG59" s="74"/>
      <c r="AH59" s="74"/>
      <c r="AI59" s="74"/>
      <c r="AJ59" s="74"/>
      <c r="AL59" s="75" t="e">
        <f t="shared" si="2"/>
        <v>#DIV/0!</v>
      </c>
    </row>
    <row r="60" spans="1:38" s="88" customFormat="1" x14ac:dyDescent="0.25">
      <c r="A60" s="91" t="s">
        <v>74</v>
      </c>
      <c r="B60" s="92"/>
      <c r="C60" s="93"/>
      <c r="D60" s="93"/>
      <c r="E60" s="92"/>
      <c r="F60" s="94"/>
      <c r="G60" s="94"/>
      <c r="H60" s="95"/>
      <c r="I60" s="95"/>
      <c r="J60" s="95"/>
      <c r="K60" s="95"/>
      <c r="L60" s="95"/>
      <c r="M60" s="95"/>
      <c r="N60" s="122"/>
      <c r="O60" s="95"/>
      <c r="P60" s="95"/>
      <c r="Q60" s="122"/>
      <c r="R60" s="122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6"/>
      <c r="AF60" s="97"/>
      <c r="AL60" s="75" t="e">
        <f t="shared" si="2"/>
        <v>#DIV/0!</v>
      </c>
    </row>
    <row r="61" spans="1:38" s="75" customFormat="1" ht="29.25" customHeight="1" x14ac:dyDescent="0.25">
      <c r="A61" s="163" t="s">
        <v>52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5"/>
      <c r="AF61" s="51"/>
      <c r="AG61" s="74">
        <f t="shared" ref="AG61:AG124" si="73">H61+J61+L61+N61+P61+R61+T61+V61+X61+Z61+AB61+AD61</f>
        <v>0</v>
      </c>
      <c r="AH61" s="74">
        <f t="shared" ref="AH61:AH124" si="74">H61+J61+L61+N61+P61+R61+T61+V61+X61</f>
        <v>0</v>
      </c>
      <c r="AI61" s="74">
        <f t="shared" ref="AI61:AI124" si="75">I61+K61+M61+O61+Q61+S61+U61+W61+Y61+AA61+AC61+AE61</f>
        <v>0</v>
      </c>
      <c r="AJ61" s="74">
        <f t="shared" ref="AJ61:AJ124" si="76">E61-C61</f>
        <v>0</v>
      </c>
      <c r="AL61" s="75" t="e">
        <f t="shared" si="2"/>
        <v>#DIV/0!</v>
      </c>
    </row>
    <row r="62" spans="1:38" s="75" customFormat="1" ht="23.25" customHeight="1" x14ac:dyDescent="0.3">
      <c r="A62" s="47" t="s">
        <v>34</v>
      </c>
      <c r="B62" s="48">
        <f>SUM(B63,B64,B65,B67)</f>
        <v>330.8</v>
      </c>
      <c r="C62" s="48">
        <f>SUM(C63,C64,C65,C67)</f>
        <v>330.8</v>
      </c>
      <c r="D62" s="48">
        <f>SUM(D63,D64,D65,D67)</f>
        <v>330.78</v>
      </c>
      <c r="E62" s="48">
        <f>SUM(E63,E64,E65,E67)</f>
        <v>330.78</v>
      </c>
      <c r="F62" s="48">
        <f t="shared" ref="F62:F67" si="77">IFERROR(E62/B62*100,0)</f>
        <v>99.993954050785959</v>
      </c>
      <c r="G62" s="48">
        <f t="shared" ref="G62:G67" si="78">IFERROR(E62/C62*100,0)</f>
        <v>99.993954050785959</v>
      </c>
      <c r="H62" s="48">
        <f t="shared" ref="H62:AE62" si="79">SUM(H63,H64,H65,H67)</f>
        <v>0</v>
      </c>
      <c r="I62" s="48">
        <f t="shared" si="79"/>
        <v>0</v>
      </c>
      <c r="J62" s="48">
        <f t="shared" si="79"/>
        <v>0</v>
      </c>
      <c r="K62" s="48">
        <f t="shared" si="79"/>
        <v>0</v>
      </c>
      <c r="L62" s="48">
        <f t="shared" si="79"/>
        <v>0</v>
      </c>
      <c r="M62" s="48">
        <f t="shared" si="79"/>
        <v>0</v>
      </c>
      <c r="N62" s="48">
        <f t="shared" si="79"/>
        <v>0</v>
      </c>
      <c r="O62" s="48">
        <f t="shared" si="79"/>
        <v>0</v>
      </c>
      <c r="P62" s="48">
        <f t="shared" si="79"/>
        <v>0</v>
      </c>
      <c r="Q62" s="48">
        <f t="shared" si="79"/>
        <v>0</v>
      </c>
      <c r="R62" s="48">
        <f t="shared" si="79"/>
        <v>330.8</v>
      </c>
      <c r="S62" s="48">
        <f t="shared" si="79"/>
        <v>330.78</v>
      </c>
      <c r="T62" s="48">
        <f t="shared" si="79"/>
        <v>0</v>
      </c>
      <c r="U62" s="48">
        <f t="shared" si="79"/>
        <v>0</v>
      </c>
      <c r="V62" s="48">
        <f t="shared" si="79"/>
        <v>0</v>
      </c>
      <c r="W62" s="48">
        <f t="shared" ref="W62" si="80">SUM(W63,W64,W65,W67)</f>
        <v>0</v>
      </c>
      <c r="X62" s="48">
        <f t="shared" si="79"/>
        <v>0</v>
      </c>
      <c r="Y62" s="48">
        <f t="shared" si="79"/>
        <v>0</v>
      </c>
      <c r="Z62" s="48">
        <f t="shared" si="79"/>
        <v>0</v>
      </c>
      <c r="AA62" s="48">
        <f t="shared" si="79"/>
        <v>0</v>
      </c>
      <c r="AB62" s="48">
        <f t="shared" si="79"/>
        <v>0</v>
      </c>
      <c r="AC62" s="48">
        <f t="shared" si="79"/>
        <v>0</v>
      </c>
      <c r="AD62" s="48">
        <f t="shared" si="79"/>
        <v>0</v>
      </c>
      <c r="AE62" s="48">
        <f t="shared" si="79"/>
        <v>0</v>
      </c>
      <c r="AF62" s="141" t="s">
        <v>85</v>
      </c>
      <c r="AG62" s="74">
        <f t="shared" si="73"/>
        <v>330.8</v>
      </c>
      <c r="AH62" s="74">
        <f t="shared" si="74"/>
        <v>330.8</v>
      </c>
      <c r="AI62" s="74">
        <f t="shared" si="75"/>
        <v>330.78</v>
      </c>
      <c r="AJ62" s="74">
        <f t="shared" si="76"/>
        <v>-2.0000000000038654E-2</v>
      </c>
      <c r="AL62" s="75">
        <f t="shared" si="2"/>
        <v>99.993954050785959</v>
      </c>
    </row>
    <row r="63" spans="1:38" s="75" customFormat="1" ht="20.25" customHeight="1" x14ac:dyDescent="0.3">
      <c r="A63" s="47" t="s">
        <v>30</v>
      </c>
      <c r="B63" s="48">
        <f>SUM(B70,B77,B84,B91)</f>
        <v>0</v>
      </c>
      <c r="C63" s="48">
        <f>SUM(C70,C77,C84,C91)</f>
        <v>0</v>
      </c>
      <c r="D63" s="48">
        <f t="shared" ref="B63:E67" si="81">SUM(D70,D77,D84,D91)</f>
        <v>0</v>
      </c>
      <c r="E63" s="48">
        <f t="shared" si="81"/>
        <v>0</v>
      </c>
      <c r="F63" s="48">
        <f t="shared" si="77"/>
        <v>0</v>
      </c>
      <c r="G63" s="48">
        <f t="shared" si="78"/>
        <v>0</v>
      </c>
      <c r="H63" s="48">
        <f t="shared" ref="H63:AE67" si="82">SUM(H70,H77,H84,H91)</f>
        <v>0</v>
      </c>
      <c r="I63" s="48">
        <f t="shared" si="82"/>
        <v>0</v>
      </c>
      <c r="J63" s="48">
        <f t="shared" si="82"/>
        <v>0</v>
      </c>
      <c r="K63" s="48">
        <f t="shared" si="82"/>
        <v>0</v>
      </c>
      <c r="L63" s="48">
        <f t="shared" si="82"/>
        <v>0</v>
      </c>
      <c r="M63" s="48">
        <f t="shared" si="82"/>
        <v>0</v>
      </c>
      <c r="N63" s="48">
        <f t="shared" si="82"/>
        <v>0</v>
      </c>
      <c r="O63" s="48">
        <f t="shared" si="82"/>
        <v>0</v>
      </c>
      <c r="P63" s="48">
        <f t="shared" si="82"/>
        <v>0</v>
      </c>
      <c r="Q63" s="48">
        <f t="shared" si="82"/>
        <v>0</v>
      </c>
      <c r="R63" s="48">
        <f t="shared" si="82"/>
        <v>0</v>
      </c>
      <c r="S63" s="48">
        <f t="shared" si="82"/>
        <v>0</v>
      </c>
      <c r="T63" s="48">
        <f t="shared" si="82"/>
        <v>0</v>
      </c>
      <c r="U63" s="48">
        <f t="shared" si="82"/>
        <v>0</v>
      </c>
      <c r="V63" s="48">
        <f t="shared" si="82"/>
        <v>0</v>
      </c>
      <c r="W63" s="48">
        <f t="shared" ref="W63" si="83">SUM(W70,W77,W84,W91)</f>
        <v>0</v>
      </c>
      <c r="X63" s="48">
        <f t="shared" si="82"/>
        <v>0</v>
      </c>
      <c r="Y63" s="48">
        <f t="shared" si="82"/>
        <v>0</v>
      </c>
      <c r="Z63" s="48">
        <f t="shared" si="82"/>
        <v>0</v>
      </c>
      <c r="AA63" s="48">
        <f t="shared" si="82"/>
        <v>0</v>
      </c>
      <c r="AB63" s="48">
        <f t="shared" si="82"/>
        <v>0</v>
      </c>
      <c r="AC63" s="48">
        <f t="shared" si="82"/>
        <v>0</v>
      </c>
      <c r="AD63" s="48">
        <f t="shared" si="82"/>
        <v>0</v>
      </c>
      <c r="AE63" s="48">
        <f t="shared" si="82"/>
        <v>0</v>
      </c>
      <c r="AF63" s="142"/>
      <c r="AG63" s="74">
        <f t="shared" si="73"/>
        <v>0</v>
      </c>
      <c r="AH63" s="74">
        <f t="shared" si="74"/>
        <v>0</v>
      </c>
      <c r="AI63" s="74">
        <f t="shared" si="75"/>
        <v>0</v>
      </c>
      <c r="AJ63" s="74">
        <f t="shared" si="76"/>
        <v>0</v>
      </c>
      <c r="AL63" s="75" t="e">
        <f t="shared" si="2"/>
        <v>#DIV/0!</v>
      </c>
    </row>
    <row r="64" spans="1:38" s="75" customFormat="1" x14ac:dyDescent="0.3">
      <c r="A64" s="47" t="s">
        <v>36</v>
      </c>
      <c r="B64" s="49">
        <f t="shared" si="81"/>
        <v>297.7</v>
      </c>
      <c r="C64" s="49">
        <f>SUM(C71,C78,C85,C92)</f>
        <v>297.7</v>
      </c>
      <c r="D64" s="49">
        <f t="shared" si="81"/>
        <v>297.7</v>
      </c>
      <c r="E64" s="49">
        <f t="shared" si="81"/>
        <v>297.7</v>
      </c>
      <c r="F64" s="49">
        <f t="shared" si="77"/>
        <v>100</v>
      </c>
      <c r="G64" s="49">
        <f t="shared" si="78"/>
        <v>100</v>
      </c>
      <c r="H64" s="49">
        <f t="shared" si="82"/>
        <v>0</v>
      </c>
      <c r="I64" s="49">
        <f t="shared" si="82"/>
        <v>0</v>
      </c>
      <c r="J64" s="49">
        <f t="shared" si="82"/>
        <v>0</v>
      </c>
      <c r="K64" s="49">
        <f t="shared" si="82"/>
        <v>0</v>
      </c>
      <c r="L64" s="49">
        <f t="shared" si="82"/>
        <v>0</v>
      </c>
      <c r="M64" s="49">
        <f t="shared" si="82"/>
        <v>0</v>
      </c>
      <c r="N64" s="49">
        <f t="shared" si="82"/>
        <v>0</v>
      </c>
      <c r="O64" s="49">
        <f t="shared" si="82"/>
        <v>0</v>
      </c>
      <c r="P64" s="49">
        <f t="shared" si="82"/>
        <v>0</v>
      </c>
      <c r="Q64" s="49">
        <f t="shared" si="82"/>
        <v>0</v>
      </c>
      <c r="R64" s="49">
        <f t="shared" si="82"/>
        <v>297.7</v>
      </c>
      <c r="S64" s="49">
        <f t="shared" si="82"/>
        <v>297.7</v>
      </c>
      <c r="T64" s="49">
        <f t="shared" si="82"/>
        <v>0</v>
      </c>
      <c r="U64" s="49">
        <f t="shared" si="82"/>
        <v>0</v>
      </c>
      <c r="V64" s="49">
        <f t="shared" si="82"/>
        <v>0</v>
      </c>
      <c r="W64" s="49">
        <f t="shared" ref="W64" si="84">SUM(W71,W78,W85,W92)</f>
        <v>0</v>
      </c>
      <c r="X64" s="49">
        <f t="shared" si="82"/>
        <v>0</v>
      </c>
      <c r="Y64" s="49">
        <f t="shared" si="82"/>
        <v>0</v>
      </c>
      <c r="Z64" s="49">
        <f t="shared" si="82"/>
        <v>0</v>
      </c>
      <c r="AA64" s="49">
        <f t="shared" si="82"/>
        <v>0</v>
      </c>
      <c r="AB64" s="49">
        <f t="shared" si="82"/>
        <v>0</v>
      </c>
      <c r="AC64" s="49">
        <f t="shared" si="82"/>
        <v>0</v>
      </c>
      <c r="AD64" s="49">
        <f t="shared" si="82"/>
        <v>0</v>
      </c>
      <c r="AE64" s="49">
        <f t="shared" si="82"/>
        <v>0</v>
      </c>
      <c r="AF64" s="142"/>
      <c r="AG64" s="74">
        <f t="shared" si="73"/>
        <v>297.7</v>
      </c>
      <c r="AH64" s="74">
        <f t="shared" si="74"/>
        <v>297.7</v>
      </c>
      <c r="AI64" s="74">
        <f t="shared" si="75"/>
        <v>297.7</v>
      </c>
      <c r="AJ64" s="74">
        <f t="shared" si="76"/>
        <v>0</v>
      </c>
      <c r="AL64" s="75">
        <f t="shared" si="2"/>
        <v>100</v>
      </c>
    </row>
    <row r="65" spans="1:38" s="75" customFormat="1" x14ac:dyDescent="0.3">
      <c r="A65" s="47" t="s">
        <v>31</v>
      </c>
      <c r="B65" s="49">
        <f t="shared" si="81"/>
        <v>33.1</v>
      </c>
      <c r="C65" s="49">
        <f>SUM(C72,C79,C86,C93)</f>
        <v>33.1</v>
      </c>
      <c r="D65" s="49">
        <f t="shared" si="81"/>
        <v>33.08</v>
      </c>
      <c r="E65" s="49">
        <f t="shared" si="81"/>
        <v>33.08</v>
      </c>
      <c r="F65" s="49">
        <f t="shared" si="77"/>
        <v>99.939577039274923</v>
      </c>
      <c r="G65" s="49">
        <f t="shared" si="78"/>
        <v>99.939577039274923</v>
      </c>
      <c r="H65" s="49">
        <f t="shared" si="82"/>
        <v>0</v>
      </c>
      <c r="I65" s="49">
        <f t="shared" si="82"/>
        <v>0</v>
      </c>
      <c r="J65" s="49">
        <f t="shared" si="82"/>
        <v>0</v>
      </c>
      <c r="K65" s="49">
        <f t="shared" si="82"/>
        <v>0</v>
      </c>
      <c r="L65" s="49">
        <f t="shared" si="82"/>
        <v>0</v>
      </c>
      <c r="M65" s="49">
        <f t="shared" si="82"/>
        <v>0</v>
      </c>
      <c r="N65" s="49">
        <f t="shared" si="82"/>
        <v>0</v>
      </c>
      <c r="O65" s="49">
        <f t="shared" si="82"/>
        <v>0</v>
      </c>
      <c r="P65" s="49">
        <f t="shared" si="82"/>
        <v>0</v>
      </c>
      <c r="Q65" s="49">
        <f t="shared" si="82"/>
        <v>0</v>
      </c>
      <c r="R65" s="49">
        <f t="shared" si="82"/>
        <v>33.1</v>
      </c>
      <c r="S65" s="49">
        <f t="shared" si="82"/>
        <v>33.08</v>
      </c>
      <c r="T65" s="49">
        <f t="shared" si="82"/>
        <v>0</v>
      </c>
      <c r="U65" s="49">
        <f t="shared" si="82"/>
        <v>0</v>
      </c>
      <c r="V65" s="49">
        <f t="shared" si="82"/>
        <v>0</v>
      </c>
      <c r="W65" s="49">
        <f t="shared" ref="W65" si="85">SUM(W72,W79,W86,W93)</f>
        <v>0</v>
      </c>
      <c r="X65" s="49">
        <f t="shared" si="82"/>
        <v>0</v>
      </c>
      <c r="Y65" s="49">
        <f t="shared" si="82"/>
        <v>0</v>
      </c>
      <c r="Z65" s="49">
        <f t="shared" si="82"/>
        <v>0</v>
      </c>
      <c r="AA65" s="49">
        <f t="shared" si="82"/>
        <v>0</v>
      </c>
      <c r="AB65" s="49">
        <f t="shared" si="82"/>
        <v>0</v>
      </c>
      <c r="AC65" s="49">
        <f t="shared" si="82"/>
        <v>0</v>
      </c>
      <c r="AD65" s="49">
        <f t="shared" si="82"/>
        <v>0</v>
      </c>
      <c r="AE65" s="49">
        <f t="shared" si="82"/>
        <v>0</v>
      </c>
      <c r="AF65" s="142"/>
      <c r="AG65" s="74">
        <f t="shared" si="73"/>
        <v>33.1</v>
      </c>
      <c r="AH65" s="74">
        <f t="shared" si="74"/>
        <v>33.1</v>
      </c>
      <c r="AI65" s="74">
        <f t="shared" si="75"/>
        <v>33.08</v>
      </c>
      <c r="AJ65" s="74">
        <f t="shared" si="76"/>
        <v>-2.0000000000003126E-2</v>
      </c>
      <c r="AL65" s="75">
        <f t="shared" si="2"/>
        <v>99.939577039274923</v>
      </c>
    </row>
    <row r="66" spans="1:38" s="75" customFormat="1" ht="37.5" x14ac:dyDescent="0.3">
      <c r="A66" s="98" t="s">
        <v>32</v>
      </c>
      <c r="B66" s="49">
        <f t="shared" si="81"/>
        <v>33.1</v>
      </c>
      <c r="C66" s="49">
        <f>SUM(C73,C80,C87,C94)</f>
        <v>33.1</v>
      </c>
      <c r="D66" s="49">
        <f t="shared" si="81"/>
        <v>33.08</v>
      </c>
      <c r="E66" s="49">
        <f t="shared" si="81"/>
        <v>33.08</v>
      </c>
      <c r="F66" s="49">
        <f t="shared" si="77"/>
        <v>99.939577039274923</v>
      </c>
      <c r="G66" s="49">
        <f t="shared" si="78"/>
        <v>99.939577039274923</v>
      </c>
      <c r="H66" s="49">
        <f t="shared" si="82"/>
        <v>0</v>
      </c>
      <c r="I66" s="49">
        <f t="shared" si="82"/>
        <v>0</v>
      </c>
      <c r="J66" s="49">
        <f t="shared" si="82"/>
        <v>0</v>
      </c>
      <c r="K66" s="49">
        <f t="shared" si="82"/>
        <v>0</v>
      </c>
      <c r="L66" s="49">
        <f t="shared" si="82"/>
        <v>0</v>
      </c>
      <c r="M66" s="49">
        <f t="shared" si="82"/>
        <v>0</v>
      </c>
      <c r="N66" s="49">
        <f t="shared" si="82"/>
        <v>0</v>
      </c>
      <c r="O66" s="49">
        <f t="shared" si="82"/>
        <v>0</v>
      </c>
      <c r="P66" s="49">
        <f t="shared" si="82"/>
        <v>0</v>
      </c>
      <c r="Q66" s="49">
        <f t="shared" si="82"/>
        <v>0</v>
      </c>
      <c r="R66" s="49">
        <f t="shared" si="82"/>
        <v>33.1</v>
      </c>
      <c r="S66" s="49">
        <f t="shared" si="82"/>
        <v>33.08</v>
      </c>
      <c r="T66" s="49">
        <f t="shared" si="82"/>
        <v>0</v>
      </c>
      <c r="U66" s="49">
        <f t="shared" si="82"/>
        <v>0</v>
      </c>
      <c r="V66" s="49">
        <f t="shared" si="82"/>
        <v>0</v>
      </c>
      <c r="W66" s="49">
        <f t="shared" ref="W66" si="86">SUM(W73,W80,W87,W94)</f>
        <v>0</v>
      </c>
      <c r="X66" s="49">
        <f t="shared" si="82"/>
        <v>0</v>
      </c>
      <c r="Y66" s="49">
        <f t="shared" si="82"/>
        <v>0</v>
      </c>
      <c r="Z66" s="49">
        <f t="shared" si="82"/>
        <v>0</v>
      </c>
      <c r="AA66" s="49">
        <f t="shared" si="82"/>
        <v>0</v>
      </c>
      <c r="AB66" s="49">
        <f t="shared" si="82"/>
        <v>0</v>
      </c>
      <c r="AC66" s="49">
        <f t="shared" si="82"/>
        <v>0</v>
      </c>
      <c r="AD66" s="49">
        <f t="shared" si="82"/>
        <v>0</v>
      </c>
      <c r="AE66" s="49">
        <f t="shared" si="82"/>
        <v>0</v>
      </c>
      <c r="AF66" s="142"/>
      <c r="AG66" s="74">
        <f t="shared" si="73"/>
        <v>33.1</v>
      </c>
      <c r="AH66" s="74">
        <f t="shared" si="74"/>
        <v>33.1</v>
      </c>
      <c r="AI66" s="74">
        <f t="shared" si="75"/>
        <v>33.08</v>
      </c>
      <c r="AJ66" s="74">
        <f t="shared" si="76"/>
        <v>-2.0000000000003126E-2</v>
      </c>
      <c r="AL66" s="75">
        <f t="shared" si="2"/>
        <v>99.939577039274923</v>
      </c>
    </row>
    <row r="67" spans="1:38" s="75" customFormat="1" x14ac:dyDescent="0.3">
      <c r="A67" s="47" t="s">
        <v>33</v>
      </c>
      <c r="B67" s="49">
        <f t="shared" si="81"/>
        <v>0</v>
      </c>
      <c r="C67" s="49">
        <f t="shared" si="81"/>
        <v>0</v>
      </c>
      <c r="D67" s="49">
        <f t="shared" si="81"/>
        <v>0</v>
      </c>
      <c r="E67" s="49">
        <f t="shared" si="81"/>
        <v>0</v>
      </c>
      <c r="F67" s="49">
        <f t="shared" si="77"/>
        <v>0</v>
      </c>
      <c r="G67" s="49">
        <f t="shared" si="78"/>
        <v>0</v>
      </c>
      <c r="H67" s="49">
        <f t="shared" si="82"/>
        <v>0</v>
      </c>
      <c r="I67" s="49">
        <f t="shared" si="82"/>
        <v>0</v>
      </c>
      <c r="J67" s="49">
        <f t="shared" si="82"/>
        <v>0</v>
      </c>
      <c r="K67" s="49">
        <f t="shared" si="82"/>
        <v>0</v>
      </c>
      <c r="L67" s="49">
        <f t="shared" si="82"/>
        <v>0</v>
      </c>
      <c r="M67" s="49">
        <f t="shared" si="82"/>
        <v>0</v>
      </c>
      <c r="N67" s="49">
        <f t="shared" si="82"/>
        <v>0</v>
      </c>
      <c r="O67" s="49">
        <f t="shared" si="82"/>
        <v>0</v>
      </c>
      <c r="P67" s="49">
        <f t="shared" si="82"/>
        <v>0</v>
      </c>
      <c r="Q67" s="49">
        <f t="shared" si="82"/>
        <v>0</v>
      </c>
      <c r="R67" s="49">
        <f t="shared" si="82"/>
        <v>0</v>
      </c>
      <c r="S67" s="49">
        <f t="shared" si="82"/>
        <v>0</v>
      </c>
      <c r="T67" s="49">
        <f t="shared" si="82"/>
        <v>0</v>
      </c>
      <c r="U67" s="49">
        <f t="shared" si="82"/>
        <v>0</v>
      </c>
      <c r="V67" s="49">
        <f t="shared" si="82"/>
        <v>0</v>
      </c>
      <c r="W67" s="49">
        <f t="shared" ref="W67" si="87">SUM(W74,W81,W88,W95)</f>
        <v>0</v>
      </c>
      <c r="X67" s="49">
        <f t="shared" si="82"/>
        <v>0</v>
      </c>
      <c r="Y67" s="49">
        <f t="shared" si="82"/>
        <v>0</v>
      </c>
      <c r="Z67" s="49">
        <f t="shared" si="82"/>
        <v>0</v>
      </c>
      <c r="AA67" s="49">
        <f t="shared" si="82"/>
        <v>0</v>
      </c>
      <c r="AB67" s="49">
        <f t="shared" si="82"/>
        <v>0</v>
      </c>
      <c r="AC67" s="49">
        <f t="shared" si="82"/>
        <v>0</v>
      </c>
      <c r="AD67" s="49">
        <f t="shared" si="82"/>
        <v>0</v>
      </c>
      <c r="AE67" s="49">
        <f t="shared" si="82"/>
        <v>0</v>
      </c>
      <c r="AF67" s="143"/>
      <c r="AG67" s="74">
        <f t="shared" si="73"/>
        <v>0</v>
      </c>
      <c r="AH67" s="74">
        <f t="shared" si="74"/>
        <v>0</v>
      </c>
      <c r="AI67" s="74">
        <f t="shared" si="75"/>
        <v>0</v>
      </c>
      <c r="AJ67" s="74">
        <f t="shared" si="76"/>
        <v>0</v>
      </c>
      <c r="AL67" s="75" t="e">
        <f t="shared" si="2"/>
        <v>#DIV/0!</v>
      </c>
    </row>
    <row r="68" spans="1:38" s="75" customFormat="1" ht="34.5" customHeight="1" x14ac:dyDescent="0.25">
      <c r="A68" s="163" t="s">
        <v>49</v>
      </c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5"/>
      <c r="AF68" s="53"/>
      <c r="AG68" s="74">
        <f t="shared" si="73"/>
        <v>0</v>
      </c>
      <c r="AH68" s="74">
        <f t="shared" si="74"/>
        <v>0</v>
      </c>
      <c r="AI68" s="74">
        <f t="shared" si="75"/>
        <v>0</v>
      </c>
      <c r="AJ68" s="74">
        <f t="shared" si="76"/>
        <v>0</v>
      </c>
      <c r="AL68" s="75" t="e">
        <f t="shared" si="2"/>
        <v>#DIV/0!</v>
      </c>
    </row>
    <row r="69" spans="1:38" s="20" customFormat="1" x14ac:dyDescent="0.3">
      <c r="A69" s="47" t="s">
        <v>34</v>
      </c>
      <c r="B69" s="48">
        <f>SUM(B70,B71,B72,B74)</f>
        <v>330.8</v>
      </c>
      <c r="C69" s="48">
        <f>SUM(C70,C71,C72,C74)</f>
        <v>330.8</v>
      </c>
      <c r="D69" s="48">
        <f>SUM(D70,D71,D72,D74)</f>
        <v>330.78</v>
      </c>
      <c r="E69" s="48">
        <f>SUM(E70,E71,E72,E74)</f>
        <v>330.78</v>
      </c>
      <c r="F69" s="48">
        <f t="shared" ref="F69:F74" si="88">IFERROR(E69/B69*100,0)</f>
        <v>99.993954050785959</v>
      </c>
      <c r="G69" s="48">
        <f t="shared" ref="G69:G74" si="89">IFERROR(E69/C69*100,0)</f>
        <v>99.993954050785959</v>
      </c>
      <c r="H69" s="48">
        <f t="shared" ref="H69:AE69" si="90">SUM(H70,H71,H72,H74)</f>
        <v>0</v>
      </c>
      <c r="I69" s="48">
        <f t="shared" si="90"/>
        <v>0</v>
      </c>
      <c r="J69" s="48">
        <f t="shared" si="90"/>
        <v>0</v>
      </c>
      <c r="K69" s="48">
        <f t="shared" si="90"/>
        <v>0</v>
      </c>
      <c r="L69" s="48">
        <f t="shared" si="90"/>
        <v>0</v>
      </c>
      <c r="M69" s="48">
        <f t="shared" si="90"/>
        <v>0</v>
      </c>
      <c r="N69" s="48">
        <f t="shared" si="90"/>
        <v>0</v>
      </c>
      <c r="O69" s="48">
        <f t="shared" si="90"/>
        <v>0</v>
      </c>
      <c r="P69" s="48">
        <f t="shared" si="90"/>
        <v>0</v>
      </c>
      <c r="Q69" s="48">
        <f t="shared" si="90"/>
        <v>0</v>
      </c>
      <c r="R69" s="48">
        <f t="shared" ref="R69:S69" si="91">SUM(R70,R71,R72,R74)</f>
        <v>330.8</v>
      </c>
      <c r="S69" s="48">
        <f t="shared" si="91"/>
        <v>330.78</v>
      </c>
      <c r="T69" s="48">
        <f t="shared" si="90"/>
        <v>0</v>
      </c>
      <c r="U69" s="48">
        <f t="shared" si="90"/>
        <v>0</v>
      </c>
      <c r="V69" s="48">
        <f t="shared" si="90"/>
        <v>0</v>
      </c>
      <c r="W69" s="48">
        <f t="shared" ref="W69" si="92">SUM(W70,W71,W72,W74)</f>
        <v>0</v>
      </c>
      <c r="X69" s="48">
        <f t="shared" si="90"/>
        <v>0</v>
      </c>
      <c r="Y69" s="48">
        <f t="shared" si="90"/>
        <v>0</v>
      </c>
      <c r="Z69" s="48">
        <f t="shared" si="90"/>
        <v>0</v>
      </c>
      <c r="AA69" s="48">
        <f t="shared" si="90"/>
        <v>0</v>
      </c>
      <c r="AB69" s="48">
        <f t="shared" ref="AB69" si="93">SUM(AB70,AB71,AB72,AB74)</f>
        <v>0</v>
      </c>
      <c r="AC69" s="48">
        <f t="shared" si="90"/>
        <v>0</v>
      </c>
      <c r="AD69" s="48">
        <f t="shared" si="90"/>
        <v>0</v>
      </c>
      <c r="AE69" s="48">
        <f t="shared" si="90"/>
        <v>0</v>
      </c>
      <c r="AF69" s="51"/>
      <c r="AG69" s="74">
        <f t="shared" si="73"/>
        <v>330.8</v>
      </c>
      <c r="AH69" s="74">
        <f t="shared" si="74"/>
        <v>330.8</v>
      </c>
      <c r="AI69" s="74">
        <f t="shared" si="75"/>
        <v>330.78</v>
      </c>
      <c r="AJ69" s="74">
        <f t="shared" si="76"/>
        <v>-2.0000000000038654E-2</v>
      </c>
      <c r="AL69" s="75">
        <f t="shared" si="2"/>
        <v>99.993954050785959</v>
      </c>
    </row>
    <row r="70" spans="1:38" s="75" customFormat="1" x14ac:dyDescent="0.3">
      <c r="A70" s="47" t="s">
        <v>30</v>
      </c>
      <c r="B70" s="50">
        <f>SUM(H70,J70,L70,N70,P70,R70,T70,V70,X70,Z70,AB70,AD70)</f>
        <v>0</v>
      </c>
      <c r="C70" s="50">
        <f>SUM(H70+J70+L70+N70+P70+R70+T70+V70+X70+Z70)</f>
        <v>0</v>
      </c>
      <c r="D70" s="50">
        <f>E70</f>
        <v>0</v>
      </c>
      <c r="E70" s="50">
        <f>SUM(I70,K70,M70,O70,Q70,S70,U70,W70,Y70,AA70,AC70,AE70)</f>
        <v>0</v>
      </c>
      <c r="F70" s="48">
        <f t="shared" si="88"/>
        <v>0</v>
      </c>
      <c r="G70" s="48">
        <f t="shared" si="89"/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0</v>
      </c>
      <c r="U70" s="48">
        <v>0</v>
      </c>
      <c r="V70" s="48">
        <v>0</v>
      </c>
      <c r="W70" s="48">
        <v>0</v>
      </c>
      <c r="X70" s="48">
        <v>0</v>
      </c>
      <c r="Y70" s="48">
        <v>0</v>
      </c>
      <c r="Z70" s="48">
        <v>0</v>
      </c>
      <c r="AA70" s="48">
        <v>0</v>
      </c>
      <c r="AB70" s="48">
        <v>0</v>
      </c>
      <c r="AC70" s="48">
        <v>0</v>
      </c>
      <c r="AD70" s="48">
        <v>0</v>
      </c>
      <c r="AE70" s="48">
        <v>0</v>
      </c>
      <c r="AF70" s="51"/>
      <c r="AG70" s="74">
        <f t="shared" si="73"/>
        <v>0</v>
      </c>
      <c r="AH70" s="74">
        <f t="shared" si="74"/>
        <v>0</v>
      </c>
      <c r="AI70" s="74">
        <f t="shared" si="75"/>
        <v>0</v>
      </c>
      <c r="AJ70" s="74">
        <f t="shared" si="76"/>
        <v>0</v>
      </c>
      <c r="AL70" s="75" t="e">
        <f t="shared" si="2"/>
        <v>#DIV/0!</v>
      </c>
    </row>
    <row r="71" spans="1:38" s="75" customFormat="1" x14ac:dyDescent="0.3">
      <c r="A71" s="47" t="s">
        <v>36</v>
      </c>
      <c r="B71" s="50">
        <f>SUM(H71,J71,L71,N71,P71,R71,T71,V71,X71,Z71,AB71,AD71)</f>
        <v>297.7</v>
      </c>
      <c r="C71" s="50">
        <f>SUM(H71+J71+L71+N71+P71+R71+T71+V71+X71+Z71)</f>
        <v>297.7</v>
      </c>
      <c r="D71" s="50">
        <f>E71</f>
        <v>297.7</v>
      </c>
      <c r="E71" s="50">
        <f>SUM(I71,K71,M71,O71,Q71,S71,U71,W71,Y71,AA71,AC71,AE71)</f>
        <v>297.7</v>
      </c>
      <c r="F71" s="48">
        <f t="shared" si="88"/>
        <v>100</v>
      </c>
      <c r="G71" s="48">
        <f t="shared" si="89"/>
        <v>100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297.7</v>
      </c>
      <c r="S71" s="48">
        <v>297.7</v>
      </c>
      <c r="T71" s="48">
        <v>0</v>
      </c>
      <c r="U71" s="48">
        <v>0</v>
      </c>
      <c r="V71" s="48">
        <v>0</v>
      </c>
      <c r="W71" s="48">
        <v>0</v>
      </c>
      <c r="X71" s="48">
        <v>0</v>
      </c>
      <c r="Y71" s="48">
        <v>0</v>
      </c>
      <c r="Z71" s="48">
        <v>0</v>
      </c>
      <c r="AA71" s="48">
        <v>0</v>
      </c>
      <c r="AB71" s="48">
        <v>0</v>
      </c>
      <c r="AC71" s="48">
        <v>0</v>
      </c>
      <c r="AD71" s="48">
        <v>0</v>
      </c>
      <c r="AE71" s="48">
        <v>0</v>
      </c>
      <c r="AF71" s="51"/>
      <c r="AG71" s="74">
        <f t="shared" si="73"/>
        <v>297.7</v>
      </c>
      <c r="AH71" s="74">
        <f t="shared" si="74"/>
        <v>297.7</v>
      </c>
      <c r="AI71" s="74">
        <f t="shared" si="75"/>
        <v>297.7</v>
      </c>
      <c r="AJ71" s="74">
        <f t="shared" si="76"/>
        <v>0</v>
      </c>
      <c r="AL71" s="75">
        <f t="shared" si="2"/>
        <v>100</v>
      </c>
    </row>
    <row r="72" spans="1:38" s="75" customFormat="1" x14ac:dyDescent="0.3">
      <c r="A72" s="47" t="s">
        <v>31</v>
      </c>
      <c r="B72" s="50">
        <f>SUM(H72,J72,L72,N72,P72,R72,T72,V72,X72,Z72,AB72,AD72)</f>
        <v>33.1</v>
      </c>
      <c r="C72" s="50">
        <f t="shared" ref="C72:C73" si="94">SUM(H72+J72+L72+N72+P72+R72+T72+V72+X72+Z72)</f>
        <v>33.1</v>
      </c>
      <c r="D72" s="50">
        <f>E72</f>
        <v>33.08</v>
      </c>
      <c r="E72" s="50">
        <f>SUM(I72,K72,M72,O72,Q72,S72,U72,W72,Y72,AA72,AC72,AE72)</f>
        <v>33.08</v>
      </c>
      <c r="F72" s="48">
        <f t="shared" si="88"/>
        <v>99.939577039274923</v>
      </c>
      <c r="G72" s="48">
        <f t="shared" si="89"/>
        <v>99.939577039274923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48">
        <v>0</v>
      </c>
      <c r="N72" s="50">
        <v>0</v>
      </c>
      <c r="O72" s="48">
        <v>0</v>
      </c>
      <c r="P72" s="50">
        <v>0</v>
      </c>
      <c r="Q72" s="48">
        <v>0</v>
      </c>
      <c r="R72" s="50">
        <v>33.1</v>
      </c>
      <c r="S72" s="50">
        <v>33.08</v>
      </c>
      <c r="T72" s="50">
        <v>0</v>
      </c>
      <c r="U72" s="48">
        <v>0</v>
      </c>
      <c r="V72" s="50">
        <v>0</v>
      </c>
      <c r="W72" s="48">
        <v>0</v>
      </c>
      <c r="X72" s="50">
        <v>0</v>
      </c>
      <c r="Y72" s="48">
        <v>0</v>
      </c>
      <c r="Z72" s="50">
        <v>0</v>
      </c>
      <c r="AA72" s="48">
        <v>0</v>
      </c>
      <c r="AB72" s="50">
        <v>0</v>
      </c>
      <c r="AC72" s="50">
        <v>0</v>
      </c>
      <c r="AD72" s="50">
        <v>0</v>
      </c>
      <c r="AE72" s="50">
        <v>0</v>
      </c>
      <c r="AF72" s="51"/>
      <c r="AG72" s="74">
        <f t="shared" si="73"/>
        <v>33.1</v>
      </c>
      <c r="AH72" s="74">
        <f t="shared" si="74"/>
        <v>33.1</v>
      </c>
      <c r="AI72" s="74">
        <f t="shared" si="75"/>
        <v>33.08</v>
      </c>
      <c r="AJ72" s="74">
        <f t="shared" si="76"/>
        <v>-2.0000000000003126E-2</v>
      </c>
      <c r="AL72" s="140">
        <f t="shared" si="2"/>
        <v>99.939577039274923</v>
      </c>
    </row>
    <row r="73" spans="1:38" s="75" customFormat="1" ht="37.5" x14ac:dyDescent="0.3">
      <c r="A73" s="98" t="s">
        <v>32</v>
      </c>
      <c r="B73" s="50">
        <f>SUM(H73,J73,L73,N73,P73,R73,T73,V73,X73,Z73,AB73,AD73)</f>
        <v>33.1</v>
      </c>
      <c r="C73" s="50">
        <f t="shared" si="94"/>
        <v>33.1</v>
      </c>
      <c r="D73" s="50">
        <f>E73</f>
        <v>33.08</v>
      </c>
      <c r="E73" s="50">
        <f>SUM(I73,K73,M73,O73,Q73,S73,U73,W73,Y73,AA73,AC73,AE73)</f>
        <v>33.08</v>
      </c>
      <c r="F73" s="49">
        <f t="shared" si="88"/>
        <v>99.939577039274923</v>
      </c>
      <c r="G73" s="49">
        <f t="shared" si="89"/>
        <v>99.939577039274923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33.1</v>
      </c>
      <c r="S73" s="50">
        <v>33.08</v>
      </c>
      <c r="T73" s="50">
        <v>0</v>
      </c>
      <c r="U73" s="50">
        <v>0</v>
      </c>
      <c r="V73" s="50">
        <v>0</v>
      </c>
      <c r="W73" s="50">
        <v>0</v>
      </c>
      <c r="X73" s="50">
        <v>0</v>
      </c>
      <c r="Y73" s="50">
        <v>0</v>
      </c>
      <c r="Z73" s="50">
        <v>0</v>
      </c>
      <c r="AA73" s="50">
        <v>0</v>
      </c>
      <c r="AB73" s="50">
        <v>0</v>
      </c>
      <c r="AC73" s="50">
        <v>0</v>
      </c>
      <c r="AD73" s="50">
        <v>0</v>
      </c>
      <c r="AE73" s="99">
        <v>0</v>
      </c>
      <c r="AF73" s="51"/>
      <c r="AG73" s="74">
        <f t="shared" si="73"/>
        <v>33.1</v>
      </c>
      <c r="AH73" s="74">
        <f t="shared" si="74"/>
        <v>33.1</v>
      </c>
      <c r="AI73" s="74">
        <f t="shared" si="75"/>
        <v>33.08</v>
      </c>
      <c r="AJ73" s="74">
        <f t="shared" si="76"/>
        <v>-2.0000000000003126E-2</v>
      </c>
      <c r="AL73" s="140">
        <f t="shared" si="2"/>
        <v>99.939577039274923</v>
      </c>
    </row>
    <row r="74" spans="1:38" s="75" customFormat="1" x14ac:dyDescent="0.3">
      <c r="A74" s="47" t="s">
        <v>33</v>
      </c>
      <c r="B74" s="50">
        <f>SUM(H74,J74,L74,N74,P74,R74,T74,V74,X74,Z74,AB74,AD74)</f>
        <v>0</v>
      </c>
      <c r="C74" s="50">
        <f>SUM(H74+J74+L74+N74+P74+R74+T74+V74+X74+Z74)</f>
        <v>0</v>
      </c>
      <c r="D74" s="50">
        <f>E74</f>
        <v>0</v>
      </c>
      <c r="E74" s="50">
        <f>SUM(I74,K74,M74,O74,Q74,S74,U74,W74,Y74,AA74,AC74,AE74)</f>
        <v>0</v>
      </c>
      <c r="F74" s="49">
        <f t="shared" si="88"/>
        <v>0</v>
      </c>
      <c r="G74" s="49">
        <f t="shared" si="89"/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49">
        <v>0</v>
      </c>
      <c r="T74" s="49">
        <v>0</v>
      </c>
      <c r="U74" s="49">
        <v>0</v>
      </c>
      <c r="V74" s="49">
        <v>0</v>
      </c>
      <c r="W74" s="49">
        <v>0</v>
      </c>
      <c r="X74" s="49">
        <v>0</v>
      </c>
      <c r="Y74" s="49">
        <v>0</v>
      </c>
      <c r="Z74" s="49">
        <v>0</v>
      </c>
      <c r="AA74" s="49">
        <v>0</v>
      </c>
      <c r="AB74" s="49">
        <v>0</v>
      </c>
      <c r="AC74" s="49">
        <v>0</v>
      </c>
      <c r="AD74" s="49">
        <v>0</v>
      </c>
      <c r="AE74" s="49">
        <v>0</v>
      </c>
      <c r="AF74" s="51"/>
      <c r="AG74" s="74">
        <f t="shared" si="73"/>
        <v>0</v>
      </c>
      <c r="AH74" s="74">
        <f t="shared" si="74"/>
        <v>0</v>
      </c>
      <c r="AI74" s="74">
        <f t="shared" si="75"/>
        <v>0</v>
      </c>
      <c r="AJ74" s="74">
        <f t="shared" si="76"/>
        <v>0</v>
      </c>
      <c r="AL74" s="140" t="e">
        <f t="shared" si="2"/>
        <v>#DIV/0!</v>
      </c>
    </row>
    <row r="75" spans="1:38" s="75" customFormat="1" ht="26.25" customHeight="1" x14ac:dyDescent="0.25">
      <c r="A75" s="163" t="s">
        <v>53</v>
      </c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5"/>
      <c r="AF75" s="53"/>
      <c r="AG75" s="74">
        <f t="shared" si="73"/>
        <v>0</v>
      </c>
      <c r="AH75" s="74">
        <f t="shared" si="74"/>
        <v>0</v>
      </c>
      <c r="AI75" s="74">
        <f t="shared" si="75"/>
        <v>0</v>
      </c>
      <c r="AJ75" s="74">
        <f t="shared" si="76"/>
        <v>0</v>
      </c>
      <c r="AL75" s="140" t="e">
        <f t="shared" si="2"/>
        <v>#DIV/0!</v>
      </c>
    </row>
    <row r="76" spans="1:38" s="20" customFormat="1" x14ac:dyDescent="0.3">
      <c r="A76" s="47" t="s">
        <v>34</v>
      </c>
      <c r="B76" s="48">
        <f>SUM(B77,B78,B79,B81)</f>
        <v>0</v>
      </c>
      <c r="C76" s="48">
        <f>SUM(C77,C78,C79,C81)</f>
        <v>0</v>
      </c>
      <c r="D76" s="48">
        <f>SUM(D77,D78,D79,D81)</f>
        <v>0</v>
      </c>
      <c r="E76" s="48">
        <f>SUM(E77,E78,E79,E81)</f>
        <v>0</v>
      </c>
      <c r="F76" s="48">
        <f t="shared" ref="F76:F81" si="95">IFERROR(E76/B76*100,0)</f>
        <v>0</v>
      </c>
      <c r="G76" s="48">
        <f t="shared" ref="G76:G81" si="96">IFERROR(E76/C76*100,0)</f>
        <v>0</v>
      </c>
      <c r="H76" s="48">
        <f t="shared" ref="H76:AE76" si="97">SUM(H77,H78,H79,H81)</f>
        <v>0</v>
      </c>
      <c r="I76" s="48">
        <f t="shared" si="97"/>
        <v>0</v>
      </c>
      <c r="J76" s="48">
        <f t="shared" si="97"/>
        <v>0</v>
      </c>
      <c r="K76" s="48">
        <f t="shared" si="97"/>
        <v>0</v>
      </c>
      <c r="L76" s="48">
        <f t="shared" si="97"/>
        <v>0</v>
      </c>
      <c r="M76" s="48">
        <f t="shared" si="97"/>
        <v>0</v>
      </c>
      <c r="N76" s="48">
        <f t="shared" si="97"/>
        <v>0</v>
      </c>
      <c r="O76" s="48">
        <f t="shared" si="97"/>
        <v>0</v>
      </c>
      <c r="P76" s="48">
        <f t="shared" si="97"/>
        <v>0</v>
      </c>
      <c r="Q76" s="48">
        <f t="shared" si="97"/>
        <v>0</v>
      </c>
      <c r="R76" s="48">
        <f t="shared" si="97"/>
        <v>0</v>
      </c>
      <c r="S76" s="48">
        <f t="shared" si="97"/>
        <v>0</v>
      </c>
      <c r="T76" s="48">
        <f t="shared" si="97"/>
        <v>0</v>
      </c>
      <c r="U76" s="48">
        <f t="shared" si="97"/>
        <v>0</v>
      </c>
      <c r="V76" s="48">
        <f t="shared" si="97"/>
        <v>0</v>
      </c>
      <c r="W76" s="48">
        <f t="shared" ref="W76" si="98">SUM(W77,W78,W79,W81)</f>
        <v>0</v>
      </c>
      <c r="X76" s="48">
        <f t="shared" si="97"/>
        <v>0</v>
      </c>
      <c r="Y76" s="48">
        <f t="shared" si="97"/>
        <v>0</v>
      </c>
      <c r="Z76" s="48">
        <f t="shared" si="97"/>
        <v>0</v>
      </c>
      <c r="AA76" s="48">
        <f t="shared" si="97"/>
        <v>0</v>
      </c>
      <c r="AB76" s="48">
        <f t="shared" si="97"/>
        <v>0</v>
      </c>
      <c r="AC76" s="48">
        <f t="shared" si="97"/>
        <v>0</v>
      </c>
      <c r="AD76" s="48">
        <f t="shared" si="97"/>
        <v>0</v>
      </c>
      <c r="AE76" s="48">
        <f t="shared" si="97"/>
        <v>0</v>
      </c>
      <c r="AF76" s="51"/>
      <c r="AG76" s="74">
        <f t="shared" si="73"/>
        <v>0</v>
      </c>
      <c r="AH76" s="74">
        <f t="shared" si="74"/>
        <v>0</v>
      </c>
      <c r="AI76" s="74">
        <f t="shared" si="75"/>
        <v>0</v>
      </c>
      <c r="AJ76" s="74">
        <f t="shared" si="76"/>
        <v>0</v>
      </c>
      <c r="AL76" s="140" t="e">
        <f t="shared" ref="AL76:AL139" si="99">E76/C76*100</f>
        <v>#DIV/0!</v>
      </c>
    </row>
    <row r="77" spans="1:38" s="75" customFormat="1" x14ac:dyDescent="0.3">
      <c r="A77" s="47" t="s">
        <v>30</v>
      </c>
      <c r="B77" s="50">
        <f>SUM(H77,J77,L77,N77,P77,R77,T77,V77,X77,Z77,AB77,AD77)</f>
        <v>0</v>
      </c>
      <c r="C77" s="50">
        <f>SUM(H77+J77+L77+N77+P77+R77+T77+V77+X77+Z77)</f>
        <v>0</v>
      </c>
      <c r="D77" s="50">
        <f>E77</f>
        <v>0</v>
      </c>
      <c r="E77" s="50">
        <f>SUM(I77,K77,M77,O77,Q77,S77,U77,W77,Y77,AA77,AC77,AE77)</f>
        <v>0</v>
      </c>
      <c r="F77" s="48">
        <f t="shared" si="95"/>
        <v>0</v>
      </c>
      <c r="G77" s="48">
        <f t="shared" si="96"/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48">
        <v>0</v>
      </c>
      <c r="V77" s="48">
        <v>0</v>
      </c>
      <c r="W77" s="48">
        <v>0</v>
      </c>
      <c r="X77" s="48">
        <v>0</v>
      </c>
      <c r="Y77" s="48">
        <v>0</v>
      </c>
      <c r="Z77" s="48">
        <v>0</v>
      </c>
      <c r="AA77" s="48">
        <v>0</v>
      </c>
      <c r="AB77" s="48">
        <v>0</v>
      </c>
      <c r="AC77" s="48">
        <v>0</v>
      </c>
      <c r="AD77" s="48">
        <v>0</v>
      </c>
      <c r="AE77" s="48">
        <v>0</v>
      </c>
      <c r="AF77" s="51"/>
      <c r="AG77" s="74">
        <f t="shared" si="73"/>
        <v>0</v>
      </c>
      <c r="AH77" s="74">
        <f t="shared" si="74"/>
        <v>0</v>
      </c>
      <c r="AI77" s="74">
        <f t="shared" si="75"/>
        <v>0</v>
      </c>
      <c r="AJ77" s="74">
        <f t="shared" si="76"/>
        <v>0</v>
      </c>
      <c r="AL77" s="140" t="e">
        <f t="shared" si="99"/>
        <v>#DIV/0!</v>
      </c>
    </row>
    <row r="78" spans="1:38" s="75" customFormat="1" x14ac:dyDescent="0.3">
      <c r="A78" s="47" t="s">
        <v>36</v>
      </c>
      <c r="B78" s="50">
        <f>SUM(H78,J78,L78,N78,P78,R78,T78,V78,X78,Z78,AB78,AD78)</f>
        <v>0</v>
      </c>
      <c r="C78" s="50">
        <f>SUM(H78+J78+L78+N78+P78+R78+T78+V78+X78+Z78)</f>
        <v>0</v>
      </c>
      <c r="D78" s="50">
        <f>E78</f>
        <v>0</v>
      </c>
      <c r="E78" s="50">
        <f>SUM(I78,K78,M78,O78,Q78,S78,U78,W78,Y78,AA78,AC78,AE78)</f>
        <v>0</v>
      </c>
      <c r="F78" s="48">
        <f t="shared" si="95"/>
        <v>0</v>
      </c>
      <c r="G78" s="48">
        <f t="shared" si="96"/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48">
        <v>0</v>
      </c>
      <c r="U78" s="48">
        <v>0</v>
      </c>
      <c r="V78" s="48">
        <v>0</v>
      </c>
      <c r="W78" s="48">
        <v>0</v>
      </c>
      <c r="X78" s="48">
        <v>0</v>
      </c>
      <c r="Y78" s="48">
        <v>0</v>
      </c>
      <c r="Z78" s="48">
        <v>0</v>
      </c>
      <c r="AA78" s="48">
        <v>0</v>
      </c>
      <c r="AB78" s="48">
        <v>0</v>
      </c>
      <c r="AC78" s="48">
        <v>0</v>
      </c>
      <c r="AD78" s="48">
        <v>0</v>
      </c>
      <c r="AE78" s="48">
        <v>0</v>
      </c>
      <c r="AF78" s="51"/>
      <c r="AG78" s="74">
        <f t="shared" si="73"/>
        <v>0</v>
      </c>
      <c r="AH78" s="74">
        <f t="shared" si="74"/>
        <v>0</v>
      </c>
      <c r="AI78" s="74">
        <f t="shared" si="75"/>
        <v>0</v>
      </c>
      <c r="AJ78" s="74">
        <f t="shared" si="76"/>
        <v>0</v>
      </c>
      <c r="AL78" s="140" t="e">
        <f t="shared" si="99"/>
        <v>#DIV/0!</v>
      </c>
    </row>
    <row r="79" spans="1:38" s="75" customFormat="1" x14ac:dyDescent="0.3">
      <c r="A79" s="47" t="s">
        <v>31</v>
      </c>
      <c r="B79" s="50">
        <f>SUM(H79,J79,L79,N79,P79,R79,T79,V79,X79,Z79,AB79,AD79)</f>
        <v>0</v>
      </c>
      <c r="C79" s="50">
        <f t="shared" ref="C79:C80" si="100">SUM(H79+J79+L79+N79+P79+R79+T79+V79+X79+Z79)</f>
        <v>0</v>
      </c>
      <c r="D79" s="50">
        <f>E79</f>
        <v>0</v>
      </c>
      <c r="E79" s="50">
        <f>SUM(I79,K79,M79,O79,Q79,S79,U79,W79,Y79,AA79,AC79,AE79)</f>
        <v>0</v>
      </c>
      <c r="F79" s="48">
        <f t="shared" si="95"/>
        <v>0</v>
      </c>
      <c r="G79" s="48">
        <f t="shared" si="96"/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48">
        <v>0</v>
      </c>
      <c r="N79" s="50">
        <v>0</v>
      </c>
      <c r="O79" s="48">
        <v>0</v>
      </c>
      <c r="P79" s="50">
        <v>0</v>
      </c>
      <c r="Q79" s="48">
        <v>0</v>
      </c>
      <c r="R79" s="50">
        <v>0</v>
      </c>
      <c r="S79" s="48">
        <v>0</v>
      </c>
      <c r="T79" s="50">
        <v>0</v>
      </c>
      <c r="U79" s="48">
        <v>0</v>
      </c>
      <c r="V79" s="50">
        <v>0</v>
      </c>
      <c r="W79" s="48">
        <v>0</v>
      </c>
      <c r="X79" s="50">
        <v>0</v>
      </c>
      <c r="Y79" s="48">
        <v>0</v>
      </c>
      <c r="Z79" s="50">
        <v>0</v>
      </c>
      <c r="AA79" s="48">
        <v>0</v>
      </c>
      <c r="AB79" s="50">
        <v>0</v>
      </c>
      <c r="AC79" s="50">
        <v>0</v>
      </c>
      <c r="AD79" s="50">
        <v>0</v>
      </c>
      <c r="AE79" s="50">
        <v>0</v>
      </c>
      <c r="AF79" s="51"/>
      <c r="AG79" s="74">
        <f t="shared" si="73"/>
        <v>0</v>
      </c>
      <c r="AH79" s="74">
        <f t="shared" si="74"/>
        <v>0</v>
      </c>
      <c r="AI79" s="74">
        <f t="shared" si="75"/>
        <v>0</v>
      </c>
      <c r="AJ79" s="74">
        <f t="shared" si="76"/>
        <v>0</v>
      </c>
      <c r="AL79" s="140" t="e">
        <f t="shared" si="99"/>
        <v>#DIV/0!</v>
      </c>
    </row>
    <row r="80" spans="1:38" s="75" customFormat="1" ht="37.5" x14ac:dyDescent="0.3">
      <c r="A80" s="98" t="s">
        <v>32</v>
      </c>
      <c r="B80" s="50">
        <f>SUM(H80,J80,L80,N80,P80,R80,T80,V80,X80,Z80,AB80,AD80)</f>
        <v>0</v>
      </c>
      <c r="C80" s="50">
        <f t="shared" si="100"/>
        <v>0</v>
      </c>
      <c r="D80" s="50">
        <f>E80</f>
        <v>0</v>
      </c>
      <c r="E80" s="50">
        <f>SUM(I80,K80,M80,O80,Q80,S80,U80,W80,Y80,AA80,AC80,AE80)</f>
        <v>0</v>
      </c>
      <c r="F80" s="49">
        <f t="shared" si="95"/>
        <v>0</v>
      </c>
      <c r="G80" s="49">
        <f t="shared" si="96"/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50">
        <v>0</v>
      </c>
      <c r="R80" s="50">
        <v>0</v>
      </c>
      <c r="S80" s="50">
        <v>0</v>
      </c>
      <c r="T80" s="50">
        <v>0</v>
      </c>
      <c r="U80" s="50">
        <v>0</v>
      </c>
      <c r="V80" s="50">
        <v>0</v>
      </c>
      <c r="W80" s="50">
        <v>0</v>
      </c>
      <c r="X80" s="50">
        <v>0</v>
      </c>
      <c r="Y80" s="50">
        <v>0</v>
      </c>
      <c r="Z80" s="50">
        <v>0</v>
      </c>
      <c r="AA80" s="50">
        <v>0</v>
      </c>
      <c r="AB80" s="50">
        <v>0</v>
      </c>
      <c r="AC80" s="50">
        <v>0</v>
      </c>
      <c r="AD80" s="50">
        <v>0</v>
      </c>
      <c r="AE80" s="99">
        <v>0</v>
      </c>
      <c r="AF80" s="51"/>
      <c r="AG80" s="74">
        <f t="shared" si="73"/>
        <v>0</v>
      </c>
      <c r="AH80" s="74">
        <f t="shared" si="74"/>
        <v>0</v>
      </c>
      <c r="AI80" s="74">
        <f t="shared" si="75"/>
        <v>0</v>
      </c>
      <c r="AJ80" s="74">
        <f t="shared" si="76"/>
        <v>0</v>
      </c>
      <c r="AL80" s="140" t="e">
        <f t="shared" si="99"/>
        <v>#DIV/0!</v>
      </c>
    </row>
    <row r="81" spans="1:62" s="75" customFormat="1" x14ac:dyDescent="0.3">
      <c r="A81" s="47" t="s">
        <v>33</v>
      </c>
      <c r="B81" s="50">
        <f>SUM(H81,J81,L81,N81,P81,R81,T81,V81,X81,Z81,AB81,AD81)</f>
        <v>0</v>
      </c>
      <c r="C81" s="50">
        <f>SUM(H81+J81+L81+N81+P81+R81+T81+V81+X81+Z81)</f>
        <v>0</v>
      </c>
      <c r="D81" s="50">
        <f>E81</f>
        <v>0</v>
      </c>
      <c r="E81" s="50">
        <f>SUM(I81,K81,M81,O81,Q81,S81,U81,W81,Y81,AA81,AC81,AE81)</f>
        <v>0</v>
      </c>
      <c r="F81" s="49">
        <f t="shared" si="95"/>
        <v>0</v>
      </c>
      <c r="G81" s="49">
        <f t="shared" si="96"/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49">
        <v>0</v>
      </c>
      <c r="T81" s="49">
        <v>0</v>
      </c>
      <c r="U81" s="49">
        <v>0</v>
      </c>
      <c r="V81" s="49">
        <v>0</v>
      </c>
      <c r="W81" s="49">
        <v>0</v>
      </c>
      <c r="X81" s="49">
        <v>0</v>
      </c>
      <c r="Y81" s="49">
        <v>0</v>
      </c>
      <c r="Z81" s="49">
        <v>0</v>
      </c>
      <c r="AA81" s="49">
        <v>0</v>
      </c>
      <c r="AB81" s="49">
        <v>0</v>
      </c>
      <c r="AC81" s="49">
        <v>0</v>
      </c>
      <c r="AD81" s="49">
        <v>0</v>
      </c>
      <c r="AE81" s="49">
        <v>0</v>
      </c>
      <c r="AF81" s="51"/>
      <c r="AG81" s="74">
        <f t="shared" si="73"/>
        <v>0</v>
      </c>
      <c r="AH81" s="74">
        <f t="shared" si="74"/>
        <v>0</v>
      </c>
      <c r="AI81" s="74">
        <f t="shared" si="75"/>
        <v>0</v>
      </c>
      <c r="AJ81" s="74">
        <f t="shared" si="76"/>
        <v>0</v>
      </c>
      <c r="AL81" s="140" t="e">
        <f t="shared" si="99"/>
        <v>#DIV/0!</v>
      </c>
    </row>
    <row r="82" spans="1:62" s="75" customFormat="1" ht="41.25" customHeight="1" x14ac:dyDescent="0.25">
      <c r="A82" s="163" t="s">
        <v>54</v>
      </c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5"/>
      <c r="AF82" s="53"/>
      <c r="AG82" s="74">
        <f t="shared" si="73"/>
        <v>0</v>
      </c>
      <c r="AH82" s="74">
        <f t="shared" si="74"/>
        <v>0</v>
      </c>
      <c r="AI82" s="74">
        <f t="shared" si="75"/>
        <v>0</v>
      </c>
      <c r="AJ82" s="74">
        <f t="shared" si="76"/>
        <v>0</v>
      </c>
      <c r="AL82" s="140" t="e">
        <f t="shared" si="99"/>
        <v>#DIV/0!</v>
      </c>
    </row>
    <row r="83" spans="1:62" s="20" customFormat="1" x14ac:dyDescent="0.3">
      <c r="A83" s="47" t="s">
        <v>34</v>
      </c>
      <c r="B83" s="48">
        <f>SUM(B84,B85,B86,B88)</f>
        <v>0</v>
      </c>
      <c r="C83" s="48">
        <f>SUM(C84,C85,C86,C88)</f>
        <v>0</v>
      </c>
      <c r="D83" s="48">
        <f>SUM(D84,D85,D86,D88)</f>
        <v>0</v>
      </c>
      <c r="E83" s="48">
        <f>SUM(E84,E85,E86,E88)</f>
        <v>0</v>
      </c>
      <c r="F83" s="48">
        <f t="shared" ref="F83:F88" si="101">IFERROR(E83/B83*100,0)</f>
        <v>0</v>
      </c>
      <c r="G83" s="48">
        <f t="shared" ref="G83:G88" si="102">IFERROR(E83/C83*100,0)</f>
        <v>0</v>
      </c>
      <c r="H83" s="48">
        <f t="shared" ref="H83:AE83" si="103">SUM(H84,H85,H86,H88)</f>
        <v>0</v>
      </c>
      <c r="I83" s="48">
        <f t="shared" si="103"/>
        <v>0</v>
      </c>
      <c r="J83" s="48">
        <f t="shared" si="103"/>
        <v>0</v>
      </c>
      <c r="K83" s="48">
        <f t="shared" si="103"/>
        <v>0</v>
      </c>
      <c r="L83" s="48">
        <f t="shared" si="103"/>
        <v>0</v>
      </c>
      <c r="M83" s="48">
        <f t="shared" si="103"/>
        <v>0</v>
      </c>
      <c r="N83" s="48">
        <f t="shared" si="103"/>
        <v>0</v>
      </c>
      <c r="O83" s="48">
        <f t="shared" si="103"/>
        <v>0</v>
      </c>
      <c r="P83" s="48">
        <f t="shared" si="103"/>
        <v>0</v>
      </c>
      <c r="Q83" s="48">
        <f t="shared" si="103"/>
        <v>0</v>
      </c>
      <c r="R83" s="48">
        <f t="shared" si="103"/>
        <v>0</v>
      </c>
      <c r="S83" s="48">
        <f t="shared" si="103"/>
        <v>0</v>
      </c>
      <c r="T83" s="48">
        <f t="shared" si="103"/>
        <v>0</v>
      </c>
      <c r="U83" s="48">
        <f t="shared" si="103"/>
        <v>0</v>
      </c>
      <c r="V83" s="48">
        <f t="shared" si="103"/>
        <v>0</v>
      </c>
      <c r="W83" s="48">
        <f t="shared" ref="W83" si="104">SUM(W84,W85,W86,W88)</f>
        <v>0</v>
      </c>
      <c r="X83" s="48">
        <f t="shared" si="103"/>
        <v>0</v>
      </c>
      <c r="Y83" s="48">
        <f t="shared" si="103"/>
        <v>0</v>
      </c>
      <c r="Z83" s="48">
        <f t="shared" si="103"/>
        <v>0</v>
      </c>
      <c r="AA83" s="48">
        <f t="shared" si="103"/>
        <v>0</v>
      </c>
      <c r="AB83" s="48">
        <f t="shared" si="103"/>
        <v>0</v>
      </c>
      <c r="AC83" s="48">
        <f t="shared" si="103"/>
        <v>0</v>
      </c>
      <c r="AD83" s="48">
        <f t="shared" si="103"/>
        <v>0</v>
      </c>
      <c r="AE83" s="48">
        <f t="shared" si="103"/>
        <v>0</v>
      </c>
      <c r="AF83" s="51"/>
      <c r="AG83" s="74">
        <f t="shared" si="73"/>
        <v>0</v>
      </c>
      <c r="AH83" s="74">
        <f t="shared" si="74"/>
        <v>0</v>
      </c>
      <c r="AI83" s="74">
        <f t="shared" si="75"/>
        <v>0</v>
      </c>
      <c r="AJ83" s="74">
        <f t="shared" si="76"/>
        <v>0</v>
      </c>
      <c r="AL83" s="140" t="e">
        <f t="shared" si="99"/>
        <v>#DIV/0!</v>
      </c>
    </row>
    <row r="84" spans="1:62" s="75" customFormat="1" x14ac:dyDescent="0.3">
      <c r="A84" s="47" t="s">
        <v>30</v>
      </c>
      <c r="B84" s="50">
        <f>SUM(H84,J84,L84,N84,P84,R84,T84,V84,X84,Z84,AB84,AD84)</f>
        <v>0</v>
      </c>
      <c r="C84" s="50">
        <f>SUM(H84+J84+L84+N84+P84+R84+T84+V84+X84+Z84)</f>
        <v>0</v>
      </c>
      <c r="D84" s="50">
        <f>E84</f>
        <v>0</v>
      </c>
      <c r="E84" s="50">
        <f>SUM(I84,K84,M84,O84,Q84,S84,U84,W84,Y84,AA84,AC84,AE84)</f>
        <v>0</v>
      </c>
      <c r="F84" s="48">
        <f t="shared" si="101"/>
        <v>0</v>
      </c>
      <c r="G84" s="48">
        <f t="shared" si="102"/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48">
        <v>0</v>
      </c>
      <c r="T84" s="48">
        <v>0</v>
      </c>
      <c r="U84" s="48">
        <v>0</v>
      </c>
      <c r="V84" s="48">
        <v>0</v>
      </c>
      <c r="W84" s="48">
        <v>0</v>
      </c>
      <c r="X84" s="48">
        <v>0</v>
      </c>
      <c r="Y84" s="48">
        <v>0</v>
      </c>
      <c r="Z84" s="48">
        <v>0</v>
      </c>
      <c r="AA84" s="48">
        <v>0</v>
      </c>
      <c r="AB84" s="48">
        <v>0</v>
      </c>
      <c r="AC84" s="48">
        <v>0</v>
      </c>
      <c r="AD84" s="48">
        <v>0</v>
      </c>
      <c r="AE84" s="48">
        <v>0</v>
      </c>
      <c r="AF84" s="51"/>
      <c r="AG84" s="74">
        <f t="shared" si="73"/>
        <v>0</v>
      </c>
      <c r="AH84" s="74">
        <f t="shared" si="74"/>
        <v>0</v>
      </c>
      <c r="AI84" s="74">
        <f t="shared" si="75"/>
        <v>0</v>
      </c>
      <c r="AJ84" s="74">
        <f t="shared" si="76"/>
        <v>0</v>
      </c>
      <c r="AL84" s="140" t="e">
        <f t="shared" si="99"/>
        <v>#DIV/0!</v>
      </c>
    </row>
    <row r="85" spans="1:62" s="75" customFormat="1" x14ac:dyDescent="0.3">
      <c r="A85" s="47" t="s">
        <v>36</v>
      </c>
      <c r="B85" s="50">
        <f>SUM(H85,J85,L85,N85,P85,R85,T85,V85,X85,Z85,AB85,AD85)</f>
        <v>0</v>
      </c>
      <c r="C85" s="50">
        <f>SUM(H85+J85+L85+N85+P85+R85+T85+V85+X85+Z85)</f>
        <v>0</v>
      </c>
      <c r="D85" s="50">
        <f>E85</f>
        <v>0</v>
      </c>
      <c r="E85" s="50">
        <f>SUM(I85,K85,M85,O85,Q85,S85,U85,W85,Y85,AA85,AC85,AE85)</f>
        <v>0</v>
      </c>
      <c r="F85" s="48">
        <f t="shared" si="101"/>
        <v>0</v>
      </c>
      <c r="G85" s="48">
        <f t="shared" si="102"/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48">
        <v>0</v>
      </c>
      <c r="T85" s="48">
        <v>0</v>
      </c>
      <c r="U85" s="48">
        <v>0</v>
      </c>
      <c r="V85" s="48">
        <v>0</v>
      </c>
      <c r="W85" s="48">
        <v>0</v>
      </c>
      <c r="X85" s="48">
        <v>0</v>
      </c>
      <c r="Y85" s="48">
        <v>0</v>
      </c>
      <c r="Z85" s="48">
        <v>0</v>
      </c>
      <c r="AA85" s="48">
        <v>0</v>
      </c>
      <c r="AB85" s="48">
        <v>0</v>
      </c>
      <c r="AC85" s="48">
        <v>0</v>
      </c>
      <c r="AD85" s="48">
        <v>0</v>
      </c>
      <c r="AE85" s="48">
        <v>0</v>
      </c>
      <c r="AF85" s="51"/>
      <c r="AG85" s="74">
        <f t="shared" si="73"/>
        <v>0</v>
      </c>
      <c r="AH85" s="74">
        <f t="shared" si="74"/>
        <v>0</v>
      </c>
      <c r="AI85" s="74">
        <f t="shared" si="75"/>
        <v>0</v>
      </c>
      <c r="AJ85" s="74">
        <f t="shared" si="76"/>
        <v>0</v>
      </c>
      <c r="AL85" s="140" t="e">
        <f t="shared" si="99"/>
        <v>#DIV/0!</v>
      </c>
    </row>
    <row r="86" spans="1:62" s="75" customFormat="1" x14ac:dyDescent="0.3">
      <c r="A86" s="47" t="s">
        <v>31</v>
      </c>
      <c r="B86" s="50">
        <f>SUM(H86,J86,L86,N86,P86,R86,T86,V86,X86,Z86,AB86,AD86)</f>
        <v>0</v>
      </c>
      <c r="C86" s="50">
        <f t="shared" ref="C86:C87" si="105">SUM(H86+J86+L86+N86+P86+R86+T86+V86+X86+Z86)</f>
        <v>0</v>
      </c>
      <c r="D86" s="50">
        <f>E86</f>
        <v>0</v>
      </c>
      <c r="E86" s="50">
        <f>SUM(I86,K86,M86,O86,Q86,S86,U86,W86,Y86,AA86,AC86,AE86)</f>
        <v>0</v>
      </c>
      <c r="F86" s="48">
        <f t="shared" si="101"/>
        <v>0</v>
      </c>
      <c r="G86" s="48">
        <f t="shared" si="102"/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48">
        <v>0</v>
      </c>
      <c r="N86" s="50">
        <v>0</v>
      </c>
      <c r="O86" s="48">
        <v>0</v>
      </c>
      <c r="P86" s="50">
        <v>0</v>
      </c>
      <c r="Q86" s="48">
        <v>0</v>
      </c>
      <c r="R86" s="50">
        <v>0</v>
      </c>
      <c r="S86" s="48">
        <v>0</v>
      </c>
      <c r="T86" s="50">
        <v>0</v>
      </c>
      <c r="U86" s="48">
        <v>0</v>
      </c>
      <c r="V86" s="50">
        <v>0</v>
      </c>
      <c r="W86" s="48">
        <v>0</v>
      </c>
      <c r="X86" s="50">
        <v>0</v>
      </c>
      <c r="Y86" s="48">
        <v>0</v>
      </c>
      <c r="Z86" s="50">
        <v>0</v>
      </c>
      <c r="AA86" s="48">
        <v>0</v>
      </c>
      <c r="AB86" s="50">
        <v>0</v>
      </c>
      <c r="AC86" s="50">
        <v>0</v>
      </c>
      <c r="AD86" s="50">
        <v>0</v>
      </c>
      <c r="AE86" s="50">
        <v>0</v>
      </c>
      <c r="AF86" s="51"/>
      <c r="AG86" s="74">
        <f t="shared" si="73"/>
        <v>0</v>
      </c>
      <c r="AH86" s="74">
        <f t="shared" si="74"/>
        <v>0</v>
      </c>
      <c r="AI86" s="74">
        <f t="shared" si="75"/>
        <v>0</v>
      </c>
      <c r="AJ86" s="74">
        <f t="shared" si="76"/>
        <v>0</v>
      </c>
      <c r="AL86" s="140" t="e">
        <f t="shared" si="99"/>
        <v>#DIV/0!</v>
      </c>
    </row>
    <row r="87" spans="1:62" s="75" customFormat="1" ht="37.5" x14ac:dyDescent="0.3">
      <c r="A87" s="98" t="s">
        <v>32</v>
      </c>
      <c r="B87" s="50">
        <f>SUM(H87,J87,L87,N87,P87,R87,T87,V87,X87,Z87,AB87,AD87)</f>
        <v>0</v>
      </c>
      <c r="C87" s="50">
        <f t="shared" si="105"/>
        <v>0</v>
      </c>
      <c r="D87" s="50">
        <f>E87</f>
        <v>0</v>
      </c>
      <c r="E87" s="50">
        <f>SUM(I87,K87,M87,O87,Q87,S87,U87,W87,Y87,AA87,AC87,AE87)</f>
        <v>0</v>
      </c>
      <c r="F87" s="49">
        <f t="shared" si="101"/>
        <v>0</v>
      </c>
      <c r="G87" s="49">
        <f t="shared" si="102"/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50">
        <v>0</v>
      </c>
      <c r="U87" s="50">
        <v>0</v>
      </c>
      <c r="V87" s="50">
        <v>0</v>
      </c>
      <c r="W87" s="50">
        <v>0</v>
      </c>
      <c r="X87" s="50">
        <v>0</v>
      </c>
      <c r="Y87" s="50">
        <v>0</v>
      </c>
      <c r="Z87" s="50">
        <v>0</v>
      </c>
      <c r="AA87" s="50">
        <v>0</v>
      </c>
      <c r="AB87" s="50">
        <v>0</v>
      </c>
      <c r="AC87" s="50">
        <v>0</v>
      </c>
      <c r="AD87" s="50">
        <v>0</v>
      </c>
      <c r="AE87" s="99">
        <v>0</v>
      </c>
      <c r="AF87" s="51"/>
      <c r="AG87" s="74">
        <f t="shared" si="73"/>
        <v>0</v>
      </c>
      <c r="AH87" s="74">
        <f t="shared" si="74"/>
        <v>0</v>
      </c>
      <c r="AI87" s="74">
        <f t="shared" si="75"/>
        <v>0</v>
      </c>
      <c r="AJ87" s="74">
        <f t="shared" si="76"/>
        <v>0</v>
      </c>
      <c r="AL87" s="140" t="e">
        <f t="shared" si="99"/>
        <v>#DIV/0!</v>
      </c>
    </row>
    <row r="88" spans="1:62" s="75" customFormat="1" x14ac:dyDescent="0.3">
      <c r="A88" s="47" t="s">
        <v>33</v>
      </c>
      <c r="B88" s="50">
        <f>SUM(H88,J88,L88,N88,P88,R88,T88,V88,X88,Z88,AB88,AD88)</f>
        <v>0</v>
      </c>
      <c r="C88" s="50">
        <f>SUM(H88+J88+L88+N88+P88+R88+T88+V88+X88+Z88)</f>
        <v>0</v>
      </c>
      <c r="D88" s="50">
        <f>E88</f>
        <v>0</v>
      </c>
      <c r="E88" s="50">
        <f>SUM(I88,K88,M88,O88,Q88,S88,U88,W88,Y88,AA88,AC88,AE88)</f>
        <v>0</v>
      </c>
      <c r="F88" s="49">
        <f t="shared" si="101"/>
        <v>0</v>
      </c>
      <c r="G88" s="49">
        <f t="shared" si="102"/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51"/>
      <c r="AG88" s="74">
        <f t="shared" si="73"/>
        <v>0</v>
      </c>
      <c r="AH88" s="74">
        <f t="shared" si="74"/>
        <v>0</v>
      </c>
      <c r="AI88" s="74">
        <f t="shared" si="75"/>
        <v>0</v>
      </c>
      <c r="AJ88" s="74">
        <f t="shared" si="76"/>
        <v>0</v>
      </c>
      <c r="AL88" s="140" t="e">
        <f t="shared" si="99"/>
        <v>#DIV/0!</v>
      </c>
    </row>
    <row r="89" spans="1:62" s="75" customFormat="1" ht="27" customHeight="1" x14ac:dyDescent="0.25">
      <c r="A89" s="163" t="s">
        <v>55</v>
      </c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5"/>
      <c r="AF89" s="53"/>
      <c r="AG89" s="74">
        <f t="shared" si="73"/>
        <v>0</v>
      </c>
      <c r="AH89" s="74">
        <f t="shared" si="74"/>
        <v>0</v>
      </c>
      <c r="AI89" s="74">
        <f t="shared" si="75"/>
        <v>0</v>
      </c>
      <c r="AJ89" s="74">
        <f t="shared" si="76"/>
        <v>0</v>
      </c>
      <c r="AL89" s="140" t="e">
        <f t="shared" si="99"/>
        <v>#DIV/0!</v>
      </c>
    </row>
    <row r="90" spans="1:62" s="20" customFormat="1" x14ac:dyDescent="0.3">
      <c r="A90" s="47" t="s">
        <v>34</v>
      </c>
      <c r="B90" s="48">
        <f>SUM(B91,B92,B93,B95)</f>
        <v>0</v>
      </c>
      <c r="C90" s="48">
        <f>SUM(C91,C92,C93,C95)</f>
        <v>0</v>
      </c>
      <c r="D90" s="48">
        <f>SUM(D91,D92,D93,D95)</f>
        <v>0</v>
      </c>
      <c r="E90" s="48">
        <f>SUM(E91,E92,E93,E95)</f>
        <v>0</v>
      </c>
      <c r="F90" s="48">
        <f t="shared" ref="F90:F95" si="106">IFERROR(E90/B90*100,0)</f>
        <v>0</v>
      </c>
      <c r="G90" s="48">
        <f t="shared" ref="G90:G95" si="107">IFERROR(E90/C90*100,0)</f>
        <v>0</v>
      </c>
      <c r="H90" s="48">
        <f t="shared" ref="H90:AE90" si="108">SUM(H91,H92,H93,H95)</f>
        <v>0</v>
      </c>
      <c r="I90" s="48">
        <f t="shared" si="108"/>
        <v>0</v>
      </c>
      <c r="J90" s="48">
        <f t="shared" si="108"/>
        <v>0</v>
      </c>
      <c r="K90" s="48">
        <f t="shared" si="108"/>
        <v>0</v>
      </c>
      <c r="L90" s="48">
        <f t="shared" si="108"/>
        <v>0</v>
      </c>
      <c r="M90" s="48">
        <f t="shared" si="108"/>
        <v>0</v>
      </c>
      <c r="N90" s="48">
        <f t="shared" si="108"/>
        <v>0</v>
      </c>
      <c r="O90" s="48">
        <f t="shared" si="108"/>
        <v>0</v>
      </c>
      <c r="P90" s="48">
        <f t="shared" si="108"/>
        <v>0</v>
      </c>
      <c r="Q90" s="48">
        <f t="shared" si="108"/>
        <v>0</v>
      </c>
      <c r="R90" s="48">
        <f t="shared" si="108"/>
        <v>0</v>
      </c>
      <c r="S90" s="48">
        <f t="shared" si="108"/>
        <v>0</v>
      </c>
      <c r="T90" s="48">
        <f t="shared" si="108"/>
        <v>0</v>
      </c>
      <c r="U90" s="48">
        <f t="shared" si="108"/>
        <v>0</v>
      </c>
      <c r="V90" s="48">
        <f t="shared" si="108"/>
        <v>0</v>
      </c>
      <c r="W90" s="48">
        <f t="shared" ref="W90" si="109">SUM(W91,W92,W93,W95)</f>
        <v>0</v>
      </c>
      <c r="X90" s="48">
        <f t="shared" si="108"/>
        <v>0</v>
      </c>
      <c r="Y90" s="48">
        <f t="shared" si="108"/>
        <v>0</v>
      </c>
      <c r="Z90" s="48">
        <f t="shared" si="108"/>
        <v>0</v>
      </c>
      <c r="AA90" s="48">
        <f t="shared" si="108"/>
        <v>0</v>
      </c>
      <c r="AB90" s="48">
        <f t="shared" si="108"/>
        <v>0</v>
      </c>
      <c r="AC90" s="48">
        <f t="shared" si="108"/>
        <v>0</v>
      </c>
      <c r="AD90" s="48">
        <f t="shared" si="108"/>
        <v>0</v>
      </c>
      <c r="AE90" s="48">
        <f t="shared" si="108"/>
        <v>0</v>
      </c>
      <c r="AF90" s="51"/>
      <c r="AG90" s="74">
        <f t="shared" si="73"/>
        <v>0</v>
      </c>
      <c r="AH90" s="74">
        <f t="shared" si="74"/>
        <v>0</v>
      </c>
      <c r="AI90" s="74">
        <f t="shared" si="75"/>
        <v>0</v>
      </c>
      <c r="AJ90" s="74">
        <f t="shared" si="76"/>
        <v>0</v>
      </c>
      <c r="AL90" s="140" t="e">
        <f t="shared" si="99"/>
        <v>#DIV/0!</v>
      </c>
    </row>
    <row r="91" spans="1:62" s="75" customFormat="1" x14ac:dyDescent="0.3">
      <c r="A91" s="47" t="s">
        <v>30</v>
      </c>
      <c r="B91" s="50">
        <f>SUM(H91,J91,L91,N91,P91,R91,T91,V91,X91,Z91,AB91,AD91)</f>
        <v>0</v>
      </c>
      <c r="C91" s="50">
        <f>SUM(H91+J91+L91+N91+P91+R91+T91+V91+X91+Z91)</f>
        <v>0</v>
      </c>
      <c r="D91" s="50">
        <f>E91</f>
        <v>0</v>
      </c>
      <c r="E91" s="50">
        <f>SUM(I91,K91,M91,O91,Q91,S91,U91,W91,Y91,AA91,AC91,AE91)</f>
        <v>0</v>
      </c>
      <c r="F91" s="48">
        <f t="shared" si="106"/>
        <v>0</v>
      </c>
      <c r="G91" s="48">
        <f t="shared" si="107"/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48">
        <v>0</v>
      </c>
      <c r="U91" s="48">
        <v>0</v>
      </c>
      <c r="V91" s="48">
        <v>0</v>
      </c>
      <c r="W91" s="48">
        <v>0</v>
      </c>
      <c r="X91" s="48">
        <v>0</v>
      </c>
      <c r="Y91" s="48">
        <v>0</v>
      </c>
      <c r="Z91" s="48">
        <v>0</v>
      </c>
      <c r="AA91" s="48">
        <v>0</v>
      </c>
      <c r="AB91" s="48">
        <v>0</v>
      </c>
      <c r="AC91" s="48">
        <v>0</v>
      </c>
      <c r="AD91" s="48">
        <v>0</v>
      </c>
      <c r="AE91" s="48">
        <v>0</v>
      </c>
      <c r="AF91" s="51"/>
      <c r="AG91" s="74">
        <f t="shared" si="73"/>
        <v>0</v>
      </c>
      <c r="AH91" s="74">
        <f t="shared" si="74"/>
        <v>0</v>
      </c>
      <c r="AI91" s="74">
        <f t="shared" si="75"/>
        <v>0</v>
      </c>
      <c r="AJ91" s="74">
        <f t="shared" si="76"/>
        <v>0</v>
      </c>
      <c r="AL91" s="140" t="e">
        <f t="shared" si="99"/>
        <v>#DIV/0!</v>
      </c>
    </row>
    <row r="92" spans="1:62" s="75" customFormat="1" x14ac:dyDescent="0.3">
      <c r="A92" s="47" t="s">
        <v>36</v>
      </c>
      <c r="B92" s="50">
        <f>SUM(H92,J92,L92,N92,P92,R92,T92,V92,X92,Z92,AB92,AD92)</f>
        <v>0</v>
      </c>
      <c r="C92" s="50">
        <f>SUM(H92+J92+L92+N92+P92+R92+T92+V92+X92+Z92)</f>
        <v>0</v>
      </c>
      <c r="D92" s="50">
        <f>E92</f>
        <v>0</v>
      </c>
      <c r="E92" s="50">
        <f>SUM(I92,K92,M92,O92,Q92,S92,U92,W92,Y92,AA92,AC92,AE92)</f>
        <v>0</v>
      </c>
      <c r="F92" s="48">
        <f t="shared" si="106"/>
        <v>0</v>
      </c>
      <c r="G92" s="48">
        <f t="shared" si="107"/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0</v>
      </c>
      <c r="U92" s="48">
        <v>0</v>
      </c>
      <c r="V92" s="48">
        <v>0</v>
      </c>
      <c r="W92" s="48">
        <v>0</v>
      </c>
      <c r="X92" s="48">
        <v>0</v>
      </c>
      <c r="Y92" s="48">
        <v>0</v>
      </c>
      <c r="Z92" s="48">
        <v>0</v>
      </c>
      <c r="AA92" s="48">
        <v>0</v>
      </c>
      <c r="AB92" s="48">
        <v>0</v>
      </c>
      <c r="AC92" s="48">
        <v>0</v>
      </c>
      <c r="AD92" s="48">
        <v>0</v>
      </c>
      <c r="AE92" s="48">
        <v>0</v>
      </c>
      <c r="AF92" s="51"/>
      <c r="AG92" s="74">
        <f t="shared" si="73"/>
        <v>0</v>
      </c>
      <c r="AH92" s="74">
        <f t="shared" si="74"/>
        <v>0</v>
      </c>
      <c r="AI92" s="74">
        <f t="shared" si="75"/>
        <v>0</v>
      </c>
      <c r="AJ92" s="74">
        <f t="shared" si="76"/>
        <v>0</v>
      </c>
      <c r="AL92" s="140" t="e">
        <f t="shared" si="99"/>
        <v>#DIV/0!</v>
      </c>
    </row>
    <row r="93" spans="1:62" s="75" customFormat="1" x14ac:dyDescent="0.3">
      <c r="A93" s="47" t="s">
        <v>31</v>
      </c>
      <c r="B93" s="50">
        <f>SUM(H93,J93,L93,N93,P93,R93,T93,V93,X93,Z93,AB93,AD93)</f>
        <v>0</v>
      </c>
      <c r="C93" s="50">
        <f t="shared" ref="C93:C94" si="110">SUM(H93+J93+L93+N93+P93+R93+T93+V93+X93+Z93)</f>
        <v>0</v>
      </c>
      <c r="D93" s="50">
        <f>E93</f>
        <v>0</v>
      </c>
      <c r="E93" s="50">
        <f>SUM(I93,K93,M93,O93,Q93,S93,U93,W93,Y93,AA93,AC93,AE93)</f>
        <v>0</v>
      </c>
      <c r="F93" s="48">
        <f t="shared" si="106"/>
        <v>0</v>
      </c>
      <c r="G93" s="48">
        <f t="shared" si="107"/>
        <v>0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48">
        <v>0</v>
      </c>
      <c r="N93" s="50">
        <v>0</v>
      </c>
      <c r="O93" s="48">
        <v>0</v>
      </c>
      <c r="P93" s="50">
        <v>0</v>
      </c>
      <c r="Q93" s="48">
        <v>0</v>
      </c>
      <c r="R93" s="50">
        <v>0</v>
      </c>
      <c r="S93" s="48">
        <v>0</v>
      </c>
      <c r="T93" s="50">
        <v>0</v>
      </c>
      <c r="U93" s="48">
        <v>0</v>
      </c>
      <c r="V93" s="50">
        <v>0</v>
      </c>
      <c r="W93" s="48">
        <v>0</v>
      </c>
      <c r="X93" s="50">
        <v>0</v>
      </c>
      <c r="Y93" s="48">
        <v>0</v>
      </c>
      <c r="Z93" s="50">
        <v>0</v>
      </c>
      <c r="AA93" s="48">
        <v>0</v>
      </c>
      <c r="AB93" s="50">
        <v>0</v>
      </c>
      <c r="AC93" s="50">
        <v>0</v>
      </c>
      <c r="AD93" s="50">
        <v>0</v>
      </c>
      <c r="AE93" s="50">
        <v>0</v>
      </c>
      <c r="AF93" s="51"/>
      <c r="AG93" s="74">
        <f t="shared" si="73"/>
        <v>0</v>
      </c>
      <c r="AH93" s="74">
        <f t="shared" si="74"/>
        <v>0</v>
      </c>
      <c r="AI93" s="74">
        <f t="shared" si="75"/>
        <v>0</v>
      </c>
      <c r="AJ93" s="74">
        <f t="shared" si="76"/>
        <v>0</v>
      </c>
      <c r="AL93" s="140" t="e">
        <f t="shared" si="99"/>
        <v>#DIV/0!</v>
      </c>
    </row>
    <row r="94" spans="1:62" s="75" customFormat="1" ht="37.5" x14ac:dyDescent="0.3">
      <c r="A94" s="98" t="s">
        <v>32</v>
      </c>
      <c r="B94" s="50">
        <f>SUM(H94,J94,L94,N94,P94,R94,T94,V94,X94,Z94,AB94,AD94)</f>
        <v>0</v>
      </c>
      <c r="C94" s="50">
        <f t="shared" si="110"/>
        <v>0</v>
      </c>
      <c r="D94" s="50">
        <f>E94</f>
        <v>0</v>
      </c>
      <c r="E94" s="50">
        <f>SUM(I94,K94,M94,O94,Q94,S94,U94,W94,Y94,AA94,AC94,AE94)</f>
        <v>0</v>
      </c>
      <c r="F94" s="49">
        <f t="shared" si="106"/>
        <v>0</v>
      </c>
      <c r="G94" s="49">
        <f t="shared" si="107"/>
        <v>0</v>
      </c>
      <c r="H94" s="50">
        <v>0</v>
      </c>
      <c r="I94" s="50">
        <v>0</v>
      </c>
      <c r="J94" s="50">
        <v>0</v>
      </c>
      <c r="K94" s="50">
        <v>0</v>
      </c>
      <c r="L94" s="50">
        <v>0</v>
      </c>
      <c r="M94" s="50">
        <v>0</v>
      </c>
      <c r="N94" s="50">
        <v>0</v>
      </c>
      <c r="O94" s="50">
        <v>0</v>
      </c>
      <c r="P94" s="50">
        <v>0</v>
      </c>
      <c r="Q94" s="50">
        <v>0</v>
      </c>
      <c r="R94" s="50">
        <v>0</v>
      </c>
      <c r="S94" s="50">
        <v>0</v>
      </c>
      <c r="T94" s="50">
        <v>0</v>
      </c>
      <c r="U94" s="50">
        <v>0</v>
      </c>
      <c r="V94" s="50">
        <v>0</v>
      </c>
      <c r="W94" s="50">
        <v>0</v>
      </c>
      <c r="X94" s="50">
        <v>0</v>
      </c>
      <c r="Y94" s="50">
        <v>0</v>
      </c>
      <c r="Z94" s="50">
        <v>0</v>
      </c>
      <c r="AA94" s="50">
        <v>0</v>
      </c>
      <c r="AB94" s="50">
        <v>0</v>
      </c>
      <c r="AC94" s="50">
        <v>0</v>
      </c>
      <c r="AD94" s="50">
        <v>0</v>
      </c>
      <c r="AE94" s="99">
        <v>0</v>
      </c>
      <c r="AF94" s="51"/>
      <c r="AG94" s="74">
        <f t="shared" si="73"/>
        <v>0</v>
      </c>
      <c r="AH94" s="74">
        <f t="shared" si="74"/>
        <v>0</v>
      </c>
      <c r="AI94" s="74">
        <f t="shared" si="75"/>
        <v>0</v>
      </c>
      <c r="AJ94" s="74">
        <f t="shared" si="76"/>
        <v>0</v>
      </c>
      <c r="AL94" s="140" t="e">
        <f t="shared" si="99"/>
        <v>#DIV/0!</v>
      </c>
    </row>
    <row r="95" spans="1:62" s="75" customFormat="1" x14ac:dyDescent="0.3">
      <c r="A95" s="47" t="s">
        <v>33</v>
      </c>
      <c r="B95" s="50">
        <f>SUM(H95,J95,L95,N95,P95,R95,T95,V95,X95,Z95,AB95,AD95)</f>
        <v>0</v>
      </c>
      <c r="C95" s="50">
        <f>SUM(H95+J95+L95+N95+P95+R95+T95+V95+X95+Z95)</f>
        <v>0</v>
      </c>
      <c r="D95" s="50">
        <f>E95</f>
        <v>0</v>
      </c>
      <c r="E95" s="50">
        <f>SUM(I95,K95,M95,O95,Q95,S95,U95,W95,Y95,AA95,AC95,AE95)</f>
        <v>0</v>
      </c>
      <c r="F95" s="49">
        <f t="shared" si="106"/>
        <v>0</v>
      </c>
      <c r="G95" s="49">
        <f t="shared" si="107"/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49">
        <v>0</v>
      </c>
      <c r="T95" s="49">
        <v>0</v>
      </c>
      <c r="U95" s="49">
        <v>0</v>
      </c>
      <c r="V95" s="49">
        <v>0</v>
      </c>
      <c r="W95" s="49">
        <v>0</v>
      </c>
      <c r="X95" s="49">
        <v>0</v>
      </c>
      <c r="Y95" s="49">
        <v>0</v>
      </c>
      <c r="Z95" s="49">
        <v>0</v>
      </c>
      <c r="AA95" s="49">
        <v>0</v>
      </c>
      <c r="AB95" s="49">
        <v>0</v>
      </c>
      <c r="AC95" s="49">
        <v>0</v>
      </c>
      <c r="AD95" s="49">
        <v>0</v>
      </c>
      <c r="AE95" s="49">
        <v>0</v>
      </c>
      <c r="AF95" s="51"/>
      <c r="AG95" s="74">
        <f t="shared" si="73"/>
        <v>0</v>
      </c>
      <c r="AH95" s="74">
        <f t="shared" si="74"/>
        <v>0</v>
      </c>
      <c r="AI95" s="74">
        <f t="shared" si="75"/>
        <v>0</v>
      </c>
      <c r="AJ95" s="74">
        <f t="shared" si="76"/>
        <v>0</v>
      </c>
      <c r="AL95" s="140" t="e">
        <f t="shared" si="99"/>
        <v>#DIV/0!</v>
      </c>
    </row>
    <row r="96" spans="1:62" s="75" customFormat="1" ht="30" customHeight="1" x14ac:dyDescent="0.25">
      <c r="A96" s="170" t="s">
        <v>56</v>
      </c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  <c r="AC96" s="170"/>
      <c r="AD96" s="170"/>
      <c r="AE96" s="170"/>
      <c r="AF96" s="100"/>
      <c r="AG96" s="101">
        <f t="shared" si="73"/>
        <v>0</v>
      </c>
      <c r="AH96" s="101">
        <f t="shared" si="74"/>
        <v>0</v>
      </c>
      <c r="AI96" s="101">
        <f t="shared" si="75"/>
        <v>0</v>
      </c>
      <c r="AJ96" s="101">
        <f t="shared" si="76"/>
        <v>0</v>
      </c>
      <c r="AK96" s="102"/>
      <c r="AL96" s="140" t="e">
        <f t="shared" si="99"/>
        <v>#DIV/0!</v>
      </c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</row>
    <row r="97" spans="1:38" s="75" customFormat="1" ht="41.25" customHeight="1" x14ac:dyDescent="0.3">
      <c r="A97" s="47" t="s">
        <v>34</v>
      </c>
      <c r="B97" s="48">
        <f>SUM(B98,B99,B100,B102)</f>
        <v>8346.7000000000007</v>
      </c>
      <c r="C97" s="48">
        <f>SUM(C98,C99,C100,C102)</f>
        <v>7540</v>
      </c>
      <c r="D97" s="48">
        <f>SUM(D98,D99,D100,D102)</f>
        <v>6574.88</v>
      </c>
      <c r="E97" s="48">
        <f>SUM(E98,E99,E100,E102)</f>
        <v>6574.88</v>
      </c>
      <c r="F97" s="48">
        <f t="shared" ref="F97:F102" si="111">IFERROR(E97/B97*100,0)</f>
        <v>78.772209376160632</v>
      </c>
      <c r="G97" s="48">
        <f t="shared" ref="G97:G102" si="112">IFERROR(E97/C97*100,0)</f>
        <v>87.2</v>
      </c>
      <c r="H97" s="48">
        <f t="shared" ref="H97:AE97" si="113">H98+H99+H100+H102</f>
        <v>0</v>
      </c>
      <c r="I97" s="48">
        <f t="shared" si="113"/>
        <v>0</v>
      </c>
      <c r="J97" s="48">
        <f t="shared" si="113"/>
        <v>0</v>
      </c>
      <c r="K97" s="48">
        <f t="shared" si="113"/>
        <v>0</v>
      </c>
      <c r="L97" s="48">
        <f t="shared" si="113"/>
        <v>0</v>
      </c>
      <c r="M97" s="48">
        <f t="shared" si="113"/>
        <v>0</v>
      </c>
      <c r="N97" s="48">
        <f t="shared" si="113"/>
        <v>0</v>
      </c>
      <c r="O97" s="48">
        <f t="shared" si="113"/>
        <v>0</v>
      </c>
      <c r="P97" s="48">
        <f t="shared" si="113"/>
        <v>0</v>
      </c>
      <c r="Q97" s="48">
        <f t="shared" si="113"/>
        <v>0</v>
      </c>
      <c r="R97" s="48">
        <f t="shared" si="113"/>
        <v>6574.9</v>
      </c>
      <c r="S97" s="48">
        <f t="shared" si="113"/>
        <v>6574.88</v>
      </c>
      <c r="T97" s="48">
        <f t="shared" si="113"/>
        <v>0</v>
      </c>
      <c r="U97" s="48">
        <f t="shared" si="113"/>
        <v>0</v>
      </c>
      <c r="V97" s="48">
        <f t="shared" si="113"/>
        <v>0</v>
      </c>
      <c r="W97" s="48">
        <f t="shared" ref="W97" si="114">W98+W99+W100+W102</f>
        <v>0</v>
      </c>
      <c r="X97" s="48">
        <f t="shared" si="113"/>
        <v>0</v>
      </c>
      <c r="Y97" s="48">
        <f t="shared" si="113"/>
        <v>0</v>
      </c>
      <c r="Z97" s="48">
        <f t="shared" si="113"/>
        <v>965.1</v>
      </c>
      <c r="AA97" s="48">
        <f t="shared" si="113"/>
        <v>0</v>
      </c>
      <c r="AB97" s="48">
        <f t="shared" si="113"/>
        <v>0</v>
      </c>
      <c r="AC97" s="48">
        <f t="shared" si="113"/>
        <v>0</v>
      </c>
      <c r="AD97" s="48">
        <f t="shared" si="113"/>
        <v>806.7</v>
      </c>
      <c r="AE97" s="48">
        <f t="shared" si="113"/>
        <v>0</v>
      </c>
      <c r="AF97" s="53"/>
      <c r="AG97" s="74">
        <f t="shared" si="73"/>
        <v>8346.7000000000007</v>
      </c>
      <c r="AH97" s="74">
        <f t="shared" si="74"/>
        <v>6574.9</v>
      </c>
      <c r="AI97" s="74">
        <f t="shared" si="75"/>
        <v>6574.88</v>
      </c>
      <c r="AJ97" s="74">
        <f t="shared" si="76"/>
        <v>-965.11999999999989</v>
      </c>
      <c r="AL97" s="140">
        <f t="shared" si="99"/>
        <v>87.2</v>
      </c>
    </row>
    <row r="98" spans="1:38" s="75" customFormat="1" ht="20.25" customHeight="1" x14ac:dyDescent="0.3">
      <c r="A98" s="47" t="s">
        <v>30</v>
      </c>
      <c r="B98" s="48">
        <f>SUM(B105,B112,B119,B126,B133,B140,B147,B154,B161,B168)</f>
        <v>0</v>
      </c>
      <c r="C98" s="50">
        <f>C105+C112+C119+C126+C133+C140+C147+C154+C161+C168</f>
        <v>0</v>
      </c>
      <c r="D98" s="48">
        <f>SUM(D105,D112,D119,D126,D133,D140,D147,D154,D161,D168)</f>
        <v>0</v>
      </c>
      <c r="E98" s="48">
        <f>SUM(E105,E112,E119,E126,E133,E140,E147,E154,E161,E168)</f>
        <v>0</v>
      </c>
      <c r="F98" s="48">
        <f t="shared" si="111"/>
        <v>0</v>
      </c>
      <c r="G98" s="48">
        <f t="shared" si="112"/>
        <v>0</v>
      </c>
      <c r="H98" s="48">
        <f t="shared" ref="H98:AE102" si="115">SUM(H105,H112,H119,H126,H133,H140,H147,H154,H161,H168)</f>
        <v>0</v>
      </c>
      <c r="I98" s="48">
        <f t="shared" si="115"/>
        <v>0</v>
      </c>
      <c r="J98" s="48">
        <f t="shared" si="115"/>
        <v>0</v>
      </c>
      <c r="K98" s="48">
        <f t="shared" si="115"/>
        <v>0</v>
      </c>
      <c r="L98" s="48">
        <f t="shared" si="115"/>
        <v>0</v>
      </c>
      <c r="M98" s="48">
        <f t="shared" si="115"/>
        <v>0</v>
      </c>
      <c r="N98" s="48">
        <f t="shared" si="115"/>
        <v>0</v>
      </c>
      <c r="O98" s="48">
        <f t="shared" si="115"/>
        <v>0</v>
      </c>
      <c r="P98" s="48">
        <f t="shared" si="115"/>
        <v>0</v>
      </c>
      <c r="Q98" s="48">
        <f t="shared" si="115"/>
        <v>0</v>
      </c>
      <c r="R98" s="48">
        <f t="shared" si="115"/>
        <v>0</v>
      </c>
      <c r="S98" s="48">
        <f t="shared" si="115"/>
        <v>0</v>
      </c>
      <c r="T98" s="48">
        <f t="shared" si="115"/>
        <v>0</v>
      </c>
      <c r="U98" s="48">
        <f t="shared" si="115"/>
        <v>0</v>
      </c>
      <c r="V98" s="48">
        <f t="shared" si="115"/>
        <v>0</v>
      </c>
      <c r="W98" s="48">
        <f t="shared" ref="W98" si="116">SUM(W105,W112,W119,W126,W133,W140,W147,W154,W161,W168)</f>
        <v>0</v>
      </c>
      <c r="X98" s="48">
        <f t="shared" si="115"/>
        <v>0</v>
      </c>
      <c r="Y98" s="48">
        <f t="shared" si="115"/>
        <v>0</v>
      </c>
      <c r="Z98" s="48">
        <f t="shared" si="115"/>
        <v>0</v>
      </c>
      <c r="AA98" s="48">
        <f t="shared" si="115"/>
        <v>0</v>
      </c>
      <c r="AB98" s="48">
        <f t="shared" si="115"/>
        <v>0</v>
      </c>
      <c r="AC98" s="48">
        <f t="shared" si="115"/>
        <v>0</v>
      </c>
      <c r="AD98" s="48">
        <f t="shared" si="115"/>
        <v>0</v>
      </c>
      <c r="AE98" s="48">
        <f t="shared" si="115"/>
        <v>0</v>
      </c>
      <c r="AF98" s="51"/>
      <c r="AG98" s="74">
        <f t="shared" si="73"/>
        <v>0</v>
      </c>
      <c r="AH98" s="74">
        <f t="shared" si="74"/>
        <v>0</v>
      </c>
      <c r="AI98" s="74">
        <f t="shared" si="75"/>
        <v>0</v>
      </c>
      <c r="AJ98" s="74">
        <f t="shared" si="76"/>
        <v>0</v>
      </c>
      <c r="AL98" s="140" t="e">
        <f t="shared" si="99"/>
        <v>#DIV/0!</v>
      </c>
    </row>
    <row r="99" spans="1:38" s="75" customFormat="1" x14ac:dyDescent="0.3">
      <c r="A99" s="47" t="s">
        <v>36</v>
      </c>
      <c r="B99" s="49">
        <f>SUM(B106,B113,B120,B127,B134,B141,B148,B155,B162,B169)</f>
        <v>3331.3</v>
      </c>
      <c r="C99" s="50">
        <f>C106+C113+C120+C127+C134+C141+C148+C155+C162+C169</f>
        <v>2605.3000000000002</v>
      </c>
      <c r="D99" s="49">
        <f>SUM(D106,D113,D120,D127,D134,D141,D148,D155,D162,D169)</f>
        <v>2605.3000000000002</v>
      </c>
      <c r="E99" s="49">
        <f>E106+E113+E120+E127+E134+E141+E148+E155+E162+E169</f>
        <v>2605.3000000000002</v>
      </c>
      <c r="F99" s="49">
        <f t="shared" si="111"/>
        <v>78.206706090715343</v>
      </c>
      <c r="G99" s="49">
        <f t="shared" si="112"/>
        <v>100</v>
      </c>
      <c r="H99" s="49">
        <f t="shared" si="115"/>
        <v>0</v>
      </c>
      <c r="I99" s="49">
        <f t="shared" si="115"/>
        <v>0</v>
      </c>
      <c r="J99" s="49">
        <f t="shared" si="115"/>
        <v>0</v>
      </c>
      <c r="K99" s="49">
        <f t="shared" si="115"/>
        <v>0</v>
      </c>
      <c r="L99" s="49">
        <f t="shared" si="115"/>
        <v>0</v>
      </c>
      <c r="M99" s="49">
        <f t="shared" si="115"/>
        <v>0</v>
      </c>
      <c r="N99" s="49">
        <f t="shared" si="115"/>
        <v>0</v>
      </c>
      <c r="O99" s="49">
        <f t="shared" si="115"/>
        <v>0</v>
      </c>
      <c r="P99" s="49">
        <f t="shared" si="115"/>
        <v>0</v>
      </c>
      <c r="Q99" s="49">
        <f t="shared" si="115"/>
        <v>0</v>
      </c>
      <c r="R99" s="49">
        <f t="shared" si="115"/>
        <v>2605.3000000000002</v>
      </c>
      <c r="S99" s="49">
        <f t="shared" si="115"/>
        <v>2605.3000000000002</v>
      </c>
      <c r="T99" s="49">
        <f t="shared" si="115"/>
        <v>0</v>
      </c>
      <c r="U99" s="49">
        <f t="shared" si="115"/>
        <v>0</v>
      </c>
      <c r="V99" s="49">
        <f t="shared" si="115"/>
        <v>0</v>
      </c>
      <c r="W99" s="49">
        <f t="shared" ref="W99" si="117">SUM(W106,W113,W120,W127,W134,W141,W148,W155,W162,W169)</f>
        <v>0</v>
      </c>
      <c r="X99" s="49">
        <f t="shared" si="115"/>
        <v>0</v>
      </c>
      <c r="Y99" s="49">
        <f t="shared" si="115"/>
        <v>0</v>
      </c>
      <c r="Z99" s="49">
        <f t="shared" si="115"/>
        <v>0</v>
      </c>
      <c r="AA99" s="49">
        <f t="shared" si="115"/>
        <v>0</v>
      </c>
      <c r="AB99" s="49">
        <f t="shared" si="115"/>
        <v>0</v>
      </c>
      <c r="AC99" s="49">
        <f t="shared" si="115"/>
        <v>0</v>
      </c>
      <c r="AD99" s="49">
        <f t="shared" si="115"/>
        <v>726</v>
      </c>
      <c r="AE99" s="49">
        <f t="shared" si="115"/>
        <v>0</v>
      </c>
      <c r="AF99" s="51"/>
      <c r="AG99" s="74">
        <f t="shared" si="73"/>
        <v>3331.3</v>
      </c>
      <c r="AH99" s="74">
        <f t="shared" si="74"/>
        <v>2605.3000000000002</v>
      </c>
      <c r="AI99" s="74">
        <f t="shared" si="75"/>
        <v>2605.3000000000002</v>
      </c>
      <c r="AJ99" s="74">
        <f t="shared" si="76"/>
        <v>0</v>
      </c>
      <c r="AL99" s="140">
        <f t="shared" si="99"/>
        <v>100</v>
      </c>
    </row>
    <row r="100" spans="1:38" s="75" customFormat="1" x14ac:dyDescent="0.3">
      <c r="A100" s="47" t="s">
        <v>31</v>
      </c>
      <c r="B100" s="49">
        <f>SUM(B107,B114,B121,B128,B135,B142,B149,B156,B163,B170)</f>
        <v>5015.3999999999996</v>
      </c>
      <c r="C100" s="50">
        <f t="shared" ref="C100:C102" si="118">C107+C114+C121+C128+C135+C142+C149+C156+C163+C170</f>
        <v>4934.7</v>
      </c>
      <c r="D100" s="49">
        <f>SUM(D107,D114,D121,D128,D135,D142,D149,D156,D163,D170)</f>
        <v>3969.58</v>
      </c>
      <c r="E100" s="49">
        <f>SUM(E107,E114,E121,E128,E135,E142,E149,E156,E163,E170)</f>
        <v>3969.58</v>
      </c>
      <c r="F100" s="49">
        <f t="shared" si="111"/>
        <v>79.147824699924243</v>
      </c>
      <c r="G100" s="49">
        <f t="shared" si="112"/>
        <v>80.442174802926218</v>
      </c>
      <c r="H100" s="49">
        <f t="shared" si="115"/>
        <v>0</v>
      </c>
      <c r="I100" s="49">
        <f t="shared" si="115"/>
        <v>0</v>
      </c>
      <c r="J100" s="49">
        <f t="shared" si="115"/>
        <v>0</v>
      </c>
      <c r="K100" s="49">
        <f t="shared" si="115"/>
        <v>0</v>
      </c>
      <c r="L100" s="49">
        <f t="shared" si="115"/>
        <v>0</v>
      </c>
      <c r="M100" s="49">
        <f t="shared" si="115"/>
        <v>0</v>
      </c>
      <c r="N100" s="49">
        <f t="shared" si="115"/>
        <v>0</v>
      </c>
      <c r="O100" s="49">
        <f t="shared" si="115"/>
        <v>0</v>
      </c>
      <c r="P100" s="49">
        <f t="shared" si="115"/>
        <v>0</v>
      </c>
      <c r="Q100" s="49">
        <f t="shared" si="115"/>
        <v>0</v>
      </c>
      <c r="R100" s="49">
        <f t="shared" si="115"/>
        <v>3969.6</v>
      </c>
      <c r="S100" s="49">
        <f t="shared" si="115"/>
        <v>3969.58</v>
      </c>
      <c r="T100" s="49">
        <f t="shared" si="115"/>
        <v>0</v>
      </c>
      <c r="U100" s="49">
        <f t="shared" si="115"/>
        <v>0</v>
      </c>
      <c r="V100" s="49">
        <f t="shared" si="115"/>
        <v>0</v>
      </c>
      <c r="W100" s="49">
        <f t="shared" ref="W100" si="119">SUM(W107,W114,W121,W128,W135,W142,W149,W156,W163,W170)</f>
        <v>0</v>
      </c>
      <c r="X100" s="49">
        <f t="shared" si="115"/>
        <v>0</v>
      </c>
      <c r="Y100" s="49">
        <f t="shared" si="115"/>
        <v>0</v>
      </c>
      <c r="Z100" s="49">
        <f t="shared" si="115"/>
        <v>965.1</v>
      </c>
      <c r="AA100" s="49">
        <f t="shared" si="115"/>
        <v>0</v>
      </c>
      <c r="AB100" s="49">
        <f t="shared" si="115"/>
        <v>0</v>
      </c>
      <c r="AC100" s="49">
        <f t="shared" si="115"/>
        <v>0</v>
      </c>
      <c r="AD100" s="49">
        <f t="shared" si="115"/>
        <v>80.7</v>
      </c>
      <c r="AE100" s="49">
        <f t="shared" si="115"/>
        <v>0</v>
      </c>
      <c r="AF100" s="51"/>
      <c r="AG100" s="74">
        <f t="shared" si="73"/>
        <v>5015.3999999999996</v>
      </c>
      <c r="AH100" s="74">
        <f t="shared" si="74"/>
        <v>3969.6</v>
      </c>
      <c r="AI100" s="74">
        <f t="shared" si="75"/>
        <v>3969.58</v>
      </c>
      <c r="AJ100" s="74">
        <f t="shared" si="76"/>
        <v>-965.11999999999989</v>
      </c>
      <c r="AL100" s="140">
        <f t="shared" si="99"/>
        <v>80.442174802926218</v>
      </c>
    </row>
    <row r="101" spans="1:38" s="75" customFormat="1" ht="37.5" x14ac:dyDescent="0.3">
      <c r="A101" s="47" t="s">
        <v>32</v>
      </c>
      <c r="B101" s="49">
        <f>SUM(B108,B115,B122,B129,B136,B143,B150,B157,B164,B171)</f>
        <v>370.2</v>
      </c>
      <c r="C101" s="50">
        <f t="shared" si="118"/>
        <v>289.5</v>
      </c>
      <c r="D101" s="49">
        <f>SUM(D108,D115,D122,D129,D136,D143,D150,D157,D164,D171)</f>
        <v>289.48</v>
      </c>
      <c r="E101" s="49">
        <f>SUM(E108,E115,E122,E129,E136,E143,E150,E157,E164,E171)</f>
        <v>289.48</v>
      </c>
      <c r="F101" s="49">
        <f t="shared" si="111"/>
        <v>78.195569962182603</v>
      </c>
      <c r="G101" s="49">
        <f t="shared" si="112"/>
        <v>99.993091537132997</v>
      </c>
      <c r="H101" s="49">
        <f t="shared" si="115"/>
        <v>0</v>
      </c>
      <c r="I101" s="49">
        <f t="shared" si="115"/>
        <v>0</v>
      </c>
      <c r="J101" s="49">
        <f t="shared" si="115"/>
        <v>0</v>
      </c>
      <c r="K101" s="49">
        <f t="shared" si="115"/>
        <v>0</v>
      </c>
      <c r="L101" s="49">
        <f t="shared" si="115"/>
        <v>0</v>
      </c>
      <c r="M101" s="49">
        <f t="shared" si="115"/>
        <v>0</v>
      </c>
      <c r="N101" s="49">
        <f t="shared" si="115"/>
        <v>0</v>
      </c>
      <c r="O101" s="49">
        <f t="shared" si="115"/>
        <v>0</v>
      </c>
      <c r="P101" s="49">
        <f t="shared" si="115"/>
        <v>0</v>
      </c>
      <c r="Q101" s="49">
        <f t="shared" si="115"/>
        <v>0</v>
      </c>
      <c r="R101" s="49">
        <f t="shared" si="115"/>
        <v>289.5</v>
      </c>
      <c r="S101" s="49">
        <f t="shared" si="115"/>
        <v>289.48</v>
      </c>
      <c r="T101" s="49">
        <f t="shared" si="115"/>
        <v>0</v>
      </c>
      <c r="U101" s="49">
        <f t="shared" si="115"/>
        <v>0</v>
      </c>
      <c r="V101" s="49">
        <f t="shared" si="115"/>
        <v>0</v>
      </c>
      <c r="W101" s="49">
        <f t="shared" ref="W101" si="120">SUM(W108,W115,W122,W129,W136,W143,W150,W157,W164,W171)</f>
        <v>0</v>
      </c>
      <c r="X101" s="49">
        <f t="shared" si="115"/>
        <v>0</v>
      </c>
      <c r="Y101" s="49">
        <f t="shared" si="115"/>
        <v>0</v>
      </c>
      <c r="Z101" s="49">
        <f t="shared" si="115"/>
        <v>0</v>
      </c>
      <c r="AA101" s="49">
        <f t="shared" si="115"/>
        <v>0</v>
      </c>
      <c r="AB101" s="49">
        <f t="shared" si="115"/>
        <v>0</v>
      </c>
      <c r="AC101" s="49">
        <f t="shared" si="115"/>
        <v>0</v>
      </c>
      <c r="AD101" s="49">
        <f t="shared" si="115"/>
        <v>80.7</v>
      </c>
      <c r="AE101" s="49">
        <f t="shared" si="115"/>
        <v>0</v>
      </c>
      <c r="AF101" s="51"/>
      <c r="AG101" s="74">
        <f t="shared" si="73"/>
        <v>370.2</v>
      </c>
      <c r="AH101" s="74">
        <f t="shared" si="74"/>
        <v>289.5</v>
      </c>
      <c r="AI101" s="74">
        <f t="shared" si="75"/>
        <v>289.48</v>
      </c>
      <c r="AJ101" s="74">
        <f t="shared" si="76"/>
        <v>-1.999999999998181E-2</v>
      </c>
      <c r="AL101" s="140">
        <f t="shared" si="99"/>
        <v>99.993091537132997</v>
      </c>
    </row>
    <row r="102" spans="1:38" s="75" customFormat="1" x14ac:dyDescent="0.3">
      <c r="A102" s="47" t="s">
        <v>33</v>
      </c>
      <c r="B102" s="49">
        <f>SUM(B109,B116,B123,B130,B137,B144,B151,B158,B165,B172)</f>
        <v>0</v>
      </c>
      <c r="C102" s="50">
        <f t="shared" si="118"/>
        <v>0</v>
      </c>
      <c r="D102" s="49">
        <f>SUM(D109,D116,D123,D130,D137,D144,D151,D158,D165,D172)</f>
        <v>0</v>
      </c>
      <c r="E102" s="49">
        <f>SUM(E109,E116,E123,E130,E137,E144,E151,E158,E165,E172)</f>
        <v>0</v>
      </c>
      <c r="F102" s="49">
        <f t="shared" si="111"/>
        <v>0</v>
      </c>
      <c r="G102" s="49">
        <f t="shared" si="112"/>
        <v>0</v>
      </c>
      <c r="H102" s="49">
        <f t="shared" si="115"/>
        <v>0</v>
      </c>
      <c r="I102" s="49">
        <f t="shared" si="115"/>
        <v>0</v>
      </c>
      <c r="J102" s="49">
        <f t="shared" si="115"/>
        <v>0</v>
      </c>
      <c r="K102" s="49">
        <f t="shared" si="115"/>
        <v>0</v>
      </c>
      <c r="L102" s="49">
        <f t="shared" si="115"/>
        <v>0</v>
      </c>
      <c r="M102" s="49">
        <f t="shared" si="115"/>
        <v>0</v>
      </c>
      <c r="N102" s="49">
        <f t="shared" si="115"/>
        <v>0</v>
      </c>
      <c r="O102" s="49">
        <f t="shared" si="115"/>
        <v>0</v>
      </c>
      <c r="P102" s="49">
        <f t="shared" si="115"/>
        <v>0</v>
      </c>
      <c r="Q102" s="49">
        <f t="shared" si="115"/>
        <v>0</v>
      </c>
      <c r="R102" s="49">
        <f t="shared" si="115"/>
        <v>0</v>
      </c>
      <c r="S102" s="49">
        <f t="shared" si="115"/>
        <v>0</v>
      </c>
      <c r="T102" s="49">
        <f t="shared" si="115"/>
        <v>0</v>
      </c>
      <c r="U102" s="49">
        <f t="shared" si="115"/>
        <v>0</v>
      </c>
      <c r="V102" s="49">
        <f t="shared" si="115"/>
        <v>0</v>
      </c>
      <c r="W102" s="49">
        <f t="shared" ref="W102" si="121">SUM(W109,W116,W123,W130,W137,W144,W151,W158,W165,W172)</f>
        <v>0</v>
      </c>
      <c r="X102" s="49">
        <f t="shared" si="115"/>
        <v>0</v>
      </c>
      <c r="Y102" s="49">
        <f t="shared" si="115"/>
        <v>0</v>
      </c>
      <c r="Z102" s="49">
        <f t="shared" si="115"/>
        <v>0</v>
      </c>
      <c r="AA102" s="49">
        <f t="shared" si="115"/>
        <v>0</v>
      </c>
      <c r="AB102" s="49">
        <f t="shared" si="115"/>
        <v>0</v>
      </c>
      <c r="AC102" s="49">
        <f t="shared" si="115"/>
        <v>0</v>
      </c>
      <c r="AD102" s="49">
        <f t="shared" si="115"/>
        <v>0</v>
      </c>
      <c r="AE102" s="49">
        <f t="shared" si="115"/>
        <v>0</v>
      </c>
      <c r="AF102" s="51"/>
      <c r="AG102" s="74">
        <f t="shared" si="73"/>
        <v>0</v>
      </c>
      <c r="AH102" s="74">
        <f t="shared" si="74"/>
        <v>0</v>
      </c>
      <c r="AI102" s="74">
        <f t="shared" si="75"/>
        <v>0</v>
      </c>
      <c r="AJ102" s="74">
        <f t="shared" si="76"/>
        <v>0</v>
      </c>
      <c r="AL102" s="140" t="e">
        <f t="shared" si="99"/>
        <v>#DIV/0!</v>
      </c>
    </row>
    <row r="103" spans="1:38" s="75" customFormat="1" ht="21.75" customHeight="1" x14ac:dyDescent="0.25">
      <c r="A103" s="163" t="s">
        <v>57</v>
      </c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5"/>
      <c r="AF103" s="141" t="s">
        <v>86</v>
      </c>
      <c r="AG103" s="74">
        <f t="shared" si="73"/>
        <v>0</v>
      </c>
      <c r="AH103" s="74">
        <f t="shared" si="74"/>
        <v>0</v>
      </c>
      <c r="AI103" s="74">
        <f t="shared" si="75"/>
        <v>0</v>
      </c>
      <c r="AJ103" s="74">
        <f t="shared" si="76"/>
        <v>0</v>
      </c>
      <c r="AL103" s="140" t="e">
        <f t="shared" si="99"/>
        <v>#DIV/0!</v>
      </c>
    </row>
    <row r="104" spans="1:38" s="20" customFormat="1" x14ac:dyDescent="0.3">
      <c r="A104" s="47" t="s">
        <v>34</v>
      </c>
      <c r="B104" s="48">
        <f>SUM(B105,B106,B107,B109)</f>
        <v>1150</v>
      </c>
      <c r="C104" s="48">
        <f>SUM(C105,C106,C107,C109)</f>
        <v>1150</v>
      </c>
      <c r="D104" s="48">
        <f>SUM(D105,D106,D107,D109)</f>
        <v>1150</v>
      </c>
      <c r="E104" s="48">
        <f>SUM(E105,E106,E107,E109)</f>
        <v>1150</v>
      </c>
      <c r="F104" s="48">
        <f t="shared" ref="F104:F109" si="122">IFERROR(E104/B104*100,0)</f>
        <v>100</v>
      </c>
      <c r="G104" s="48">
        <f t="shared" ref="G104:G109" si="123">IFERROR(E104/C104*100,0)</f>
        <v>100</v>
      </c>
      <c r="H104" s="48">
        <f t="shared" ref="H104:AE104" si="124">SUM(H105,H106,H107,H109)</f>
        <v>0</v>
      </c>
      <c r="I104" s="48">
        <f t="shared" si="124"/>
        <v>0</v>
      </c>
      <c r="J104" s="48">
        <f t="shared" si="124"/>
        <v>0</v>
      </c>
      <c r="K104" s="48">
        <f t="shared" si="124"/>
        <v>0</v>
      </c>
      <c r="L104" s="48">
        <f t="shared" si="124"/>
        <v>0</v>
      </c>
      <c r="M104" s="48">
        <f t="shared" si="124"/>
        <v>0</v>
      </c>
      <c r="N104" s="48">
        <f t="shared" si="124"/>
        <v>0</v>
      </c>
      <c r="O104" s="48">
        <f t="shared" si="124"/>
        <v>0</v>
      </c>
      <c r="P104" s="48">
        <f t="shared" si="124"/>
        <v>0</v>
      </c>
      <c r="Q104" s="48">
        <f t="shared" si="124"/>
        <v>0</v>
      </c>
      <c r="R104" s="48">
        <f t="shared" ref="R104" si="125">SUM(R105,R106,R107,R109)</f>
        <v>1150</v>
      </c>
      <c r="S104" s="48">
        <f t="shared" si="124"/>
        <v>1150</v>
      </c>
      <c r="T104" s="48">
        <f t="shared" si="124"/>
        <v>0</v>
      </c>
      <c r="U104" s="48">
        <f t="shared" si="124"/>
        <v>0</v>
      </c>
      <c r="V104" s="48">
        <f t="shared" si="124"/>
        <v>0</v>
      </c>
      <c r="W104" s="48">
        <f t="shared" ref="W104" si="126">SUM(W105,W106,W107,W109)</f>
        <v>0</v>
      </c>
      <c r="X104" s="48">
        <f t="shared" si="124"/>
        <v>0</v>
      </c>
      <c r="Y104" s="48">
        <f t="shared" si="124"/>
        <v>0</v>
      </c>
      <c r="Z104" s="48">
        <f t="shared" si="124"/>
        <v>0</v>
      </c>
      <c r="AA104" s="48">
        <f t="shared" si="124"/>
        <v>0</v>
      </c>
      <c r="AB104" s="48">
        <f t="shared" ref="AB104" si="127">SUM(AB105,AB106,AB107,AB109)</f>
        <v>0</v>
      </c>
      <c r="AC104" s="48">
        <f t="shared" si="124"/>
        <v>0</v>
      </c>
      <c r="AD104" s="48">
        <f t="shared" si="124"/>
        <v>0</v>
      </c>
      <c r="AE104" s="48">
        <f t="shared" si="124"/>
        <v>0</v>
      </c>
      <c r="AF104" s="142"/>
      <c r="AG104" s="74">
        <f t="shared" si="73"/>
        <v>1150</v>
      </c>
      <c r="AH104" s="74">
        <f t="shared" si="74"/>
        <v>1150</v>
      </c>
      <c r="AI104" s="74">
        <f t="shared" si="75"/>
        <v>1150</v>
      </c>
      <c r="AJ104" s="74">
        <f t="shared" si="76"/>
        <v>0</v>
      </c>
      <c r="AL104" s="140">
        <f t="shared" si="99"/>
        <v>100</v>
      </c>
    </row>
    <row r="105" spans="1:38" s="75" customFormat="1" x14ac:dyDescent="0.3">
      <c r="A105" s="47" t="s">
        <v>30</v>
      </c>
      <c r="B105" s="50">
        <f>SUM(H105,J105,L105,N105,P105,R105,T105,V105,X105,Z105,AB105,AD105)</f>
        <v>0</v>
      </c>
      <c r="C105" s="50">
        <f>SUM(H105+J105+L105+N105+P105+R105+T105+V105+X105+Z105)</f>
        <v>0</v>
      </c>
      <c r="D105" s="50">
        <f>E105</f>
        <v>0</v>
      </c>
      <c r="E105" s="50">
        <f>SUM(I105,K105,M105,O105,Q105,S105,U105,W105,Y105,AA105,AC105,AE105)</f>
        <v>0</v>
      </c>
      <c r="F105" s="48">
        <f t="shared" si="122"/>
        <v>0</v>
      </c>
      <c r="G105" s="48">
        <f t="shared" si="123"/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48">
        <v>0</v>
      </c>
      <c r="T105" s="48">
        <v>0</v>
      </c>
      <c r="U105" s="48">
        <v>0</v>
      </c>
      <c r="V105" s="48">
        <v>0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0</v>
      </c>
      <c r="AC105" s="48">
        <v>0</v>
      </c>
      <c r="AD105" s="48">
        <v>0</v>
      </c>
      <c r="AE105" s="48">
        <v>0</v>
      </c>
      <c r="AF105" s="142"/>
      <c r="AG105" s="74">
        <f t="shared" si="73"/>
        <v>0</v>
      </c>
      <c r="AH105" s="74">
        <f t="shared" si="74"/>
        <v>0</v>
      </c>
      <c r="AI105" s="74">
        <f t="shared" si="75"/>
        <v>0</v>
      </c>
      <c r="AJ105" s="74">
        <f t="shared" si="76"/>
        <v>0</v>
      </c>
      <c r="AL105" s="140" t="e">
        <f t="shared" si="99"/>
        <v>#DIV/0!</v>
      </c>
    </row>
    <row r="106" spans="1:38" s="75" customFormat="1" x14ac:dyDescent="0.3">
      <c r="A106" s="47" t="s">
        <v>36</v>
      </c>
      <c r="B106" s="50">
        <f>SUM(H106,J106,L106,N106,P106,R106,T106,V106,X106,Z106,AB106,AD106)</f>
        <v>1035</v>
      </c>
      <c r="C106" s="50">
        <f t="shared" ref="C106:C109" si="128">SUM(H106+J106+L106+N106+P106+R106+T106+V106+X106+Z106)</f>
        <v>1035</v>
      </c>
      <c r="D106" s="50">
        <f>E106</f>
        <v>1035</v>
      </c>
      <c r="E106" s="50">
        <f>SUM(I106,K106,M106,O106,Q106,S106,U106,W106,Y106,AA106,AC106,AE106)</f>
        <v>1035</v>
      </c>
      <c r="F106" s="48">
        <f t="shared" si="122"/>
        <v>100</v>
      </c>
      <c r="G106" s="48">
        <f t="shared" si="123"/>
        <v>100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1035</v>
      </c>
      <c r="S106" s="48">
        <v>1035</v>
      </c>
      <c r="T106" s="48">
        <v>0</v>
      </c>
      <c r="U106" s="48">
        <v>0</v>
      </c>
      <c r="V106" s="48">
        <v>0</v>
      </c>
      <c r="W106" s="48">
        <v>0</v>
      </c>
      <c r="X106" s="48">
        <v>0</v>
      </c>
      <c r="Y106" s="48">
        <v>0</v>
      </c>
      <c r="Z106" s="48">
        <v>0</v>
      </c>
      <c r="AA106" s="48">
        <v>0</v>
      </c>
      <c r="AB106" s="48">
        <v>0</v>
      </c>
      <c r="AC106" s="48">
        <v>0</v>
      </c>
      <c r="AD106" s="48">
        <v>0</v>
      </c>
      <c r="AE106" s="48">
        <v>0</v>
      </c>
      <c r="AF106" s="142"/>
      <c r="AG106" s="74">
        <f t="shared" si="73"/>
        <v>1035</v>
      </c>
      <c r="AH106" s="74">
        <f t="shared" si="74"/>
        <v>1035</v>
      </c>
      <c r="AI106" s="74">
        <f t="shared" si="75"/>
        <v>1035</v>
      </c>
      <c r="AJ106" s="74">
        <f t="shared" si="76"/>
        <v>0</v>
      </c>
      <c r="AL106" s="140">
        <f t="shared" si="99"/>
        <v>100</v>
      </c>
    </row>
    <row r="107" spans="1:38" s="75" customFormat="1" x14ac:dyDescent="0.3">
      <c r="A107" s="47" t="s">
        <v>31</v>
      </c>
      <c r="B107" s="50">
        <f>SUM(H107,J107,L107,N107,P107,R107,T107,V107,X107,Z107,AB107,AD107)</f>
        <v>115</v>
      </c>
      <c r="C107" s="50">
        <f t="shared" si="128"/>
        <v>115</v>
      </c>
      <c r="D107" s="50">
        <f>E107</f>
        <v>115</v>
      </c>
      <c r="E107" s="50">
        <f>SUM(I107,K107,M107,O107,Q107,S107,U107,W107,Y107,AA107,AC107,AE107)</f>
        <v>115</v>
      </c>
      <c r="F107" s="48">
        <f t="shared" si="122"/>
        <v>100</v>
      </c>
      <c r="G107" s="48">
        <f t="shared" si="123"/>
        <v>100</v>
      </c>
      <c r="H107" s="50">
        <v>0</v>
      </c>
      <c r="I107" s="50">
        <v>0</v>
      </c>
      <c r="J107" s="50">
        <v>0</v>
      </c>
      <c r="K107" s="50">
        <v>0</v>
      </c>
      <c r="L107" s="50">
        <v>0</v>
      </c>
      <c r="M107" s="48">
        <v>0</v>
      </c>
      <c r="N107" s="50">
        <v>0</v>
      </c>
      <c r="O107" s="48">
        <v>0</v>
      </c>
      <c r="P107" s="50">
        <v>0</v>
      </c>
      <c r="Q107" s="48">
        <v>0</v>
      </c>
      <c r="R107" s="50">
        <v>115</v>
      </c>
      <c r="S107" s="50">
        <v>115</v>
      </c>
      <c r="T107" s="50">
        <v>0</v>
      </c>
      <c r="U107" s="48">
        <v>0</v>
      </c>
      <c r="V107" s="50">
        <v>0</v>
      </c>
      <c r="W107" s="48">
        <v>0</v>
      </c>
      <c r="X107" s="50">
        <v>0</v>
      </c>
      <c r="Y107" s="48">
        <v>0</v>
      </c>
      <c r="Z107" s="50">
        <v>0</v>
      </c>
      <c r="AA107" s="48">
        <v>0</v>
      </c>
      <c r="AB107" s="50">
        <v>0</v>
      </c>
      <c r="AC107" s="50">
        <v>0</v>
      </c>
      <c r="AD107" s="50">
        <v>0</v>
      </c>
      <c r="AE107" s="50">
        <v>0</v>
      </c>
      <c r="AF107" s="142"/>
      <c r="AG107" s="74">
        <f t="shared" si="73"/>
        <v>115</v>
      </c>
      <c r="AH107" s="74">
        <f t="shared" si="74"/>
        <v>115</v>
      </c>
      <c r="AI107" s="74">
        <f t="shared" si="75"/>
        <v>115</v>
      </c>
      <c r="AJ107" s="74">
        <f t="shared" si="76"/>
        <v>0</v>
      </c>
      <c r="AL107" s="140">
        <f t="shared" si="99"/>
        <v>100</v>
      </c>
    </row>
    <row r="108" spans="1:38" s="75" customFormat="1" ht="37.5" x14ac:dyDescent="0.3">
      <c r="A108" s="98" t="s">
        <v>32</v>
      </c>
      <c r="B108" s="50">
        <f>SUM(H108,J108,L108,N108,P108,R108,T108,V108,X108,Z108,AB108,AD108)</f>
        <v>115</v>
      </c>
      <c r="C108" s="50">
        <f t="shared" si="128"/>
        <v>115</v>
      </c>
      <c r="D108" s="50">
        <f>E108</f>
        <v>115</v>
      </c>
      <c r="E108" s="50">
        <f>SUM(I108,K108,M108,O108,Q108,S108,U108,W108,Y108,AA108,AC108,AE108)</f>
        <v>115</v>
      </c>
      <c r="F108" s="49">
        <f t="shared" si="122"/>
        <v>100</v>
      </c>
      <c r="G108" s="49">
        <f t="shared" si="123"/>
        <v>100</v>
      </c>
      <c r="H108" s="50">
        <v>0</v>
      </c>
      <c r="I108" s="50">
        <v>0</v>
      </c>
      <c r="J108" s="50">
        <v>0</v>
      </c>
      <c r="K108" s="50">
        <v>0</v>
      </c>
      <c r="L108" s="50">
        <v>0</v>
      </c>
      <c r="M108" s="50">
        <v>0</v>
      </c>
      <c r="N108" s="50">
        <v>0</v>
      </c>
      <c r="O108" s="50">
        <v>0</v>
      </c>
      <c r="P108" s="50">
        <v>0</v>
      </c>
      <c r="Q108" s="50">
        <v>0</v>
      </c>
      <c r="R108" s="50">
        <v>115</v>
      </c>
      <c r="S108" s="50">
        <v>115</v>
      </c>
      <c r="T108" s="50">
        <v>0</v>
      </c>
      <c r="U108" s="50">
        <v>0</v>
      </c>
      <c r="V108" s="50">
        <v>0</v>
      </c>
      <c r="W108" s="50">
        <v>0</v>
      </c>
      <c r="X108" s="50">
        <v>0</v>
      </c>
      <c r="Y108" s="50">
        <v>0</v>
      </c>
      <c r="Z108" s="50">
        <v>0</v>
      </c>
      <c r="AA108" s="50">
        <v>0</v>
      </c>
      <c r="AB108" s="50">
        <v>0</v>
      </c>
      <c r="AC108" s="50">
        <v>0</v>
      </c>
      <c r="AD108" s="50">
        <v>0</v>
      </c>
      <c r="AE108" s="99">
        <v>0</v>
      </c>
      <c r="AF108" s="142"/>
      <c r="AG108" s="74">
        <f t="shared" si="73"/>
        <v>115</v>
      </c>
      <c r="AH108" s="74">
        <f t="shared" si="74"/>
        <v>115</v>
      </c>
      <c r="AI108" s="74">
        <f t="shared" si="75"/>
        <v>115</v>
      </c>
      <c r="AJ108" s="74">
        <f t="shared" si="76"/>
        <v>0</v>
      </c>
      <c r="AL108" s="140">
        <f t="shared" si="99"/>
        <v>100</v>
      </c>
    </row>
    <row r="109" spans="1:38" s="75" customFormat="1" x14ac:dyDescent="0.3">
      <c r="A109" s="47" t="s">
        <v>33</v>
      </c>
      <c r="B109" s="50">
        <f>SUM(H109,J109,L109,N109,P109,R109,T109,V109,X109,Z109,AB109,AD109)</f>
        <v>0</v>
      </c>
      <c r="C109" s="50">
        <f t="shared" si="128"/>
        <v>0</v>
      </c>
      <c r="D109" s="50">
        <f>E109</f>
        <v>0</v>
      </c>
      <c r="E109" s="50">
        <f>SUM(I109,K109,M109,O109,Q109,S109,U109,W109,Y109,AA109,AC109,AE109)</f>
        <v>0</v>
      </c>
      <c r="F109" s="49">
        <f t="shared" si="122"/>
        <v>0</v>
      </c>
      <c r="G109" s="49">
        <f t="shared" si="123"/>
        <v>0</v>
      </c>
      <c r="H109" s="49">
        <v>0</v>
      </c>
      <c r="I109" s="49">
        <v>0</v>
      </c>
      <c r="J109" s="49">
        <v>0</v>
      </c>
      <c r="K109" s="49">
        <v>0</v>
      </c>
      <c r="L109" s="49">
        <v>0</v>
      </c>
      <c r="M109" s="49">
        <v>0</v>
      </c>
      <c r="N109" s="49">
        <v>0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49">
        <v>0</v>
      </c>
      <c r="V109" s="49">
        <v>0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0</v>
      </c>
      <c r="AC109" s="49">
        <v>0</v>
      </c>
      <c r="AD109" s="49">
        <v>0</v>
      </c>
      <c r="AE109" s="49">
        <v>0</v>
      </c>
      <c r="AF109" s="143"/>
      <c r="AG109" s="74">
        <f t="shared" si="73"/>
        <v>0</v>
      </c>
      <c r="AH109" s="74">
        <f t="shared" si="74"/>
        <v>0</v>
      </c>
      <c r="AI109" s="74">
        <f t="shared" si="75"/>
        <v>0</v>
      </c>
      <c r="AJ109" s="74">
        <f t="shared" si="76"/>
        <v>0</v>
      </c>
      <c r="AL109" s="140" t="e">
        <f t="shared" si="99"/>
        <v>#DIV/0!</v>
      </c>
    </row>
    <row r="110" spans="1:38" s="75" customFormat="1" ht="21.75" customHeight="1" x14ac:dyDescent="0.25">
      <c r="A110" s="163" t="s">
        <v>58</v>
      </c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5"/>
      <c r="AF110" s="141" t="s">
        <v>90</v>
      </c>
      <c r="AG110" s="74">
        <f t="shared" si="73"/>
        <v>0</v>
      </c>
      <c r="AH110" s="74">
        <f t="shared" si="74"/>
        <v>0</v>
      </c>
      <c r="AI110" s="74">
        <f t="shared" si="75"/>
        <v>0</v>
      </c>
      <c r="AJ110" s="74">
        <f t="shared" si="76"/>
        <v>0</v>
      </c>
      <c r="AL110" s="140" t="e">
        <f t="shared" si="99"/>
        <v>#DIV/0!</v>
      </c>
    </row>
    <row r="111" spans="1:38" s="20" customFormat="1" x14ac:dyDescent="0.3">
      <c r="A111" s="47" t="s">
        <v>34</v>
      </c>
      <c r="B111" s="48">
        <f>SUM(B112,B113,B114,B116)</f>
        <v>1956.7</v>
      </c>
      <c r="C111" s="48">
        <f>SUM(C112,C113,C114,C116)</f>
        <v>1150</v>
      </c>
      <c r="D111" s="48">
        <f>SUM(D112,D113,D114,D116)</f>
        <v>1150</v>
      </c>
      <c r="E111" s="48">
        <f>SUM(E112,E113,E114,E116)</f>
        <v>1150</v>
      </c>
      <c r="F111" s="48">
        <f t="shared" ref="F111:F116" si="129">IFERROR(E111/B111*100,0)</f>
        <v>58.772422957019465</v>
      </c>
      <c r="G111" s="48">
        <f t="shared" ref="G111:G116" si="130">IFERROR(E111/C111*100,0)</f>
        <v>100</v>
      </c>
      <c r="H111" s="48">
        <f t="shared" ref="H111:AE111" si="131">SUM(H112,H113,H114,H116)</f>
        <v>0</v>
      </c>
      <c r="I111" s="48">
        <f t="shared" si="131"/>
        <v>0</v>
      </c>
      <c r="J111" s="48">
        <f t="shared" si="131"/>
        <v>0</v>
      </c>
      <c r="K111" s="48">
        <f t="shared" si="131"/>
        <v>0</v>
      </c>
      <c r="L111" s="48">
        <f t="shared" si="131"/>
        <v>0</v>
      </c>
      <c r="M111" s="48">
        <f t="shared" si="131"/>
        <v>0</v>
      </c>
      <c r="N111" s="48">
        <f t="shared" si="131"/>
        <v>0</v>
      </c>
      <c r="O111" s="48">
        <f t="shared" si="131"/>
        <v>0</v>
      </c>
      <c r="P111" s="48">
        <f t="shared" si="131"/>
        <v>0</v>
      </c>
      <c r="Q111" s="48">
        <f t="shared" si="131"/>
        <v>0</v>
      </c>
      <c r="R111" s="48">
        <f t="shared" ref="R111" si="132">SUM(R112,R113,R114,R116)</f>
        <v>1150</v>
      </c>
      <c r="S111" s="48">
        <f t="shared" si="131"/>
        <v>1150</v>
      </c>
      <c r="T111" s="48">
        <f t="shared" si="131"/>
        <v>0</v>
      </c>
      <c r="U111" s="48">
        <f t="shared" si="131"/>
        <v>0</v>
      </c>
      <c r="V111" s="48">
        <f t="shared" si="131"/>
        <v>0</v>
      </c>
      <c r="W111" s="48">
        <f t="shared" ref="W111" si="133">SUM(W112,W113,W114,W116)</f>
        <v>0</v>
      </c>
      <c r="X111" s="48">
        <f t="shared" si="131"/>
        <v>0</v>
      </c>
      <c r="Y111" s="48">
        <f t="shared" si="131"/>
        <v>0</v>
      </c>
      <c r="Z111" s="48">
        <f t="shared" si="131"/>
        <v>0</v>
      </c>
      <c r="AA111" s="48">
        <f t="shared" si="131"/>
        <v>0</v>
      </c>
      <c r="AB111" s="48">
        <f t="shared" ref="AB111" si="134">SUM(AB112,AB113,AB114,AB116)</f>
        <v>0</v>
      </c>
      <c r="AC111" s="48">
        <f t="shared" si="131"/>
        <v>0</v>
      </c>
      <c r="AD111" s="48">
        <f t="shared" si="131"/>
        <v>806.7</v>
      </c>
      <c r="AE111" s="48">
        <f t="shared" si="131"/>
        <v>0</v>
      </c>
      <c r="AF111" s="142"/>
      <c r="AG111" s="74">
        <f t="shared" si="73"/>
        <v>1956.7</v>
      </c>
      <c r="AH111" s="74">
        <f t="shared" si="74"/>
        <v>1150</v>
      </c>
      <c r="AI111" s="74">
        <f t="shared" si="75"/>
        <v>1150</v>
      </c>
      <c r="AJ111" s="74">
        <f t="shared" si="76"/>
        <v>0</v>
      </c>
      <c r="AL111" s="140">
        <f t="shared" si="99"/>
        <v>100</v>
      </c>
    </row>
    <row r="112" spans="1:38" s="75" customFormat="1" x14ac:dyDescent="0.3">
      <c r="A112" s="47" t="s">
        <v>30</v>
      </c>
      <c r="B112" s="50">
        <f>SUM(H112,J112,L112,N112,P112,R112,T112,V112,X112,Z112,AB112,AD112)</f>
        <v>0</v>
      </c>
      <c r="C112" s="50">
        <f>SUM(H112+J112+L112+N112+P112+R112+T112+V112+X112+Z112)</f>
        <v>0</v>
      </c>
      <c r="D112" s="50">
        <f>E112</f>
        <v>0</v>
      </c>
      <c r="E112" s="50">
        <f>SUM(I112,K112,M112,O112,Q112,S112,U112,W112,Y112,AA112,AC112,AE112)</f>
        <v>0</v>
      </c>
      <c r="F112" s="48">
        <f t="shared" si="129"/>
        <v>0</v>
      </c>
      <c r="G112" s="48">
        <f t="shared" si="130"/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48">
        <v>0</v>
      </c>
      <c r="T112" s="48">
        <v>0</v>
      </c>
      <c r="U112" s="48">
        <v>0</v>
      </c>
      <c r="V112" s="48">
        <v>0</v>
      </c>
      <c r="W112" s="48">
        <v>0</v>
      </c>
      <c r="X112" s="48">
        <v>0</v>
      </c>
      <c r="Y112" s="48">
        <v>0</v>
      </c>
      <c r="Z112" s="48">
        <v>0</v>
      </c>
      <c r="AA112" s="48">
        <v>0</v>
      </c>
      <c r="AB112" s="48">
        <v>0</v>
      </c>
      <c r="AC112" s="48">
        <v>0</v>
      </c>
      <c r="AD112" s="48">
        <v>0</v>
      </c>
      <c r="AE112" s="48">
        <v>0</v>
      </c>
      <c r="AF112" s="142"/>
      <c r="AG112" s="74">
        <f t="shared" si="73"/>
        <v>0</v>
      </c>
      <c r="AH112" s="74">
        <f t="shared" si="74"/>
        <v>0</v>
      </c>
      <c r="AI112" s="74">
        <f t="shared" si="75"/>
        <v>0</v>
      </c>
      <c r="AJ112" s="74">
        <f t="shared" si="76"/>
        <v>0</v>
      </c>
      <c r="AL112" s="140" t="e">
        <f t="shared" si="99"/>
        <v>#DIV/0!</v>
      </c>
    </row>
    <row r="113" spans="1:38" s="75" customFormat="1" x14ac:dyDescent="0.3">
      <c r="A113" s="47" t="s">
        <v>36</v>
      </c>
      <c r="B113" s="50">
        <f>SUM(H113,J113,L113,N113,P113,R113,T113,V113,X113,Z113,AB113,AD113)</f>
        <v>1761</v>
      </c>
      <c r="C113" s="50">
        <f t="shared" ref="C113:C116" si="135">SUM(H113+J113+L113+N113+P113+R113+T113+V113+X113+Z113)</f>
        <v>1035</v>
      </c>
      <c r="D113" s="50">
        <f>E113</f>
        <v>1035</v>
      </c>
      <c r="E113" s="50">
        <f>SUM(I113,K113,M113,O113,Q113,S113,U113,W113,Y113,AA113,AC113,AE113)</f>
        <v>1035</v>
      </c>
      <c r="F113" s="48">
        <f t="shared" si="129"/>
        <v>58.773424190800682</v>
      </c>
      <c r="G113" s="48">
        <f t="shared" si="130"/>
        <v>100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1035</v>
      </c>
      <c r="S113" s="48">
        <v>1035</v>
      </c>
      <c r="T113" s="48">
        <v>0</v>
      </c>
      <c r="U113" s="48">
        <v>0</v>
      </c>
      <c r="V113" s="48">
        <v>0</v>
      </c>
      <c r="W113" s="48">
        <v>0</v>
      </c>
      <c r="X113" s="48">
        <v>0</v>
      </c>
      <c r="Y113" s="48">
        <v>0</v>
      </c>
      <c r="Z113" s="48">
        <v>0</v>
      </c>
      <c r="AA113" s="48">
        <v>0</v>
      </c>
      <c r="AB113" s="48">
        <v>0</v>
      </c>
      <c r="AC113" s="48">
        <v>0</v>
      </c>
      <c r="AD113" s="48">
        <v>726</v>
      </c>
      <c r="AE113" s="48">
        <v>0</v>
      </c>
      <c r="AF113" s="142"/>
      <c r="AG113" s="74">
        <f t="shared" si="73"/>
        <v>1761</v>
      </c>
      <c r="AH113" s="74">
        <f t="shared" si="74"/>
        <v>1035</v>
      </c>
      <c r="AI113" s="74">
        <f t="shared" si="75"/>
        <v>1035</v>
      </c>
      <c r="AJ113" s="74">
        <f t="shared" si="76"/>
        <v>0</v>
      </c>
      <c r="AL113" s="140">
        <f t="shared" si="99"/>
        <v>100</v>
      </c>
    </row>
    <row r="114" spans="1:38" s="75" customFormat="1" x14ac:dyDescent="0.3">
      <c r="A114" s="47" t="s">
        <v>31</v>
      </c>
      <c r="B114" s="50">
        <f>SUM(H114,J114,L114,N114,P114,R114,T114,V114,X114,Z114,AB114,AD114)</f>
        <v>195.7</v>
      </c>
      <c r="C114" s="50">
        <f t="shared" si="135"/>
        <v>115</v>
      </c>
      <c r="D114" s="50">
        <f>E114</f>
        <v>115</v>
      </c>
      <c r="E114" s="50">
        <f>SUM(I114,K114,M114,O114,Q114,S114,U114,W114,Y114,AA114,AC114,AE114)</f>
        <v>115</v>
      </c>
      <c r="F114" s="48">
        <f t="shared" si="129"/>
        <v>58.76341338783854</v>
      </c>
      <c r="G114" s="48">
        <f t="shared" si="130"/>
        <v>100</v>
      </c>
      <c r="H114" s="50">
        <v>0</v>
      </c>
      <c r="I114" s="50">
        <v>0</v>
      </c>
      <c r="J114" s="50">
        <v>0</v>
      </c>
      <c r="K114" s="50">
        <v>0</v>
      </c>
      <c r="L114" s="50">
        <v>0</v>
      </c>
      <c r="M114" s="48">
        <v>0</v>
      </c>
      <c r="N114" s="50">
        <v>0</v>
      </c>
      <c r="O114" s="48">
        <v>0</v>
      </c>
      <c r="P114" s="50">
        <v>0</v>
      </c>
      <c r="Q114" s="48">
        <v>0</v>
      </c>
      <c r="R114" s="50">
        <v>115</v>
      </c>
      <c r="S114" s="50">
        <v>115</v>
      </c>
      <c r="T114" s="50">
        <v>0</v>
      </c>
      <c r="U114" s="48">
        <v>0</v>
      </c>
      <c r="V114" s="50">
        <v>0</v>
      </c>
      <c r="W114" s="48">
        <v>0</v>
      </c>
      <c r="X114" s="50">
        <v>0</v>
      </c>
      <c r="Y114" s="48">
        <v>0</v>
      </c>
      <c r="Z114" s="50">
        <v>0</v>
      </c>
      <c r="AA114" s="48">
        <v>0</v>
      </c>
      <c r="AB114" s="50">
        <v>0</v>
      </c>
      <c r="AC114" s="50">
        <v>0</v>
      </c>
      <c r="AD114" s="50">
        <v>80.7</v>
      </c>
      <c r="AE114" s="50">
        <v>0</v>
      </c>
      <c r="AF114" s="142"/>
      <c r="AG114" s="74">
        <f t="shared" si="73"/>
        <v>195.7</v>
      </c>
      <c r="AH114" s="74">
        <f t="shared" si="74"/>
        <v>115</v>
      </c>
      <c r="AI114" s="74">
        <f t="shared" si="75"/>
        <v>115</v>
      </c>
      <c r="AJ114" s="74">
        <f t="shared" si="76"/>
        <v>0</v>
      </c>
      <c r="AL114" s="140">
        <f t="shared" si="99"/>
        <v>100</v>
      </c>
    </row>
    <row r="115" spans="1:38" s="75" customFormat="1" ht="37.5" x14ac:dyDescent="0.3">
      <c r="A115" s="98" t="s">
        <v>32</v>
      </c>
      <c r="B115" s="50">
        <f>SUM(H115,J115,L115,N115,P115,R115,T115,V115,X115,Z115,AB115,AD115)</f>
        <v>195.7</v>
      </c>
      <c r="C115" s="50">
        <f t="shared" si="135"/>
        <v>115</v>
      </c>
      <c r="D115" s="50">
        <f>E115</f>
        <v>115</v>
      </c>
      <c r="E115" s="50">
        <f>SUM(I115,K115,M115,O115,Q115,S115,U115,W115,Y115,AA115,AC115,AE115)</f>
        <v>115</v>
      </c>
      <c r="F115" s="49">
        <f t="shared" si="129"/>
        <v>58.76341338783854</v>
      </c>
      <c r="G115" s="49">
        <f t="shared" si="130"/>
        <v>100</v>
      </c>
      <c r="H115" s="50">
        <v>0</v>
      </c>
      <c r="I115" s="50">
        <v>0</v>
      </c>
      <c r="J115" s="50">
        <v>0</v>
      </c>
      <c r="K115" s="50">
        <v>0</v>
      </c>
      <c r="L115" s="50">
        <v>0</v>
      </c>
      <c r="M115" s="50">
        <v>0</v>
      </c>
      <c r="N115" s="50">
        <v>0</v>
      </c>
      <c r="O115" s="50">
        <v>0</v>
      </c>
      <c r="P115" s="50">
        <v>0</v>
      </c>
      <c r="Q115" s="50">
        <v>0</v>
      </c>
      <c r="R115" s="50">
        <v>115</v>
      </c>
      <c r="S115" s="50">
        <v>115</v>
      </c>
      <c r="T115" s="50">
        <v>0</v>
      </c>
      <c r="U115" s="50">
        <v>0</v>
      </c>
      <c r="V115" s="50">
        <v>0</v>
      </c>
      <c r="W115" s="50">
        <v>0</v>
      </c>
      <c r="X115" s="50">
        <v>0</v>
      </c>
      <c r="Y115" s="50">
        <v>0</v>
      </c>
      <c r="Z115" s="50">
        <v>0</v>
      </c>
      <c r="AA115" s="50">
        <v>0</v>
      </c>
      <c r="AB115" s="50">
        <v>0</v>
      </c>
      <c r="AC115" s="50">
        <v>0</v>
      </c>
      <c r="AD115" s="50">
        <v>80.7</v>
      </c>
      <c r="AE115" s="99">
        <v>0</v>
      </c>
      <c r="AF115" s="142"/>
      <c r="AG115" s="74">
        <f t="shared" si="73"/>
        <v>195.7</v>
      </c>
      <c r="AH115" s="74">
        <f t="shared" si="74"/>
        <v>115</v>
      </c>
      <c r="AI115" s="74">
        <f t="shared" si="75"/>
        <v>115</v>
      </c>
      <c r="AJ115" s="74">
        <f t="shared" si="76"/>
        <v>0</v>
      </c>
      <c r="AL115" s="140">
        <f t="shared" si="99"/>
        <v>100</v>
      </c>
    </row>
    <row r="116" spans="1:38" s="75" customFormat="1" x14ac:dyDescent="0.3">
      <c r="A116" s="47" t="s">
        <v>33</v>
      </c>
      <c r="B116" s="50">
        <f>SUM(H116,J116,L116,N116,P116,R116,T116,V116,X116,Z116,AB116,AD116)</f>
        <v>0</v>
      </c>
      <c r="C116" s="50">
        <f t="shared" si="135"/>
        <v>0</v>
      </c>
      <c r="D116" s="50">
        <f>E116</f>
        <v>0</v>
      </c>
      <c r="E116" s="50">
        <f>SUM(I116,K116,M116,O116,Q116,S116,U116,W116,Y116,AA116,AC116,AE116)</f>
        <v>0</v>
      </c>
      <c r="F116" s="49">
        <f t="shared" si="129"/>
        <v>0</v>
      </c>
      <c r="G116" s="49">
        <f t="shared" si="130"/>
        <v>0</v>
      </c>
      <c r="H116" s="49">
        <v>0</v>
      </c>
      <c r="I116" s="49">
        <v>0</v>
      </c>
      <c r="J116" s="49">
        <v>0</v>
      </c>
      <c r="K116" s="49">
        <v>0</v>
      </c>
      <c r="L116" s="49">
        <v>0</v>
      </c>
      <c r="M116" s="49">
        <v>0</v>
      </c>
      <c r="N116" s="49">
        <v>0</v>
      </c>
      <c r="O116" s="49">
        <v>0</v>
      </c>
      <c r="P116" s="49">
        <v>0</v>
      </c>
      <c r="Q116" s="49">
        <v>0</v>
      </c>
      <c r="R116" s="49">
        <v>0</v>
      </c>
      <c r="S116" s="49">
        <v>0</v>
      </c>
      <c r="T116" s="49">
        <v>0</v>
      </c>
      <c r="U116" s="49">
        <v>0</v>
      </c>
      <c r="V116" s="49">
        <v>0</v>
      </c>
      <c r="W116" s="49">
        <v>0</v>
      </c>
      <c r="X116" s="49">
        <v>0</v>
      </c>
      <c r="Y116" s="49">
        <v>0</v>
      </c>
      <c r="Z116" s="49">
        <v>0</v>
      </c>
      <c r="AA116" s="49">
        <v>0</v>
      </c>
      <c r="AB116" s="49">
        <v>0</v>
      </c>
      <c r="AC116" s="49">
        <v>0</v>
      </c>
      <c r="AD116" s="49">
        <v>0</v>
      </c>
      <c r="AE116" s="49">
        <v>0</v>
      </c>
      <c r="AF116" s="143"/>
      <c r="AG116" s="74">
        <f t="shared" si="73"/>
        <v>0</v>
      </c>
      <c r="AH116" s="74">
        <f t="shared" si="74"/>
        <v>0</v>
      </c>
      <c r="AI116" s="74">
        <f t="shared" si="75"/>
        <v>0</v>
      </c>
      <c r="AJ116" s="74">
        <f t="shared" si="76"/>
        <v>0</v>
      </c>
      <c r="AL116" s="140" t="e">
        <f t="shared" si="99"/>
        <v>#DIV/0!</v>
      </c>
    </row>
    <row r="117" spans="1:38" s="75" customFormat="1" ht="21" customHeight="1" x14ac:dyDescent="0.25">
      <c r="A117" s="163" t="s">
        <v>59</v>
      </c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  <c r="AA117" s="164"/>
      <c r="AB117" s="164"/>
      <c r="AC117" s="164"/>
      <c r="AD117" s="164"/>
      <c r="AE117" s="165"/>
      <c r="AF117" s="141" t="s">
        <v>83</v>
      </c>
      <c r="AG117" s="74">
        <f t="shared" si="73"/>
        <v>0</v>
      </c>
      <c r="AH117" s="74">
        <f t="shared" si="74"/>
        <v>0</v>
      </c>
      <c r="AI117" s="74">
        <f t="shared" si="75"/>
        <v>0</v>
      </c>
      <c r="AJ117" s="74">
        <f t="shared" si="76"/>
        <v>0</v>
      </c>
      <c r="AL117" s="140" t="e">
        <f t="shared" si="99"/>
        <v>#DIV/0!</v>
      </c>
    </row>
    <row r="118" spans="1:38" s="20" customFormat="1" x14ac:dyDescent="0.3">
      <c r="A118" s="47" t="s">
        <v>34</v>
      </c>
      <c r="B118" s="48">
        <f>SUM(B119,B120,B121,B123)</f>
        <v>594.79999999999995</v>
      </c>
      <c r="C118" s="48">
        <f>SUM(C119,C120,C121,C123)</f>
        <v>594.79999999999995</v>
      </c>
      <c r="D118" s="48">
        <f>SUM(D119,D120,D121,D123)</f>
        <v>594.78</v>
      </c>
      <c r="E118" s="48">
        <f>SUM(E119,E120,E121,E123)</f>
        <v>594.78</v>
      </c>
      <c r="F118" s="48">
        <f t="shared" ref="F118:F123" si="136">IFERROR(E118/B118*100,0)</f>
        <v>99.996637525218574</v>
      </c>
      <c r="G118" s="48">
        <f t="shared" ref="G118:G123" si="137">IFERROR(E118/C118*100,0)</f>
        <v>99.996637525218574</v>
      </c>
      <c r="H118" s="48">
        <f t="shared" ref="H118:AE118" si="138">SUM(H119,H120,H121,H123)</f>
        <v>0</v>
      </c>
      <c r="I118" s="48">
        <f t="shared" si="138"/>
        <v>0</v>
      </c>
      <c r="J118" s="48">
        <f t="shared" si="138"/>
        <v>0</v>
      </c>
      <c r="K118" s="48">
        <f t="shared" si="138"/>
        <v>0</v>
      </c>
      <c r="L118" s="48">
        <f t="shared" si="138"/>
        <v>0</v>
      </c>
      <c r="M118" s="48">
        <f t="shared" si="138"/>
        <v>0</v>
      </c>
      <c r="N118" s="48">
        <f t="shared" si="138"/>
        <v>0</v>
      </c>
      <c r="O118" s="48">
        <f t="shared" si="138"/>
        <v>0</v>
      </c>
      <c r="P118" s="48">
        <f t="shared" si="138"/>
        <v>0</v>
      </c>
      <c r="Q118" s="48">
        <f t="shared" si="138"/>
        <v>0</v>
      </c>
      <c r="R118" s="48">
        <f t="shared" ref="R118" si="139">SUM(R119,R120,R121,R123)</f>
        <v>594.79999999999995</v>
      </c>
      <c r="S118" s="48">
        <f t="shared" si="138"/>
        <v>594.78</v>
      </c>
      <c r="T118" s="48">
        <f t="shared" si="138"/>
        <v>0</v>
      </c>
      <c r="U118" s="48">
        <f t="shared" si="138"/>
        <v>0</v>
      </c>
      <c r="V118" s="48">
        <f t="shared" si="138"/>
        <v>0</v>
      </c>
      <c r="W118" s="48">
        <f t="shared" ref="W118" si="140">SUM(W119,W120,W121,W123)</f>
        <v>0</v>
      </c>
      <c r="X118" s="48">
        <f t="shared" si="138"/>
        <v>0</v>
      </c>
      <c r="Y118" s="48">
        <f t="shared" si="138"/>
        <v>0</v>
      </c>
      <c r="Z118" s="48">
        <f t="shared" si="138"/>
        <v>0</v>
      </c>
      <c r="AA118" s="48">
        <f t="shared" si="138"/>
        <v>0</v>
      </c>
      <c r="AB118" s="48">
        <f t="shared" ref="AB118" si="141">SUM(AB119,AB120,AB121,AB123)</f>
        <v>0</v>
      </c>
      <c r="AC118" s="48">
        <f t="shared" si="138"/>
        <v>0</v>
      </c>
      <c r="AD118" s="48">
        <f t="shared" si="138"/>
        <v>0</v>
      </c>
      <c r="AE118" s="48">
        <f t="shared" si="138"/>
        <v>0</v>
      </c>
      <c r="AF118" s="142"/>
      <c r="AG118" s="74">
        <f t="shared" si="73"/>
        <v>594.79999999999995</v>
      </c>
      <c r="AH118" s="74">
        <f t="shared" si="74"/>
        <v>594.79999999999995</v>
      </c>
      <c r="AI118" s="74">
        <f t="shared" si="75"/>
        <v>594.78</v>
      </c>
      <c r="AJ118" s="74">
        <f t="shared" si="76"/>
        <v>-1.999999999998181E-2</v>
      </c>
      <c r="AL118" s="140">
        <f t="shared" si="99"/>
        <v>99.996637525218574</v>
      </c>
    </row>
    <row r="119" spans="1:38" s="75" customFormat="1" x14ac:dyDescent="0.3">
      <c r="A119" s="47" t="s">
        <v>30</v>
      </c>
      <c r="B119" s="50">
        <f>SUM(H119,J119,L119,N119,P119,R119,T119,V119,X119,Z119,AB119,AD119)</f>
        <v>0</v>
      </c>
      <c r="C119" s="50">
        <f>SUM(H119+J119+L119+N119+P119+R119+T119+V119+X119+Z119)</f>
        <v>0</v>
      </c>
      <c r="D119" s="50">
        <f>E119</f>
        <v>0</v>
      </c>
      <c r="E119" s="50">
        <f>SUM(I119,K119,M119,O119,Q119,S119,U119,W119,Y119,AA119,AC119,AE119)</f>
        <v>0</v>
      </c>
      <c r="F119" s="48">
        <f t="shared" si="136"/>
        <v>0</v>
      </c>
      <c r="G119" s="48">
        <f t="shared" si="137"/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48">
        <v>0</v>
      </c>
      <c r="T119" s="48">
        <v>0</v>
      </c>
      <c r="U119" s="48">
        <v>0</v>
      </c>
      <c r="V119" s="48">
        <v>0</v>
      </c>
      <c r="W119" s="48">
        <v>0</v>
      </c>
      <c r="X119" s="48">
        <v>0</v>
      </c>
      <c r="Y119" s="48">
        <v>0</v>
      </c>
      <c r="Z119" s="48">
        <v>0</v>
      </c>
      <c r="AA119" s="48">
        <v>0</v>
      </c>
      <c r="AB119" s="48">
        <v>0</v>
      </c>
      <c r="AC119" s="48">
        <v>0</v>
      </c>
      <c r="AD119" s="48">
        <v>0</v>
      </c>
      <c r="AE119" s="48">
        <v>0</v>
      </c>
      <c r="AF119" s="142"/>
      <c r="AG119" s="74">
        <f t="shared" si="73"/>
        <v>0</v>
      </c>
      <c r="AH119" s="74">
        <f t="shared" si="74"/>
        <v>0</v>
      </c>
      <c r="AI119" s="74">
        <f t="shared" si="75"/>
        <v>0</v>
      </c>
      <c r="AJ119" s="74">
        <f t="shared" si="76"/>
        <v>0</v>
      </c>
      <c r="AL119" s="140" t="e">
        <f t="shared" si="99"/>
        <v>#DIV/0!</v>
      </c>
    </row>
    <row r="120" spans="1:38" s="75" customFormat="1" x14ac:dyDescent="0.3">
      <c r="A120" s="47" t="s">
        <v>36</v>
      </c>
      <c r="B120" s="50">
        <f>SUM(H120,J120,L120,N120,P120,R120,T120,V120,X120,Z120,AB120,AD120)</f>
        <v>535.29999999999995</v>
      </c>
      <c r="C120" s="50">
        <f t="shared" ref="C120:C123" si="142">SUM(H120+J120+L120+N120+P120+R120+T120+V120+X120+Z120)</f>
        <v>535.29999999999995</v>
      </c>
      <c r="D120" s="50">
        <f>E120</f>
        <v>535.29999999999995</v>
      </c>
      <c r="E120" s="50">
        <f>SUM(I120,K120,M120,O120,Q120,S120,U120,W120,Y120,AA120,AC120,AE120)</f>
        <v>535.29999999999995</v>
      </c>
      <c r="F120" s="48">
        <f t="shared" si="136"/>
        <v>100</v>
      </c>
      <c r="G120" s="48">
        <f t="shared" si="137"/>
        <v>100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535.29999999999995</v>
      </c>
      <c r="S120" s="48">
        <v>535.29999999999995</v>
      </c>
      <c r="T120" s="48">
        <v>0</v>
      </c>
      <c r="U120" s="48">
        <v>0</v>
      </c>
      <c r="V120" s="48">
        <v>0</v>
      </c>
      <c r="W120" s="48">
        <v>0</v>
      </c>
      <c r="X120" s="48">
        <v>0</v>
      </c>
      <c r="Y120" s="48">
        <v>0</v>
      </c>
      <c r="Z120" s="48">
        <v>0</v>
      </c>
      <c r="AA120" s="48">
        <v>0</v>
      </c>
      <c r="AB120" s="48">
        <v>0</v>
      </c>
      <c r="AC120" s="48">
        <v>0</v>
      </c>
      <c r="AD120" s="48">
        <v>0</v>
      </c>
      <c r="AE120" s="48">
        <v>0</v>
      </c>
      <c r="AF120" s="142"/>
      <c r="AG120" s="74">
        <f t="shared" si="73"/>
        <v>535.29999999999995</v>
      </c>
      <c r="AH120" s="74">
        <f t="shared" si="74"/>
        <v>535.29999999999995</v>
      </c>
      <c r="AI120" s="74">
        <f t="shared" si="75"/>
        <v>535.29999999999995</v>
      </c>
      <c r="AJ120" s="74">
        <f t="shared" si="76"/>
        <v>0</v>
      </c>
      <c r="AL120" s="140">
        <f t="shared" si="99"/>
        <v>100</v>
      </c>
    </row>
    <row r="121" spans="1:38" s="75" customFormat="1" x14ac:dyDescent="0.3">
      <c r="A121" s="47" t="s">
        <v>31</v>
      </c>
      <c r="B121" s="50">
        <f>SUM(H121,J121,L121,N121,P121,R121,T121,V121,X121,Z121,AB121,AD121)</f>
        <v>59.5</v>
      </c>
      <c r="C121" s="50">
        <f t="shared" si="142"/>
        <v>59.5</v>
      </c>
      <c r="D121" s="50">
        <f>E121</f>
        <v>59.48</v>
      </c>
      <c r="E121" s="50">
        <f>SUM(I121,K121,M121,O121,Q121,S121,U121,W121,Y121,AA121,AC121,AE121)</f>
        <v>59.48</v>
      </c>
      <c r="F121" s="48">
        <f t="shared" si="136"/>
        <v>99.966386554621849</v>
      </c>
      <c r="G121" s="48">
        <f t="shared" si="137"/>
        <v>99.966386554621849</v>
      </c>
      <c r="H121" s="50">
        <v>0</v>
      </c>
      <c r="I121" s="50">
        <v>0</v>
      </c>
      <c r="J121" s="50">
        <v>0</v>
      </c>
      <c r="K121" s="50">
        <v>0</v>
      </c>
      <c r="L121" s="50">
        <v>0</v>
      </c>
      <c r="M121" s="48">
        <v>0</v>
      </c>
      <c r="N121" s="50">
        <v>0</v>
      </c>
      <c r="O121" s="48">
        <v>0</v>
      </c>
      <c r="P121" s="50">
        <v>0</v>
      </c>
      <c r="Q121" s="48">
        <v>0</v>
      </c>
      <c r="R121" s="50">
        <v>59.5</v>
      </c>
      <c r="S121" s="50">
        <v>59.48</v>
      </c>
      <c r="T121" s="50">
        <v>0</v>
      </c>
      <c r="U121" s="48">
        <v>0</v>
      </c>
      <c r="V121" s="50">
        <v>0</v>
      </c>
      <c r="W121" s="48">
        <v>0</v>
      </c>
      <c r="X121" s="50">
        <v>0</v>
      </c>
      <c r="Y121" s="48">
        <v>0</v>
      </c>
      <c r="Z121" s="50">
        <v>0</v>
      </c>
      <c r="AA121" s="48">
        <v>0</v>
      </c>
      <c r="AB121" s="50">
        <v>0</v>
      </c>
      <c r="AC121" s="50">
        <v>0</v>
      </c>
      <c r="AD121" s="50">
        <v>0</v>
      </c>
      <c r="AE121" s="50">
        <v>0</v>
      </c>
      <c r="AF121" s="142"/>
      <c r="AG121" s="74">
        <f t="shared" si="73"/>
        <v>59.5</v>
      </c>
      <c r="AH121" s="74">
        <f t="shared" si="74"/>
        <v>59.5</v>
      </c>
      <c r="AI121" s="74">
        <f t="shared" si="75"/>
        <v>59.48</v>
      </c>
      <c r="AJ121" s="74">
        <f t="shared" si="76"/>
        <v>-2.0000000000003126E-2</v>
      </c>
      <c r="AL121" s="140">
        <f t="shared" si="99"/>
        <v>99.966386554621849</v>
      </c>
    </row>
    <row r="122" spans="1:38" s="75" customFormat="1" ht="37.5" x14ac:dyDescent="0.3">
      <c r="A122" s="98" t="s">
        <v>32</v>
      </c>
      <c r="B122" s="50">
        <f>SUM(H122,J122,L122,N122,P122,R122,T122,V122,X122,Z122,AB122,AD122)</f>
        <v>59.5</v>
      </c>
      <c r="C122" s="50">
        <f t="shared" si="142"/>
        <v>59.5</v>
      </c>
      <c r="D122" s="50">
        <f>E122</f>
        <v>59.48</v>
      </c>
      <c r="E122" s="50">
        <f>SUM(I122,K122,M122,O122,Q122,S122,U122,W122,Y122,AA122,AC122,AE122)</f>
        <v>59.48</v>
      </c>
      <c r="F122" s="49">
        <f t="shared" si="136"/>
        <v>99.966386554621849</v>
      </c>
      <c r="G122" s="49">
        <f t="shared" si="137"/>
        <v>99.966386554621849</v>
      </c>
      <c r="H122" s="50">
        <v>0</v>
      </c>
      <c r="I122" s="50">
        <v>0</v>
      </c>
      <c r="J122" s="50">
        <v>0</v>
      </c>
      <c r="K122" s="50">
        <v>0</v>
      </c>
      <c r="L122" s="50">
        <v>0</v>
      </c>
      <c r="M122" s="50">
        <v>0</v>
      </c>
      <c r="N122" s="50">
        <v>0</v>
      </c>
      <c r="O122" s="50">
        <v>0</v>
      </c>
      <c r="P122" s="50">
        <v>0</v>
      </c>
      <c r="Q122" s="50">
        <v>0</v>
      </c>
      <c r="R122" s="50">
        <v>59.5</v>
      </c>
      <c r="S122" s="50">
        <v>59.48</v>
      </c>
      <c r="T122" s="50">
        <v>0</v>
      </c>
      <c r="U122" s="50">
        <v>0</v>
      </c>
      <c r="V122" s="50">
        <v>0</v>
      </c>
      <c r="W122" s="50">
        <v>0</v>
      </c>
      <c r="X122" s="50">
        <v>0</v>
      </c>
      <c r="Y122" s="50">
        <v>0</v>
      </c>
      <c r="Z122" s="50">
        <v>0</v>
      </c>
      <c r="AA122" s="50">
        <v>0</v>
      </c>
      <c r="AB122" s="50">
        <v>0</v>
      </c>
      <c r="AC122" s="50">
        <v>0</v>
      </c>
      <c r="AD122" s="50">
        <v>0</v>
      </c>
      <c r="AE122" s="99">
        <v>0</v>
      </c>
      <c r="AF122" s="142"/>
      <c r="AG122" s="74">
        <f t="shared" si="73"/>
        <v>59.5</v>
      </c>
      <c r="AH122" s="74">
        <f t="shared" si="74"/>
        <v>59.5</v>
      </c>
      <c r="AI122" s="74">
        <f t="shared" si="75"/>
        <v>59.48</v>
      </c>
      <c r="AJ122" s="74">
        <f t="shared" si="76"/>
        <v>-2.0000000000003126E-2</v>
      </c>
      <c r="AL122" s="140">
        <f t="shared" si="99"/>
        <v>99.966386554621849</v>
      </c>
    </row>
    <row r="123" spans="1:38" s="75" customFormat="1" x14ac:dyDescent="0.3">
      <c r="A123" s="47" t="s">
        <v>33</v>
      </c>
      <c r="B123" s="50">
        <f>SUM(H123,J123,L123,N123,P123,R123,T123,V123,X123,Z123,AB123,AD123)</f>
        <v>0</v>
      </c>
      <c r="C123" s="50">
        <f t="shared" si="142"/>
        <v>0</v>
      </c>
      <c r="D123" s="50">
        <f>E123</f>
        <v>0</v>
      </c>
      <c r="E123" s="50">
        <f>SUM(I123,K123,M123,O123,Q123,S123,U123,W123,Y123,AA123,AC123,AE123)</f>
        <v>0</v>
      </c>
      <c r="F123" s="49">
        <f t="shared" si="136"/>
        <v>0</v>
      </c>
      <c r="G123" s="49">
        <f t="shared" si="137"/>
        <v>0</v>
      </c>
      <c r="H123" s="49">
        <v>0</v>
      </c>
      <c r="I123" s="49">
        <v>0</v>
      </c>
      <c r="J123" s="49">
        <v>0</v>
      </c>
      <c r="K123" s="49">
        <v>0</v>
      </c>
      <c r="L123" s="49">
        <v>0</v>
      </c>
      <c r="M123" s="49">
        <v>0</v>
      </c>
      <c r="N123" s="49">
        <v>0</v>
      </c>
      <c r="O123" s="49">
        <v>0</v>
      </c>
      <c r="P123" s="49">
        <v>0</v>
      </c>
      <c r="Q123" s="49">
        <v>0</v>
      </c>
      <c r="R123" s="49">
        <v>0</v>
      </c>
      <c r="S123" s="49">
        <v>0</v>
      </c>
      <c r="T123" s="49">
        <v>0</v>
      </c>
      <c r="U123" s="49">
        <v>0</v>
      </c>
      <c r="V123" s="49">
        <v>0</v>
      </c>
      <c r="W123" s="49">
        <v>0</v>
      </c>
      <c r="X123" s="49">
        <v>0</v>
      </c>
      <c r="Y123" s="49">
        <v>0</v>
      </c>
      <c r="Z123" s="49">
        <v>0</v>
      </c>
      <c r="AA123" s="49">
        <v>0</v>
      </c>
      <c r="AB123" s="49">
        <v>0</v>
      </c>
      <c r="AC123" s="49">
        <v>0</v>
      </c>
      <c r="AD123" s="49">
        <v>0</v>
      </c>
      <c r="AE123" s="49">
        <v>0</v>
      </c>
      <c r="AF123" s="143"/>
      <c r="AG123" s="74">
        <f t="shared" si="73"/>
        <v>0</v>
      </c>
      <c r="AH123" s="74">
        <f t="shared" si="74"/>
        <v>0</v>
      </c>
      <c r="AI123" s="74">
        <f t="shared" si="75"/>
        <v>0</v>
      </c>
      <c r="AJ123" s="74">
        <f t="shared" si="76"/>
        <v>0</v>
      </c>
      <c r="AL123" s="140" t="e">
        <f t="shared" si="99"/>
        <v>#DIV/0!</v>
      </c>
    </row>
    <row r="124" spans="1:38" s="75" customFormat="1" ht="27.75" customHeight="1" x14ac:dyDescent="0.25">
      <c r="A124" s="163" t="s">
        <v>60</v>
      </c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5"/>
      <c r="AF124" s="141" t="s">
        <v>84</v>
      </c>
      <c r="AG124" s="74">
        <f t="shared" si="73"/>
        <v>0</v>
      </c>
      <c r="AH124" s="74">
        <f t="shared" si="74"/>
        <v>0</v>
      </c>
      <c r="AI124" s="74">
        <f t="shared" si="75"/>
        <v>0</v>
      </c>
      <c r="AJ124" s="74">
        <f t="shared" si="76"/>
        <v>0</v>
      </c>
      <c r="AL124" s="140" t="e">
        <f t="shared" si="99"/>
        <v>#DIV/0!</v>
      </c>
    </row>
    <row r="125" spans="1:38" s="20" customFormat="1" x14ac:dyDescent="0.3">
      <c r="A125" s="47" t="s">
        <v>34</v>
      </c>
      <c r="B125" s="48">
        <f>SUM(B126,B127,B128,B130)</f>
        <v>500</v>
      </c>
      <c r="C125" s="48">
        <f>SUM(C126,C127,C128,C130)</f>
        <v>500</v>
      </c>
      <c r="D125" s="48">
        <f>SUM(D126,D127,D128,D130)</f>
        <v>500</v>
      </c>
      <c r="E125" s="48">
        <f>SUM(E126,E127,E128,E130)</f>
        <v>500</v>
      </c>
      <c r="F125" s="48">
        <f t="shared" ref="F125:F130" si="143">IFERROR(E125/B125*100,0)</f>
        <v>100</v>
      </c>
      <c r="G125" s="48">
        <f t="shared" ref="G125:G130" si="144">IFERROR(E125/C125*100,0)</f>
        <v>100</v>
      </c>
      <c r="H125" s="48">
        <f t="shared" ref="H125:AE125" si="145">SUM(H126,H127,H128,H130)</f>
        <v>0</v>
      </c>
      <c r="I125" s="48">
        <f t="shared" si="145"/>
        <v>0</v>
      </c>
      <c r="J125" s="48">
        <f t="shared" si="145"/>
        <v>0</v>
      </c>
      <c r="K125" s="48">
        <f t="shared" si="145"/>
        <v>0</v>
      </c>
      <c r="L125" s="48">
        <f t="shared" si="145"/>
        <v>0</v>
      </c>
      <c r="M125" s="48">
        <f t="shared" si="145"/>
        <v>0</v>
      </c>
      <c r="N125" s="48">
        <f t="shared" si="145"/>
        <v>0</v>
      </c>
      <c r="O125" s="48">
        <f t="shared" si="145"/>
        <v>0</v>
      </c>
      <c r="P125" s="48">
        <f t="shared" si="145"/>
        <v>0</v>
      </c>
      <c r="Q125" s="48">
        <f t="shared" si="145"/>
        <v>0</v>
      </c>
      <c r="R125" s="48">
        <f t="shared" ref="R125" si="146">SUM(R126,R127,R128,R130)</f>
        <v>500</v>
      </c>
      <c r="S125" s="48">
        <f t="shared" si="145"/>
        <v>500</v>
      </c>
      <c r="T125" s="48">
        <f t="shared" si="145"/>
        <v>0</v>
      </c>
      <c r="U125" s="48">
        <f t="shared" si="145"/>
        <v>0</v>
      </c>
      <c r="V125" s="48">
        <f t="shared" si="145"/>
        <v>0</v>
      </c>
      <c r="W125" s="48">
        <f t="shared" ref="W125" si="147">SUM(W126,W127,W128,W130)</f>
        <v>0</v>
      </c>
      <c r="X125" s="48">
        <f t="shared" si="145"/>
        <v>0</v>
      </c>
      <c r="Y125" s="48">
        <f t="shared" si="145"/>
        <v>0</v>
      </c>
      <c r="Z125" s="48">
        <f t="shared" si="145"/>
        <v>0</v>
      </c>
      <c r="AA125" s="48">
        <f t="shared" si="145"/>
        <v>0</v>
      </c>
      <c r="AB125" s="48">
        <f t="shared" ref="AB125" si="148">SUM(AB126,AB127,AB128,AB130)</f>
        <v>0</v>
      </c>
      <c r="AC125" s="48">
        <f t="shared" si="145"/>
        <v>0</v>
      </c>
      <c r="AD125" s="48">
        <f t="shared" si="145"/>
        <v>0</v>
      </c>
      <c r="AE125" s="48">
        <f t="shared" si="145"/>
        <v>0</v>
      </c>
      <c r="AF125" s="142"/>
      <c r="AG125" s="74">
        <f t="shared" ref="AG125:AG172" si="149">H125+J125+L125+N125+P125+R125+T125+V125+X125+Z125+AB125+AD125</f>
        <v>500</v>
      </c>
      <c r="AH125" s="74">
        <f t="shared" ref="AH125:AH172" si="150">H125+J125+L125+N125+P125+R125+T125+V125+X125</f>
        <v>500</v>
      </c>
      <c r="AI125" s="74">
        <f t="shared" ref="AI125:AI172" si="151">I125+K125+M125+O125+Q125+S125+U125+W125+Y125+AA125+AC125+AE125</f>
        <v>500</v>
      </c>
      <c r="AJ125" s="74">
        <f t="shared" ref="AJ125:AJ172" si="152">E125-C125</f>
        <v>0</v>
      </c>
      <c r="AL125" s="140">
        <f t="shared" si="99"/>
        <v>100</v>
      </c>
    </row>
    <row r="126" spans="1:38" s="75" customFormat="1" x14ac:dyDescent="0.3">
      <c r="A126" s="47" t="s">
        <v>30</v>
      </c>
      <c r="B126" s="50">
        <f>SUM(H126,J126,L126,N126,P126,R126,T126,V126,X126,Z126,AB126,AD126)</f>
        <v>0</v>
      </c>
      <c r="C126" s="50">
        <f>SUM(H126+J126+L126+N126+P126+R126+T126+V126+X126+Z126)</f>
        <v>0</v>
      </c>
      <c r="D126" s="50">
        <f>E126</f>
        <v>0</v>
      </c>
      <c r="E126" s="50">
        <f>SUM(I126,K126,M126,O126,Q126,S126,U126,W126,Y126,AA126,AC126,AE126)</f>
        <v>0</v>
      </c>
      <c r="F126" s="48">
        <f t="shared" si="143"/>
        <v>0</v>
      </c>
      <c r="G126" s="48">
        <f t="shared" si="144"/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0</v>
      </c>
      <c r="U126" s="48">
        <v>0</v>
      </c>
      <c r="V126" s="48">
        <v>0</v>
      </c>
      <c r="W126" s="48">
        <v>0</v>
      </c>
      <c r="X126" s="48">
        <v>0</v>
      </c>
      <c r="Y126" s="48">
        <v>0</v>
      </c>
      <c r="Z126" s="48">
        <v>0</v>
      </c>
      <c r="AA126" s="48">
        <v>0</v>
      </c>
      <c r="AB126" s="48">
        <v>0</v>
      </c>
      <c r="AC126" s="48">
        <v>0</v>
      </c>
      <c r="AD126" s="48">
        <v>0</v>
      </c>
      <c r="AE126" s="48">
        <v>0</v>
      </c>
      <c r="AF126" s="142"/>
      <c r="AG126" s="74">
        <f t="shared" si="149"/>
        <v>0</v>
      </c>
      <c r="AH126" s="74">
        <f t="shared" si="150"/>
        <v>0</v>
      </c>
      <c r="AI126" s="74">
        <f t="shared" si="151"/>
        <v>0</v>
      </c>
      <c r="AJ126" s="74">
        <f t="shared" si="152"/>
        <v>0</v>
      </c>
      <c r="AL126" s="140" t="e">
        <f t="shared" si="99"/>
        <v>#DIV/0!</v>
      </c>
    </row>
    <row r="127" spans="1:38" s="75" customFormat="1" x14ac:dyDescent="0.3">
      <c r="A127" s="47" t="s">
        <v>36</v>
      </c>
      <c r="B127" s="50">
        <f>SUM(H127,J127,L127,N127,P127,R127,T127,V127,X127,Z127,AB127,AD127)</f>
        <v>0</v>
      </c>
      <c r="C127" s="50">
        <f t="shared" ref="C127:C130" si="153">SUM(H127+J127+L127+N127+P127+R127+T127+V127+X127+Z127)</f>
        <v>0</v>
      </c>
      <c r="D127" s="50">
        <f>E127</f>
        <v>0</v>
      </c>
      <c r="E127" s="50">
        <f>SUM(I127,K127,M127,O127,Q127,S127,U127,W127,Y127,AA127,AC127,AE127)</f>
        <v>0</v>
      </c>
      <c r="F127" s="48">
        <f t="shared" si="143"/>
        <v>0</v>
      </c>
      <c r="G127" s="48">
        <f t="shared" si="144"/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48">
        <v>0</v>
      </c>
      <c r="T127" s="48">
        <v>0</v>
      </c>
      <c r="U127" s="48">
        <v>0</v>
      </c>
      <c r="V127" s="48">
        <v>0</v>
      </c>
      <c r="W127" s="48">
        <v>0</v>
      </c>
      <c r="X127" s="48">
        <v>0</v>
      </c>
      <c r="Y127" s="48">
        <v>0</v>
      </c>
      <c r="Z127" s="48">
        <v>0</v>
      </c>
      <c r="AA127" s="48">
        <v>0</v>
      </c>
      <c r="AB127" s="48">
        <v>0</v>
      </c>
      <c r="AC127" s="48">
        <v>0</v>
      </c>
      <c r="AD127" s="48">
        <v>0</v>
      </c>
      <c r="AE127" s="48">
        <v>0</v>
      </c>
      <c r="AF127" s="142"/>
      <c r="AG127" s="74">
        <f t="shared" si="149"/>
        <v>0</v>
      </c>
      <c r="AH127" s="74">
        <f t="shared" si="150"/>
        <v>0</v>
      </c>
      <c r="AI127" s="74">
        <f t="shared" si="151"/>
        <v>0</v>
      </c>
      <c r="AJ127" s="74">
        <f t="shared" si="152"/>
        <v>0</v>
      </c>
      <c r="AL127" s="140" t="e">
        <f t="shared" si="99"/>
        <v>#DIV/0!</v>
      </c>
    </row>
    <row r="128" spans="1:38" s="75" customFormat="1" x14ac:dyDescent="0.3">
      <c r="A128" s="47" t="s">
        <v>31</v>
      </c>
      <c r="B128" s="50">
        <f>SUM(H128,J128,L128,N128,P128,R128,T128,V128,X128,Z128,AB128,AD128)</f>
        <v>500</v>
      </c>
      <c r="C128" s="50">
        <f t="shared" si="153"/>
        <v>500</v>
      </c>
      <c r="D128" s="50">
        <f>E128</f>
        <v>500</v>
      </c>
      <c r="E128" s="50">
        <f>SUM(I128,K128,M128,O128,Q128,S128,U128,W128,Y128,AA128,AC128,AE128)</f>
        <v>500</v>
      </c>
      <c r="F128" s="48">
        <f t="shared" si="143"/>
        <v>100</v>
      </c>
      <c r="G128" s="48">
        <f t="shared" si="144"/>
        <v>100</v>
      </c>
      <c r="H128" s="50">
        <v>0</v>
      </c>
      <c r="I128" s="50">
        <v>0</v>
      </c>
      <c r="J128" s="50">
        <v>0</v>
      </c>
      <c r="K128" s="50">
        <v>0</v>
      </c>
      <c r="L128" s="50">
        <v>0</v>
      </c>
      <c r="M128" s="48">
        <v>0</v>
      </c>
      <c r="N128" s="50">
        <v>0</v>
      </c>
      <c r="O128" s="48">
        <v>0</v>
      </c>
      <c r="P128" s="50">
        <v>0</v>
      </c>
      <c r="Q128" s="48">
        <v>0</v>
      </c>
      <c r="R128" s="50">
        <v>500</v>
      </c>
      <c r="S128" s="50">
        <v>500</v>
      </c>
      <c r="T128" s="50">
        <v>0</v>
      </c>
      <c r="U128" s="48">
        <v>0</v>
      </c>
      <c r="V128" s="50">
        <v>0</v>
      </c>
      <c r="W128" s="48">
        <v>0</v>
      </c>
      <c r="X128" s="50">
        <v>0</v>
      </c>
      <c r="Y128" s="48">
        <v>0</v>
      </c>
      <c r="Z128" s="50">
        <v>0</v>
      </c>
      <c r="AA128" s="48">
        <v>0</v>
      </c>
      <c r="AB128" s="50">
        <v>0</v>
      </c>
      <c r="AC128" s="50">
        <v>0</v>
      </c>
      <c r="AD128" s="50">
        <v>0</v>
      </c>
      <c r="AE128" s="50">
        <v>0</v>
      </c>
      <c r="AF128" s="142"/>
      <c r="AG128" s="74">
        <f t="shared" si="149"/>
        <v>500</v>
      </c>
      <c r="AH128" s="74">
        <f t="shared" si="150"/>
        <v>500</v>
      </c>
      <c r="AI128" s="74">
        <f t="shared" si="151"/>
        <v>500</v>
      </c>
      <c r="AJ128" s="74">
        <f t="shared" si="152"/>
        <v>0</v>
      </c>
      <c r="AL128" s="140">
        <f t="shared" si="99"/>
        <v>100</v>
      </c>
    </row>
    <row r="129" spans="1:38" s="75" customFormat="1" ht="37.5" x14ac:dyDescent="0.3">
      <c r="A129" s="98" t="s">
        <v>32</v>
      </c>
      <c r="B129" s="50">
        <f>SUM(H129,J129,L129,N129,P129,R129,T129,V129,X129,Z129,AB129,AD129)</f>
        <v>0</v>
      </c>
      <c r="C129" s="50">
        <f t="shared" si="153"/>
        <v>0</v>
      </c>
      <c r="D129" s="50">
        <f>E129</f>
        <v>0</v>
      </c>
      <c r="E129" s="50">
        <f>SUM(I129,K129,M129,O129,Q129,S129,U129,W129,Y129,AA129,AC129,AE129)</f>
        <v>0</v>
      </c>
      <c r="F129" s="49">
        <f t="shared" si="143"/>
        <v>0</v>
      </c>
      <c r="G129" s="49">
        <f t="shared" si="144"/>
        <v>0</v>
      </c>
      <c r="H129" s="50">
        <v>0</v>
      </c>
      <c r="I129" s="50">
        <v>0</v>
      </c>
      <c r="J129" s="50">
        <v>0</v>
      </c>
      <c r="K129" s="50">
        <v>0</v>
      </c>
      <c r="L129" s="50">
        <v>0</v>
      </c>
      <c r="M129" s="50">
        <v>0</v>
      </c>
      <c r="N129" s="50">
        <v>0</v>
      </c>
      <c r="O129" s="50">
        <v>0</v>
      </c>
      <c r="P129" s="50">
        <v>0</v>
      </c>
      <c r="Q129" s="50">
        <v>0</v>
      </c>
      <c r="R129" s="50">
        <v>0</v>
      </c>
      <c r="S129" s="50">
        <v>0</v>
      </c>
      <c r="T129" s="50">
        <v>0</v>
      </c>
      <c r="U129" s="50">
        <v>0</v>
      </c>
      <c r="V129" s="50">
        <v>0</v>
      </c>
      <c r="W129" s="50">
        <v>0</v>
      </c>
      <c r="X129" s="50">
        <v>0</v>
      </c>
      <c r="Y129" s="50">
        <v>0</v>
      </c>
      <c r="Z129" s="50">
        <v>0</v>
      </c>
      <c r="AA129" s="50">
        <v>0</v>
      </c>
      <c r="AB129" s="50">
        <v>0</v>
      </c>
      <c r="AC129" s="50">
        <v>0</v>
      </c>
      <c r="AD129" s="50">
        <v>0</v>
      </c>
      <c r="AE129" s="99">
        <v>0</v>
      </c>
      <c r="AF129" s="142"/>
      <c r="AG129" s="74">
        <f t="shared" si="149"/>
        <v>0</v>
      </c>
      <c r="AH129" s="74">
        <f t="shared" si="150"/>
        <v>0</v>
      </c>
      <c r="AI129" s="74">
        <f t="shared" si="151"/>
        <v>0</v>
      </c>
      <c r="AJ129" s="74">
        <f t="shared" si="152"/>
        <v>0</v>
      </c>
      <c r="AL129" s="140" t="e">
        <f t="shared" si="99"/>
        <v>#DIV/0!</v>
      </c>
    </row>
    <row r="130" spans="1:38" s="75" customFormat="1" x14ac:dyDescent="0.3">
      <c r="A130" s="47" t="s">
        <v>33</v>
      </c>
      <c r="B130" s="50">
        <f>SUM(H130,J130,L130,N130,P130,R130,T130,V130,X130,Z130,AB130,AD130)</f>
        <v>0</v>
      </c>
      <c r="C130" s="50">
        <f t="shared" si="153"/>
        <v>0</v>
      </c>
      <c r="D130" s="50">
        <f>E130</f>
        <v>0</v>
      </c>
      <c r="E130" s="50">
        <f>SUM(I130,K130,M130,O130,Q130,S130,U130,W130,Y130,AA130,AC130,AE130)</f>
        <v>0</v>
      </c>
      <c r="F130" s="49">
        <f t="shared" si="143"/>
        <v>0</v>
      </c>
      <c r="G130" s="49">
        <f t="shared" si="144"/>
        <v>0</v>
      </c>
      <c r="H130" s="49">
        <v>0</v>
      </c>
      <c r="I130" s="49">
        <v>0</v>
      </c>
      <c r="J130" s="49">
        <v>0</v>
      </c>
      <c r="K130" s="49">
        <v>0</v>
      </c>
      <c r="L130" s="49">
        <v>0</v>
      </c>
      <c r="M130" s="49">
        <v>0</v>
      </c>
      <c r="N130" s="49">
        <v>0</v>
      </c>
      <c r="O130" s="49">
        <v>0</v>
      </c>
      <c r="P130" s="49">
        <v>0</v>
      </c>
      <c r="Q130" s="49">
        <v>0</v>
      </c>
      <c r="R130" s="49">
        <v>0</v>
      </c>
      <c r="S130" s="49">
        <v>0</v>
      </c>
      <c r="T130" s="49">
        <v>0</v>
      </c>
      <c r="U130" s="49">
        <v>0</v>
      </c>
      <c r="V130" s="49">
        <v>0</v>
      </c>
      <c r="W130" s="49">
        <v>0</v>
      </c>
      <c r="X130" s="49">
        <v>0</v>
      </c>
      <c r="Y130" s="49">
        <v>0</v>
      </c>
      <c r="Z130" s="49">
        <v>0</v>
      </c>
      <c r="AA130" s="49">
        <v>0</v>
      </c>
      <c r="AB130" s="49">
        <v>0</v>
      </c>
      <c r="AC130" s="49">
        <v>0</v>
      </c>
      <c r="AD130" s="49">
        <v>0</v>
      </c>
      <c r="AE130" s="49">
        <v>0</v>
      </c>
      <c r="AF130" s="143"/>
      <c r="AG130" s="74">
        <f t="shared" si="149"/>
        <v>0</v>
      </c>
      <c r="AH130" s="74">
        <f t="shared" si="150"/>
        <v>0</v>
      </c>
      <c r="AI130" s="74">
        <f t="shared" si="151"/>
        <v>0</v>
      </c>
      <c r="AJ130" s="74">
        <f t="shared" si="152"/>
        <v>0</v>
      </c>
      <c r="AL130" s="140" t="e">
        <f t="shared" si="99"/>
        <v>#DIV/0!</v>
      </c>
    </row>
    <row r="131" spans="1:38" s="75" customFormat="1" ht="27.75" customHeight="1" x14ac:dyDescent="0.25">
      <c r="A131" s="130" t="s">
        <v>61</v>
      </c>
      <c r="B131" s="128"/>
      <c r="C131" s="138"/>
      <c r="D131" s="137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36"/>
      <c r="X131" s="128"/>
      <c r="Y131" s="137"/>
      <c r="Z131" s="128"/>
      <c r="AA131" s="138"/>
      <c r="AB131" s="128"/>
      <c r="AC131" s="128"/>
      <c r="AD131" s="128"/>
      <c r="AE131" s="129"/>
      <c r="AF131" s="141" t="s">
        <v>88</v>
      </c>
      <c r="AG131" s="74">
        <f t="shared" si="149"/>
        <v>0</v>
      </c>
      <c r="AH131" s="74">
        <f t="shared" si="150"/>
        <v>0</v>
      </c>
      <c r="AI131" s="74">
        <f t="shared" si="151"/>
        <v>0</v>
      </c>
      <c r="AJ131" s="74">
        <f t="shared" si="152"/>
        <v>0</v>
      </c>
      <c r="AL131" s="140" t="e">
        <f t="shared" si="99"/>
        <v>#DIV/0!</v>
      </c>
    </row>
    <row r="132" spans="1:38" s="20" customFormat="1" x14ac:dyDescent="0.3">
      <c r="A132" s="47" t="s">
        <v>34</v>
      </c>
      <c r="B132" s="48">
        <f>SUM(B133,B134,B135,B137)</f>
        <v>1465.1</v>
      </c>
      <c r="C132" s="48">
        <f>SUM(C133,C134,C135,C137)</f>
        <v>1465.1</v>
      </c>
      <c r="D132" s="48">
        <f>SUM(D133,D134,D135,D137)</f>
        <v>500</v>
      </c>
      <c r="E132" s="48">
        <f>SUM(E133,E134,E135,E137)</f>
        <v>500</v>
      </c>
      <c r="F132" s="48">
        <f t="shared" ref="F132:F137" si="154">IFERROR(E132/B132*100,0)</f>
        <v>34.127363319909904</v>
      </c>
      <c r="G132" s="48">
        <f>IFERROR(E132/C132*100,0)</f>
        <v>34.127363319909904</v>
      </c>
      <c r="H132" s="48">
        <f t="shared" ref="H132:AE132" si="155">SUM(H133,H134,H135,H137)</f>
        <v>0</v>
      </c>
      <c r="I132" s="48">
        <f t="shared" si="155"/>
        <v>0</v>
      </c>
      <c r="J132" s="48">
        <f t="shared" si="155"/>
        <v>0</v>
      </c>
      <c r="K132" s="48">
        <f t="shared" si="155"/>
        <v>0</v>
      </c>
      <c r="L132" s="48">
        <f t="shared" si="155"/>
        <v>0</v>
      </c>
      <c r="M132" s="48">
        <f t="shared" si="155"/>
        <v>0</v>
      </c>
      <c r="N132" s="48">
        <f t="shared" si="155"/>
        <v>0</v>
      </c>
      <c r="O132" s="48">
        <f t="shared" si="155"/>
        <v>0</v>
      </c>
      <c r="P132" s="48">
        <f t="shared" si="155"/>
        <v>0</v>
      </c>
      <c r="Q132" s="48">
        <f t="shared" si="155"/>
        <v>0</v>
      </c>
      <c r="R132" s="48">
        <f t="shared" ref="R132" si="156">SUM(R133,R134,R135,R137)</f>
        <v>500</v>
      </c>
      <c r="S132" s="48">
        <f t="shared" si="155"/>
        <v>500</v>
      </c>
      <c r="T132" s="48">
        <f t="shared" si="155"/>
        <v>0</v>
      </c>
      <c r="U132" s="48">
        <f t="shared" si="155"/>
        <v>0</v>
      </c>
      <c r="V132" s="48">
        <f t="shared" si="155"/>
        <v>0</v>
      </c>
      <c r="W132" s="48">
        <f t="shared" ref="W132" si="157">SUM(W133,W134,W135,W137)</f>
        <v>0</v>
      </c>
      <c r="X132" s="48">
        <f t="shared" si="155"/>
        <v>0</v>
      </c>
      <c r="Y132" s="48">
        <f t="shared" si="155"/>
        <v>0</v>
      </c>
      <c r="Z132" s="48">
        <f t="shared" si="155"/>
        <v>965.1</v>
      </c>
      <c r="AA132" s="48">
        <f t="shared" si="155"/>
        <v>0</v>
      </c>
      <c r="AB132" s="48">
        <f t="shared" ref="AB132" si="158">SUM(AB133,AB134,AB135,AB137)</f>
        <v>0</v>
      </c>
      <c r="AC132" s="48">
        <f t="shared" si="155"/>
        <v>0</v>
      </c>
      <c r="AD132" s="48">
        <f t="shared" si="155"/>
        <v>0</v>
      </c>
      <c r="AE132" s="48">
        <f t="shared" si="155"/>
        <v>0</v>
      </c>
      <c r="AF132" s="142"/>
      <c r="AG132" s="74">
        <f t="shared" si="149"/>
        <v>1465.1</v>
      </c>
      <c r="AH132" s="74">
        <f t="shared" si="150"/>
        <v>500</v>
      </c>
      <c r="AI132" s="74">
        <f t="shared" si="151"/>
        <v>500</v>
      </c>
      <c r="AJ132" s="74">
        <f t="shared" si="152"/>
        <v>-965.09999999999991</v>
      </c>
      <c r="AL132" s="140">
        <f t="shared" si="99"/>
        <v>34.127363319909904</v>
      </c>
    </row>
    <row r="133" spans="1:38" s="75" customFormat="1" x14ac:dyDescent="0.3">
      <c r="A133" s="47" t="s">
        <v>30</v>
      </c>
      <c r="B133" s="50">
        <f>SUM(H133,J133,L133,N133,P133,R133,T133,V133,X133,Z133,AB133,AD133)</f>
        <v>0</v>
      </c>
      <c r="C133" s="50">
        <f>SUM(H133+J133+L133+N133+P133+R133+T133+V133+X133+Z133)</f>
        <v>0</v>
      </c>
      <c r="D133" s="50">
        <f>E133</f>
        <v>0</v>
      </c>
      <c r="E133" s="50">
        <f>SUM(I133,K133,M133,O133,Q133,S133,U133,W133,Y133,AA133,AC133,AE133)</f>
        <v>0</v>
      </c>
      <c r="F133" s="48">
        <f t="shared" si="154"/>
        <v>0</v>
      </c>
      <c r="G133" s="48">
        <f>IFERROR(E133/C133*100,0)</f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48">
        <v>0</v>
      </c>
      <c r="T133" s="48">
        <v>0</v>
      </c>
      <c r="U133" s="48">
        <v>0</v>
      </c>
      <c r="V133" s="48">
        <v>0</v>
      </c>
      <c r="W133" s="48">
        <v>0</v>
      </c>
      <c r="X133" s="48">
        <v>0</v>
      </c>
      <c r="Y133" s="48">
        <v>0</v>
      </c>
      <c r="Z133" s="48">
        <v>0</v>
      </c>
      <c r="AA133" s="48">
        <v>0</v>
      </c>
      <c r="AB133" s="48">
        <v>0</v>
      </c>
      <c r="AC133" s="48">
        <v>0</v>
      </c>
      <c r="AD133" s="48">
        <v>0</v>
      </c>
      <c r="AE133" s="48">
        <v>0</v>
      </c>
      <c r="AF133" s="142"/>
      <c r="AG133" s="74">
        <f t="shared" si="149"/>
        <v>0</v>
      </c>
      <c r="AH133" s="74">
        <f t="shared" si="150"/>
        <v>0</v>
      </c>
      <c r="AI133" s="74">
        <f t="shared" si="151"/>
        <v>0</v>
      </c>
      <c r="AJ133" s="74">
        <f t="shared" si="152"/>
        <v>0</v>
      </c>
      <c r="AL133" s="140" t="e">
        <f t="shared" si="99"/>
        <v>#DIV/0!</v>
      </c>
    </row>
    <row r="134" spans="1:38" s="75" customFormat="1" x14ac:dyDescent="0.3">
      <c r="A134" s="47" t="s">
        <v>36</v>
      </c>
      <c r="B134" s="50">
        <f>SUM(H134,J134,L134,N134,P134,R134,T134,V134,X134,Z134,AB134,AD134)</f>
        <v>0</v>
      </c>
      <c r="C134" s="50">
        <f t="shared" ref="C134:C137" si="159">SUM(H134+J134+L134+N134+P134+R134+T134+V134+X134+Z134)</f>
        <v>0</v>
      </c>
      <c r="D134" s="50">
        <f>E134</f>
        <v>0</v>
      </c>
      <c r="E134" s="50">
        <f>SUM(I134,K134,M134,O134,Q134,S134,U134,W134,Y134,AA134,AC134,AE134)</f>
        <v>0</v>
      </c>
      <c r="F134" s="48">
        <f t="shared" si="154"/>
        <v>0</v>
      </c>
      <c r="G134" s="48">
        <f>IFERROR(E134/C134*100,0)</f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0</v>
      </c>
      <c r="S134" s="48">
        <v>0</v>
      </c>
      <c r="T134" s="48">
        <v>0</v>
      </c>
      <c r="U134" s="48">
        <v>0</v>
      </c>
      <c r="V134" s="48">
        <v>0</v>
      </c>
      <c r="W134" s="48">
        <v>0</v>
      </c>
      <c r="X134" s="48">
        <v>0</v>
      </c>
      <c r="Y134" s="48">
        <v>0</v>
      </c>
      <c r="Z134" s="48">
        <v>0</v>
      </c>
      <c r="AA134" s="48">
        <v>0</v>
      </c>
      <c r="AB134" s="48">
        <v>0</v>
      </c>
      <c r="AC134" s="48">
        <v>0</v>
      </c>
      <c r="AD134" s="48">
        <v>0</v>
      </c>
      <c r="AE134" s="48">
        <v>0</v>
      </c>
      <c r="AF134" s="142"/>
      <c r="AG134" s="74">
        <f t="shared" si="149"/>
        <v>0</v>
      </c>
      <c r="AH134" s="74">
        <f t="shared" si="150"/>
        <v>0</v>
      </c>
      <c r="AI134" s="74">
        <f t="shared" si="151"/>
        <v>0</v>
      </c>
      <c r="AJ134" s="74">
        <f t="shared" si="152"/>
        <v>0</v>
      </c>
      <c r="AL134" s="140" t="e">
        <f t="shared" si="99"/>
        <v>#DIV/0!</v>
      </c>
    </row>
    <row r="135" spans="1:38" s="75" customFormat="1" x14ac:dyDescent="0.3">
      <c r="A135" s="47" t="s">
        <v>31</v>
      </c>
      <c r="B135" s="50">
        <f>SUM(H135,J135,L135,N135,P135,R135,T135,V135,X135,Z135,AB135,AD135)</f>
        <v>1465.1</v>
      </c>
      <c r="C135" s="50">
        <f t="shared" si="159"/>
        <v>1465.1</v>
      </c>
      <c r="D135" s="50">
        <f>E135</f>
        <v>500</v>
      </c>
      <c r="E135" s="50">
        <f>SUM(I135,K135,M135,O135,Q135,S135,U135,W135,Y135,AA135,AC135,AE135)</f>
        <v>500</v>
      </c>
      <c r="F135" s="48">
        <f t="shared" si="154"/>
        <v>34.127363319909904</v>
      </c>
      <c r="G135" s="48">
        <v>0</v>
      </c>
      <c r="H135" s="50">
        <v>0</v>
      </c>
      <c r="I135" s="50">
        <v>0</v>
      </c>
      <c r="J135" s="50">
        <v>0</v>
      </c>
      <c r="K135" s="50">
        <v>0</v>
      </c>
      <c r="L135" s="50">
        <v>0</v>
      </c>
      <c r="M135" s="48">
        <v>0</v>
      </c>
      <c r="N135" s="50">
        <v>0</v>
      </c>
      <c r="O135" s="48">
        <v>0</v>
      </c>
      <c r="P135" s="50">
        <v>0</v>
      </c>
      <c r="Q135" s="48">
        <v>0</v>
      </c>
      <c r="R135" s="50">
        <v>500</v>
      </c>
      <c r="S135" s="50">
        <v>500</v>
      </c>
      <c r="T135" s="50">
        <v>0</v>
      </c>
      <c r="U135" s="48">
        <v>0</v>
      </c>
      <c r="V135" s="50">
        <v>0</v>
      </c>
      <c r="W135" s="48">
        <v>0</v>
      </c>
      <c r="X135" s="50">
        <v>0</v>
      </c>
      <c r="Y135" s="48">
        <v>0</v>
      </c>
      <c r="Z135" s="50">
        <v>965.1</v>
      </c>
      <c r="AA135" s="48">
        <v>0</v>
      </c>
      <c r="AB135" s="50">
        <v>0</v>
      </c>
      <c r="AC135" s="50">
        <v>0</v>
      </c>
      <c r="AD135" s="50">
        <v>0</v>
      </c>
      <c r="AE135" s="50">
        <v>0</v>
      </c>
      <c r="AF135" s="142"/>
      <c r="AG135" s="74">
        <f t="shared" si="149"/>
        <v>1465.1</v>
      </c>
      <c r="AH135" s="74">
        <f t="shared" si="150"/>
        <v>500</v>
      </c>
      <c r="AI135" s="74">
        <f t="shared" si="151"/>
        <v>500</v>
      </c>
      <c r="AJ135" s="74">
        <f t="shared" si="152"/>
        <v>-965.09999999999991</v>
      </c>
      <c r="AL135" s="140">
        <f t="shared" si="99"/>
        <v>34.127363319909904</v>
      </c>
    </row>
    <row r="136" spans="1:38" s="75" customFormat="1" ht="37.5" x14ac:dyDescent="0.3">
      <c r="A136" s="98" t="s">
        <v>32</v>
      </c>
      <c r="B136" s="50">
        <f>SUM(H136,J136,L136,N136,P136,R136,T136,V136,X136,Z136,AB136,AD136)</f>
        <v>0</v>
      </c>
      <c r="C136" s="50">
        <f t="shared" si="159"/>
        <v>0</v>
      </c>
      <c r="D136" s="50">
        <f>E136</f>
        <v>0</v>
      </c>
      <c r="E136" s="50">
        <f>SUM(I136,K136,M136,O136,Q136,S136,U136,W136,Y136,AA136,AC136,AE136)</f>
        <v>0</v>
      </c>
      <c r="F136" s="49">
        <f t="shared" si="154"/>
        <v>0</v>
      </c>
      <c r="G136" s="49">
        <f>IFERROR(E136/C136*100,0)</f>
        <v>0</v>
      </c>
      <c r="H136" s="50">
        <v>0</v>
      </c>
      <c r="I136" s="50">
        <v>0</v>
      </c>
      <c r="J136" s="50">
        <v>0</v>
      </c>
      <c r="K136" s="50">
        <v>0</v>
      </c>
      <c r="L136" s="50">
        <v>0</v>
      </c>
      <c r="M136" s="50">
        <v>0</v>
      </c>
      <c r="N136" s="50">
        <v>0</v>
      </c>
      <c r="O136" s="50">
        <v>0</v>
      </c>
      <c r="P136" s="50">
        <v>0</v>
      </c>
      <c r="Q136" s="50">
        <v>0</v>
      </c>
      <c r="R136" s="50">
        <v>0</v>
      </c>
      <c r="S136" s="50">
        <v>0</v>
      </c>
      <c r="T136" s="50">
        <v>0</v>
      </c>
      <c r="U136" s="50">
        <v>0</v>
      </c>
      <c r="V136" s="50">
        <v>0</v>
      </c>
      <c r="W136" s="50">
        <v>0</v>
      </c>
      <c r="X136" s="50">
        <v>0</v>
      </c>
      <c r="Y136" s="50">
        <v>0</v>
      </c>
      <c r="Z136" s="50">
        <v>0</v>
      </c>
      <c r="AA136" s="50">
        <v>0</v>
      </c>
      <c r="AB136" s="50">
        <v>0</v>
      </c>
      <c r="AC136" s="50">
        <v>0</v>
      </c>
      <c r="AD136" s="50">
        <v>0</v>
      </c>
      <c r="AE136" s="99">
        <v>0</v>
      </c>
      <c r="AF136" s="142"/>
      <c r="AG136" s="74">
        <f t="shared" si="149"/>
        <v>0</v>
      </c>
      <c r="AH136" s="74">
        <f t="shared" si="150"/>
        <v>0</v>
      </c>
      <c r="AI136" s="74">
        <f t="shared" si="151"/>
        <v>0</v>
      </c>
      <c r="AJ136" s="74">
        <f t="shared" si="152"/>
        <v>0</v>
      </c>
      <c r="AL136" s="140" t="e">
        <f t="shared" si="99"/>
        <v>#DIV/0!</v>
      </c>
    </row>
    <row r="137" spans="1:38" s="75" customFormat="1" x14ac:dyDescent="0.3">
      <c r="A137" s="47" t="s">
        <v>33</v>
      </c>
      <c r="B137" s="50">
        <f>SUM(H137,J137,L137,N137,P137,R137,T137,V137,X137,Z137,AB137,AD137)</f>
        <v>0</v>
      </c>
      <c r="C137" s="50">
        <f t="shared" si="159"/>
        <v>0</v>
      </c>
      <c r="D137" s="50">
        <f>E137</f>
        <v>0</v>
      </c>
      <c r="E137" s="50">
        <f>SUM(I137,K137,M137,O137,Q137,S137,U137,W137,Y137,AA137,AC137,AE137)</f>
        <v>0</v>
      </c>
      <c r="F137" s="49">
        <f t="shared" si="154"/>
        <v>0</v>
      </c>
      <c r="G137" s="49">
        <f>IFERROR(E137/C137*100,0)</f>
        <v>0</v>
      </c>
      <c r="H137" s="49">
        <v>0</v>
      </c>
      <c r="I137" s="49">
        <v>0</v>
      </c>
      <c r="J137" s="49">
        <v>0</v>
      </c>
      <c r="K137" s="49">
        <v>0</v>
      </c>
      <c r="L137" s="49">
        <v>0</v>
      </c>
      <c r="M137" s="49">
        <v>0</v>
      </c>
      <c r="N137" s="49">
        <v>0</v>
      </c>
      <c r="O137" s="49">
        <v>0</v>
      </c>
      <c r="P137" s="49">
        <v>0</v>
      </c>
      <c r="Q137" s="49">
        <v>0</v>
      </c>
      <c r="R137" s="49">
        <v>0</v>
      </c>
      <c r="S137" s="49">
        <v>0</v>
      </c>
      <c r="T137" s="49">
        <v>0</v>
      </c>
      <c r="U137" s="49">
        <v>0</v>
      </c>
      <c r="V137" s="49">
        <v>0</v>
      </c>
      <c r="W137" s="49">
        <v>0</v>
      </c>
      <c r="X137" s="49">
        <v>0</v>
      </c>
      <c r="Y137" s="49">
        <v>0</v>
      </c>
      <c r="Z137" s="49">
        <v>0</v>
      </c>
      <c r="AA137" s="49">
        <v>0</v>
      </c>
      <c r="AB137" s="49">
        <v>0</v>
      </c>
      <c r="AC137" s="49">
        <v>0</v>
      </c>
      <c r="AD137" s="49">
        <v>0</v>
      </c>
      <c r="AE137" s="49">
        <v>0</v>
      </c>
      <c r="AF137" s="143"/>
      <c r="AG137" s="74">
        <f t="shared" si="149"/>
        <v>0</v>
      </c>
      <c r="AH137" s="74">
        <f t="shared" si="150"/>
        <v>0</v>
      </c>
      <c r="AI137" s="74">
        <f t="shared" si="151"/>
        <v>0</v>
      </c>
      <c r="AJ137" s="74">
        <f t="shared" si="152"/>
        <v>0</v>
      </c>
      <c r="AL137" s="140" t="e">
        <f t="shared" si="99"/>
        <v>#DIV/0!</v>
      </c>
    </row>
    <row r="138" spans="1:38" s="75" customFormat="1" ht="27.75" customHeight="1" x14ac:dyDescent="0.25">
      <c r="A138" s="130" t="s">
        <v>62</v>
      </c>
      <c r="B138" s="128"/>
      <c r="C138" s="138"/>
      <c r="D138" s="137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36"/>
      <c r="X138" s="128"/>
      <c r="Y138" s="137"/>
      <c r="Z138" s="128"/>
      <c r="AA138" s="138"/>
      <c r="AB138" s="128"/>
      <c r="AC138" s="128"/>
      <c r="AD138" s="128"/>
      <c r="AE138" s="129"/>
      <c r="AF138" s="53"/>
      <c r="AG138" s="74">
        <f t="shared" si="149"/>
        <v>0</v>
      </c>
      <c r="AH138" s="74">
        <f t="shared" si="150"/>
        <v>0</v>
      </c>
      <c r="AI138" s="74">
        <f t="shared" si="151"/>
        <v>0</v>
      </c>
      <c r="AJ138" s="74">
        <f t="shared" si="152"/>
        <v>0</v>
      </c>
      <c r="AL138" s="140" t="e">
        <f t="shared" si="99"/>
        <v>#DIV/0!</v>
      </c>
    </row>
    <row r="139" spans="1:38" s="20" customFormat="1" x14ac:dyDescent="0.3">
      <c r="A139" s="47" t="s">
        <v>34</v>
      </c>
      <c r="B139" s="48">
        <f>SUM(B140,B141,B142,B144)</f>
        <v>0</v>
      </c>
      <c r="C139" s="48">
        <f>SUM(C140,C141,C142,C144)</f>
        <v>0</v>
      </c>
      <c r="D139" s="48">
        <f>SUM(D140,D141,D142,D144)</f>
        <v>0</v>
      </c>
      <c r="E139" s="48">
        <f>SUM(E140,E141,E142,E144)</f>
        <v>0</v>
      </c>
      <c r="F139" s="48">
        <f t="shared" ref="F139:F144" si="160">IFERROR(E139/B139*100,0)</f>
        <v>0</v>
      </c>
      <c r="G139" s="48">
        <f t="shared" ref="G139:G144" si="161">IFERROR(E139/C139*100,0)</f>
        <v>0</v>
      </c>
      <c r="H139" s="48">
        <f t="shared" ref="H139:AE139" si="162">SUM(H140,H141,H142,H144)</f>
        <v>0</v>
      </c>
      <c r="I139" s="48">
        <f t="shared" si="162"/>
        <v>0</v>
      </c>
      <c r="J139" s="48">
        <f t="shared" si="162"/>
        <v>0</v>
      </c>
      <c r="K139" s="48">
        <f t="shared" si="162"/>
        <v>0</v>
      </c>
      <c r="L139" s="48">
        <f t="shared" si="162"/>
        <v>0</v>
      </c>
      <c r="M139" s="48">
        <f t="shared" si="162"/>
        <v>0</v>
      </c>
      <c r="N139" s="48">
        <f t="shared" si="162"/>
        <v>0</v>
      </c>
      <c r="O139" s="48">
        <f t="shared" si="162"/>
        <v>0</v>
      </c>
      <c r="P139" s="48">
        <f t="shared" si="162"/>
        <v>0</v>
      </c>
      <c r="Q139" s="48">
        <f t="shared" si="162"/>
        <v>0</v>
      </c>
      <c r="R139" s="48">
        <f t="shared" si="162"/>
        <v>0</v>
      </c>
      <c r="S139" s="48">
        <f t="shared" si="162"/>
        <v>0</v>
      </c>
      <c r="T139" s="48">
        <f t="shared" si="162"/>
        <v>0</v>
      </c>
      <c r="U139" s="48">
        <f t="shared" si="162"/>
        <v>0</v>
      </c>
      <c r="V139" s="48">
        <f t="shared" si="162"/>
        <v>0</v>
      </c>
      <c r="W139" s="48">
        <f t="shared" ref="W139" si="163">SUM(W140,W141,W142,W144)</f>
        <v>0</v>
      </c>
      <c r="X139" s="48">
        <f t="shared" si="162"/>
        <v>0</v>
      </c>
      <c r="Y139" s="48">
        <f t="shared" si="162"/>
        <v>0</v>
      </c>
      <c r="Z139" s="48">
        <f t="shared" si="162"/>
        <v>0</v>
      </c>
      <c r="AA139" s="48">
        <f t="shared" si="162"/>
        <v>0</v>
      </c>
      <c r="AB139" s="48">
        <f t="shared" si="162"/>
        <v>0</v>
      </c>
      <c r="AC139" s="48">
        <f t="shared" si="162"/>
        <v>0</v>
      </c>
      <c r="AD139" s="48">
        <f t="shared" si="162"/>
        <v>0</v>
      </c>
      <c r="AE139" s="48">
        <f t="shared" si="162"/>
        <v>0</v>
      </c>
      <c r="AF139" s="141" t="s">
        <v>89</v>
      </c>
      <c r="AG139" s="74">
        <f t="shared" si="149"/>
        <v>0</v>
      </c>
      <c r="AH139" s="74">
        <f t="shared" si="150"/>
        <v>0</v>
      </c>
      <c r="AI139" s="74">
        <f t="shared" si="151"/>
        <v>0</v>
      </c>
      <c r="AJ139" s="74">
        <f t="shared" si="152"/>
        <v>0</v>
      </c>
      <c r="AL139" s="140" t="e">
        <f t="shared" si="99"/>
        <v>#DIV/0!</v>
      </c>
    </row>
    <row r="140" spans="1:38" s="75" customFormat="1" x14ac:dyDescent="0.3">
      <c r="A140" s="47" t="s">
        <v>30</v>
      </c>
      <c r="B140" s="50">
        <f>SUM(H140,J140,L140,N140,P140,R140,T140,V140,X140,Z140,AB140,AD140)</f>
        <v>0</v>
      </c>
      <c r="C140" s="50">
        <f>SUM(H140+J140+L140+N140+P140+R140+T140+V140+X140+Z140)</f>
        <v>0</v>
      </c>
      <c r="D140" s="50">
        <f>E140</f>
        <v>0</v>
      </c>
      <c r="E140" s="50">
        <f>SUM(I140,K140,M140,O140,Q140,S140,U140,W140,Y140,AA140,AC140,AE140)</f>
        <v>0</v>
      </c>
      <c r="F140" s="48">
        <f t="shared" si="160"/>
        <v>0</v>
      </c>
      <c r="G140" s="48">
        <f t="shared" si="161"/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0</v>
      </c>
      <c r="S140" s="48">
        <v>0</v>
      </c>
      <c r="T140" s="48">
        <v>0</v>
      </c>
      <c r="U140" s="48">
        <v>0</v>
      </c>
      <c r="V140" s="48">
        <v>0</v>
      </c>
      <c r="W140" s="48">
        <v>0</v>
      </c>
      <c r="X140" s="48">
        <v>0</v>
      </c>
      <c r="Y140" s="48">
        <v>0</v>
      </c>
      <c r="Z140" s="48">
        <v>0</v>
      </c>
      <c r="AA140" s="48">
        <v>0</v>
      </c>
      <c r="AB140" s="48">
        <v>0</v>
      </c>
      <c r="AC140" s="48">
        <v>0</v>
      </c>
      <c r="AD140" s="48">
        <v>0</v>
      </c>
      <c r="AE140" s="48">
        <v>0</v>
      </c>
      <c r="AF140" s="142"/>
      <c r="AG140" s="74">
        <f t="shared" si="149"/>
        <v>0</v>
      </c>
      <c r="AH140" s="74">
        <f t="shared" si="150"/>
        <v>0</v>
      </c>
      <c r="AI140" s="74">
        <f t="shared" si="151"/>
        <v>0</v>
      </c>
      <c r="AJ140" s="74">
        <f t="shared" si="152"/>
        <v>0</v>
      </c>
      <c r="AL140" s="140" t="e">
        <f t="shared" ref="AL140:AL203" si="164">E140/C140*100</f>
        <v>#DIV/0!</v>
      </c>
    </row>
    <row r="141" spans="1:38" s="75" customFormat="1" x14ac:dyDescent="0.3">
      <c r="A141" s="47" t="s">
        <v>36</v>
      </c>
      <c r="B141" s="50">
        <f>SUM(H141,J141,L141,N141,P141,R141,T141,V141,X141,Z141,AB141,AD141)</f>
        <v>0</v>
      </c>
      <c r="C141" s="50">
        <f t="shared" ref="C141:C144" si="165">SUM(H141+J141+L141+N141+P141+R141+T141+V141+X141+Z141)</f>
        <v>0</v>
      </c>
      <c r="D141" s="50">
        <f>E141</f>
        <v>0</v>
      </c>
      <c r="E141" s="50">
        <f>SUM(I141,K141,M141,O141,Q141,S141,U141,W141,Y141,AA141,AC141,AE141)</f>
        <v>0</v>
      </c>
      <c r="F141" s="48">
        <f t="shared" si="160"/>
        <v>0</v>
      </c>
      <c r="G141" s="48">
        <f t="shared" si="161"/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0</v>
      </c>
      <c r="S141" s="48">
        <v>0</v>
      </c>
      <c r="T141" s="48">
        <v>0</v>
      </c>
      <c r="U141" s="48">
        <v>0</v>
      </c>
      <c r="V141" s="48">
        <v>0</v>
      </c>
      <c r="W141" s="48">
        <v>0</v>
      </c>
      <c r="X141" s="48">
        <v>0</v>
      </c>
      <c r="Y141" s="48">
        <v>0</v>
      </c>
      <c r="Z141" s="48">
        <v>0</v>
      </c>
      <c r="AA141" s="48">
        <v>0</v>
      </c>
      <c r="AB141" s="48">
        <v>0</v>
      </c>
      <c r="AC141" s="48">
        <v>0</v>
      </c>
      <c r="AD141" s="48">
        <v>0</v>
      </c>
      <c r="AE141" s="48">
        <v>0</v>
      </c>
      <c r="AF141" s="142"/>
      <c r="AG141" s="74">
        <f t="shared" si="149"/>
        <v>0</v>
      </c>
      <c r="AH141" s="74">
        <f t="shared" si="150"/>
        <v>0</v>
      </c>
      <c r="AI141" s="74">
        <f t="shared" si="151"/>
        <v>0</v>
      </c>
      <c r="AJ141" s="74">
        <f t="shared" si="152"/>
        <v>0</v>
      </c>
      <c r="AL141" s="140" t="e">
        <f t="shared" si="164"/>
        <v>#DIV/0!</v>
      </c>
    </row>
    <row r="142" spans="1:38" s="75" customFormat="1" x14ac:dyDescent="0.3">
      <c r="A142" s="47" t="s">
        <v>31</v>
      </c>
      <c r="B142" s="50">
        <f>SUM(H142,J142,L142,N142,P142,R142,T142,V142,X142,Z142,AB142,AD142)</f>
        <v>0</v>
      </c>
      <c r="C142" s="50">
        <f t="shared" si="165"/>
        <v>0</v>
      </c>
      <c r="D142" s="50">
        <f>E142</f>
        <v>0</v>
      </c>
      <c r="E142" s="50">
        <f>SUM(I142,K142,M142,O142,Q142,S142,U142,W142,Y142,AA142,AC142,AE142)</f>
        <v>0</v>
      </c>
      <c r="F142" s="48">
        <f t="shared" si="160"/>
        <v>0</v>
      </c>
      <c r="G142" s="48">
        <f t="shared" si="161"/>
        <v>0</v>
      </c>
      <c r="H142" s="50">
        <v>0</v>
      </c>
      <c r="I142" s="50">
        <v>0</v>
      </c>
      <c r="J142" s="50">
        <v>0</v>
      </c>
      <c r="K142" s="50">
        <v>0</v>
      </c>
      <c r="L142" s="50">
        <v>0</v>
      </c>
      <c r="M142" s="48">
        <v>0</v>
      </c>
      <c r="N142" s="50">
        <v>0</v>
      </c>
      <c r="O142" s="48">
        <v>0</v>
      </c>
      <c r="P142" s="50">
        <v>0</v>
      </c>
      <c r="Q142" s="48">
        <v>0</v>
      </c>
      <c r="R142" s="50">
        <v>0</v>
      </c>
      <c r="S142" s="48">
        <v>0</v>
      </c>
      <c r="T142" s="50">
        <v>0</v>
      </c>
      <c r="U142" s="48">
        <v>0</v>
      </c>
      <c r="V142" s="50">
        <v>0</v>
      </c>
      <c r="W142" s="48">
        <v>0</v>
      </c>
      <c r="X142" s="50">
        <v>0</v>
      </c>
      <c r="Y142" s="48">
        <v>0</v>
      </c>
      <c r="Z142" s="50">
        <v>0</v>
      </c>
      <c r="AA142" s="48">
        <v>0</v>
      </c>
      <c r="AB142" s="50">
        <v>0</v>
      </c>
      <c r="AC142" s="50">
        <v>0</v>
      </c>
      <c r="AD142" s="50">
        <v>0</v>
      </c>
      <c r="AE142" s="50">
        <v>0</v>
      </c>
      <c r="AF142" s="142"/>
      <c r="AG142" s="74">
        <f t="shared" si="149"/>
        <v>0</v>
      </c>
      <c r="AH142" s="74">
        <f t="shared" si="150"/>
        <v>0</v>
      </c>
      <c r="AI142" s="74">
        <f t="shared" si="151"/>
        <v>0</v>
      </c>
      <c r="AJ142" s="74">
        <f t="shared" si="152"/>
        <v>0</v>
      </c>
      <c r="AL142" s="140" t="e">
        <f t="shared" si="164"/>
        <v>#DIV/0!</v>
      </c>
    </row>
    <row r="143" spans="1:38" s="75" customFormat="1" ht="37.5" x14ac:dyDescent="0.3">
      <c r="A143" s="98" t="s">
        <v>32</v>
      </c>
      <c r="B143" s="50">
        <f>SUM(H143,J143,L143,N143,P143,R143,T143,V143,X143,Z143,AB143,AD143)</f>
        <v>0</v>
      </c>
      <c r="C143" s="50">
        <f t="shared" si="165"/>
        <v>0</v>
      </c>
      <c r="D143" s="50">
        <f>E143</f>
        <v>0</v>
      </c>
      <c r="E143" s="50">
        <f>SUM(I143,K143,M143,O143,Q143,S143,U143,W143,Y143,AA143,AC143,AE143)</f>
        <v>0</v>
      </c>
      <c r="F143" s="49">
        <f t="shared" si="160"/>
        <v>0</v>
      </c>
      <c r="G143" s="49">
        <f t="shared" si="161"/>
        <v>0</v>
      </c>
      <c r="H143" s="50">
        <v>0</v>
      </c>
      <c r="I143" s="50">
        <v>0</v>
      </c>
      <c r="J143" s="50">
        <v>0</v>
      </c>
      <c r="K143" s="50">
        <v>0</v>
      </c>
      <c r="L143" s="50">
        <v>0</v>
      </c>
      <c r="M143" s="50">
        <v>0</v>
      </c>
      <c r="N143" s="50">
        <v>0</v>
      </c>
      <c r="O143" s="50">
        <v>0</v>
      </c>
      <c r="P143" s="50">
        <v>0</v>
      </c>
      <c r="Q143" s="50">
        <v>0</v>
      </c>
      <c r="R143" s="50">
        <v>0</v>
      </c>
      <c r="S143" s="50">
        <v>0</v>
      </c>
      <c r="T143" s="50">
        <v>0</v>
      </c>
      <c r="U143" s="50">
        <v>0</v>
      </c>
      <c r="V143" s="50">
        <v>0</v>
      </c>
      <c r="W143" s="50">
        <v>0</v>
      </c>
      <c r="X143" s="50">
        <v>0</v>
      </c>
      <c r="Y143" s="50">
        <v>0</v>
      </c>
      <c r="Z143" s="50">
        <v>0</v>
      </c>
      <c r="AA143" s="50">
        <v>0</v>
      </c>
      <c r="AB143" s="50">
        <v>0</v>
      </c>
      <c r="AC143" s="50">
        <v>0</v>
      </c>
      <c r="AD143" s="50">
        <v>0</v>
      </c>
      <c r="AE143" s="99">
        <v>0</v>
      </c>
      <c r="AF143" s="142"/>
      <c r="AG143" s="74">
        <f t="shared" si="149"/>
        <v>0</v>
      </c>
      <c r="AH143" s="74">
        <f t="shared" si="150"/>
        <v>0</v>
      </c>
      <c r="AI143" s="74">
        <f t="shared" si="151"/>
        <v>0</v>
      </c>
      <c r="AJ143" s="74">
        <f t="shared" si="152"/>
        <v>0</v>
      </c>
      <c r="AL143" s="140" t="e">
        <f t="shared" si="164"/>
        <v>#DIV/0!</v>
      </c>
    </row>
    <row r="144" spans="1:38" s="75" customFormat="1" x14ac:dyDescent="0.3">
      <c r="A144" s="47" t="s">
        <v>33</v>
      </c>
      <c r="B144" s="50">
        <f>SUM(H144,J144,L144,N144,P144,R144,T144,V144,X144,Z144,AB144,AD144)</f>
        <v>0</v>
      </c>
      <c r="C144" s="50">
        <f t="shared" si="165"/>
        <v>0</v>
      </c>
      <c r="D144" s="50">
        <f>E144</f>
        <v>0</v>
      </c>
      <c r="E144" s="50">
        <f>SUM(I144,K144,M144,O144,Q144,S144,U144,W144,Y144,AA144,AC144,AE144)</f>
        <v>0</v>
      </c>
      <c r="F144" s="49">
        <f t="shared" si="160"/>
        <v>0</v>
      </c>
      <c r="G144" s="49">
        <f t="shared" si="161"/>
        <v>0</v>
      </c>
      <c r="H144" s="49">
        <v>0</v>
      </c>
      <c r="I144" s="49">
        <v>0</v>
      </c>
      <c r="J144" s="49">
        <v>0</v>
      </c>
      <c r="K144" s="49">
        <v>0</v>
      </c>
      <c r="L144" s="49">
        <v>0</v>
      </c>
      <c r="M144" s="49">
        <v>0</v>
      </c>
      <c r="N144" s="49">
        <v>0</v>
      </c>
      <c r="O144" s="49">
        <v>0</v>
      </c>
      <c r="P144" s="49">
        <v>0</v>
      </c>
      <c r="Q144" s="49">
        <v>0</v>
      </c>
      <c r="R144" s="49">
        <v>0</v>
      </c>
      <c r="S144" s="49">
        <v>0</v>
      </c>
      <c r="T144" s="49">
        <v>0</v>
      </c>
      <c r="U144" s="49">
        <v>0</v>
      </c>
      <c r="V144" s="49">
        <v>0</v>
      </c>
      <c r="W144" s="49">
        <v>0</v>
      </c>
      <c r="X144" s="49">
        <v>0</v>
      </c>
      <c r="Y144" s="49">
        <v>0</v>
      </c>
      <c r="Z144" s="49">
        <v>0</v>
      </c>
      <c r="AA144" s="49">
        <v>0</v>
      </c>
      <c r="AB144" s="49">
        <v>0</v>
      </c>
      <c r="AC144" s="49">
        <v>0</v>
      </c>
      <c r="AD144" s="49">
        <v>0</v>
      </c>
      <c r="AE144" s="49">
        <v>0</v>
      </c>
      <c r="AF144" s="143"/>
      <c r="AG144" s="74">
        <f t="shared" si="149"/>
        <v>0</v>
      </c>
      <c r="AH144" s="74">
        <f t="shared" si="150"/>
        <v>0</v>
      </c>
      <c r="AI144" s="74">
        <f t="shared" si="151"/>
        <v>0</v>
      </c>
      <c r="AJ144" s="74">
        <f t="shared" si="152"/>
        <v>0</v>
      </c>
      <c r="AL144" s="140" t="e">
        <f t="shared" si="164"/>
        <v>#DIV/0!</v>
      </c>
    </row>
    <row r="145" spans="1:38" s="75" customFormat="1" ht="27.75" customHeight="1" x14ac:dyDescent="0.25">
      <c r="A145" s="130" t="s">
        <v>63</v>
      </c>
      <c r="B145" s="128"/>
      <c r="C145" s="138"/>
      <c r="D145" s="137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36"/>
      <c r="X145" s="128"/>
      <c r="Y145" s="137"/>
      <c r="Z145" s="128"/>
      <c r="AA145" s="138"/>
      <c r="AB145" s="128"/>
      <c r="AC145" s="128"/>
      <c r="AD145" s="128"/>
      <c r="AE145" s="129"/>
      <c r="AF145" s="141" t="s">
        <v>87</v>
      </c>
      <c r="AG145" s="74">
        <f t="shared" si="149"/>
        <v>0</v>
      </c>
      <c r="AH145" s="74">
        <f t="shared" si="150"/>
        <v>0</v>
      </c>
      <c r="AI145" s="74">
        <f t="shared" si="151"/>
        <v>0</v>
      </c>
      <c r="AJ145" s="74">
        <f t="shared" si="152"/>
        <v>0</v>
      </c>
      <c r="AL145" s="140" t="e">
        <f t="shared" si="164"/>
        <v>#DIV/0!</v>
      </c>
    </row>
    <row r="146" spans="1:38" s="20" customFormat="1" x14ac:dyDescent="0.3">
      <c r="A146" s="47" t="s">
        <v>34</v>
      </c>
      <c r="B146" s="48">
        <f>SUM(B147,B148,B149,B151)</f>
        <v>480.1</v>
      </c>
      <c r="C146" s="48">
        <f>SUM(C147,C148,C149,C151)</f>
        <v>480.1</v>
      </c>
      <c r="D146" s="48">
        <f>SUM(D147,D148,D149,D151)</f>
        <v>480.1</v>
      </c>
      <c r="E146" s="48">
        <f>SUM(E147,E148,E149,E151)</f>
        <v>480.1</v>
      </c>
      <c r="F146" s="48">
        <f t="shared" ref="F146:F151" si="166">IFERROR(E146/B146*100,0)</f>
        <v>100</v>
      </c>
      <c r="G146" s="48">
        <f t="shared" ref="G146:G151" si="167">IFERROR(E146/C146*100,0)</f>
        <v>100</v>
      </c>
      <c r="H146" s="48">
        <f t="shared" ref="H146:AE146" si="168">SUM(H147,H148,H149,H151)</f>
        <v>0</v>
      </c>
      <c r="I146" s="48">
        <f t="shared" si="168"/>
        <v>0</v>
      </c>
      <c r="J146" s="48">
        <f t="shared" si="168"/>
        <v>0</v>
      </c>
      <c r="K146" s="48">
        <f t="shared" si="168"/>
        <v>0</v>
      </c>
      <c r="L146" s="48">
        <f t="shared" si="168"/>
        <v>0</v>
      </c>
      <c r="M146" s="48">
        <f t="shared" si="168"/>
        <v>0</v>
      </c>
      <c r="N146" s="48">
        <f t="shared" si="168"/>
        <v>0</v>
      </c>
      <c r="O146" s="48">
        <f t="shared" si="168"/>
        <v>0</v>
      </c>
      <c r="P146" s="48">
        <f t="shared" si="168"/>
        <v>0</v>
      </c>
      <c r="Q146" s="48">
        <f t="shared" si="168"/>
        <v>0</v>
      </c>
      <c r="R146" s="48">
        <f t="shared" ref="R146" si="169">SUM(R147,R148,R149,R151)</f>
        <v>480.1</v>
      </c>
      <c r="S146" s="48">
        <f t="shared" si="168"/>
        <v>480.1</v>
      </c>
      <c r="T146" s="48">
        <f t="shared" si="168"/>
        <v>0</v>
      </c>
      <c r="U146" s="48">
        <f t="shared" si="168"/>
        <v>0</v>
      </c>
      <c r="V146" s="48">
        <f t="shared" si="168"/>
        <v>0</v>
      </c>
      <c r="W146" s="48">
        <f t="shared" ref="W146" si="170">SUM(W147,W148,W149,W151)</f>
        <v>0</v>
      </c>
      <c r="X146" s="48">
        <f t="shared" si="168"/>
        <v>0</v>
      </c>
      <c r="Y146" s="48">
        <f t="shared" si="168"/>
        <v>0</v>
      </c>
      <c r="Z146" s="48">
        <f t="shared" si="168"/>
        <v>0</v>
      </c>
      <c r="AA146" s="48">
        <f t="shared" si="168"/>
        <v>0</v>
      </c>
      <c r="AB146" s="48">
        <f t="shared" si="168"/>
        <v>0</v>
      </c>
      <c r="AC146" s="48">
        <f t="shared" si="168"/>
        <v>0</v>
      </c>
      <c r="AD146" s="48">
        <f t="shared" si="168"/>
        <v>0</v>
      </c>
      <c r="AE146" s="48">
        <f t="shared" si="168"/>
        <v>0</v>
      </c>
      <c r="AF146" s="142"/>
      <c r="AG146" s="74">
        <f t="shared" si="149"/>
        <v>480.1</v>
      </c>
      <c r="AH146" s="74">
        <f t="shared" si="150"/>
        <v>480.1</v>
      </c>
      <c r="AI146" s="74">
        <f t="shared" si="151"/>
        <v>480.1</v>
      </c>
      <c r="AJ146" s="74">
        <f t="shared" si="152"/>
        <v>0</v>
      </c>
      <c r="AL146" s="140">
        <f t="shared" si="164"/>
        <v>100</v>
      </c>
    </row>
    <row r="147" spans="1:38" s="75" customFormat="1" x14ac:dyDescent="0.3">
      <c r="A147" s="47" t="s">
        <v>30</v>
      </c>
      <c r="B147" s="50">
        <f>SUM(H147,J147,L147,N147,P147,R147,T147,V147,X147,Z147,AB147,AD147)</f>
        <v>0</v>
      </c>
      <c r="C147" s="50">
        <f>SUM(H147+J147+L147+N147+P147+R147+T147+V147+X147+Z147)</f>
        <v>0</v>
      </c>
      <c r="D147" s="50">
        <f>E147</f>
        <v>0</v>
      </c>
      <c r="E147" s="50">
        <f>SUM(I147,K147,M147,O147,Q147,S147,U147,W147,Y147,AA147,AC147,AE147)</f>
        <v>0</v>
      </c>
      <c r="F147" s="48">
        <f t="shared" si="166"/>
        <v>0</v>
      </c>
      <c r="G147" s="48">
        <f t="shared" si="167"/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0</v>
      </c>
      <c r="U147" s="48">
        <v>0</v>
      </c>
      <c r="V147" s="48">
        <v>0</v>
      </c>
      <c r="W147" s="48">
        <v>0</v>
      </c>
      <c r="X147" s="48">
        <v>0</v>
      </c>
      <c r="Y147" s="48">
        <v>0</v>
      </c>
      <c r="Z147" s="48">
        <v>0</v>
      </c>
      <c r="AA147" s="48">
        <v>0</v>
      </c>
      <c r="AB147" s="48">
        <v>0</v>
      </c>
      <c r="AC147" s="48">
        <v>0</v>
      </c>
      <c r="AD147" s="48">
        <v>0</v>
      </c>
      <c r="AE147" s="48">
        <v>0</v>
      </c>
      <c r="AF147" s="142"/>
      <c r="AG147" s="74">
        <f t="shared" si="149"/>
        <v>0</v>
      </c>
      <c r="AH147" s="74">
        <f t="shared" si="150"/>
        <v>0</v>
      </c>
      <c r="AI147" s="74">
        <f t="shared" si="151"/>
        <v>0</v>
      </c>
      <c r="AJ147" s="74">
        <f t="shared" si="152"/>
        <v>0</v>
      </c>
      <c r="AL147" s="140" t="e">
        <f t="shared" si="164"/>
        <v>#DIV/0!</v>
      </c>
    </row>
    <row r="148" spans="1:38" s="75" customFormat="1" x14ac:dyDescent="0.3">
      <c r="A148" s="47" t="s">
        <v>36</v>
      </c>
      <c r="B148" s="50">
        <f>SUM(H148,J148,L148,N148,P148,R148,T148,V148,X148,Z148,AB148,AD148)</f>
        <v>0</v>
      </c>
      <c r="C148" s="50">
        <f t="shared" ref="C148:C151" si="171">SUM(H148+J148+L148+N148+P148+R148+T148+V148+X148+Z148)</f>
        <v>0</v>
      </c>
      <c r="D148" s="50">
        <f>E148</f>
        <v>0</v>
      </c>
      <c r="E148" s="50">
        <f>SUM(I148,K148,M148,O148,Q148,S148,U148,W148,Y148,AA148,AC148,AE148)</f>
        <v>0</v>
      </c>
      <c r="F148" s="48">
        <f t="shared" si="166"/>
        <v>0</v>
      </c>
      <c r="G148" s="48">
        <f t="shared" si="167"/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48">
        <v>0</v>
      </c>
      <c r="T148" s="48">
        <v>0</v>
      </c>
      <c r="U148" s="48">
        <v>0</v>
      </c>
      <c r="V148" s="48">
        <v>0</v>
      </c>
      <c r="W148" s="48">
        <v>0</v>
      </c>
      <c r="X148" s="48">
        <v>0</v>
      </c>
      <c r="Y148" s="48">
        <v>0</v>
      </c>
      <c r="Z148" s="48">
        <v>0</v>
      </c>
      <c r="AA148" s="48">
        <v>0</v>
      </c>
      <c r="AB148" s="48">
        <v>0</v>
      </c>
      <c r="AC148" s="48">
        <v>0</v>
      </c>
      <c r="AD148" s="48">
        <v>0</v>
      </c>
      <c r="AE148" s="48">
        <v>0</v>
      </c>
      <c r="AF148" s="142"/>
      <c r="AG148" s="74">
        <f t="shared" si="149"/>
        <v>0</v>
      </c>
      <c r="AH148" s="74">
        <f t="shared" si="150"/>
        <v>0</v>
      </c>
      <c r="AI148" s="74">
        <f t="shared" si="151"/>
        <v>0</v>
      </c>
      <c r="AJ148" s="74">
        <f t="shared" si="152"/>
        <v>0</v>
      </c>
      <c r="AL148" s="140" t="e">
        <f t="shared" si="164"/>
        <v>#DIV/0!</v>
      </c>
    </row>
    <row r="149" spans="1:38" s="75" customFormat="1" x14ac:dyDescent="0.3">
      <c r="A149" s="47" t="s">
        <v>31</v>
      </c>
      <c r="B149" s="50">
        <f>SUM(H149,J149,L149,N149,P149,R149,T149,V149,X149,Z149,AB149,AD149)</f>
        <v>480.1</v>
      </c>
      <c r="C149" s="50">
        <f t="shared" si="171"/>
        <v>480.1</v>
      </c>
      <c r="D149" s="50">
        <f>E149</f>
        <v>480.1</v>
      </c>
      <c r="E149" s="50">
        <f>SUM(I149,K149,M149,O149,Q149,S149,U149,W149,Y149,AA149,AC149,AE149)</f>
        <v>480.1</v>
      </c>
      <c r="F149" s="48">
        <f t="shared" si="166"/>
        <v>100</v>
      </c>
      <c r="G149" s="48">
        <f t="shared" si="167"/>
        <v>100</v>
      </c>
      <c r="H149" s="50">
        <v>0</v>
      </c>
      <c r="I149" s="50">
        <v>0</v>
      </c>
      <c r="J149" s="50">
        <v>0</v>
      </c>
      <c r="K149" s="50">
        <v>0</v>
      </c>
      <c r="L149" s="50">
        <v>0</v>
      </c>
      <c r="M149" s="48">
        <v>0</v>
      </c>
      <c r="N149" s="50">
        <v>0</v>
      </c>
      <c r="O149" s="48">
        <v>0</v>
      </c>
      <c r="P149" s="50">
        <v>0</v>
      </c>
      <c r="Q149" s="48">
        <v>0</v>
      </c>
      <c r="R149" s="50">
        <v>480.1</v>
      </c>
      <c r="S149" s="50">
        <v>480.1</v>
      </c>
      <c r="T149" s="50">
        <v>0</v>
      </c>
      <c r="U149" s="48">
        <v>0</v>
      </c>
      <c r="V149" s="50">
        <v>0</v>
      </c>
      <c r="W149" s="48">
        <v>0</v>
      </c>
      <c r="X149" s="50">
        <v>0</v>
      </c>
      <c r="Y149" s="48">
        <v>0</v>
      </c>
      <c r="Z149" s="50">
        <v>0</v>
      </c>
      <c r="AA149" s="48">
        <v>0</v>
      </c>
      <c r="AB149" s="50">
        <v>0</v>
      </c>
      <c r="AC149" s="50">
        <v>0</v>
      </c>
      <c r="AD149" s="50">
        <v>0</v>
      </c>
      <c r="AE149" s="50">
        <v>0</v>
      </c>
      <c r="AF149" s="142"/>
      <c r="AG149" s="74">
        <f t="shared" si="149"/>
        <v>480.1</v>
      </c>
      <c r="AH149" s="74">
        <f t="shared" si="150"/>
        <v>480.1</v>
      </c>
      <c r="AI149" s="74">
        <f t="shared" si="151"/>
        <v>480.1</v>
      </c>
      <c r="AJ149" s="74">
        <f t="shared" si="152"/>
        <v>0</v>
      </c>
      <c r="AL149" s="140">
        <f t="shared" si="164"/>
        <v>100</v>
      </c>
    </row>
    <row r="150" spans="1:38" s="75" customFormat="1" ht="37.5" x14ac:dyDescent="0.3">
      <c r="A150" s="98" t="s">
        <v>32</v>
      </c>
      <c r="B150" s="50">
        <f>SUM(H150,J150,L150,N150,P150,R150,T150,V150,X150,Z150,AB150,AD150)</f>
        <v>0</v>
      </c>
      <c r="C150" s="50">
        <f t="shared" si="171"/>
        <v>0</v>
      </c>
      <c r="D150" s="50">
        <f>E150</f>
        <v>0</v>
      </c>
      <c r="E150" s="50">
        <f>SUM(I150,K150,M150,O150,Q150,S150,U150,W150,Y150,AA150,AC150,AE150)</f>
        <v>0</v>
      </c>
      <c r="F150" s="49">
        <f t="shared" si="166"/>
        <v>0</v>
      </c>
      <c r="G150" s="49">
        <f t="shared" si="167"/>
        <v>0</v>
      </c>
      <c r="H150" s="50">
        <v>0</v>
      </c>
      <c r="I150" s="50">
        <v>0</v>
      </c>
      <c r="J150" s="50">
        <v>0</v>
      </c>
      <c r="K150" s="50">
        <v>0</v>
      </c>
      <c r="L150" s="50">
        <v>0</v>
      </c>
      <c r="M150" s="50">
        <v>0</v>
      </c>
      <c r="N150" s="50">
        <v>0</v>
      </c>
      <c r="O150" s="50">
        <v>0</v>
      </c>
      <c r="P150" s="50">
        <v>0</v>
      </c>
      <c r="Q150" s="50">
        <v>0</v>
      </c>
      <c r="R150" s="50">
        <v>0</v>
      </c>
      <c r="S150" s="50">
        <v>0</v>
      </c>
      <c r="T150" s="50">
        <v>0</v>
      </c>
      <c r="U150" s="50">
        <v>0</v>
      </c>
      <c r="V150" s="50">
        <v>0</v>
      </c>
      <c r="W150" s="50">
        <v>0</v>
      </c>
      <c r="X150" s="50">
        <v>0</v>
      </c>
      <c r="Y150" s="50">
        <v>0</v>
      </c>
      <c r="Z150" s="50">
        <v>0</v>
      </c>
      <c r="AA150" s="50">
        <v>0</v>
      </c>
      <c r="AB150" s="50">
        <v>0</v>
      </c>
      <c r="AC150" s="50">
        <v>0</v>
      </c>
      <c r="AD150" s="50">
        <v>0</v>
      </c>
      <c r="AE150" s="99">
        <v>0</v>
      </c>
      <c r="AF150" s="142"/>
      <c r="AG150" s="74">
        <f t="shared" si="149"/>
        <v>0</v>
      </c>
      <c r="AH150" s="74">
        <f t="shared" si="150"/>
        <v>0</v>
      </c>
      <c r="AI150" s="74">
        <f t="shared" si="151"/>
        <v>0</v>
      </c>
      <c r="AJ150" s="74">
        <f t="shared" si="152"/>
        <v>0</v>
      </c>
      <c r="AL150" s="140" t="e">
        <f t="shared" si="164"/>
        <v>#DIV/0!</v>
      </c>
    </row>
    <row r="151" spans="1:38" s="75" customFormat="1" x14ac:dyDescent="0.3">
      <c r="A151" s="47" t="s">
        <v>33</v>
      </c>
      <c r="B151" s="50">
        <f>SUM(H151,J151,L151,N151,P151,R151,T151,V151,X151,Z151,AB151,AD151)</f>
        <v>0</v>
      </c>
      <c r="C151" s="50">
        <f t="shared" si="171"/>
        <v>0</v>
      </c>
      <c r="D151" s="50">
        <f>E151</f>
        <v>0</v>
      </c>
      <c r="E151" s="50">
        <f>SUM(I151,K151,M151,O151,Q151,S151,U151,W151,Y151,AA151,AC151,AE151)</f>
        <v>0</v>
      </c>
      <c r="F151" s="49">
        <f t="shared" si="166"/>
        <v>0</v>
      </c>
      <c r="G151" s="49">
        <f t="shared" si="167"/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v>0</v>
      </c>
      <c r="U151" s="49">
        <v>0</v>
      </c>
      <c r="V151" s="49">
        <v>0</v>
      </c>
      <c r="W151" s="49">
        <v>0</v>
      </c>
      <c r="X151" s="49">
        <v>0</v>
      </c>
      <c r="Y151" s="49">
        <v>0</v>
      </c>
      <c r="Z151" s="49">
        <v>0</v>
      </c>
      <c r="AA151" s="49">
        <v>0</v>
      </c>
      <c r="AB151" s="49">
        <v>0</v>
      </c>
      <c r="AC151" s="49">
        <v>0</v>
      </c>
      <c r="AD151" s="49">
        <v>0</v>
      </c>
      <c r="AE151" s="49">
        <v>0</v>
      </c>
      <c r="AF151" s="143"/>
      <c r="AG151" s="74">
        <f t="shared" si="149"/>
        <v>0</v>
      </c>
      <c r="AH151" s="74">
        <f t="shared" si="150"/>
        <v>0</v>
      </c>
      <c r="AI151" s="74">
        <f t="shared" si="151"/>
        <v>0</v>
      </c>
      <c r="AJ151" s="74">
        <f t="shared" si="152"/>
        <v>0</v>
      </c>
      <c r="AL151" s="140" t="e">
        <f t="shared" si="164"/>
        <v>#DIV/0!</v>
      </c>
    </row>
    <row r="152" spans="1:38" s="75" customFormat="1" ht="27.75" customHeight="1" x14ac:dyDescent="0.25">
      <c r="A152" s="130" t="s">
        <v>64</v>
      </c>
      <c r="B152" s="128"/>
      <c r="C152" s="138"/>
      <c r="D152" s="137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36"/>
      <c r="X152" s="128"/>
      <c r="Y152" s="137"/>
      <c r="Z152" s="128"/>
      <c r="AA152" s="138"/>
      <c r="AB152" s="128"/>
      <c r="AC152" s="128"/>
      <c r="AD152" s="128"/>
      <c r="AE152" s="129"/>
      <c r="AF152" s="141" t="s">
        <v>91</v>
      </c>
      <c r="AG152" s="74">
        <f t="shared" si="149"/>
        <v>0</v>
      </c>
      <c r="AH152" s="74">
        <f t="shared" si="150"/>
        <v>0</v>
      </c>
      <c r="AI152" s="74">
        <f t="shared" si="151"/>
        <v>0</v>
      </c>
      <c r="AJ152" s="74">
        <f t="shared" si="152"/>
        <v>0</v>
      </c>
      <c r="AL152" s="140" t="e">
        <f t="shared" si="164"/>
        <v>#DIV/0!</v>
      </c>
    </row>
    <row r="153" spans="1:38" s="20" customFormat="1" x14ac:dyDescent="0.3">
      <c r="A153" s="47" t="s">
        <v>34</v>
      </c>
      <c r="B153" s="48">
        <f>SUM(B154,B155,B156,B158)</f>
        <v>1000</v>
      </c>
      <c r="C153" s="48">
        <f>SUM(C154,C155,C156,C158)</f>
        <v>1000</v>
      </c>
      <c r="D153" s="48">
        <f>SUM(D154,D155,D156,D158)</f>
        <v>1000</v>
      </c>
      <c r="E153" s="48">
        <f>SUM(E154,E155,E156,E158)</f>
        <v>1000</v>
      </c>
      <c r="F153" s="48">
        <f t="shared" ref="F153:F158" si="172">IFERROR(E153/B153*100,0)</f>
        <v>100</v>
      </c>
      <c r="G153" s="48">
        <f t="shared" ref="G153:G158" si="173">IFERROR(E153/C153*100,0)</f>
        <v>100</v>
      </c>
      <c r="H153" s="48">
        <f t="shared" ref="H153:AE153" si="174">SUM(H154,H155,H156,H158)</f>
        <v>0</v>
      </c>
      <c r="I153" s="48">
        <f t="shared" si="174"/>
        <v>0</v>
      </c>
      <c r="J153" s="48">
        <f t="shared" si="174"/>
        <v>0</v>
      </c>
      <c r="K153" s="48">
        <f t="shared" si="174"/>
        <v>0</v>
      </c>
      <c r="L153" s="48">
        <f t="shared" si="174"/>
        <v>0</v>
      </c>
      <c r="M153" s="48">
        <f t="shared" si="174"/>
        <v>0</v>
      </c>
      <c r="N153" s="48">
        <f t="shared" si="174"/>
        <v>0</v>
      </c>
      <c r="O153" s="48">
        <f t="shared" si="174"/>
        <v>0</v>
      </c>
      <c r="P153" s="48">
        <f t="shared" si="174"/>
        <v>0</v>
      </c>
      <c r="Q153" s="48">
        <f t="shared" si="174"/>
        <v>0</v>
      </c>
      <c r="R153" s="48">
        <f t="shared" ref="R153" si="175">SUM(R154,R155,R156,R158)</f>
        <v>1000</v>
      </c>
      <c r="S153" s="48">
        <f t="shared" si="174"/>
        <v>1000</v>
      </c>
      <c r="T153" s="48">
        <f t="shared" si="174"/>
        <v>0</v>
      </c>
      <c r="U153" s="48">
        <f t="shared" si="174"/>
        <v>0</v>
      </c>
      <c r="V153" s="48">
        <f t="shared" si="174"/>
        <v>0</v>
      </c>
      <c r="W153" s="48">
        <f t="shared" ref="W153" si="176">SUM(W154,W155,W156,W158)</f>
        <v>0</v>
      </c>
      <c r="X153" s="48">
        <f t="shared" si="174"/>
        <v>0</v>
      </c>
      <c r="Y153" s="48">
        <f t="shared" si="174"/>
        <v>0</v>
      </c>
      <c r="Z153" s="48">
        <f t="shared" si="174"/>
        <v>0</v>
      </c>
      <c r="AA153" s="48">
        <f t="shared" si="174"/>
        <v>0</v>
      </c>
      <c r="AB153" s="48">
        <f t="shared" si="174"/>
        <v>0</v>
      </c>
      <c r="AC153" s="48">
        <f t="shared" si="174"/>
        <v>0</v>
      </c>
      <c r="AD153" s="48">
        <f t="shared" si="174"/>
        <v>0</v>
      </c>
      <c r="AE153" s="48">
        <f t="shared" si="174"/>
        <v>0</v>
      </c>
      <c r="AF153" s="142"/>
      <c r="AG153" s="74">
        <f t="shared" si="149"/>
        <v>1000</v>
      </c>
      <c r="AH153" s="74">
        <f t="shared" si="150"/>
        <v>1000</v>
      </c>
      <c r="AI153" s="74">
        <f t="shared" si="151"/>
        <v>1000</v>
      </c>
      <c r="AJ153" s="74">
        <f t="shared" si="152"/>
        <v>0</v>
      </c>
      <c r="AL153" s="140">
        <f t="shared" si="164"/>
        <v>100</v>
      </c>
    </row>
    <row r="154" spans="1:38" s="75" customFormat="1" x14ac:dyDescent="0.3">
      <c r="A154" s="47" t="s">
        <v>30</v>
      </c>
      <c r="B154" s="50">
        <f>SUM(H154,J154,L154,N154,P154,R154,T154,V154,X154,Z154,AB154,AD154)</f>
        <v>0</v>
      </c>
      <c r="C154" s="50">
        <f>SUM(H154+J154+L154+N154+P154+R154+T154+V154+X154+Z154)</f>
        <v>0</v>
      </c>
      <c r="D154" s="50">
        <f>E154</f>
        <v>0</v>
      </c>
      <c r="E154" s="50">
        <f>SUM(I154,K154,M154,O154,Q154,S154,U154,W154,Y154,AA154,AC154,AE154)</f>
        <v>0</v>
      </c>
      <c r="F154" s="48">
        <f t="shared" si="172"/>
        <v>0</v>
      </c>
      <c r="G154" s="48">
        <f t="shared" si="173"/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48">
        <v>0</v>
      </c>
      <c r="T154" s="48">
        <v>0</v>
      </c>
      <c r="U154" s="48">
        <v>0</v>
      </c>
      <c r="V154" s="48">
        <v>0</v>
      </c>
      <c r="W154" s="48">
        <v>0</v>
      </c>
      <c r="X154" s="48">
        <v>0</v>
      </c>
      <c r="Y154" s="48">
        <v>0</v>
      </c>
      <c r="Z154" s="48">
        <v>0</v>
      </c>
      <c r="AA154" s="48">
        <v>0</v>
      </c>
      <c r="AB154" s="48">
        <v>0</v>
      </c>
      <c r="AC154" s="48">
        <v>0</v>
      </c>
      <c r="AD154" s="48">
        <v>0</v>
      </c>
      <c r="AE154" s="48">
        <v>0</v>
      </c>
      <c r="AF154" s="142"/>
      <c r="AG154" s="74">
        <f t="shared" si="149"/>
        <v>0</v>
      </c>
      <c r="AH154" s="74">
        <f t="shared" si="150"/>
        <v>0</v>
      </c>
      <c r="AI154" s="74">
        <f t="shared" si="151"/>
        <v>0</v>
      </c>
      <c r="AJ154" s="74">
        <f t="shared" si="152"/>
        <v>0</v>
      </c>
      <c r="AL154" s="140" t="e">
        <f t="shared" si="164"/>
        <v>#DIV/0!</v>
      </c>
    </row>
    <row r="155" spans="1:38" s="75" customFormat="1" x14ac:dyDescent="0.3">
      <c r="A155" s="47" t="s">
        <v>36</v>
      </c>
      <c r="B155" s="50">
        <f>SUM(H155,J155,L155,N155,P155,R155,T155,V155,X155,Z155,AB155,AD155)</f>
        <v>0</v>
      </c>
      <c r="C155" s="50">
        <f t="shared" ref="C155:C158" si="177">SUM(H155+J155+L155+N155+P155+R155+T155+V155+X155+Z155)</f>
        <v>0</v>
      </c>
      <c r="D155" s="50">
        <f>E155</f>
        <v>0</v>
      </c>
      <c r="E155" s="50">
        <f>SUM(I155,K155,M155,O155,Q155,S155,U155,W155,Y155,AA155,AC155,AE155)</f>
        <v>0</v>
      </c>
      <c r="F155" s="48">
        <f t="shared" si="172"/>
        <v>0</v>
      </c>
      <c r="G155" s="48">
        <f t="shared" si="173"/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48">
        <v>0</v>
      </c>
      <c r="S155" s="48">
        <v>0</v>
      </c>
      <c r="T155" s="48">
        <v>0</v>
      </c>
      <c r="U155" s="48">
        <v>0</v>
      </c>
      <c r="V155" s="48">
        <v>0</v>
      </c>
      <c r="W155" s="48">
        <v>0</v>
      </c>
      <c r="X155" s="48">
        <v>0</v>
      </c>
      <c r="Y155" s="48">
        <v>0</v>
      </c>
      <c r="Z155" s="48">
        <v>0</v>
      </c>
      <c r="AA155" s="48">
        <v>0</v>
      </c>
      <c r="AB155" s="48">
        <v>0</v>
      </c>
      <c r="AC155" s="48">
        <v>0</v>
      </c>
      <c r="AD155" s="48">
        <v>0</v>
      </c>
      <c r="AE155" s="48">
        <v>0</v>
      </c>
      <c r="AF155" s="142"/>
      <c r="AG155" s="74">
        <f t="shared" si="149"/>
        <v>0</v>
      </c>
      <c r="AH155" s="74">
        <f t="shared" si="150"/>
        <v>0</v>
      </c>
      <c r="AI155" s="74">
        <f t="shared" si="151"/>
        <v>0</v>
      </c>
      <c r="AJ155" s="74">
        <f t="shared" si="152"/>
        <v>0</v>
      </c>
      <c r="AL155" s="140" t="e">
        <f t="shared" si="164"/>
        <v>#DIV/0!</v>
      </c>
    </row>
    <row r="156" spans="1:38" s="75" customFormat="1" x14ac:dyDescent="0.3">
      <c r="A156" s="47" t="s">
        <v>31</v>
      </c>
      <c r="B156" s="50">
        <f>SUM(H156,J156,L156,N156,P156,R156,T156,V156,X156,Z156,AB156,AD156)</f>
        <v>1000</v>
      </c>
      <c r="C156" s="50">
        <f t="shared" si="177"/>
        <v>1000</v>
      </c>
      <c r="D156" s="50">
        <f>E156</f>
        <v>1000</v>
      </c>
      <c r="E156" s="50">
        <f>SUM(I156,K156,M156,O156,Q156,S156,U156,W156,Y156,AA156,AC156,AE156)</f>
        <v>1000</v>
      </c>
      <c r="F156" s="48">
        <f t="shared" si="172"/>
        <v>100</v>
      </c>
      <c r="G156" s="48">
        <f t="shared" si="173"/>
        <v>100</v>
      </c>
      <c r="H156" s="50">
        <v>0</v>
      </c>
      <c r="I156" s="50">
        <v>0</v>
      </c>
      <c r="J156" s="50">
        <v>0</v>
      </c>
      <c r="K156" s="50">
        <v>0</v>
      </c>
      <c r="L156" s="50">
        <v>0</v>
      </c>
      <c r="M156" s="48">
        <v>0</v>
      </c>
      <c r="N156" s="50">
        <v>0</v>
      </c>
      <c r="O156" s="48">
        <v>0</v>
      </c>
      <c r="P156" s="50">
        <v>0</v>
      </c>
      <c r="Q156" s="48">
        <v>0</v>
      </c>
      <c r="R156" s="50">
        <v>1000</v>
      </c>
      <c r="S156" s="50">
        <v>1000</v>
      </c>
      <c r="T156" s="50">
        <v>0</v>
      </c>
      <c r="U156" s="48">
        <v>0</v>
      </c>
      <c r="V156" s="50">
        <v>0</v>
      </c>
      <c r="W156" s="48">
        <v>0</v>
      </c>
      <c r="X156" s="50">
        <v>0</v>
      </c>
      <c r="Y156" s="48">
        <v>0</v>
      </c>
      <c r="Z156" s="50">
        <v>0</v>
      </c>
      <c r="AA156" s="48">
        <v>0</v>
      </c>
      <c r="AB156" s="50">
        <v>0</v>
      </c>
      <c r="AC156" s="50">
        <v>0</v>
      </c>
      <c r="AD156" s="50">
        <v>0</v>
      </c>
      <c r="AE156" s="50">
        <v>0</v>
      </c>
      <c r="AF156" s="142"/>
      <c r="AG156" s="74">
        <f t="shared" si="149"/>
        <v>1000</v>
      </c>
      <c r="AH156" s="74">
        <f t="shared" si="150"/>
        <v>1000</v>
      </c>
      <c r="AI156" s="74">
        <f t="shared" si="151"/>
        <v>1000</v>
      </c>
      <c r="AJ156" s="74">
        <f t="shared" si="152"/>
        <v>0</v>
      </c>
      <c r="AL156" s="140">
        <f t="shared" si="164"/>
        <v>100</v>
      </c>
    </row>
    <row r="157" spans="1:38" s="75" customFormat="1" ht="37.5" x14ac:dyDescent="0.3">
      <c r="A157" s="98" t="s">
        <v>32</v>
      </c>
      <c r="B157" s="50">
        <f>SUM(H157,J157,L157,N157,P157,R157,T157,V157,X157,Z157,AB157,AD157)</f>
        <v>0</v>
      </c>
      <c r="C157" s="50">
        <f t="shared" si="177"/>
        <v>0</v>
      </c>
      <c r="D157" s="50">
        <f>E157</f>
        <v>0</v>
      </c>
      <c r="E157" s="50">
        <f>SUM(I157,K157,M157,O157,Q157,S157,U157,W157,Y157,AA157,AC157,AE157)</f>
        <v>0</v>
      </c>
      <c r="F157" s="49">
        <f t="shared" si="172"/>
        <v>0</v>
      </c>
      <c r="G157" s="49">
        <f t="shared" si="173"/>
        <v>0</v>
      </c>
      <c r="H157" s="50">
        <v>0</v>
      </c>
      <c r="I157" s="50">
        <v>0</v>
      </c>
      <c r="J157" s="50">
        <v>0</v>
      </c>
      <c r="K157" s="50">
        <v>0</v>
      </c>
      <c r="L157" s="50">
        <v>0</v>
      </c>
      <c r="M157" s="50">
        <v>0</v>
      </c>
      <c r="N157" s="50">
        <v>0</v>
      </c>
      <c r="O157" s="50">
        <v>0</v>
      </c>
      <c r="P157" s="50">
        <v>0</v>
      </c>
      <c r="Q157" s="50">
        <v>0</v>
      </c>
      <c r="R157" s="50">
        <v>0</v>
      </c>
      <c r="S157" s="50">
        <v>0</v>
      </c>
      <c r="T157" s="50">
        <v>0</v>
      </c>
      <c r="U157" s="50">
        <v>0</v>
      </c>
      <c r="V157" s="50">
        <v>0</v>
      </c>
      <c r="W157" s="50">
        <v>0</v>
      </c>
      <c r="X157" s="50">
        <v>0</v>
      </c>
      <c r="Y157" s="50">
        <v>0</v>
      </c>
      <c r="Z157" s="50">
        <v>0</v>
      </c>
      <c r="AA157" s="50">
        <v>0</v>
      </c>
      <c r="AB157" s="50">
        <v>0</v>
      </c>
      <c r="AC157" s="50">
        <v>0</v>
      </c>
      <c r="AD157" s="50">
        <v>0</v>
      </c>
      <c r="AE157" s="99">
        <v>0</v>
      </c>
      <c r="AF157" s="142"/>
      <c r="AG157" s="74">
        <f t="shared" si="149"/>
        <v>0</v>
      </c>
      <c r="AH157" s="74">
        <f t="shared" si="150"/>
        <v>0</v>
      </c>
      <c r="AI157" s="74">
        <f t="shared" si="151"/>
        <v>0</v>
      </c>
      <c r="AJ157" s="74">
        <f t="shared" si="152"/>
        <v>0</v>
      </c>
      <c r="AL157" s="140" t="e">
        <f t="shared" si="164"/>
        <v>#DIV/0!</v>
      </c>
    </row>
    <row r="158" spans="1:38" s="75" customFormat="1" x14ac:dyDescent="0.3">
      <c r="A158" s="47" t="s">
        <v>33</v>
      </c>
      <c r="B158" s="50">
        <f>SUM(H158,J158,L158,N158,P158,R158,T158,V158,X158,Z158,AB158,AD158)</f>
        <v>0</v>
      </c>
      <c r="C158" s="50">
        <f t="shared" si="177"/>
        <v>0</v>
      </c>
      <c r="D158" s="50">
        <f>E158</f>
        <v>0</v>
      </c>
      <c r="E158" s="50">
        <f>SUM(I158,K158,M158,O158,Q158,S158,U158,W158,Y158,AA158,AC158,AE158)</f>
        <v>0</v>
      </c>
      <c r="F158" s="49">
        <f t="shared" si="172"/>
        <v>0</v>
      </c>
      <c r="G158" s="49">
        <f t="shared" si="173"/>
        <v>0</v>
      </c>
      <c r="H158" s="49">
        <v>0</v>
      </c>
      <c r="I158" s="49">
        <v>0</v>
      </c>
      <c r="J158" s="49">
        <v>0</v>
      </c>
      <c r="K158" s="49">
        <v>0</v>
      </c>
      <c r="L158" s="49">
        <v>0</v>
      </c>
      <c r="M158" s="49">
        <v>0</v>
      </c>
      <c r="N158" s="49">
        <v>0</v>
      </c>
      <c r="O158" s="49">
        <v>0</v>
      </c>
      <c r="P158" s="49">
        <v>0</v>
      </c>
      <c r="Q158" s="49">
        <v>0</v>
      </c>
      <c r="R158" s="49">
        <v>0</v>
      </c>
      <c r="S158" s="49">
        <v>0</v>
      </c>
      <c r="T158" s="49">
        <v>0</v>
      </c>
      <c r="U158" s="49">
        <v>0</v>
      </c>
      <c r="V158" s="49">
        <v>0</v>
      </c>
      <c r="W158" s="49">
        <v>0</v>
      </c>
      <c r="X158" s="49">
        <v>0</v>
      </c>
      <c r="Y158" s="49">
        <v>0</v>
      </c>
      <c r="Z158" s="49">
        <v>0</v>
      </c>
      <c r="AA158" s="49">
        <v>0</v>
      </c>
      <c r="AB158" s="49">
        <v>0</v>
      </c>
      <c r="AC158" s="49">
        <v>0</v>
      </c>
      <c r="AD158" s="49">
        <v>0</v>
      </c>
      <c r="AE158" s="49">
        <v>0</v>
      </c>
      <c r="AF158" s="143"/>
      <c r="AG158" s="74">
        <f t="shared" si="149"/>
        <v>0</v>
      </c>
      <c r="AH158" s="74">
        <f t="shared" si="150"/>
        <v>0</v>
      </c>
      <c r="AI158" s="74">
        <f t="shared" si="151"/>
        <v>0</v>
      </c>
      <c r="AJ158" s="74">
        <f t="shared" si="152"/>
        <v>0</v>
      </c>
      <c r="AL158" s="140" t="e">
        <f t="shared" si="164"/>
        <v>#DIV/0!</v>
      </c>
    </row>
    <row r="159" spans="1:38" s="75" customFormat="1" ht="27.75" customHeight="1" x14ac:dyDescent="0.25">
      <c r="A159" s="130" t="s">
        <v>65</v>
      </c>
      <c r="B159" s="128"/>
      <c r="C159" s="138"/>
      <c r="D159" s="137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36"/>
      <c r="X159" s="128"/>
      <c r="Y159" s="137"/>
      <c r="Z159" s="128"/>
      <c r="AA159" s="138"/>
      <c r="AB159" s="128"/>
      <c r="AC159" s="128"/>
      <c r="AD159" s="128"/>
      <c r="AE159" s="129"/>
      <c r="AF159" s="141" t="s">
        <v>92</v>
      </c>
      <c r="AG159" s="74">
        <f t="shared" si="149"/>
        <v>0</v>
      </c>
      <c r="AH159" s="74">
        <f t="shared" si="150"/>
        <v>0</v>
      </c>
      <c r="AI159" s="74">
        <f t="shared" si="151"/>
        <v>0</v>
      </c>
      <c r="AJ159" s="74">
        <f t="shared" si="152"/>
        <v>0</v>
      </c>
      <c r="AL159" s="140" t="e">
        <f t="shared" si="164"/>
        <v>#DIV/0!</v>
      </c>
    </row>
    <row r="160" spans="1:38" s="20" customFormat="1" x14ac:dyDescent="0.3">
      <c r="A160" s="47" t="s">
        <v>34</v>
      </c>
      <c r="B160" s="48">
        <f>SUM(B161,B162,B163,B165)</f>
        <v>600</v>
      </c>
      <c r="C160" s="48">
        <f>SUM(C161,C162,C163,C165)</f>
        <v>600</v>
      </c>
      <c r="D160" s="48">
        <f>SUM(D161,D162,D163,D165)</f>
        <v>600</v>
      </c>
      <c r="E160" s="48">
        <f>SUM(E161,E162,E163,E165)</f>
        <v>600</v>
      </c>
      <c r="F160" s="48">
        <f t="shared" ref="F160:F165" si="178">IFERROR(E160/B160*100,0)</f>
        <v>100</v>
      </c>
      <c r="G160" s="48">
        <f t="shared" ref="G160:G165" si="179">IFERROR(E160/C160*100,0)</f>
        <v>100</v>
      </c>
      <c r="H160" s="48">
        <f t="shared" ref="H160:AE160" si="180">SUM(H161,H162,H163,H165)</f>
        <v>0</v>
      </c>
      <c r="I160" s="48">
        <f t="shared" si="180"/>
        <v>0</v>
      </c>
      <c r="J160" s="48">
        <f t="shared" si="180"/>
        <v>0</v>
      </c>
      <c r="K160" s="48">
        <f t="shared" si="180"/>
        <v>0</v>
      </c>
      <c r="L160" s="48">
        <f t="shared" si="180"/>
        <v>0</v>
      </c>
      <c r="M160" s="48">
        <f t="shared" si="180"/>
        <v>0</v>
      </c>
      <c r="N160" s="48">
        <f t="shared" si="180"/>
        <v>0</v>
      </c>
      <c r="O160" s="48">
        <f t="shared" si="180"/>
        <v>0</v>
      </c>
      <c r="P160" s="48">
        <f t="shared" si="180"/>
        <v>0</v>
      </c>
      <c r="Q160" s="48">
        <f t="shared" si="180"/>
        <v>0</v>
      </c>
      <c r="R160" s="48">
        <f t="shared" ref="R160" si="181">SUM(R161,R162,R163,R165)</f>
        <v>600</v>
      </c>
      <c r="S160" s="48">
        <f t="shared" si="180"/>
        <v>600</v>
      </c>
      <c r="T160" s="48">
        <f t="shared" si="180"/>
        <v>0</v>
      </c>
      <c r="U160" s="48">
        <f t="shared" si="180"/>
        <v>0</v>
      </c>
      <c r="V160" s="48">
        <f t="shared" si="180"/>
        <v>0</v>
      </c>
      <c r="W160" s="48">
        <f t="shared" ref="W160" si="182">SUM(W161,W162,W163,W165)</f>
        <v>0</v>
      </c>
      <c r="X160" s="48">
        <f t="shared" ref="X160" si="183">SUM(X161,X162,X163,X165)</f>
        <v>0</v>
      </c>
      <c r="Y160" s="48">
        <f t="shared" si="180"/>
        <v>0</v>
      </c>
      <c r="Z160" s="48">
        <f t="shared" si="180"/>
        <v>0</v>
      </c>
      <c r="AA160" s="48">
        <f t="shared" si="180"/>
        <v>0</v>
      </c>
      <c r="AB160" s="48">
        <f t="shared" si="180"/>
        <v>0</v>
      </c>
      <c r="AC160" s="48">
        <f t="shared" si="180"/>
        <v>0</v>
      </c>
      <c r="AD160" s="48">
        <f t="shared" si="180"/>
        <v>0</v>
      </c>
      <c r="AE160" s="48">
        <f t="shared" si="180"/>
        <v>0</v>
      </c>
      <c r="AF160" s="142"/>
      <c r="AG160" s="74">
        <f t="shared" si="149"/>
        <v>600</v>
      </c>
      <c r="AH160" s="74">
        <f t="shared" si="150"/>
        <v>600</v>
      </c>
      <c r="AI160" s="74">
        <f t="shared" si="151"/>
        <v>600</v>
      </c>
      <c r="AJ160" s="74">
        <f t="shared" si="152"/>
        <v>0</v>
      </c>
      <c r="AL160" s="140">
        <f t="shared" si="164"/>
        <v>100</v>
      </c>
    </row>
    <row r="161" spans="1:38" s="75" customFormat="1" x14ac:dyDescent="0.3">
      <c r="A161" s="47" t="s">
        <v>30</v>
      </c>
      <c r="B161" s="50">
        <f>SUM(H161,J161,L161,N161,P161,R161,T161,V161,X161,Z161,AB161,AD161)</f>
        <v>0</v>
      </c>
      <c r="C161" s="50">
        <f>SUM(H161+J161+L161+N161+P161+R161+T161+V161+X161+Z161)</f>
        <v>0</v>
      </c>
      <c r="D161" s="50">
        <f>E161</f>
        <v>0</v>
      </c>
      <c r="E161" s="50">
        <f>SUM(I161,K161,M161,O161,Q161,S161,U161,W161,Y161,AA161,AC161,AE161)</f>
        <v>0</v>
      </c>
      <c r="F161" s="48">
        <f t="shared" si="178"/>
        <v>0</v>
      </c>
      <c r="G161" s="48">
        <f t="shared" si="179"/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8">
        <v>0</v>
      </c>
      <c r="Q161" s="48">
        <v>0</v>
      </c>
      <c r="R161" s="48">
        <v>0</v>
      </c>
      <c r="S161" s="48">
        <v>0</v>
      </c>
      <c r="T161" s="48">
        <v>0</v>
      </c>
      <c r="U161" s="48">
        <v>0</v>
      </c>
      <c r="V161" s="48">
        <v>0</v>
      </c>
      <c r="W161" s="48">
        <v>0</v>
      </c>
      <c r="X161" s="48">
        <v>0</v>
      </c>
      <c r="Y161" s="48">
        <v>0</v>
      </c>
      <c r="Z161" s="48">
        <v>0</v>
      </c>
      <c r="AA161" s="48">
        <v>0</v>
      </c>
      <c r="AB161" s="48">
        <v>0</v>
      </c>
      <c r="AC161" s="48">
        <v>0</v>
      </c>
      <c r="AD161" s="48">
        <v>0</v>
      </c>
      <c r="AE161" s="48">
        <v>0</v>
      </c>
      <c r="AF161" s="142"/>
      <c r="AG161" s="74">
        <f t="shared" si="149"/>
        <v>0</v>
      </c>
      <c r="AH161" s="74">
        <f t="shared" si="150"/>
        <v>0</v>
      </c>
      <c r="AI161" s="74">
        <f t="shared" si="151"/>
        <v>0</v>
      </c>
      <c r="AJ161" s="74">
        <f t="shared" si="152"/>
        <v>0</v>
      </c>
      <c r="AL161" s="140" t="e">
        <f t="shared" si="164"/>
        <v>#DIV/0!</v>
      </c>
    </row>
    <row r="162" spans="1:38" s="75" customFormat="1" x14ac:dyDescent="0.3">
      <c r="A162" s="47" t="s">
        <v>36</v>
      </c>
      <c r="B162" s="50">
        <f>SUM(H162,J162,L162,N162,P162,R162,T162,V162,X162,Z162,AB162,AD162)</f>
        <v>0</v>
      </c>
      <c r="C162" s="50">
        <f t="shared" ref="C162:C165" si="184">SUM(H162+J162+L162+N162+P162+R162+T162+V162+X162+Z162)</f>
        <v>0</v>
      </c>
      <c r="D162" s="50">
        <f>E162</f>
        <v>0</v>
      </c>
      <c r="E162" s="50">
        <f>SUM(I162,K162,M162,O162,Q162,S162,U162,W162,Y162,AA162,AC162,AE162)</f>
        <v>0</v>
      </c>
      <c r="F162" s="48">
        <f t="shared" si="178"/>
        <v>0</v>
      </c>
      <c r="G162" s="48">
        <f t="shared" si="179"/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0</v>
      </c>
      <c r="R162" s="48">
        <v>0</v>
      </c>
      <c r="S162" s="48">
        <v>0</v>
      </c>
      <c r="T162" s="48">
        <v>0</v>
      </c>
      <c r="U162" s="48">
        <v>0</v>
      </c>
      <c r="V162" s="48">
        <v>0</v>
      </c>
      <c r="W162" s="48">
        <v>0</v>
      </c>
      <c r="X162" s="48">
        <v>0</v>
      </c>
      <c r="Y162" s="48">
        <v>0</v>
      </c>
      <c r="Z162" s="48">
        <v>0</v>
      </c>
      <c r="AA162" s="48">
        <v>0</v>
      </c>
      <c r="AB162" s="48">
        <v>0</v>
      </c>
      <c r="AC162" s="48">
        <v>0</v>
      </c>
      <c r="AD162" s="48">
        <v>0</v>
      </c>
      <c r="AE162" s="48">
        <v>0</v>
      </c>
      <c r="AF162" s="142"/>
      <c r="AG162" s="74">
        <f t="shared" si="149"/>
        <v>0</v>
      </c>
      <c r="AH162" s="74">
        <f t="shared" si="150"/>
        <v>0</v>
      </c>
      <c r="AI162" s="74">
        <f t="shared" si="151"/>
        <v>0</v>
      </c>
      <c r="AJ162" s="74">
        <f t="shared" si="152"/>
        <v>0</v>
      </c>
      <c r="AL162" s="140" t="e">
        <f t="shared" si="164"/>
        <v>#DIV/0!</v>
      </c>
    </row>
    <row r="163" spans="1:38" s="75" customFormat="1" x14ac:dyDescent="0.3">
      <c r="A163" s="47" t="s">
        <v>31</v>
      </c>
      <c r="B163" s="50">
        <f>SUM(H163,J163,L163,N163,P163,R163,T163,V163,X163,Z163,AB163,AD163)</f>
        <v>600</v>
      </c>
      <c r="C163" s="50">
        <f t="shared" si="184"/>
        <v>600</v>
      </c>
      <c r="D163" s="50">
        <f>E163</f>
        <v>600</v>
      </c>
      <c r="E163" s="50">
        <f>SUM(I163,K163,M163,O163,Q163,S163,U163,W163,Y163,AA163,AC163,AE163)</f>
        <v>600</v>
      </c>
      <c r="F163" s="48">
        <f t="shared" si="178"/>
        <v>100</v>
      </c>
      <c r="G163" s="48">
        <f t="shared" si="179"/>
        <v>100</v>
      </c>
      <c r="H163" s="50">
        <v>0</v>
      </c>
      <c r="I163" s="50">
        <v>0</v>
      </c>
      <c r="J163" s="50">
        <v>0</v>
      </c>
      <c r="K163" s="50">
        <v>0</v>
      </c>
      <c r="L163" s="50">
        <v>0</v>
      </c>
      <c r="M163" s="48">
        <v>0</v>
      </c>
      <c r="N163" s="50">
        <v>0</v>
      </c>
      <c r="O163" s="48">
        <v>0</v>
      </c>
      <c r="P163" s="50">
        <v>0</v>
      </c>
      <c r="Q163" s="48">
        <v>0</v>
      </c>
      <c r="R163" s="50">
        <v>600</v>
      </c>
      <c r="S163" s="50">
        <v>600</v>
      </c>
      <c r="T163" s="50">
        <v>0</v>
      </c>
      <c r="U163" s="48">
        <v>0</v>
      </c>
      <c r="V163" s="50">
        <v>0</v>
      </c>
      <c r="W163" s="48">
        <v>0</v>
      </c>
      <c r="X163" s="50">
        <v>0</v>
      </c>
      <c r="Y163" s="48">
        <v>0</v>
      </c>
      <c r="Z163" s="50">
        <v>0</v>
      </c>
      <c r="AA163" s="48">
        <v>0</v>
      </c>
      <c r="AB163" s="50">
        <v>0</v>
      </c>
      <c r="AC163" s="50">
        <v>0</v>
      </c>
      <c r="AD163" s="50">
        <v>0</v>
      </c>
      <c r="AE163" s="50">
        <v>0</v>
      </c>
      <c r="AF163" s="142"/>
      <c r="AG163" s="74">
        <f t="shared" si="149"/>
        <v>600</v>
      </c>
      <c r="AH163" s="74">
        <f t="shared" si="150"/>
        <v>600</v>
      </c>
      <c r="AI163" s="74">
        <f t="shared" si="151"/>
        <v>600</v>
      </c>
      <c r="AJ163" s="74">
        <f t="shared" si="152"/>
        <v>0</v>
      </c>
      <c r="AL163" s="140">
        <f t="shared" si="164"/>
        <v>100</v>
      </c>
    </row>
    <row r="164" spans="1:38" s="75" customFormat="1" ht="37.5" x14ac:dyDescent="0.3">
      <c r="A164" s="98" t="s">
        <v>32</v>
      </c>
      <c r="B164" s="50">
        <f>SUM(H164,J164,L164,N164,P164,R164,T164,V164,X164,Z164,AB164,AD164)</f>
        <v>0</v>
      </c>
      <c r="C164" s="50">
        <f t="shared" si="184"/>
        <v>0</v>
      </c>
      <c r="D164" s="50">
        <f>E164</f>
        <v>0</v>
      </c>
      <c r="E164" s="50">
        <f>SUM(I164,K164,M164,O164,Q164,S164,U164,W164,Y164,AA164,AC164,AE164)</f>
        <v>0</v>
      </c>
      <c r="F164" s="49">
        <f t="shared" si="178"/>
        <v>0</v>
      </c>
      <c r="G164" s="49">
        <f t="shared" si="179"/>
        <v>0</v>
      </c>
      <c r="H164" s="50">
        <v>0</v>
      </c>
      <c r="I164" s="50">
        <v>0</v>
      </c>
      <c r="J164" s="50">
        <v>0</v>
      </c>
      <c r="K164" s="50">
        <v>0</v>
      </c>
      <c r="L164" s="50">
        <v>0</v>
      </c>
      <c r="M164" s="50">
        <v>0</v>
      </c>
      <c r="N164" s="50">
        <v>0</v>
      </c>
      <c r="O164" s="50">
        <v>0</v>
      </c>
      <c r="P164" s="50">
        <v>0</v>
      </c>
      <c r="Q164" s="50">
        <v>0</v>
      </c>
      <c r="R164" s="50">
        <v>0</v>
      </c>
      <c r="S164" s="50">
        <v>0</v>
      </c>
      <c r="T164" s="50">
        <v>0</v>
      </c>
      <c r="U164" s="50">
        <v>0</v>
      </c>
      <c r="V164" s="50">
        <v>0</v>
      </c>
      <c r="W164" s="50">
        <v>0</v>
      </c>
      <c r="X164" s="50">
        <v>0</v>
      </c>
      <c r="Y164" s="50">
        <v>0</v>
      </c>
      <c r="Z164" s="50">
        <v>0</v>
      </c>
      <c r="AA164" s="50">
        <v>0</v>
      </c>
      <c r="AB164" s="50">
        <v>0</v>
      </c>
      <c r="AC164" s="50">
        <v>0</v>
      </c>
      <c r="AD164" s="50">
        <v>0</v>
      </c>
      <c r="AE164" s="99">
        <v>0</v>
      </c>
      <c r="AF164" s="142"/>
      <c r="AG164" s="74">
        <f t="shared" si="149"/>
        <v>0</v>
      </c>
      <c r="AH164" s="74">
        <f t="shared" si="150"/>
        <v>0</v>
      </c>
      <c r="AI164" s="74">
        <f t="shared" si="151"/>
        <v>0</v>
      </c>
      <c r="AJ164" s="74">
        <f t="shared" si="152"/>
        <v>0</v>
      </c>
      <c r="AL164" s="140" t="e">
        <f t="shared" si="164"/>
        <v>#DIV/0!</v>
      </c>
    </row>
    <row r="165" spans="1:38" s="75" customFormat="1" x14ac:dyDescent="0.3">
      <c r="A165" s="47" t="s">
        <v>33</v>
      </c>
      <c r="B165" s="50">
        <f>SUM(H165,J165,L165,N165,P165,R165,T165,V165,X165,Z165,AB165,AD165)</f>
        <v>0</v>
      </c>
      <c r="C165" s="50">
        <f t="shared" si="184"/>
        <v>0</v>
      </c>
      <c r="D165" s="50">
        <f>E165</f>
        <v>0</v>
      </c>
      <c r="E165" s="50">
        <f>SUM(I165,K165,M165,O165,Q165,S165,U165,W165,Y165,AA165,AC165,AE165)</f>
        <v>0</v>
      </c>
      <c r="F165" s="49">
        <f t="shared" si="178"/>
        <v>0</v>
      </c>
      <c r="G165" s="49">
        <f t="shared" si="179"/>
        <v>0</v>
      </c>
      <c r="H165" s="49">
        <v>0</v>
      </c>
      <c r="I165" s="49">
        <v>0</v>
      </c>
      <c r="J165" s="49">
        <v>0</v>
      </c>
      <c r="K165" s="49">
        <v>0</v>
      </c>
      <c r="L165" s="49">
        <v>0</v>
      </c>
      <c r="M165" s="49">
        <v>0</v>
      </c>
      <c r="N165" s="49">
        <v>0</v>
      </c>
      <c r="O165" s="49">
        <v>0</v>
      </c>
      <c r="P165" s="49">
        <v>0</v>
      </c>
      <c r="Q165" s="49">
        <v>0</v>
      </c>
      <c r="R165" s="49">
        <v>0</v>
      </c>
      <c r="S165" s="49">
        <v>0</v>
      </c>
      <c r="T165" s="49">
        <v>0</v>
      </c>
      <c r="U165" s="49">
        <v>0</v>
      </c>
      <c r="V165" s="49">
        <v>0</v>
      </c>
      <c r="W165" s="49">
        <v>0</v>
      </c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143"/>
      <c r="AG165" s="74">
        <f t="shared" si="149"/>
        <v>0</v>
      </c>
      <c r="AH165" s="74">
        <f t="shared" si="150"/>
        <v>0</v>
      </c>
      <c r="AI165" s="74">
        <f t="shared" si="151"/>
        <v>0</v>
      </c>
      <c r="AJ165" s="74">
        <f t="shared" si="152"/>
        <v>0</v>
      </c>
      <c r="AL165" s="140" t="e">
        <f t="shared" si="164"/>
        <v>#DIV/0!</v>
      </c>
    </row>
    <row r="166" spans="1:38" s="75" customFormat="1" ht="27.75" customHeight="1" x14ac:dyDescent="0.25">
      <c r="A166" s="130" t="s">
        <v>66</v>
      </c>
      <c r="B166" s="128"/>
      <c r="C166" s="138"/>
      <c r="D166" s="137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36"/>
      <c r="X166" s="128"/>
      <c r="Y166" s="137"/>
      <c r="Z166" s="128"/>
      <c r="AA166" s="138"/>
      <c r="AB166" s="128"/>
      <c r="AC166" s="128"/>
      <c r="AD166" s="128"/>
      <c r="AE166" s="129"/>
      <c r="AF166" s="141" t="s">
        <v>93</v>
      </c>
      <c r="AG166" s="74">
        <f t="shared" si="149"/>
        <v>0</v>
      </c>
      <c r="AH166" s="74">
        <f t="shared" si="150"/>
        <v>0</v>
      </c>
      <c r="AI166" s="74">
        <f t="shared" si="151"/>
        <v>0</v>
      </c>
      <c r="AJ166" s="74">
        <f t="shared" si="152"/>
        <v>0</v>
      </c>
      <c r="AL166" s="140" t="e">
        <f t="shared" si="164"/>
        <v>#DIV/0!</v>
      </c>
    </row>
    <row r="167" spans="1:38" s="20" customFormat="1" x14ac:dyDescent="0.3">
      <c r="A167" s="47" t="s">
        <v>34</v>
      </c>
      <c r="B167" s="48">
        <f>SUM(B168,B169,B170,B172)</f>
        <v>600</v>
      </c>
      <c r="C167" s="48">
        <f>SUM(C168,C169,C170,C172)</f>
        <v>600</v>
      </c>
      <c r="D167" s="48">
        <f>SUM(D168,D169,D170,D172)</f>
        <v>600</v>
      </c>
      <c r="E167" s="48">
        <f>SUM(E168,E169,E170,E172)</f>
        <v>600</v>
      </c>
      <c r="F167" s="48">
        <f t="shared" ref="F167:F172" si="185">IFERROR(E167/B167*100,0)</f>
        <v>100</v>
      </c>
      <c r="G167" s="48">
        <f t="shared" ref="G167:G172" si="186">IFERROR(E167/C167*100,0)</f>
        <v>100</v>
      </c>
      <c r="H167" s="48">
        <f t="shared" ref="H167:AE167" si="187">SUM(H168,H169,H170,H172)</f>
        <v>0</v>
      </c>
      <c r="I167" s="48">
        <f t="shared" si="187"/>
        <v>0</v>
      </c>
      <c r="J167" s="48">
        <f t="shared" si="187"/>
        <v>0</v>
      </c>
      <c r="K167" s="48">
        <f t="shared" si="187"/>
        <v>0</v>
      </c>
      <c r="L167" s="48">
        <f t="shared" si="187"/>
        <v>0</v>
      </c>
      <c r="M167" s="48">
        <f t="shared" si="187"/>
        <v>0</v>
      </c>
      <c r="N167" s="48">
        <f t="shared" si="187"/>
        <v>0</v>
      </c>
      <c r="O167" s="48">
        <f t="shared" si="187"/>
        <v>0</v>
      </c>
      <c r="P167" s="48">
        <f t="shared" si="187"/>
        <v>0</v>
      </c>
      <c r="Q167" s="48">
        <f t="shared" si="187"/>
        <v>0</v>
      </c>
      <c r="R167" s="48">
        <f t="shared" ref="R167" si="188">SUM(R168,R169,R170,R172)</f>
        <v>600</v>
      </c>
      <c r="S167" s="48">
        <f t="shared" si="187"/>
        <v>600</v>
      </c>
      <c r="T167" s="48">
        <f t="shared" si="187"/>
        <v>0</v>
      </c>
      <c r="U167" s="48">
        <f t="shared" si="187"/>
        <v>0</v>
      </c>
      <c r="V167" s="48">
        <f t="shared" si="187"/>
        <v>0</v>
      </c>
      <c r="W167" s="48">
        <f t="shared" ref="W167" si="189">SUM(W168,W169,W170,W172)</f>
        <v>0</v>
      </c>
      <c r="X167" s="48">
        <f t="shared" ref="X167" si="190">SUM(X168,X169,X170,X172)</f>
        <v>0</v>
      </c>
      <c r="Y167" s="48">
        <f t="shared" si="187"/>
        <v>0</v>
      </c>
      <c r="Z167" s="48">
        <f t="shared" si="187"/>
        <v>0</v>
      </c>
      <c r="AA167" s="48">
        <f t="shared" si="187"/>
        <v>0</v>
      </c>
      <c r="AB167" s="48">
        <f t="shared" si="187"/>
        <v>0</v>
      </c>
      <c r="AC167" s="48">
        <f t="shared" si="187"/>
        <v>0</v>
      </c>
      <c r="AD167" s="48">
        <f t="shared" si="187"/>
        <v>0</v>
      </c>
      <c r="AE167" s="48">
        <f t="shared" si="187"/>
        <v>0</v>
      </c>
      <c r="AF167" s="142"/>
      <c r="AG167" s="74">
        <f t="shared" si="149"/>
        <v>600</v>
      </c>
      <c r="AH167" s="74">
        <f t="shared" si="150"/>
        <v>600</v>
      </c>
      <c r="AI167" s="74">
        <f t="shared" si="151"/>
        <v>600</v>
      </c>
      <c r="AJ167" s="74">
        <f t="shared" si="152"/>
        <v>0</v>
      </c>
      <c r="AL167" s="140">
        <f t="shared" si="164"/>
        <v>100</v>
      </c>
    </row>
    <row r="168" spans="1:38" s="75" customFormat="1" x14ac:dyDescent="0.3">
      <c r="A168" s="47" t="s">
        <v>30</v>
      </c>
      <c r="B168" s="50">
        <f>SUM(H168,J168,L168,N168,P168,R168,T168,V168,X168,Z168,AB168,AD168)</f>
        <v>0</v>
      </c>
      <c r="C168" s="50">
        <f>SUM(H168+J168+L168+N168+P168+R168+T168+V168+X168+Z168)</f>
        <v>0</v>
      </c>
      <c r="D168" s="50">
        <f>E168</f>
        <v>0</v>
      </c>
      <c r="E168" s="50">
        <f>SUM(I168,K168,M168,O168,Q168,S168,U168,W168,Y168,AA168,AC168,AE168)</f>
        <v>0</v>
      </c>
      <c r="F168" s="48">
        <f t="shared" si="185"/>
        <v>0</v>
      </c>
      <c r="G168" s="48">
        <f t="shared" si="186"/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0</v>
      </c>
      <c r="S168" s="48">
        <v>0</v>
      </c>
      <c r="T168" s="48">
        <v>0</v>
      </c>
      <c r="U168" s="48">
        <v>0</v>
      </c>
      <c r="V168" s="48">
        <v>0</v>
      </c>
      <c r="W168" s="48">
        <v>0</v>
      </c>
      <c r="X168" s="48">
        <v>0</v>
      </c>
      <c r="Y168" s="48">
        <v>0</v>
      </c>
      <c r="Z168" s="48">
        <v>0</v>
      </c>
      <c r="AA168" s="48">
        <v>0</v>
      </c>
      <c r="AB168" s="48">
        <v>0</v>
      </c>
      <c r="AC168" s="48">
        <v>0</v>
      </c>
      <c r="AD168" s="48">
        <v>0</v>
      </c>
      <c r="AE168" s="48">
        <v>0</v>
      </c>
      <c r="AF168" s="142"/>
      <c r="AG168" s="74">
        <f t="shared" si="149"/>
        <v>0</v>
      </c>
      <c r="AH168" s="74">
        <f t="shared" si="150"/>
        <v>0</v>
      </c>
      <c r="AI168" s="74">
        <f t="shared" si="151"/>
        <v>0</v>
      </c>
      <c r="AJ168" s="74">
        <f t="shared" si="152"/>
        <v>0</v>
      </c>
      <c r="AL168" s="140" t="e">
        <f t="shared" si="164"/>
        <v>#DIV/0!</v>
      </c>
    </row>
    <row r="169" spans="1:38" s="75" customFormat="1" x14ac:dyDescent="0.3">
      <c r="A169" s="47" t="s">
        <v>36</v>
      </c>
      <c r="B169" s="50">
        <f>SUM(H169,J169,L169,N169,P169,R169,T169,V169,X169,Z169,AB169,AD169)</f>
        <v>0</v>
      </c>
      <c r="C169" s="50">
        <f t="shared" ref="C169:C172" si="191">SUM(H169+J169+L169+N169+P169+R169+T169+V169+X169+Z169)</f>
        <v>0</v>
      </c>
      <c r="D169" s="50">
        <f>E169</f>
        <v>0</v>
      </c>
      <c r="E169" s="50">
        <f>SUM(I169,K169,M169,O169,Q169,S169,U169,W169,Y169,AA169,AC169,AE169)</f>
        <v>0</v>
      </c>
      <c r="F169" s="48">
        <f t="shared" si="185"/>
        <v>0</v>
      </c>
      <c r="G169" s="48">
        <f t="shared" si="186"/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48">
        <v>0</v>
      </c>
      <c r="T169" s="48">
        <v>0</v>
      </c>
      <c r="U169" s="48">
        <v>0</v>
      </c>
      <c r="V169" s="48">
        <v>0</v>
      </c>
      <c r="W169" s="48">
        <v>0</v>
      </c>
      <c r="X169" s="48">
        <v>0</v>
      </c>
      <c r="Y169" s="48">
        <v>0</v>
      </c>
      <c r="Z169" s="48">
        <v>0</v>
      </c>
      <c r="AA169" s="48">
        <v>0</v>
      </c>
      <c r="AB169" s="48">
        <v>0</v>
      </c>
      <c r="AC169" s="48">
        <v>0</v>
      </c>
      <c r="AD169" s="48">
        <v>0</v>
      </c>
      <c r="AE169" s="48">
        <v>0</v>
      </c>
      <c r="AF169" s="142"/>
      <c r="AG169" s="74">
        <f t="shared" si="149"/>
        <v>0</v>
      </c>
      <c r="AH169" s="74">
        <f t="shared" si="150"/>
        <v>0</v>
      </c>
      <c r="AI169" s="74">
        <f t="shared" si="151"/>
        <v>0</v>
      </c>
      <c r="AJ169" s="74">
        <f t="shared" si="152"/>
        <v>0</v>
      </c>
      <c r="AL169" s="140" t="e">
        <f t="shared" si="164"/>
        <v>#DIV/0!</v>
      </c>
    </row>
    <row r="170" spans="1:38" s="75" customFormat="1" x14ac:dyDescent="0.3">
      <c r="A170" s="47" t="s">
        <v>31</v>
      </c>
      <c r="B170" s="50">
        <f>SUM(H170,J170,L170,N170,P170,R170,T170,V170,X170,Z170,AB170,AD170)</f>
        <v>600</v>
      </c>
      <c r="C170" s="50">
        <f>SUM(H170+J170+L170+N170+P170+R170+T170+V170+X170+Z170)</f>
        <v>600</v>
      </c>
      <c r="D170" s="50">
        <f>E170</f>
        <v>600</v>
      </c>
      <c r="E170" s="50">
        <f>SUM(I170,K170,M170,O170,Q170,S170,U170,W170,Y170,AA170,AC170,AE170)</f>
        <v>600</v>
      </c>
      <c r="F170" s="48">
        <f t="shared" si="185"/>
        <v>100</v>
      </c>
      <c r="G170" s="48">
        <f t="shared" si="186"/>
        <v>100</v>
      </c>
      <c r="H170" s="50">
        <v>0</v>
      </c>
      <c r="I170" s="50">
        <v>0</v>
      </c>
      <c r="J170" s="50">
        <v>0</v>
      </c>
      <c r="K170" s="50">
        <v>0</v>
      </c>
      <c r="L170" s="50">
        <v>0</v>
      </c>
      <c r="M170" s="48">
        <v>0</v>
      </c>
      <c r="N170" s="50">
        <v>0</v>
      </c>
      <c r="O170" s="48">
        <v>0</v>
      </c>
      <c r="P170" s="50">
        <v>0</v>
      </c>
      <c r="Q170" s="48">
        <v>0</v>
      </c>
      <c r="R170" s="50">
        <v>600</v>
      </c>
      <c r="S170" s="50">
        <v>600</v>
      </c>
      <c r="T170" s="50">
        <v>0</v>
      </c>
      <c r="U170" s="48">
        <v>0</v>
      </c>
      <c r="V170" s="50">
        <v>0</v>
      </c>
      <c r="W170" s="48">
        <v>0</v>
      </c>
      <c r="X170" s="50">
        <v>0</v>
      </c>
      <c r="Y170" s="48">
        <v>0</v>
      </c>
      <c r="Z170" s="50">
        <v>0</v>
      </c>
      <c r="AA170" s="48">
        <v>0</v>
      </c>
      <c r="AB170" s="50">
        <v>0</v>
      </c>
      <c r="AC170" s="50">
        <v>0</v>
      </c>
      <c r="AD170" s="50">
        <v>0</v>
      </c>
      <c r="AE170" s="50">
        <v>0</v>
      </c>
      <c r="AF170" s="142"/>
      <c r="AG170" s="74">
        <f t="shared" si="149"/>
        <v>600</v>
      </c>
      <c r="AH170" s="74">
        <f t="shared" si="150"/>
        <v>600</v>
      </c>
      <c r="AI170" s="74">
        <f t="shared" si="151"/>
        <v>600</v>
      </c>
      <c r="AJ170" s="74">
        <f t="shared" si="152"/>
        <v>0</v>
      </c>
      <c r="AL170" s="140">
        <f t="shared" si="164"/>
        <v>100</v>
      </c>
    </row>
    <row r="171" spans="1:38" s="75" customFormat="1" ht="37.5" x14ac:dyDescent="0.3">
      <c r="A171" s="98" t="s">
        <v>32</v>
      </c>
      <c r="B171" s="50">
        <f>SUM(H171,J171,L171,N171,P171,R171,T171,V171,X171,Z171,AB171,AD171)</f>
        <v>0</v>
      </c>
      <c r="C171" s="50">
        <f t="shared" si="191"/>
        <v>0</v>
      </c>
      <c r="D171" s="50">
        <f>E171</f>
        <v>0</v>
      </c>
      <c r="E171" s="50">
        <f>SUM(I171,K171,M171,O171,Q171,S171,U171,W171,Y171,AA171,AC171,AE171)</f>
        <v>0</v>
      </c>
      <c r="F171" s="49">
        <f t="shared" si="185"/>
        <v>0</v>
      </c>
      <c r="G171" s="49">
        <f t="shared" si="186"/>
        <v>0</v>
      </c>
      <c r="H171" s="50">
        <v>0</v>
      </c>
      <c r="I171" s="50">
        <v>0</v>
      </c>
      <c r="J171" s="50">
        <v>0</v>
      </c>
      <c r="K171" s="50">
        <v>0</v>
      </c>
      <c r="L171" s="50">
        <v>0</v>
      </c>
      <c r="M171" s="50">
        <v>0</v>
      </c>
      <c r="N171" s="50">
        <v>0</v>
      </c>
      <c r="O171" s="50">
        <v>0</v>
      </c>
      <c r="P171" s="50">
        <v>0</v>
      </c>
      <c r="Q171" s="50">
        <v>0</v>
      </c>
      <c r="R171" s="50">
        <v>0</v>
      </c>
      <c r="S171" s="50">
        <v>0</v>
      </c>
      <c r="T171" s="50">
        <v>0</v>
      </c>
      <c r="U171" s="50">
        <v>0</v>
      </c>
      <c r="V171" s="50">
        <v>0</v>
      </c>
      <c r="W171" s="50">
        <v>0</v>
      </c>
      <c r="X171" s="50">
        <v>0</v>
      </c>
      <c r="Y171" s="50">
        <v>0</v>
      </c>
      <c r="Z171" s="50">
        <v>0</v>
      </c>
      <c r="AA171" s="50">
        <v>0</v>
      </c>
      <c r="AB171" s="50">
        <v>0</v>
      </c>
      <c r="AC171" s="50">
        <v>0</v>
      </c>
      <c r="AD171" s="50">
        <v>0</v>
      </c>
      <c r="AE171" s="99">
        <v>0</v>
      </c>
      <c r="AF171" s="142"/>
      <c r="AG171" s="74">
        <f t="shared" si="149"/>
        <v>0</v>
      </c>
      <c r="AH171" s="74">
        <f t="shared" si="150"/>
        <v>0</v>
      </c>
      <c r="AI171" s="74">
        <f t="shared" si="151"/>
        <v>0</v>
      </c>
      <c r="AJ171" s="74">
        <f t="shared" si="152"/>
        <v>0</v>
      </c>
      <c r="AL171" s="140" t="e">
        <f t="shared" si="164"/>
        <v>#DIV/0!</v>
      </c>
    </row>
    <row r="172" spans="1:38" s="75" customFormat="1" x14ac:dyDescent="0.3">
      <c r="A172" s="47" t="s">
        <v>33</v>
      </c>
      <c r="B172" s="50">
        <f>SUM(H172,J172,L172,N172,P172,R172,T172,V172,X172,Z172,AB172,AD172)</f>
        <v>0</v>
      </c>
      <c r="C172" s="50">
        <f t="shared" si="191"/>
        <v>0</v>
      </c>
      <c r="D172" s="50">
        <f>E172</f>
        <v>0</v>
      </c>
      <c r="E172" s="50">
        <f>SUM(I172,K172,M172,O172,Q172,S172,U172,W172,Y172,AA172,AC172,AE172)</f>
        <v>0</v>
      </c>
      <c r="F172" s="49">
        <f t="shared" si="185"/>
        <v>0</v>
      </c>
      <c r="G172" s="49">
        <f t="shared" si="186"/>
        <v>0</v>
      </c>
      <c r="H172" s="49">
        <v>0</v>
      </c>
      <c r="I172" s="49">
        <v>0</v>
      </c>
      <c r="J172" s="49">
        <v>0</v>
      </c>
      <c r="K172" s="49">
        <v>0</v>
      </c>
      <c r="L172" s="49">
        <v>0</v>
      </c>
      <c r="M172" s="49">
        <v>0</v>
      </c>
      <c r="N172" s="49">
        <v>0</v>
      </c>
      <c r="O172" s="49">
        <v>0</v>
      </c>
      <c r="P172" s="49">
        <v>0</v>
      </c>
      <c r="Q172" s="49">
        <v>0</v>
      </c>
      <c r="R172" s="49">
        <v>0</v>
      </c>
      <c r="S172" s="49">
        <v>0</v>
      </c>
      <c r="T172" s="49">
        <v>0</v>
      </c>
      <c r="U172" s="49">
        <v>0</v>
      </c>
      <c r="V172" s="49">
        <v>0</v>
      </c>
      <c r="W172" s="49">
        <v>0</v>
      </c>
      <c r="X172" s="49">
        <v>0</v>
      </c>
      <c r="Y172" s="49">
        <v>0</v>
      </c>
      <c r="Z172" s="49">
        <v>0</v>
      </c>
      <c r="AA172" s="49">
        <v>0</v>
      </c>
      <c r="AB172" s="49">
        <v>0</v>
      </c>
      <c r="AC172" s="49">
        <v>0</v>
      </c>
      <c r="AD172" s="49">
        <v>0</v>
      </c>
      <c r="AE172" s="49">
        <v>0</v>
      </c>
      <c r="AF172" s="143"/>
      <c r="AG172" s="74">
        <f t="shared" si="149"/>
        <v>0</v>
      </c>
      <c r="AH172" s="74">
        <f t="shared" si="150"/>
        <v>0</v>
      </c>
      <c r="AI172" s="74">
        <f t="shared" si="151"/>
        <v>0</v>
      </c>
      <c r="AJ172" s="74">
        <f t="shared" si="152"/>
        <v>0</v>
      </c>
      <c r="AL172" s="140" t="e">
        <f t="shared" si="164"/>
        <v>#DIV/0!</v>
      </c>
    </row>
    <row r="173" spans="1:38" s="88" customFormat="1" x14ac:dyDescent="0.25">
      <c r="A173" s="91" t="s">
        <v>71</v>
      </c>
      <c r="B173" s="92"/>
      <c r="C173" s="93"/>
      <c r="D173" s="93"/>
      <c r="E173" s="92"/>
      <c r="F173" s="94"/>
      <c r="G173" s="94"/>
      <c r="H173" s="95"/>
      <c r="I173" s="95"/>
      <c r="J173" s="95"/>
      <c r="K173" s="95"/>
      <c r="L173" s="95"/>
      <c r="M173" s="95"/>
      <c r="N173" s="122"/>
      <c r="O173" s="95"/>
      <c r="P173" s="95"/>
      <c r="Q173" s="122"/>
      <c r="R173" s="122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6"/>
      <c r="AF173" s="97"/>
      <c r="AL173" s="140" t="e">
        <f t="shared" si="164"/>
        <v>#DIV/0!</v>
      </c>
    </row>
    <row r="174" spans="1:38" s="75" customFormat="1" ht="24" customHeight="1" x14ac:dyDescent="0.25">
      <c r="A174" s="164" t="s">
        <v>69</v>
      </c>
      <c r="B174" s="164"/>
      <c r="C174" s="164"/>
      <c r="D174" s="164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  <c r="AA174" s="164"/>
      <c r="AB174" s="164"/>
      <c r="AC174" s="164"/>
      <c r="AD174" s="164"/>
      <c r="AE174" s="165"/>
      <c r="AF174" s="51"/>
      <c r="AG174" s="74"/>
      <c r="AH174" s="74"/>
      <c r="AI174" s="74"/>
      <c r="AJ174" s="74"/>
      <c r="AL174" s="140" t="e">
        <f t="shared" si="164"/>
        <v>#DIV/0!</v>
      </c>
    </row>
    <row r="175" spans="1:38" s="20" customFormat="1" ht="27.75" customHeight="1" x14ac:dyDescent="0.3">
      <c r="A175" s="103" t="s">
        <v>34</v>
      </c>
      <c r="B175" s="104">
        <f>SUM(B176:B178,B180)</f>
        <v>0</v>
      </c>
      <c r="C175" s="104">
        <f>SUM(C176:C178,C180)</f>
        <v>0</v>
      </c>
      <c r="D175" s="104">
        <f>SUM(D176:D178,D180)</f>
        <v>0</v>
      </c>
      <c r="E175" s="104">
        <f>SUM(E176:E178,E180)</f>
        <v>0</v>
      </c>
      <c r="F175" s="104">
        <f t="shared" ref="F175:F180" si="192">IFERROR(E175/B175*100,0)</f>
        <v>0</v>
      </c>
      <c r="G175" s="104">
        <f t="shared" ref="G175:G180" si="193">IFERROR(E175/C175*100,0)</f>
        <v>0</v>
      </c>
      <c r="H175" s="104">
        <f t="shared" ref="H175:AE175" si="194">SUM(H176:H178,H180)</f>
        <v>0</v>
      </c>
      <c r="I175" s="104">
        <f t="shared" si="194"/>
        <v>0</v>
      </c>
      <c r="J175" s="104">
        <f t="shared" si="194"/>
        <v>0</v>
      </c>
      <c r="K175" s="104">
        <f t="shared" si="194"/>
        <v>0</v>
      </c>
      <c r="L175" s="104">
        <f t="shared" si="194"/>
        <v>0</v>
      </c>
      <c r="M175" s="104">
        <f t="shared" si="194"/>
        <v>0</v>
      </c>
      <c r="N175" s="104">
        <f t="shared" si="194"/>
        <v>0</v>
      </c>
      <c r="O175" s="104">
        <f t="shared" si="194"/>
        <v>0</v>
      </c>
      <c r="P175" s="104">
        <f t="shared" si="194"/>
        <v>0</v>
      </c>
      <c r="Q175" s="104">
        <f t="shared" si="194"/>
        <v>0</v>
      </c>
      <c r="R175" s="104">
        <f t="shared" si="194"/>
        <v>0</v>
      </c>
      <c r="S175" s="104">
        <f t="shared" si="194"/>
        <v>0</v>
      </c>
      <c r="T175" s="104">
        <f t="shared" si="194"/>
        <v>0</v>
      </c>
      <c r="U175" s="104">
        <f t="shared" si="194"/>
        <v>0</v>
      </c>
      <c r="V175" s="104">
        <f t="shared" si="194"/>
        <v>0</v>
      </c>
      <c r="W175" s="104">
        <f t="shared" ref="W175" si="195">SUM(W176:W178,W180)</f>
        <v>0</v>
      </c>
      <c r="X175" s="104">
        <f t="shared" si="194"/>
        <v>0</v>
      </c>
      <c r="Y175" s="104">
        <f t="shared" si="194"/>
        <v>0</v>
      </c>
      <c r="Z175" s="104">
        <f t="shared" si="194"/>
        <v>0</v>
      </c>
      <c r="AA175" s="104">
        <f t="shared" si="194"/>
        <v>0</v>
      </c>
      <c r="AB175" s="104">
        <f t="shared" si="194"/>
        <v>0</v>
      </c>
      <c r="AC175" s="104">
        <f t="shared" si="194"/>
        <v>0</v>
      </c>
      <c r="AD175" s="104">
        <f t="shared" si="194"/>
        <v>0</v>
      </c>
      <c r="AE175" s="104">
        <f t="shared" si="194"/>
        <v>0</v>
      </c>
      <c r="AF175" s="144" t="s">
        <v>94</v>
      </c>
      <c r="AG175" s="74">
        <f t="shared" ref="AG175:AG226" si="196">H175+J175+L175+N175+P175+R175+T175+V175+X175+Z175+AB175+AD175</f>
        <v>0</v>
      </c>
      <c r="AH175" s="74">
        <f t="shared" ref="AH175:AH208" si="197">H175+J175+L175+N175+P175+R175+T175+V175+X175</f>
        <v>0</v>
      </c>
      <c r="AI175" s="74">
        <f t="shared" ref="AI175:AI226" si="198">I175+K175+M175+O175+Q175+S175+U175+W175+Y175+AA175+AC175+AE175</f>
        <v>0</v>
      </c>
      <c r="AJ175" s="74">
        <f t="shared" ref="AJ175:AJ226" si="199">E175-C175</f>
        <v>0</v>
      </c>
      <c r="AL175" s="140" t="e">
        <f t="shared" si="164"/>
        <v>#DIV/0!</v>
      </c>
    </row>
    <row r="176" spans="1:38" s="75" customFormat="1" ht="21" customHeight="1" x14ac:dyDescent="0.3">
      <c r="A176" s="47" t="s">
        <v>30</v>
      </c>
      <c r="B176" s="48">
        <f t="shared" ref="B176:E180" si="200">B183</f>
        <v>0</v>
      </c>
      <c r="C176" s="48">
        <f>C183</f>
        <v>0</v>
      </c>
      <c r="D176" s="48">
        <f t="shared" si="200"/>
        <v>0</v>
      </c>
      <c r="E176" s="48">
        <f t="shared" si="200"/>
        <v>0</v>
      </c>
      <c r="F176" s="48">
        <f t="shared" si="192"/>
        <v>0</v>
      </c>
      <c r="G176" s="48">
        <f t="shared" si="193"/>
        <v>0</v>
      </c>
      <c r="H176" s="48">
        <f t="shared" ref="H176:AE180" si="201">H183</f>
        <v>0</v>
      </c>
      <c r="I176" s="48">
        <f t="shared" si="201"/>
        <v>0</v>
      </c>
      <c r="J176" s="48">
        <f t="shared" si="201"/>
        <v>0</v>
      </c>
      <c r="K176" s="48">
        <f t="shared" si="201"/>
        <v>0</v>
      </c>
      <c r="L176" s="48">
        <f t="shared" si="201"/>
        <v>0</v>
      </c>
      <c r="M176" s="48">
        <f t="shared" si="201"/>
        <v>0</v>
      </c>
      <c r="N176" s="48">
        <f t="shared" si="201"/>
        <v>0</v>
      </c>
      <c r="O176" s="48">
        <f t="shared" si="201"/>
        <v>0</v>
      </c>
      <c r="P176" s="48">
        <f t="shared" si="201"/>
        <v>0</v>
      </c>
      <c r="Q176" s="48">
        <f t="shared" si="201"/>
        <v>0</v>
      </c>
      <c r="R176" s="48">
        <f t="shared" si="201"/>
        <v>0</v>
      </c>
      <c r="S176" s="48">
        <f t="shared" si="201"/>
        <v>0</v>
      </c>
      <c r="T176" s="48">
        <f t="shared" si="201"/>
        <v>0</v>
      </c>
      <c r="U176" s="48">
        <f t="shared" si="201"/>
        <v>0</v>
      </c>
      <c r="V176" s="48">
        <f t="shared" si="201"/>
        <v>0</v>
      </c>
      <c r="W176" s="48">
        <f t="shared" ref="W176" si="202">W183</f>
        <v>0</v>
      </c>
      <c r="X176" s="48">
        <f t="shared" si="201"/>
        <v>0</v>
      </c>
      <c r="Y176" s="48">
        <f t="shared" si="201"/>
        <v>0</v>
      </c>
      <c r="Z176" s="48">
        <f t="shared" si="201"/>
        <v>0</v>
      </c>
      <c r="AA176" s="48">
        <f t="shared" si="201"/>
        <v>0</v>
      </c>
      <c r="AB176" s="48">
        <f t="shared" si="201"/>
        <v>0</v>
      </c>
      <c r="AC176" s="48">
        <f t="shared" si="201"/>
        <v>0</v>
      </c>
      <c r="AD176" s="48">
        <f t="shared" si="201"/>
        <v>0</v>
      </c>
      <c r="AE176" s="48">
        <f t="shared" si="201"/>
        <v>0</v>
      </c>
      <c r="AF176" s="145"/>
      <c r="AG176" s="74">
        <f t="shared" si="196"/>
        <v>0</v>
      </c>
      <c r="AH176" s="74">
        <f t="shared" si="197"/>
        <v>0</v>
      </c>
      <c r="AI176" s="74">
        <f t="shared" si="198"/>
        <v>0</v>
      </c>
      <c r="AJ176" s="74">
        <f t="shared" si="199"/>
        <v>0</v>
      </c>
      <c r="AL176" s="140" t="e">
        <f t="shared" si="164"/>
        <v>#DIV/0!</v>
      </c>
    </row>
    <row r="177" spans="1:38" s="75" customFormat="1" x14ac:dyDescent="0.3">
      <c r="A177" s="47" t="s">
        <v>36</v>
      </c>
      <c r="B177" s="49">
        <f t="shared" si="200"/>
        <v>0</v>
      </c>
      <c r="C177" s="49">
        <f>C184</f>
        <v>0</v>
      </c>
      <c r="D177" s="49">
        <f t="shared" si="200"/>
        <v>0</v>
      </c>
      <c r="E177" s="49">
        <f t="shared" si="200"/>
        <v>0</v>
      </c>
      <c r="F177" s="49">
        <f t="shared" si="192"/>
        <v>0</v>
      </c>
      <c r="G177" s="49">
        <f t="shared" si="193"/>
        <v>0</v>
      </c>
      <c r="H177" s="49">
        <f t="shared" si="201"/>
        <v>0</v>
      </c>
      <c r="I177" s="49">
        <f t="shared" si="201"/>
        <v>0</v>
      </c>
      <c r="J177" s="49">
        <f t="shared" si="201"/>
        <v>0</v>
      </c>
      <c r="K177" s="49">
        <f t="shared" si="201"/>
        <v>0</v>
      </c>
      <c r="L177" s="49">
        <f t="shared" si="201"/>
        <v>0</v>
      </c>
      <c r="M177" s="49">
        <f t="shared" si="201"/>
        <v>0</v>
      </c>
      <c r="N177" s="49">
        <f t="shared" si="201"/>
        <v>0</v>
      </c>
      <c r="O177" s="49">
        <f t="shared" si="201"/>
        <v>0</v>
      </c>
      <c r="P177" s="49">
        <f t="shared" si="201"/>
        <v>0</v>
      </c>
      <c r="Q177" s="49">
        <f t="shared" si="201"/>
        <v>0</v>
      </c>
      <c r="R177" s="49">
        <f t="shared" si="201"/>
        <v>0</v>
      </c>
      <c r="S177" s="49">
        <f t="shared" si="201"/>
        <v>0</v>
      </c>
      <c r="T177" s="49">
        <f t="shared" si="201"/>
        <v>0</v>
      </c>
      <c r="U177" s="49">
        <f t="shared" si="201"/>
        <v>0</v>
      </c>
      <c r="V177" s="49">
        <f t="shared" si="201"/>
        <v>0</v>
      </c>
      <c r="W177" s="49">
        <f t="shared" ref="W177" si="203">W184</f>
        <v>0</v>
      </c>
      <c r="X177" s="49">
        <f t="shared" si="201"/>
        <v>0</v>
      </c>
      <c r="Y177" s="49">
        <f t="shared" si="201"/>
        <v>0</v>
      </c>
      <c r="Z177" s="49">
        <f t="shared" si="201"/>
        <v>0</v>
      </c>
      <c r="AA177" s="49">
        <f t="shared" si="201"/>
        <v>0</v>
      </c>
      <c r="AB177" s="49">
        <f t="shared" si="201"/>
        <v>0</v>
      </c>
      <c r="AC177" s="49">
        <f t="shared" si="201"/>
        <v>0</v>
      </c>
      <c r="AD177" s="49">
        <f t="shared" si="201"/>
        <v>0</v>
      </c>
      <c r="AE177" s="49">
        <f t="shared" si="201"/>
        <v>0</v>
      </c>
      <c r="AF177" s="145"/>
      <c r="AG177" s="74">
        <f t="shared" si="196"/>
        <v>0</v>
      </c>
      <c r="AH177" s="74">
        <f t="shared" si="197"/>
        <v>0</v>
      </c>
      <c r="AI177" s="74">
        <f t="shared" si="198"/>
        <v>0</v>
      </c>
      <c r="AJ177" s="74">
        <f t="shared" si="199"/>
        <v>0</v>
      </c>
      <c r="AL177" s="140" t="e">
        <f t="shared" si="164"/>
        <v>#DIV/0!</v>
      </c>
    </row>
    <row r="178" spans="1:38" s="75" customFormat="1" ht="24.75" customHeight="1" x14ac:dyDescent="0.3">
      <c r="A178" s="47" t="s">
        <v>31</v>
      </c>
      <c r="B178" s="49">
        <f t="shared" si="200"/>
        <v>0</v>
      </c>
      <c r="C178" s="49">
        <f>C185</f>
        <v>0</v>
      </c>
      <c r="D178" s="49">
        <f t="shared" si="200"/>
        <v>0</v>
      </c>
      <c r="E178" s="49">
        <f t="shared" si="200"/>
        <v>0</v>
      </c>
      <c r="F178" s="49">
        <f t="shared" si="192"/>
        <v>0</v>
      </c>
      <c r="G178" s="49">
        <f t="shared" si="193"/>
        <v>0</v>
      </c>
      <c r="H178" s="49">
        <f t="shared" si="201"/>
        <v>0</v>
      </c>
      <c r="I178" s="49">
        <f t="shared" si="201"/>
        <v>0</v>
      </c>
      <c r="J178" s="49">
        <f t="shared" si="201"/>
        <v>0</v>
      </c>
      <c r="K178" s="49">
        <f t="shared" si="201"/>
        <v>0</v>
      </c>
      <c r="L178" s="49">
        <f t="shared" si="201"/>
        <v>0</v>
      </c>
      <c r="M178" s="49">
        <f t="shared" si="201"/>
        <v>0</v>
      </c>
      <c r="N178" s="49">
        <f t="shared" si="201"/>
        <v>0</v>
      </c>
      <c r="O178" s="49">
        <f t="shared" si="201"/>
        <v>0</v>
      </c>
      <c r="P178" s="49">
        <f t="shared" si="201"/>
        <v>0</v>
      </c>
      <c r="Q178" s="49">
        <f t="shared" si="201"/>
        <v>0</v>
      </c>
      <c r="R178" s="49">
        <f t="shared" si="201"/>
        <v>0</v>
      </c>
      <c r="S178" s="49">
        <f t="shared" si="201"/>
        <v>0</v>
      </c>
      <c r="T178" s="49">
        <f t="shared" si="201"/>
        <v>0</v>
      </c>
      <c r="U178" s="49">
        <f t="shared" si="201"/>
        <v>0</v>
      </c>
      <c r="V178" s="49">
        <f t="shared" si="201"/>
        <v>0</v>
      </c>
      <c r="W178" s="49">
        <f t="shared" ref="W178" si="204">W185</f>
        <v>0</v>
      </c>
      <c r="X178" s="49">
        <f t="shared" si="201"/>
        <v>0</v>
      </c>
      <c r="Y178" s="49">
        <f t="shared" si="201"/>
        <v>0</v>
      </c>
      <c r="Z178" s="49">
        <f t="shared" si="201"/>
        <v>0</v>
      </c>
      <c r="AA178" s="49">
        <f t="shared" si="201"/>
        <v>0</v>
      </c>
      <c r="AB178" s="49">
        <f t="shared" si="201"/>
        <v>0</v>
      </c>
      <c r="AC178" s="49">
        <f t="shared" si="201"/>
        <v>0</v>
      </c>
      <c r="AD178" s="49">
        <f t="shared" si="201"/>
        <v>0</v>
      </c>
      <c r="AE178" s="49">
        <f t="shared" si="201"/>
        <v>0</v>
      </c>
      <c r="AF178" s="145"/>
      <c r="AG178" s="74">
        <f t="shared" si="196"/>
        <v>0</v>
      </c>
      <c r="AH178" s="74">
        <f t="shared" si="197"/>
        <v>0</v>
      </c>
      <c r="AI178" s="74">
        <f t="shared" si="198"/>
        <v>0</v>
      </c>
      <c r="AJ178" s="74">
        <f t="shared" si="199"/>
        <v>0</v>
      </c>
      <c r="AL178" s="140" t="e">
        <f t="shared" si="164"/>
        <v>#DIV/0!</v>
      </c>
    </row>
    <row r="179" spans="1:38" s="75" customFormat="1" ht="37.5" x14ac:dyDescent="0.3">
      <c r="A179" s="47" t="s">
        <v>32</v>
      </c>
      <c r="B179" s="50">
        <f t="shared" si="200"/>
        <v>0</v>
      </c>
      <c r="C179" s="50">
        <f>C186</f>
        <v>0</v>
      </c>
      <c r="D179" s="50">
        <f>D186</f>
        <v>0</v>
      </c>
      <c r="E179" s="50">
        <f t="shared" si="200"/>
        <v>0</v>
      </c>
      <c r="F179" s="49">
        <f t="shared" si="192"/>
        <v>0</v>
      </c>
      <c r="G179" s="49">
        <f t="shared" si="193"/>
        <v>0</v>
      </c>
      <c r="H179" s="50">
        <f t="shared" si="201"/>
        <v>0</v>
      </c>
      <c r="I179" s="50">
        <f t="shared" si="201"/>
        <v>0</v>
      </c>
      <c r="J179" s="50">
        <f t="shared" si="201"/>
        <v>0</v>
      </c>
      <c r="K179" s="50">
        <f t="shared" si="201"/>
        <v>0</v>
      </c>
      <c r="L179" s="50">
        <f t="shared" si="201"/>
        <v>0</v>
      </c>
      <c r="M179" s="50">
        <f t="shared" si="201"/>
        <v>0</v>
      </c>
      <c r="N179" s="50">
        <f t="shared" si="201"/>
        <v>0</v>
      </c>
      <c r="O179" s="50">
        <f t="shared" si="201"/>
        <v>0</v>
      </c>
      <c r="P179" s="50">
        <f t="shared" si="201"/>
        <v>0</v>
      </c>
      <c r="Q179" s="50">
        <f t="shared" si="201"/>
        <v>0</v>
      </c>
      <c r="R179" s="50">
        <f t="shared" si="201"/>
        <v>0</v>
      </c>
      <c r="S179" s="50">
        <f t="shared" si="201"/>
        <v>0</v>
      </c>
      <c r="T179" s="50">
        <f t="shared" si="201"/>
        <v>0</v>
      </c>
      <c r="U179" s="50">
        <f t="shared" si="201"/>
        <v>0</v>
      </c>
      <c r="V179" s="50">
        <f t="shared" si="201"/>
        <v>0</v>
      </c>
      <c r="W179" s="50">
        <f t="shared" ref="W179" si="205">W186</f>
        <v>0</v>
      </c>
      <c r="X179" s="50">
        <f t="shared" si="201"/>
        <v>0</v>
      </c>
      <c r="Y179" s="50">
        <f t="shared" si="201"/>
        <v>0</v>
      </c>
      <c r="Z179" s="50">
        <f t="shared" si="201"/>
        <v>0</v>
      </c>
      <c r="AA179" s="50">
        <f t="shared" si="201"/>
        <v>0</v>
      </c>
      <c r="AB179" s="50">
        <f t="shared" si="201"/>
        <v>0</v>
      </c>
      <c r="AC179" s="50">
        <f t="shared" si="201"/>
        <v>0</v>
      </c>
      <c r="AD179" s="50">
        <f t="shared" si="201"/>
        <v>0</v>
      </c>
      <c r="AE179" s="50">
        <f t="shared" si="201"/>
        <v>0</v>
      </c>
      <c r="AF179" s="145"/>
      <c r="AG179" s="74">
        <f t="shared" si="196"/>
        <v>0</v>
      </c>
      <c r="AH179" s="74">
        <f t="shared" si="197"/>
        <v>0</v>
      </c>
      <c r="AI179" s="74">
        <f t="shared" si="198"/>
        <v>0</v>
      </c>
      <c r="AJ179" s="74">
        <f t="shared" si="199"/>
        <v>0</v>
      </c>
      <c r="AL179" s="140" t="e">
        <f t="shared" si="164"/>
        <v>#DIV/0!</v>
      </c>
    </row>
    <row r="180" spans="1:38" s="75" customFormat="1" x14ac:dyDescent="0.3">
      <c r="A180" s="47" t="s">
        <v>33</v>
      </c>
      <c r="B180" s="50">
        <f t="shared" si="200"/>
        <v>0</v>
      </c>
      <c r="C180" s="50">
        <f>C187</f>
        <v>0</v>
      </c>
      <c r="D180" s="50">
        <f t="shared" si="200"/>
        <v>0</v>
      </c>
      <c r="E180" s="50">
        <f t="shared" si="200"/>
        <v>0</v>
      </c>
      <c r="F180" s="49">
        <f t="shared" si="192"/>
        <v>0</v>
      </c>
      <c r="G180" s="49">
        <f t="shared" si="193"/>
        <v>0</v>
      </c>
      <c r="H180" s="50">
        <f t="shared" si="201"/>
        <v>0</v>
      </c>
      <c r="I180" s="50">
        <f t="shared" si="201"/>
        <v>0</v>
      </c>
      <c r="J180" s="50">
        <f t="shared" si="201"/>
        <v>0</v>
      </c>
      <c r="K180" s="50">
        <f t="shared" si="201"/>
        <v>0</v>
      </c>
      <c r="L180" s="50">
        <f t="shared" si="201"/>
        <v>0</v>
      </c>
      <c r="M180" s="50">
        <f t="shared" si="201"/>
        <v>0</v>
      </c>
      <c r="N180" s="50">
        <f t="shared" si="201"/>
        <v>0</v>
      </c>
      <c r="O180" s="50">
        <f t="shared" si="201"/>
        <v>0</v>
      </c>
      <c r="P180" s="50">
        <f t="shared" si="201"/>
        <v>0</v>
      </c>
      <c r="Q180" s="50">
        <f t="shared" si="201"/>
        <v>0</v>
      </c>
      <c r="R180" s="50">
        <f t="shared" si="201"/>
        <v>0</v>
      </c>
      <c r="S180" s="50">
        <f t="shared" si="201"/>
        <v>0</v>
      </c>
      <c r="T180" s="50">
        <f t="shared" si="201"/>
        <v>0</v>
      </c>
      <c r="U180" s="50">
        <f t="shared" si="201"/>
        <v>0</v>
      </c>
      <c r="V180" s="50">
        <f t="shared" si="201"/>
        <v>0</v>
      </c>
      <c r="W180" s="50">
        <f t="shared" ref="W180" si="206">W187</f>
        <v>0</v>
      </c>
      <c r="X180" s="50">
        <f t="shared" si="201"/>
        <v>0</v>
      </c>
      <c r="Y180" s="50">
        <f t="shared" si="201"/>
        <v>0</v>
      </c>
      <c r="Z180" s="50">
        <f t="shared" si="201"/>
        <v>0</v>
      </c>
      <c r="AA180" s="50">
        <f t="shared" si="201"/>
        <v>0</v>
      </c>
      <c r="AB180" s="50">
        <f t="shared" si="201"/>
        <v>0</v>
      </c>
      <c r="AC180" s="50">
        <f t="shared" si="201"/>
        <v>0</v>
      </c>
      <c r="AD180" s="50">
        <f t="shared" si="201"/>
        <v>0</v>
      </c>
      <c r="AE180" s="50">
        <f t="shared" si="201"/>
        <v>0</v>
      </c>
      <c r="AF180" s="145"/>
      <c r="AG180" s="74">
        <f t="shared" si="196"/>
        <v>0</v>
      </c>
      <c r="AH180" s="74">
        <f t="shared" si="197"/>
        <v>0</v>
      </c>
      <c r="AI180" s="74">
        <f t="shared" si="198"/>
        <v>0</v>
      </c>
      <c r="AJ180" s="74">
        <f t="shared" si="199"/>
        <v>0</v>
      </c>
      <c r="AL180" s="140" t="e">
        <f t="shared" si="164"/>
        <v>#DIV/0!</v>
      </c>
    </row>
    <row r="181" spans="1:38" s="75" customFormat="1" ht="21.75" customHeight="1" x14ac:dyDescent="0.25">
      <c r="A181" s="163" t="s">
        <v>67</v>
      </c>
      <c r="B181" s="164"/>
      <c r="C181" s="164"/>
      <c r="D181" s="164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  <c r="AA181" s="164"/>
      <c r="AB181" s="164"/>
      <c r="AC181" s="164"/>
      <c r="AD181" s="164"/>
      <c r="AE181" s="165"/>
      <c r="AF181" s="145"/>
      <c r="AG181" s="74">
        <f t="shared" si="196"/>
        <v>0</v>
      </c>
      <c r="AH181" s="74">
        <f t="shared" si="197"/>
        <v>0</v>
      </c>
      <c r="AI181" s="74">
        <f t="shared" si="198"/>
        <v>0</v>
      </c>
      <c r="AJ181" s="74">
        <f t="shared" si="199"/>
        <v>0</v>
      </c>
      <c r="AL181" s="140" t="e">
        <f t="shared" si="164"/>
        <v>#DIV/0!</v>
      </c>
    </row>
    <row r="182" spans="1:38" s="20" customFormat="1" x14ac:dyDescent="0.3">
      <c r="A182" s="47" t="s">
        <v>34</v>
      </c>
      <c r="B182" s="48">
        <f>SUM(B183,B184,B185,B187)</f>
        <v>0</v>
      </c>
      <c r="C182" s="48">
        <f>SUM(C183,C184,C185,C187)</f>
        <v>0</v>
      </c>
      <c r="D182" s="48">
        <f>SUM(D183,D184,D185,D187)</f>
        <v>0</v>
      </c>
      <c r="E182" s="48">
        <f>SUM(E183,E184,E185,E187)</f>
        <v>0</v>
      </c>
      <c r="F182" s="48">
        <f t="shared" ref="F182:F203" si="207">IFERROR(E182/B182*100,0)</f>
        <v>0</v>
      </c>
      <c r="G182" s="48">
        <f t="shared" ref="G182:G203" si="208">IFERROR(E182/C182*100,0)</f>
        <v>0</v>
      </c>
      <c r="H182" s="48">
        <f t="shared" ref="H182:AE182" si="209">SUM(H183,H184,H185,H187)</f>
        <v>0</v>
      </c>
      <c r="I182" s="48">
        <f t="shared" si="209"/>
        <v>0</v>
      </c>
      <c r="J182" s="48">
        <f t="shared" si="209"/>
        <v>0</v>
      </c>
      <c r="K182" s="48">
        <f t="shared" si="209"/>
        <v>0</v>
      </c>
      <c r="L182" s="48">
        <f t="shared" si="209"/>
        <v>0</v>
      </c>
      <c r="M182" s="48">
        <f t="shared" si="209"/>
        <v>0</v>
      </c>
      <c r="N182" s="48">
        <f t="shared" si="209"/>
        <v>0</v>
      </c>
      <c r="O182" s="48">
        <f t="shared" si="209"/>
        <v>0</v>
      </c>
      <c r="P182" s="48">
        <f t="shared" si="209"/>
        <v>0</v>
      </c>
      <c r="Q182" s="48">
        <f t="shared" si="209"/>
        <v>0</v>
      </c>
      <c r="R182" s="48">
        <f t="shared" si="209"/>
        <v>0</v>
      </c>
      <c r="S182" s="48">
        <f t="shared" si="209"/>
        <v>0</v>
      </c>
      <c r="T182" s="48">
        <f t="shared" si="209"/>
        <v>0</v>
      </c>
      <c r="U182" s="48">
        <f t="shared" si="209"/>
        <v>0</v>
      </c>
      <c r="V182" s="48">
        <f t="shared" si="209"/>
        <v>0</v>
      </c>
      <c r="W182" s="48">
        <f t="shared" ref="W182" si="210">SUM(W183,W184,W185,W187)</f>
        <v>0</v>
      </c>
      <c r="X182" s="48">
        <f t="shared" si="209"/>
        <v>0</v>
      </c>
      <c r="Y182" s="48">
        <f t="shared" si="209"/>
        <v>0</v>
      </c>
      <c r="Z182" s="48">
        <f t="shared" si="209"/>
        <v>0</v>
      </c>
      <c r="AA182" s="48">
        <f t="shared" si="209"/>
        <v>0</v>
      </c>
      <c r="AB182" s="48">
        <f t="shared" si="209"/>
        <v>0</v>
      </c>
      <c r="AC182" s="48">
        <f t="shared" si="209"/>
        <v>0</v>
      </c>
      <c r="AD182" s="48">
        <f t="shared" si="209"/>
        <v>0</v>
      </c>
      <c r="AE182" s="48">
        <f t="shared" si="209"/>
        <v>0</v>
      </c>
      <c r="AF182" s="145"/>
      <c r="AG182" s="74">
        <f t="shared" si="196"/>
        <v>0</v>
      </c>
      <c r="AH182" s="74">
        <f t="shared" si="197"/>
        <v>0</v>
      </c>
      <c r="AI182" s="74">
        <f t="shared" si="198"/>
        <v>0</v>
      </c>
      <c r="AJ182" s="74">
        <f t="shared" si="199"/>
        <v>0</v>
      </c>
      <c r="AL182" s="140" t="e">
        <f t="shared" si="164"/>
        <v>#DIV/0!</v>
      </c>
    </row>
    <row r="183" spans="1:38" s="75" customFormat="1" x14ac:dyDescent="0.3">
      <c r="A183" s="47" t="s">
        <v>30</v>
      </c>
      <c r="B183" s="50">
        <f>SUM(H183,J183,L183,N183,P183,R183,T183,V183,X183,Z183,AB183,AD183)</f>
        <v>0</v>
      </c>
      <c r="C183" s="50">
        <f>SUM(H183+J183+L183+N183+P183+R183+T183+V183+X183+Z183)</f>
        <v>0</v>
      </c>
      <c r="D183" s="50">
        <f>E183</f>
        <v>0</v>
      </c>
      <c r="E183" s="50">
        <f>SUM(I183,K183,M183,O183,Q183,S183,U183,W183,Y183,AA183,AC183,AE183)</f>
        <v>0</v>
      </c>
      <c r="F183" s="48">
        <f t="shared" si="207"/>
        <v>0</v>
      </c>
      <c r="G183" s="48">
        <f t="shared" si="208"/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0</v>
      </c>
      <c r="S183" s="48">
        <v>0</v>
      </c>
      <c r="T183" s="48">
        <v>0</v>
      </c>
      <c r="U183" s="48">
        <v>0</v>
      </c>
      <c r="V183" s="48">
        <v>0</v>
      </c>
      <c r="W183" s="48">
        <v>0</v>
      </c>
      <c r="X183" s="48">
        <v>0</v>
      </c>
      <c r="Y183" s="48">
        <v>0</v>
      </c>
      <c r="Z183" s="48">
        <v>0</v>
      </c>
      <c r="AA183" s="48">
        <v>0</v>
      </c>
      <c r="AB183" s="48">
        <v>0</v>
      </c>
      <c r="AC183" s="48">
        <v>0</v>
      </c>
      <c r="AD183" s="48">
        <v>0</v>
      </c>
      <c r="AE183" s="48">
        <v>0</v>
      </c>
      <c r="AF183" s="145"/>
      <c r="AG183" s="74">
        <f t="shared" si="196"/>
        <v>0</v>
      </c>
      <c r="AH183" s="74">
        <f t="shared" si="197"/>
        <v>0</v>
      </c>
      <c r="AI183" s="74">
        <f t="shared" si="198"/>
        <v>0</v>
      </c>
      <c r="AJ183" s="74">
        <f t="shared" si="199"/>
        <v>0</v>
      </c>
      <c r="AL183" s="140" t="e">
        <f t="shared" si="164"/>
        <v>#DIV/0!</v>
      </c>
    </row>
    <row r="184" spans="1:38" s="75" customFormat="1" x14ac:dyDescent="0.3">
      <c r="A184" s="47" t="s">
        <v>36</v>
      </c>
      <c r="B184" s="50">
        <f>SUM(H184,J184,L184,N184,P184,R184,T184,V184,X184,Z184,AB184,AD184)</f>
        <v>0</v>
      </c>
      <c r="C184" s="50">
        <f>SUM(H184+J184+L184+N184+P184+R184+T184+V184+X184+Z184)</f>
        <v>0</v>
      </c>
      <c r="D184" s="50">
        <f>E184</f>
        <v>0</v>
      </c>
      <c r="E184" s="50">
        <f>SUM(I184,K184,M184,O184,Q184,S184,U184,W184,Y184,AA184,AC184,AE184)</f>
        <v>0</v>
      </c>
      <c r="F184" s="48">
        <f t="shared" si="207"/>
        <v>0</v>
      </c>
      <c r="G184" s="48">
        <f t="shared" si="208"/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48">
        <v>0</v>
      </c>
      <c r="T184" s="48">
        <v>0</v>
      </c>
      <c r="U184" s="48">
        <v>0</v>
      </c>
      <c r="V184" s="48">
        <v>0</v>
      </c>
      <c r="W184" s="48">
        <v>0</v>
      </c>
      <c r="X184" s="48">
        <v>0</v>
      </c>
      <c r="Y184" s="48">
        <v>0</v>
      </c>
      <c r="Z184" s="48">
        <v>0</v>
      </c>
      <c r="AA184" s="48">
        <v>0</v>
      </c>
      <c r="AB184" s="48">
        <v>0</v>
      </c>
      <c r="AC184" s="48">
        <v>0</v>
      </c>
      <c r="AD184" s="48">
        <v>0</v>
      </c>
      <c r="AE184" s="48">
        <v>0</v>
      </c>
      <c r="AF184" s="145"/>
      <c r="AG184" s="74">
        <f t="shared" si="196"/>
        <v>0</v>
      </c>
      <c r="AH184" s="74">
        <f t="shared" si="197"/>
        <v>0</v>
      </c>
      <c r="AI184" s="74">
        <f t="shared" si="198"/>
        <v>0</v>
      </c>
      <c r="AJ184" s="74">
        <f t="shared" si="199"/>
        <v>0</v>
      </c>
      <c r="AL184" s="140" t="e">
        <f t="shared" si="164"/>
        <v>#DIV/0!</v>
      </c>
    </row>
    <row r="185" spans="1:38" s="75" customFormat="1" x14ac:dyDescent="0.3">
      <c r="A185" s="47" t="s">
        <v>31</v>
      </c>
      <c r="B185" s="50">
        <f>SUM(H185,J185,L185,N185,P185,R185,T185,V185,X185,Z185,AB185,AD185)</f>
        <v>0</v>
      </c>
      <c r="C185" s="50">
        <f>SUM(H185+J185+L185+N185+P185+R185+T185+V185+X185+Z185)</f>
        <v>0</v>
      </c>
      <c r="D185" s="50">
        <f>E185</f>
        <v>0</v>
      </c>
      <c r="E185" s="50">
        <f>SUM(I185,K185,M185,O185,Q185,S185,U185,W185,Y185,AA185,AC185,AE185)</f>
        <v>0</v>
      </c>
      <c r="F185" s="48">
        <f t="shared" si="207"/>
        <v>0</v>
      </c>
      <c r="G185" s="48">
        <f t="shared" si="208"/>
        <v>0</v>
      </c>
      <c r="H185" s="50">
        <v>0</v>
      </c>
      <c r="I185" s="50">
        <v>0</v>
      </c>
      <c r="J185" s="50">
        <v>0</v>
      </c>
      <c r="K185" s="50">
        <v>0</v>
      </c>
      <c r="L185" s="50">
        <v>0</v>
      </c>
      <c r="M185" s="48">
        <v>0</v>
      </c>
      <c r="N185" s="50">
        <v>0</v>
      </c>
      <c r="O185" s="48">
        <v>0</v>
      </c>
      <c r="P185" s="50">
        <v>0</v>
      </c>
      <c r="Q185" s="48">
        <v>0</v>
      </c>
      <c r="R185" s="50">
        <v>0</v>
      </c>
      <c r="S185" s="48">
        <v>0</v>
      </c>
      <c r="T185" s="50">
        <v>0</v>
      </c>
      <c r="U185" s="48">
        <v>0</v>
      </c>
      <c r="V185" s="50">
        <v>0</v>
      </c>
      <c r="W185" s="48">
        <v>0</v>
      </c>
      <c r="X185" s="50">
        <v>0</v>
      </c>
      <c r="Y185" s="48">
        <v>0</v>
      </c>
      <c r="Z185" s="50">
        <v>0</v>
      </c>
      <c r="AA185" s="48">
        <v>0</v>
      </c>
      <c r="AB185" s="50">
        <v>0</v>
      </c>
      <c r="AC185" s="50">
        <v>0</v>
      </c>
      <c r="AD185" s="50">
        <v>0</v>
      </c>
      <c r="AE185" s="50">
        <v>0</v>
      </c>
      <c r="AF185" s="145"/>
      <c r="AG185" s="74">
        <f t="shared" si="196"/>
        <v>0</v>
      </c>
      <c r="AH185" s="74">
        <f t="shared" si="197"/>
        <v>0</v>
      </c>
      <c r="AI185" s="74">
        <f t="shared" si="198"/>
        <v>0</v>
      </c>
      <c r="AJ185" s="74">
        <f t="shared" si="199"/>
        <v>0</v>
      </c>
      <c r="AL185" s="140" t="e">
        <f t="shared" si="164"/>
        <v>#DIV/0!</v>
      </c>
    </row>
    <row r="186" spans="1:38" s="75" customFormat="1" ht="37.5" x14ac:dyDescent="0.3">
      <c r="A186" s="98" t="s">
        <v>32</v>
      </c>
      <c r="B186" s="50">
        <f>SUM(H186,J186,L186,N186,P186,R186,T186,V186,X186,Z186,AB186,AD186)</f>
        <v>0</v>
      </c>
      <c r="C186" s="50">
        <f t="shared" ref="C186:C187" si="211">SUM(H186+J186+L186+N186+P186+R186+T186+V186+X186+Z186)</f>
        <v>0</v>
      </c>
      <c r="D186" s="50">
        <f>E186</f>
        <v>0</v>
      </c>
      <c r="E186" s="50">
        <f>SUM(I186,K186,M186,O186,Q186,S186,U186,W186,Y186,AA186,AC186,AE186)</f>
        <v>0</v>
      </c>
      <c r="F186" s="49">
        <f t="shared" si="207"/>
        <v>0</v>
      </c>
      <c r="G186" s="49">
        <f t="shared" si="208"/>
        <v>0</v>
      </c>
      <c r="H186" s="50">
        <v>0</v>
      </c>
      <c r="I186" s="50">
        <v>0</v>
      </c>
      <c r="J186" s="50">
        <v>0</v>
      </c>
      <c r="K186" s="50">
        <v>0</v>
      </c>
      <c r="L186" s="50">
        <v>0</v>
      </c>
      <c r="M186" s="50">
        <v>0</v>
      </c>
      <c r="N186" s="50">
        <v>0</v>
      </c>
      <c r="O186" s="50">
        <v>0</v>
      </c>
      <c r="P186" s="50">
        <v>0</v>
      </c>
      <c r="Q186" s="50">
        <v>0</v>
      </c>
      <c r="R186" s="50">
        <v>0</v>
      </c>
      <c r="S186" s="50">
        <v>0</v>
      </c>
      <c r="T186" s="50">
        <v>0</v>
      </c>
      <c r="U186" s="50">
        <v>0</v>
      </c>
      <c r="V186" s="50">
        <v>0</v>
      </c>
      <c r="W186" s="50">
        <v>0</v>
      </c>
      <c r="X186" s="50">
        <v>0</v>
      </c>
      <c r="Y186" s="50">
        <v>0</v>
      </c>
      <c r="Z186" s="50">
        <v>0</v>
      </c>
      <c r="AA186" s="50">
        <v>0</v>
      </c>
      <c r="AB186" s="50">
        <v>0</v>
      </c>
      <c r="AC186" s="50">
        <v>0</v>
      </c>
      <c r="AD186" s="50">
        <v>0</v>
      </c>
      <c r="AE186" s="99">
        <v>0</v>
      </c>
      <c r="AF186" s="145"/>
      <c r="AG186" s="74">
        <f t="shared" si="196"/>
        <v>0</v>
      </c>
      <c r="AH186" s="74">
        <f t="shared" si="197"/>
        <v>0</v>
      </c>
      <c r="AI186" s="74">
        <f t="shared" si="198"/>
        <v>0</v>
      </c>
      <c r="AJ186" s="74">
        <f t="shared" si="199"/>
        <v>0</v>
      </c>
      <c r="AL186" s="140" t="e">
        <f t="shared" si="164"/>
        <v>#DIV/0!</v>
      </c>
    </row>
    <row r="187" spans="1:38" s="75" customFormat="1" x14ac:dyDescent="0.3">
      <c r="A187" s="47" t="s">
        <v>33</v>
      </c>
      <c r="B187" s="50">
        <f>SUM(H187,J187,L187,N187,P187,R187,T187,V187,X187,Z187,AB187,AD187)</f>
        <v>0</v>
      </c>
      <c r="C187" s="50">
        <f t="shared" si="211"/>
        <v>0</v>
      </c>
      <c r="D187" s="50">
        <f>E187</f>
        <v>0</v>
      </c>
      <c r="E187" s="50">
        <f>SUM(I187,K187,M187,O187,Q187,S187,U187,W187,Y187,AA187,AC187,AE187)</f>
        <v>0</v>
      </c>
      <c r="F187" s="49">
        <f t="shared" si="207"/>
        <v>0</v>
      </c>
      <c r="G187" s="49">
        <f t="shared" si="208"/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0</v>
      </c>
      <c r="M187" s="49">
        <v>0</v>
      </c>
      <c r="N187" s="49">
        <v>0</v>
      </c>
      <c r="O187" s="49">
        <v>0</v>
      </c>
      <c r="P187" s="49">
        <v>0</v>
      </c>
      <c r="Q187" s="49">
        <v>0</v>
      </c>
      <c r="R187" s="49">
        <v>0</v>
      </c>
      <c r="S187" s="49">
        <v>0</v>
      </c>
      <c r="T187" s="49">
        <v>0</v>
      </c>
      <c r="U187" s="49">
        <v>0</v>
      </c>
      <c r="V187" s="49">
        <v>0</v>
      </c>
      <c r="W187" s="49">
        <v>0</v>
      </c>
      <c r="X187" s="49">
        <v>0</v>
      </c>
      <c r="Y187" s="49">
        <v>0</v>
      </c>
      <c r="Z187" s="49">
        <v>0</v>
      </c>
      <c r="AA187" s="49">
        <v>0</v>
      </c>
      <c r="AB187" s="49">
        <v>0</v>
      </c>
      <c r="AC187" s="49">
        <v>0</v>
      </c>
      <c r="AD187" s="49">
        <v>0</v>
      </c>
      <c r="AE187" s="49">
        <v>0</v>
      </c>
      <c r="AF187" s="146"/>
      <c r="AG187" s="74">
        <f t="shared" si="196"/>
        <v>0</v>
      </c>
      <c r="AH187" s="74">
        <f t="shared" si="197"/>
        <v>0</v>
      </c>
      <c r="AI187" s="74">
        <f t="shared" si="198"/>
        <v>0</v>
      </c>
      <c r="AJ187" s="74">
        <f t="shared" si="199"/>
        <v>0</v>
      </c>
      <c r="AL187" s="140" t="e">
        <f t="shared" si="164"/>
        <v>#DIV/0!</v>
      </c>
    </row>
    <row r="188" spans="1:38" s="108" customFormat="1" x14ac:dyDescent="0.3">
      <c r="A188" s="79" t="s">
        <v>75</v>
      </c>
      <c r="B188" s="105"/>
      <c r="C188" s="106"/>
      <c r="D188" s="106"/>
      <c r="E188" s="106"/>
      <c r="F188" s="86"/>
      <c r="G188" s="8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7"/>
      <c r="AL188" s="140" t="e">
        <f t="shared" si="164"/>
        <v>#DIV/0!</v>
      </c>
    </row>
    <row r="189" spans="1:38" s="75" customFormat="1" x14ac:dyDescent="0.25">
      <c r="A189" s="109" t="s">
        <v>34</v>
      </c>
      <c r="B189" s="63">
        <f>B190+B191+B192+B194</f>
        <v>8677.5</v>
      </c>
      <c r="C189" s="63">
        <f>C190+C191+C192+C194</f>
        <v>7870.8</v>
      </c>
      <c r="D189" s="63">
        <f>D190+D191+D192+D194</f>
        <v>6905.66</v>
      </c>
      <c r="E189" s="63">
        <f>E190+E191+E192+E194</f>
        <v>6905.66</v>
      </c>
      <c r="F189" s="63">
        <f t="shared" si="207"/>
        <v>79.581215787957362</v>
      </c>
      <c r="G189" s="63">
        <f t="shared" si="208"/>
        <v>87.737714082431268</v>
      </c>
      <c r="H189" s="63">
        <f>H190+H191+H192+H194</f>
        <v>0</v>
      </c>
      <c r="I189" s="63">
        <f>I190+I191+I192+I194</f>
        <v>0</v>
      </c>
      <c r="J189" s="63">
        <f>J190+J191+J192+J194</f>
        <v>0</v>
      </c>
      <c r="K189" s="63">
        <f t="shared" ref="K189:AE189" si="212">K190+K191+K192+K194</f>
        <v>0</v>
      </c>
      <c r="L189" s="63">
        <f t="shared" si="212"/>
        <v>0</v>
      </c>
      <c r="M189" s="63">
        <f t="shared" si="212"/>
        <v>0</v>
      </c>
      <c r="N189" s="63">
        <f t="shared" si="212"/>
        <v>0</v>
      </c>
      <c r="O189" s="63">
        <f t="shared" si="212"/>
        <v>0</v>
      </c>
      <c r="P189" s="63">
        <f t="shared" si="212"/>
        <v>0</v>
      </c>
      <c r="Q189" s="63">
        <f t="shared" si="212"/>
        <v>0</v>
      </c>
      <c r="R189" s="63">
        <f t="shared" si="212"/>
        <v>6905.7</v>
      </c>
      <c r="S189" s="63">
        <f t="shared" si="212"/>
        <v>6905.66</v>
      </c>
      <c r="T189" s="63">
        <f t="shared" si="212"/>
        <v>0</v>
      </c>
      <c r="U189" s="63">
        <f t="shared" si="212"/>
        <v>0</v>
      </c>
      <c r="V189" s="63">
        <f t="shared" si="212"/>
        <v>0</v>
      </c>
      <c r="W189" s="63">
        <f t="shared" ref="W189" si="213">W190+W191+W192+W194</f>
        <v>0</v>
      </c>
      <c r="X189" s="63">
        <f t="shared" si="212"/>
        <v>0</v>
      </c>
      <c r="Y189" s="63">
        <f t="shared" si="212"/>
        <v>0</v>
      </c>
      <c r="Z189" s="63">
        <f t="shared" si="212"/>
        <v>965.1</v>
      </c>
      <c r="AA189" s="63">
        <f t="shared" si="212"/>
        <v>0</v>
      </c>
      <c r="AB189" s="63">
        <f t="shared" si="212"/>
        <v>0</v>
      </c>
      <c r="AC189" s="63">
        <f t="shared" si="212"/>
        <v>0</v>
      </c>
      <c r="AD189" s="63">
        <f t="shared" si="212"/>
        <v>806.7</v>
      </c>
      <c r="AE189" s="63">
        <f t="shared" si="212"/>
        <v>0</v>
      </c>
      <c r="AF189" s="63"/>
      <c r="AG189" s="74">
        <f t="shared" si="196"/>
        <v>8677.5</v>
      </c>
      <c r="AH189" s="74">
        <f t="shared" si="197"/>
        <v>6905.7</v>
      </c>
      <c r="AI189" s="74">
        <f t="shared" si="198"/>
        <v>6905.66</v>
      </c>
      <c r="AJ189" s="74">
        <f t="shared" si="199"/>
        <v>-965.14000000000033</v>
      </c>
      <c r="AL189" s="140">
        <f t="shared" si="164"/>
        <v>87.737714082431268</v>
      </c>
    </row>
    <row r="190" spans="1:38" s="75" customFormat="1" ht="20.25" customHeight="1" x14ac:dyDescent="0.3">
      <c r="A190" s="83" t="s">
        <v>30</v>
      </c>
      <c r="B190" s="48">
        <f t="shared" ref="B190:E194" si="214">B63+B98+B176</f>
        <v>0</v>
      </c>
      <c r="C190" s="48">
        <f>C63+C98+C176</f>
        <v>0</v>
      </c>
      <c r="D190" s="48">
        <f t="shared" si="214"/>
        <v>0</v>
      </c>
      <c r="E190" s="48">
        <f t="shared" si="214"/>
        <v>0</v>
      </c>
      <c r="F190" s="48">
        <f t="shared" si="207"/>
        <v>0</v>
      </c>
      <c r="G190" s="48">
        <f t="shared" si="208"/>
        <v>0</v>
      </c>
      <c r="H190" s="48">
        <f t="shared" ref="H190:AE194" si="215">H63+H98+H176</f>
        <v>0</v>
      </c>
      <c r="I190" s="48">
        <f t="shared" si="215"/>
        <v>0</v>
      </c>
      <c r="J190" s="48">
        <f t="shared" si="215"/>
        <v>0</v>
      </c>
      <c r="K190" s="48">
        <f t="shared" si="215"/>
        <v>0</v>
      </c>
      <c r="L190" s="48">
        <f t="shared" si="215"/>
        <v>0</v>
      </c>
      <c r="M190" s="48">
        <f t="shared" si="215"/>
        <v>0</v>
      </c>
      <c r="N190" s="48">
        <f t="shared" si="215"/>
        <v>0</v>
      </c>
      <c r="O190" s="48">
        <f t="shared" si="215"/>
        <v>0</v>
      </c>
      <c r="P190" s="48">
        <f t="shared" si="215"/>
        <v>0</v>
      </c>
      <c r="Q190" s="48">
        <f t="shared" si="215"/>
        <v>0</v>
      </c>
      <c r="R190" s="48">
        <f t="shared" si="215"/>
        <v>0</v>
      </c>
      <c r="S190" s="48">
        <f t="shared" si="215"/>
        <v>0</v>
      </c>
      <c r="T190" s="48">
        <f t="shared" si="215"/>
        <v>0</v>
      </c>
      <c r="U190" s="48">
        <f t="shared" si="215"/>
        <v>0</v>
      </c>
      <c r="V190" s="48">
        <f t="shared" si="215"/>
        <v>0</v>
      </c>
      <c r="W190" s="48">
        <f t="shared" ref="W190" si="216">W63+W98+W176</f>
        <v>0</v>
      </c>
      <c r="X190" s="48">
        <f t="shared" si="215"/>
        <v>0</v>
      </c>
      <c r="Y190" s="48">
        <f t="shared" si="215"/>
        <v>0</v>
      </c>
      <c r="Z190" s="48">
        <f t="shared" si="215"/>
        <v>0</v>
      </c>
      <c r="AA190" s="48">
        <f t="shared" si="215"/>
        <v>0</v>
      </c>
      <c r="AB190" s="48">
        <f t="shared" si="215"/>
        <v>0</v>
      </c>
      <c r="AC190" s="48">
        <f t="shared" si="215"/>
        <v>0</v>
      </c>
      <c r="AD190" s="48">
        <f t="shared" si="215"/>
        <v>0</v>
      </c>
      <c r="AE190" s="48">
        <f t="shared" si="215"/>
        <v>0</v>
      </c>
      <c r="AF190" s="51"/>
      <c r="AG190" s="74">
        <f t="shared" si="196"/>
        <v>0</v>
      </c>
      <c r="AH190" s="74">
        <f t="shared" si="197"/>
        <v>0</v>
      </c>
      <c r="AI190" s="74">
        <f t="shared" si="198"/>
        <v>0</v>
      </c>
      <c r="AJ190" s="74">
        <f t="shared" si="199"/>
        <v>0</v>
      </c>
      <c r="AL190" s="140" t="e">
        <f t="shared" si="164"/>
        <v>#DIV/0!</v>
      </c>
    </row>
    <row r="191" spans="1:38" s="75" customFormat="1" x14ac:dyDescent="0.3">
      <c r="A191" s="83" t="s">
        <v>36</v>
      </c>
      <c r="B191" s="48">
        <f t="shared" si="214"/>
        <v>3629</v>
      </c>
      <c r="C191" s="48">
        <f>C64+C99+C177</f>
        <v>2903</v>
      </c>
      <c r="D191" s="48">
        <f t="shared" si="214"/>
        <v>2903</v>
      </c>
      <c r="E191" s="48">
        <f t="shared" si="214"/>
        <v>2903</v>
      </c>
      <c r="F191" s="49">
        <f t="shared" si="207"/>
        <v>79.994488839900797</v>
      </c>
      <c r="G191" s="49">
        <f t="shared" si="208"/>
        <v>100</v>
      </c>
      <c r="H191" s="48">
        <f t="shared" si="215"/>
        <v>0</v>
      </c>
      <c r="I191" s="48">
        <f t="shared" si="215"/>
        <v>0</v>
      </c>
      <c r="J191" s="48">
        <f t="shared" si="215"/>
        <v>0</v>
      </c>
      <c r="K191" s="48">
        <f t="shared" si="215"/>
        <v>0</v>
      </c>
      <c r="L191" s="48">
        <f t="shared" si="215"/>
        <v>0</v>
      </c>
      <c r="M191" s="48">
        <f t="shared" si="215"/>
        <v>0</v>
      </c>
      <c r="N191" s="48">
        <f t="shared" si="215"/>
        <v>0</v>
      </c>
      <c r="O191" s="48">
        <f t="shared" si="215"/>
        <v>0</v>
      </c>
      <c r="P191" s="48">
        <f t="shared" si="215"/>
        <v>0</v>
      </c>
      <c r="Q191" s="48">
        <f t="shared" si="215"/>
        <v>0</v>
      </c>
      <c r="R191" s="48">
        <f t="shared" si="215"/>
        <v>2903</v>
      </c>
      <c r="S191" s="48">
        <f t="shared" si="215"/>
        <v>2903</v>
      </c>
      <c r="T191" s="48">
        <f t="shared" si="215"/>
        <v>0</v>
      </c>
      <c r="U191" s="48">
        <f t="shared" si="215"/>
        <v>0</v>
      </c>
      <c r="V191" s="48">
        <f t="shared" si="215"/>
        <v>0</v>
      </c>
      <c r="W191" s="48">
        <f t="shared" ref="W191" si="217">W64+W99+W177</f>
        <v>0</v>
      </c>
      <c r="X191" s="48">
        <f t="shared" si="215"/>
        <v>0</v>
      </c>
      <c r="Y191" s="48">
        <f t="shared" si="215"/>
        <v>0</v>
      </c>
      <c r="Z191" s="48">
        <f t="shared" si="215"/>
        <v>0</v>
      </c>
      <c r="AA191" s="48">
        <f t="shared" si="215"/>
        <v>0</v>
      </c>
      <c r="AB191" s="48">
        <f t="shared" si="215"/>
        <v>0</v>
      </c>
      <c r="AC191" s="48">
        <f t="shared" si="215"/>
        <v>0</v>
      </c>
      <c r="AD191" s="48">
        <f t="shared" si="215"/>
        <v>726</v>
      </c>
      <c r="AE191" s="48">
        <f t="shared" si="215"/>
        <v>0</v>
      </c>
      <c r="AF191" s="51"/>
      <c r="AG191" s="74">
        <f t="shared" si="196"/>
        <v>3629</v>
      </c>
      <c r="AH191" s="74">
        <f t="shared" si="197"/>
        <v>2903</v>
      </c>
      <c r="AI191" s="74">
        <f t="shared" si="198"/>
        <v>2903</v>
      </c>
      <c r="AJ191" s="74">
        <f t="shared" si="199"/>
        <v>0</v>
      </c>
      <c r="AL191" s="140">
        <f t="shared" si="164"/>
        <v>100</v>
      </c>
    </row>
    <row r="192" spans="1:38" s="75" customFormat="1" x14ac:dyDescent="0.3">
      <c r="A192" s="83" t="s">
        <v>31</v>
      </c>
      <c r="B192" s="48">
        <f t="shared" si="214"/>
        <v>5048.5</v>
      </c>
      <c r="C192" s="48">
        <f>C65+C100+C178</f>
        <v>4967.8</v>
      </c>
      <c r="D192" s="48">
        <f t="shared" si="214"/>
        <v>4002.66</v>
      </c>
      <c r="E192" s="48">
        <f t="shared" si="214"/>
        <v>4002.66</v>
      </c>
      <c r="F192" s="49">
        <f t="shared" si="207"/>
        <v>79.284143805090622</v>
      </c>
      <c r="G192" s="49">
        <f t="shared" si="208"/>
        <v>80.572084222392206</v>
      </c>
      <c r="H192" s="48">
        <f t="shared" si="215"/>
        <v>0</v>
      </c>
      <c r="I192" s="48">
        <f t="shared" si="215"/>
        <v>0</v>
      </c>
      <c r="J192" s="48">
        <f t="shared" si="215"/>
        <v>0</v>
      </c>
      <c r="K192" s="48">
        <f t="shared" si="215"/>
        <v>0</v>
      </c>
      <c r="L192" s="48">
        <f t="shared" si="215"/>
        <v>0</v>
      </c>
      <c r="M192" s="48">
        <f t="shared" si="215"/>
        <v>0</v>
      </c>
      <c r="N192" s="48">
        <f t="shared" si="215"/>
        <v>0</v>
      </c>
      <c r="O192" s="48">
        <f t="shared" si="215"/>
        <v>0</v>
      </c>
      <c r="P192" s="48">
        <f t="shared" si="215"/>
        <v>0</v>
      </c>
      <c r="Q192" s="48">
        <f t="shared" si="215"/>
        <v>0</v>
      </c>
      <c r="R192" s="48">
        <f t="shared" si="215"/>
        <v>4002.7</v>
      </c>
      <c r="S192" s="48">
        <f t="shared" si="215"/>
        <v>4002.66</v>
      </c>
      <c r="T192" s="48">
        <f t="shared" si="215"/>
        <v>0</v>
      </c>
      <c r="U192" s="48">
        <f t="shared" si="215"/>
        <v>0</v>
      </c>
      <c r="V192" s="48">
        <f t="shared" si="215"/>
        <v>0</v>
      </c>
      <c r="W192" s="48">
        <f t="shared" ref="W192" si="218">W65+W100+W178</f>
        <v>0</v>
      </c>
      <c r="X192" s="48">
        <f t="shared" si="215"/>
        <v>0</v>
      </c>
      <c r="Y192" s="48">
        <f t="shared" si="215"/>
        <v>0</v>
      </c>
      <c r="Z192" s="48">
        <f t="shared" si="215"/>
        <v>965.1</v>
      </c>
      <c r="AA192" s="48">
        <f t="shared" si="215"/>
        <v>0</v>
      </c>
      <c r="AB192" s="48">
        <f t="shared" si="215"/>
        <v>0</v>
      </c>
      <c r="AC192" s="48">
        <f t="shared" si="215"/>
        <v>0</v>
      </c>
      <c r="AD192" s="48">
        <f t="shared" si="215"/>
        <v>80.7</v>
      </c>
      <c r="AE192" s="48">
        <f t="shared" si="215"/>
        <v>0</v>
      </c>
      <c r="AF192" s="51"/>
      <c r="AG192" s="74">
        <f t="shared" si="196"/>
        <v>5048.5</v>
      </c>
      <c r="AH192" s="74">
        <f t="shared" si="197"/>
        <v>4002.7</v>
      </c>
      <c r="AI192" s="74">
        <f t="shared" si="198"/>
        <v>4002.66</v>
      </c>
      <c r="AJ192" s="74">
        <f t="shared" si="199"/>
        <v>-965.14000000000033</v>
      </c>
      <c r="AL192" s="140">
        <f t="shared" si="164"/>
        <v>80.572084222392206</v>
      </c>
    </row>
    <row r="193" spans="1:38" s="75" customFormat="1" ht="37.5" x14ac:dyDescent="0.3">
      <c r="A193" s="83" t="s">
        <v>32</v>
      </c>
      <c r="B193" s="48">
        <f t="shared" si="214"/>
        <v>403.3</v>
      </c>
      <c r="C193" s="48">
        <f>C66+C101+C179</f>
        <v>322.60000000000002</v>
      </c>
      <c r="D193" s="48">
        <f t="shared" si="214"/>
        <v>322.56</v>
      </c>
      <c r="E193" s="48">
        <f t="shared" si="214"/>
        <v>322.56</v>
      </c>
      <c r="F193" s="49">
        <f t="shared" si="207"/>
        <v>79.980163649888411</v>
      </c>
      <c r="G193" s="49">
        <f t="shared" si="208"/>
        <v>99.987600743955355</v>
      </c>
      <c r="H193" s="48">
        <f t="shared" si="215"/>
        <v>0</v>
      </c>
      <c r="I193" s="48">
        <f t="shared" si="215"/>
        <v>0</v>
      </c>
      <c r="J193" s="48">
        <f t="shared" si="215"/>
        <v>0</v>
      </c>
      <c r="K193" s="48">
        <f t="shared" si="215"/>
        <v>0</v>
      </c>
      <c r="L193" s="48">
        <f t="shared" si="215"/>
        <v>0</v>
      </c>
      <c r="M193" s="48">
        <f t="shared" si="215"/>
        <v>0</v>
      </c>
      <c r="N193" s="48">
        <f t="shared" si="215"/>
        <v>0</v>
      </c>
      <c r="O193" s="48">
        <f t="shared" si="215"/>
        <v>0</v>
      </c>
      <c r="P193" s="48">
        <f t="shared" si="215"/>
        <v>0</v>
      </c>
      <c r="Q193" s="48">
        <f t="shared" si="215"/>
        <v>0</v>
      </c>
      <c r="R193" s="48">
        <f t="shared" si="215"/>
        <v>322.60000000000002</v>
      </c>
      <c r="S193" s="48">
        <f t="shared" si="215"/>
        <v>322.56</v>
      </c>
      <c r="T193" s="48">
        <f t="shared" si="215"/>
        <v>0</v>
      </c>
      <c r="U193" s="48">
        <f t="shared" si="215"/>
        <v>0</v>
      </c>
      <c r="V193" s="48">
        <f t="shared" si="215"/>
        <v>0</v>
      </c>
      <c r="W193" s="48">
        <f t="shared" ref="W193" si="219">W66+W101+W179</f>
        <v>0</v>
      </c>
      <c r="X193" s="48">
        <f t="shared" si="215"/>
        <v>0</v>
      </c>
      <c r="Y193" s="48">
        <f t="shared" si="215"/>
        <v>0</v>
      </c>
      <c r="Z193" s="48">
        <f t="shared" si="215"/>
        <v>0</v>
      </c>
      <c r="AA193" s="48">
        <f t="shared" si="215"/>
        <v>0</v>
      </c>
      <c r="AB193" s="48">
        <f t="shared" si="215"/>
        <v>0</v>
      </c>
      <c r="AC193" s="48">
        <f t="shared" si="215"/>
        <v>0</v>
      </c>
      <c r="AD193" s="48">
        <f t="shared" si="215"/>
        <v>80.7</v>
      </c>
      <c r="AE193" s="48">
        <f t="shared" si="215"/>
        <v>0</v>
      </c>
      <c r="AF193" s="51"/>
      <c r="AG193" s="74">
        <f t="shared" si="196"/>
        <v>403.3</v>
      </c>
      <c r="AH193" s="74">
        <f t="shared" si="197"/>
        <v>322.60000000000002</v>
      </c>
      <c r="AI193" s="74">
        <f t="shared" si="198"/>
        <v>322.56</v>
      </c>
      <c r="AJ193" s="74">
        <f t="shared" si="199"/>
        <v>-4.0000000000020464E-2</v>
      </c>
      <c r="AL193" s="140">
        <f t="shared" si="164"/>
        <v>99.987600743955355</v>
      </c>
    </row>
    <row r="194" spans="1:38" s="75" customFormat="1" x14ac:dyDescent="0.3">
      <c r="A194" s="83" t="s">
        <v>33</v>
      </c>
      <c r="B194" s="48">
        <f t="shared" si="214"/>
        <v>0</v>
      </c>
      <c r="C194" s="48">
        <f t="shared" si="214"/>
        <v>0</v>
      </c>
      <c r="D194" s="48">
        <f t="shared" si="214"/>
        <v>0</v>
      </c>
      <c r="E194" s="48">
        <f t="shared" si="214"/>
        <v>0</v>
      </c>
      <c r="F194" s="48">
        <f t="shared" si="207"/>
        <v>0</v>
      </c>
      <c r="G194" s="48">
        <f t="shared" si="208"/>
        <v>0</v>
      </c>
      <c r="H194" s="48">
        <f t="shared" si="215"/>
        <v>0</v>
      </c>
      <c r="I194" s="48">
        <f t="shared" si="215"/>
        <v>0</v>
      </c>
      <c r="J194" s="48">
        <f t="shared" si="215"/>
        <v>0</v>
      </c>
      <c r="K194" s="48">
        <f t="shared" si="215"/>
        <v>0</v>
      </c>
      <c r="L194" s="48">
        <f t="shared" si="215"/>
        <v>0</v>
      </c>
      <c r="M194" s="48">
        <f t="shared" si="215"/>
        <v>0</v>
      </c>
      <c r="N194" s="48">
        <f t="shared" si="215"/>
        <v>0</v>
      </c>
      <c r="O194" s="48">
        <f t="shared" si="215"/>
        <v>0</v>
      </c>
      <c r="P194" s="48">
        <f t="shared" si="215"/>
        <v>0</v>
      </c>
      <c r="Q194" s="48">
        <f t="shared" si="215"/>
        <v>0</v>
      </c>
      <c r="R194" s="48">
        <f t="shared" si="215"/>
        <v>0</v>
      </c>
      <c r="S194" s="48">
        <f t="shared" si="215"/>
        <v>0</v>
      </c>
      <c r="T194" s="48">
        <f t="shared" si="215"/>
        <v>0</v>
      </c>
      <c r="U194" s="48">
        <f t="shared" si="215"/>
        <v>0</v>
      </c>
      <c r="V194" s="48">
        <f t="shared" si="215"/>
        <v>0</v>
      </c>
      <c r="W194" s="48">
        <f t="shared" ref="W194" si="220">W67+W102+W180</f>
        <v>0</v>
      </c>
      <c r="X194" s="48">
        <f t="shared" si="215"/>
        <v>0</v>
      </c>
      <c r="Y194" s="48">
        <f t="shared" si="215"/>
        <v>0</v>
      </c>
      <c r="Z194" s="48">
        <f t="shared" si="215"/>
        <v>0</v>
      </c>
      <c r="AA194" s="48">
        <f t="shared" si="215"/>
        <v>0</v>
      </c>
      <c r="AB194" s="48">
        <f t="shared" si="215"/>
        <v>0</v>
      </c>
      <c r="AC194" s="48">
        <f t="shared" si="215"/>
        <v>0</v>
      </c>
      <c r="AD194" s="48">
        <f t="shared" si="215"/>
        <v>0</v>
      </c>
      <c r="AE194" s="48">
        <f t="shared" si="215"/>
        <v>0</v>
      </c>
      <c r="AF194" s="51"/>
      <c r="AG194" s="74">
        <f t="shared" si="196"/>
        <v>0</v>
      </c>
      <c r="AH194" s="74">
        <f t="shared" si="197"/>
        <v>0</v>
      </c>
      <c r="AI194" s="74">
        <f t="shared" si="198"/>
        <v>0</v>
      </c>
      <c r="AJ194" s="74">
        <f t="shared" si="199"/>
        <v>0</v>
      </c>
      <c r="AL194" s="140" t="e">
        <f t="shared" si="164"/>
        <v>#DIV/0!</v>
      </c>
    </row>
    <row r="195" spans="1:38" s="108" customFormat="1" x14ac:dyDescent="0.3">
      <c r="A195" s="110" t="s">
        <v>76</v>
      </c>
      <c r="B195" s="111"/>
      <c r="C195" s="111"/>
      <c r="D195" s="111"/>
      <c r="E195" s="111"/>
      <c r="F195" s="112"/>
      <c r="G195" s="112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  <c r="Z195" s="111"/>
      <c r="AA195" s="111"/>
      <c r="AB195" s="111"/>
      <c r="AC195" s="111"/>
      <c r="AD195" s="113"/>
      <c r="AE195" s="85"/>
      <c r="AF195" s="114"/>
      <c r="AL195" s="140" t="e">
        <f t="shared" si="164"/>
        <v>#DIV/0!</v>
      </c>
    </row>
    <row r="196" spans="1:38" s="75" customFormat="1" x14ac:dyDescent="0.25">
      <c r="A196" s="115" t="s">
        <v>34</v>
      </c>
      <c r="B196" s="63">
        <f>B197+B198+B199+B201</f>
        <v>8677.5</v>
      </c>
      <c r="C196" s="63">
        <f>C197+C198+C199+C201</f>
        <v>7870.8</v>
      </c>
      <c r="D196" s="63">
        <f>D197+D198+D199+D201</f>
        <v>6905.66</v>
      </c>
      <c r="E196" s="63">
        <f>E197+E198+E199+E201</f>
        <v>6905.66</v>
      </c>
      <c r="F196" s="63">
        <f t="shared" si="207"/>
        <v>79.581215787957362</v>
      </c>
      <c r="G196" s="63">
        <f t="shared" si="208"/>
        <v>87.737714082431268</v>
      </c>
      <c r="H196" s="63">
        <f>H197+H198+H199+H201</f>
        <v>0</v>
      </c>
      <c r="I196" s="63">
        <f t="shared" ref="I196:AE196" si="221">I197+I198+I199+I201</f>
        <v>0</v>
      </c>
      <c r="J196" s="63">
        <f t="shared" si="221"/>
        <v>0</v>
      </c>
      <c r="K196" s="63">
        <f t="shared" si="221"/>
        <v>0</v>
      </c>
      <c r="L196" s="63">
        <f t="shared" si="221"/>
        <v>0</v>
      </c>
      <c r="M196" s="63">
        <f t="shared" si="221"/>
        <v>0</v>
      </c>
      <c r="N196" s="63">
        <f t="shared" si="221"/>
        <v>0</v>
      </c>
      <c r="O196" s="63">
        <f t="shared" si="221"/>
        <v>0</v>
      </c>
      <c r="P196" s="63">
        <f t="shared" si="221"/>
        <v>0</v>
      </c>
      <c r="Q196" s="63">
        <f t="shared" si="221"/>
        <v>0</v>
      </c>
      <c r="R196" s="63">
        <f t="shared" si="221"/>
        <v>6905.7</v>
      </c>
      <c r="S196" s="63">
        <f t="shared" si="221"/>
        <v>6905.66</v>
      </c>
      <c r="T196" s="63">
        <f t="shared" si="221"/>
        <v>0</v>
      </c>
      <c r="U196" s="63">
        <f t="shared" si="221"/>
        <v>0</v>
      </c>
      <c r="V196" s="63">
        <f t="shared" si="221"/>
        <v>0</v>
      </c>
      <c r="W196" s="63">
        <f t="shared" ref="W196" si="222">W197+W198+W199+W201</f>
        <v>0</v>
      </c>
      <c r="X196" s="63">
        <f t="shared" si="221"/>
        <v>0</v>
      </c>
      <c r="Y196" s="63">
        <f t="shared" si="221"/>
        <v>0</v>
      </c>
      <c r="Z196" s="63">
        <f t="shared" si="221"/>
        <v>965.1</v>
      </c>
      <c r="AA196" s="63">
        <f t="shared" si="221"/>
        <v>0</v>
      </c>
      <c r="AB196" s="63">
        <f t="shared" si="221"/>
        <v>0</v>
      </c>
      <c r="AC196" s="63">
        <f t="shared" si="221"/>
        <v>0</v>
      </c>
      <c r="AD196" s="63">
        <f t="shared" si="221"/>
        <v>806.7</v>
      </c>
      <c r="AE196" s="63">
        <f t="shared" si="221"/>
        <v>0</v>
      </c>
      <c r="AF196" s="63"/>
      <c r="AG196" s="74">
        <f t="shared" si="196"/>
        <v>8677.5</v>
      </c>
      <c r="AH196" s="74">
        <f t="shared" si="197"/>
        <v>6905.7</v>
      </c>
      <c r="AI196" s="74">
        <f t="shared" si="198"/>
        <v>6905.66</v>
      </c>
      <c r="AJ196" s="74">
        <f t="shared" si="199"/>
        <v>-965.14000000000033</v>
      </c>
      <c r="AL196" s="140">
        <f t="shared" si="164"/>
        <v>87.737714082431268</v>
      </c>
    </row>
    <row r="197" spans="1:38" s="75" customFormat="1" ht="20.25" customHeight="1" x14ac:dyDescent="0.3">
      <c r="A197" s="47" t="s">
        <v>30</v>
      </c>
      <c r="B197" s="48">
        <f>B63+B98</f>
        <v>0</v>
      </c>
      <c r="C197" s="48">
        <f>C63+C98</f>
        <v>0</v>
      </c>
      <c r="D197" s="48">
        <f t="shared" ref="D197:E197" si="223">D63+D98</f>
        <v>0</v>
      </c>
      <c r="E197" s="48">
        <f t="shared" si="223"/>
        <v>0</v>
      </c>
      <c r="F197" s="48">
        <f t="shared" si="207"/>
        <v>0</v>
      </c>
      <c r="G197" s="48">
        <f t="shared" si="208"/>
        <v>0</v>
      </c>
      <c r="H197" s="48">
        <f>H63+H98</f>
        <v>0</v>
      </c>
      <c r="I197" s="48">
        <f t="shared" ref="I197:AE197" si="224">I63+I98</f>
        <v>0</v>
      </c>
      <c r="J197" s="48">
        <f t="shared" si="224"/>
        <v>0</v>
      </c>
      <c r="K197" s="48">
        <f t="shared" si="224"/>
        <v>0</v>
      </c>
      <c r="L197" s="48">
        <f t="shared" si="224"/>
        <v>0</v>
      </c>
      <c r="M197" s="48">
        <f t="shared" si="224"/>
        <v>0</v>
      </c>
      <c r="N197" s="48">
        <f t="shared" si="224"/>
        <v>0</v>
      </c>
      <c r="O197" s="48">
        <f t="shared" si="224"/>
        <v>0</v>
      </c>
      <c r="P197" s="48">
        <f t="shared" si="224"/>
        <v>0</v>
      </c>
      <c r="Q197" s="48">
        <f t="shared" si="224"/>
        <v>0</v>
      </c>
      <c r="R197" s="48">
        <f t="shared" si="224"/>
        <v>0</v>
      </c>
      <c r="S197" s="48">
        <f t="shared" si="224"/>
        <v>0</v>
      </c>
      <c r="T197" s="48">
        <f t="shared" si="224"/>
        <v>0</v>
      </c>
      <c r="U197" s="48">
        <f t="shared" si="224"/>
        <v>0</v>
      </c>
      <c r="V197" s="48">
        <f t="shared" si="224"/>
        <v>0</v>
      </c>
      <c r="W197" s="48">
        <f>W63+W98</f>
        <v>0</v>
      </c>
      <c r="X197" s="48">
        <f t="shared" si="224"/>
        <v>0</v>
      </c>
      <c r="Y197" s="48">
        <f>Y63+Y98</f>
        <v>0</v>
      </c>
      <c r="Z197" s="48">
        <f t="shared" si="224"/>
        <v>0</v>
      </c>
      <c r="AA197" s="48">
        <f t="shared" si="224"/>
        <v>0</v>
      </c>
      <c r="AB197" s="48">
        <f t="shared" si="224"/>
        <v>0</v>
      </c>
      <c r="AC197" s="48">
        <f t="shared" si="224"/>
        <v>0</v>
      </c>
      <c r="AD197" s="48">
        <f t="shared" si="224"/>
        <v>0</v>
      </c>
      <c r="AE197" s="48">
        <f t="shared" si="224"/>
        <v>0</v>
      </c>
      <c r="AF197" s="51"/>
      <c r="AG197" s="74">
        <f t="shared" si="196"/>
        <v>0</v>
      </c>
      <c r="AH197" s="74">
        <f t="shared" si="197"/>
        <v>0</v>
      </c>
      <c r="AI197" s="74">
        <f t="shared" si="198"/>
        <v>0</v>
      </c>
      <c r="AJ197" s="74">
        <f t="shared" si="199"/>
        <v>0</v>
      </c>
      <c r="AL197" s="140" t="e">
        <f t="shared" si="164"/>
        <v>#DIV/0!</v>
      </c>
    </row>
    <row r="198" spans="1:38" s="75" customFormat="1" x14ac:dyDescent="0.3">
      <c r="A198" s="47" t="s">
        <v>36</v>
      </c>
      <c r="B198" s="48">
        <f t="shared" ref="B198:E201" si="225">B64+B99</f>
        <v>3629</v>
      </c>
      <c r="C198" s="48">
        <f>C64+C99</f>
        <v>2903</v>
      </c>
      <c r="D198" s="48">
        <f t="shared" si="225"/>
        <v>2903</v>
      </c>
      <c r="E198" s="48">
        <f t="shared" si="225"/>
        <v>2903</v>
      </c>
      <c r="F198" s="49">
        <f t="shared" si="207"/>
        <v>79.994488839900797</v>
      </c>
      <c r="G198" s="49">
        <f t="shared" si="208"/>
        <v>100</v>
      </c>
      <c r="H198" s="48">
        <f t="shared" ref="H198:AE201" si="226">H64+H99</f>
        <v>0</v>
      </c>
      <c r="I198" s="48">
        <f t="shared" si="226"/>
        <v>0</v>
      </c>
      <c r="J198" s="48">
        <f t="shared" si="226"/>
        <v>0</v>
      </c>
      <c r="K198" s="48">
        <f t="shared" si="226"/>
        <v>0</v>
      </c>
      <c r="L198" s="48">
        <f t="shared" si="226"/>
        <v>0</v>
      </c>
      <c r="M198" s="48">
        <f t="shared" si="226"/>
        <v>0</v>
      </c>
      <c r="N198" s="48">
        <f t="shared" si="226"/>
        <v>0</v>
      </c>
      <c r="O198" s="48">
        <f t="shared" si="226"/>
        <v>0</v>
      </c>
      <c r="P198" s="48">
        <f t="shared" si="226"/>
        <v>0</v>
      </c>
      <c r="Q198" s="48">
        <f t="shared" si="226"/>
        <v>0</v>
      </c>
      <c r="R198" s="48">
        <f t="shared" si="226"/>
        <v>2903</v>
      </c>
      <c r="S198" s="48">
        <f t="shared" si="226"/>
        <v>2903</v>
      </c>
      <c r="T198" s="48">
        <f t="shared" si="226"/>
        <v>0</v>
      </c>
      <c r="U198" s="48">
        <f t="shared" si="226"/>
        <v>0</v>
      </c>
      <c r="V198" s="48">
        <f t="shared" si="226"/>
        <v>0</v>
      </c>
      <c r="W198" s="48">
        <f t="shared" ref="W198" si="227">W64+W99</f>
        <v>0</v>
      </c>
      <c r="X198" s="48">
        <f t="shared" si="226"/>
        <v>0</v>
      </c>
      <c r="Y198" s="48">
        <f t="shared" si="226"/>
        <v>0</v>
      </c>
      <c r="Z198" s="48">
        <f t="shared" si="226"/>
        <v>0</v>
      </c>
      <c r="AA198" s="48">
        <f t="shared" si="226"/>
        <v>0</v>
      </c>
      <c r="AB198" s="48">
        <f t="shared" si="226"/>
        <v>0</v>
      </c>
      <c r="AC198" s="48">
        <f t="shared" si="226"/>
        <v>0</v>
      </c>
      <c r="AD198" s="48">
        <f t="shared" si="226"/>
        <v>726</v>
      </c>
      <c r="AE198" s="48">
        <f t="shared" si="226"/>
        <v>0</v>
      </c>
      <c r="AF198" s="51"/>
      <c r="AG198" s="74">
        <f t="shared" si="196"/>
        <v>3629</v>
      </c>
      <c r="AH198" s="74">
        <f t="shared" si="197"/>
        <v>2903</v>
      </c>
      <c r="AI198" s="74">
        <f t="shared" si="198"/>
        <v>2903</v>
      </c>
      <c r="AJ198" s="74">
        <f t="shared" si="199"/>
        <v>0</v>
      </c>
      <c r="AL198" s="140">
        <f t="shared" si="164"/>
        <v>100</v>
      </c>
    </row>
    <row r="199" spans="1:38" s="116" customFormat="1" x14ac:dyDescent="0.3">
      <c r="A199" s="47" t="s">
        <v>31</v>
      </c>
      <c r="B199" s="48">
        <f t="shared" si="225"/>
        <v>5048.5</v>
      </c>
      <c r="C199" s="48">
        <f>C65+C100</f>
        <v>4967.8</v>
      </c>
      <c r="D199" s="48">
        <f t="shared" si="225"/>
        <v>4002.66</v>
      </c>
      <c r="E199" s="48">
        <f t="shared" si="225"/>
        <v>4002.66</v>
      </c>
      <c r="F199" s="49">
        <f t="shared" si="207"/>
        <v>79.284143805090622</v>
      </c>
      <c r="G199" s="49">
        <f t="shared" si="208"/>
        <v>80.572084222392206</v>
      </c>
      <c r="H199" s="48">
        <f t="shared" si="226"/>
        <v>0</v>
      </c>
      <c r="I199" s="48">
        <f t="shared" si="226"/>
        <v>0</v>
      </c>
      <c r="J199" s="48">
        <f t="shared" si="226"/>
        <v>0</v>
      </c>
      <c r="K199" s="48">
        <f t="shared" si="226"/>
        <v>0</v>
      </c>
      <c r="L199" s="48">
        <f t="shared" si="226"/>
        <v>0</v>
      </c>
      <c r="M199" s="48">
        <f t="shared" si="226"/>
        <v>0</v>
      </c>
      <c r="N199" s="48">
        <f t="shared" si="226"/>
        <v>0</v>
      </c>
      <c r="O199" s="48">
        <f t="shared" si="226"/>
        <v>0</v>
      </c>
      <c r="P199" s="48">
        <f t="shared" si="226"/>
        <v>0</v>
      </c>
      <c r="Q199" s="48">
        <f t="shared" si="226"/>
        <v>0</v>
      </c>
      <c r="R199" s="48">
        <f t="shared" si="226"/>
        <v>4002.7</v>
      </c>
      <c r="S199" s="48">
        <f t="shared" si="226"/>
        <v>4002.66</v>
      </c>
      <c r="T199" s="48">
        <f t="shared" si="226"/>
        <v>0</v>
      </c>
      <c r="U199" s="48">
        <f t="shared" si="226"/>
        <v>0</v>
      </c>
      <c r="V199" s="48">
        <f t="shared" si="226"/>
        <v>0</v>
      </c>
      <c r="W199" s="48">
        <f t="shared" ref="W199" si="228">W65+W100</f>
        <v>0</v>
      </c>
      <c r="X199" s="48">
        <f t="shared" si="226"/>
        <v>0</v>
      </c>
      <c r="Y199" s="48">
        <f t="shared" si="226"/>
        <v>0</v>
      </c>
      <c r="Z199" s="48">
        <f t="shared" si="226"/>
        <v>965.1</v>
      </c>
      <c r="AA199" s="48">
        <f t="shared" si="226"/>
        <v>0</v>
      </c>
      <c r="AB199" s="48">
        <f t="shared" si="226"/>
        <v>0</v>
      </c>
      <c r="AC199" s="48">
        <f t="shared" si="226"/>
        <v>0</v>
      </c>
      <c r="AD199" s="48">
        <f t="shared" si="226"/>
        <v>80.7</v>
      </c>
      <c r="AE199" s="48">
        <f t="shared" si="226"/>
        <v>0</v>
      </c>
      <c r="AF199" s="7"/>
      <c r="AG199" s="76">
        <f t="shared" si="196"/>
        <v>5048.5</v>
      </c>
      <c r="AH199" s="76">
        <f t="shared" si="197"/>
        <v>4002.7</v>
      </c>
      <c r="AI199" s="76">
        <f t="shared" si="198"/>
        <v>4002.66</v>
      </c>
      <c r="AJ199" s="76">
        <f t="shared" si="199"/>
        <v>-965.14000000000033</v>
      </c>
      <c r="AL199" s="140">
        <f t="shared" si="164"/>
        <v>80.572084222392206</v>
      </c>
    </row>
    <row r="200" spans="1:38" s="116" customFormat="1" ht="37.5" x14ac:dyDescent="0.3">
      <c r="A200" s="47" t="s">
        <v>32</v>
      </c>
      <c r="B200" s="48">
        <f t="shared" si="225"/>
        <v>403.3</v>
      </c>
      <c r="C200" s="48">
        <f>C66+C101</f>
        <v>322.60000000000002</v>
      </c>
      <c r="D200" s="48">
        <f t="shared" si="225"/>
        <v>322.56</v>
      </c>
      <c r="E200" s="48">
        <f t="shared" si="225"/>
        <v>322.56</v>
      </c>
      <c r="F200" s="49">
        <f t="shared" si="207"/>
        <v>79.980163649888411</v>
      </c>
      <c r="G200" s="49">
        <f t="shared" si="208"/>
        <v>99.987600743955355</v>
      </c>
      <c r="H200" s="48">
        <f t="shared" si="226"/>
        <v>0</v>
      </c>
      <c r="I200" s="48">
        <f t="shared" si="226"/>
        <v>0</v>
      </c>
      <c r="J200" s="48">
        <f t="shared" si="226"/>
        <v>0</v>
      </c>
      <c r="K200" s="48">
        <f t="shared" si="226"/>
        <v>0</v>
      </c>
      <c r="L200" s="48">
        <f t="shared" si="226"/>
        <v>0</v>
      </c>
      <c r="M200" s="48">
        <f t="shared" si="226"/>
        <v>0</v>
      </c>
      <c r="N200" s="48">
        <f t="shared" si="226"/>
        <v>0</v>
      </c>
      <c r="O200" s="48">
        <f t="shared" si="226"/>
        <v>0</v>
      </c>
      <c r="P200" s="48">
        <f t="shared" si="226"/>
        <v>0</v>
      </c>
      <c r="Q200" s="48">
        <f t="shared" si="226"/>
        <v>0</v>
      </c>
      <c r="R200" s="48">
        <f t="shared" si="226"/>
        <v>322.60000000000002</v>
      </c>
      <c r="S200" s="48">
        <f t="shared" si="226"/>
        <v>322.56</v>
      </c>
      <c r="T200" s="48">
        <f t="shared" si="226"/>
        <v>0</v>
      </c>
      <c r="U200" s="48">
        <f t="shared" si="226"/>
        <v>0</v>
      </c>
      <c r="V200" s="48">
        <f t="shared" si="226"/>
        <v>0</v>
      </c>
      <c r="W200" s="48">
        <f t="shared" ref="W200" si="229">W66+W101</f>
        <v>0</v>
      </c>
      <c r="X200" s="48">
        <f t="shared" si="226"/>
        <v>0</v>
      </c>
      <c r="Y200" s="48">
        <f t="shared" si="226"/>
        <v>0</v>
      </c>
      <c r="Z200" s="48">
        <f t="shared" si="226"/>
        <v>0</v>
      </c>
      <c r="AA200" s="48">
        <f t="shared" si="226"/>
        <v>0</v>
      </c>
      <c r="AB200" s="48">
        <f t="shared" si="226"/>
        <v>0</v>
      </c>
      <c r="AC200" s="48">
        <f t="shared" si="226"/>
        <v>0</v>
      </c>
      <c r="AD200" s="48">
        <f t="shared" si="226"/>
        <v>80.7</v>
      </c>
      <c r="AE200" s="48">
        <f t="shared" si="226"/>
        <v>0</v>
      </c>
      <c r="AF200" s="7"/>
      <c r="AG200" s="76">
        <f t="shared" si="196"/>
        <v>403.3</v>
      </c>
      <c r="AH200" s="76">
        <f t="shared" si="197"/>
        <v>322.60000000000002</v>
      </c>
      <c r="AI200" s="76">
        <f t="shared" si="198"/>
        <v>322.56</v>
      </c>
      <c r="AJ200" s="76">
        <f t="shared" si="199"/>
        <v>-4.0000000000020464E-2</v>
      </c>
      <c r="AL200" s="140">
        <f t="shared" si="164"/>
        <v>99.987600743955355</v>
      </c>
    </row>
    <row r="201" spans="1:38" s="116" customFormat="1" x14ac:dyDescent="0.3">
      <c r="A201" s="47" t="s">
        <v>33</v>
      </c>
      <c r="B201" s="48">
        <f t="shared" si="225"/>
        <v>0</v>
      </c>
      <c r="C201" s="48">
        <f t="shared" si="225"/>
        <v>0</v>
      </c>
      <c r="D201" s="48">
        <f t="shared" si="225"/>
        <v>0</v>
      </c>
      <c r="E201" s="48">
        <f t="shared" si="225"/>
        <v>0</v>
      </c>
      <c r="F201" s="48">
        <f t="shared" si="207"/>
        <v>0</v>
      </c>
      <c r="G201" s="48">
        <f t="shared" si="208"/>
        <v>0</v>
      </c>
      <c r="H201" s="48">
        <f t="shared" si="226"/>
        <v>0</v>
      </c>
      <c r="I201" s="48">
        <f t="shared" si="226"/>
        <v>0</v>
      </c>
      <c r="J201" s="48">
        <f t="shared" si="226"/>
        <v>0</v>
      </c>
      <c r="K201" s="48">
        <f t="shared" si="226"/>
        <v>0</v>
      </c>
      <c r="L201" s="48">
        <f t="shared" si="226"/>
        <v>0</v>
      </c>
      <c r="M201" s="48">
        <f t="shared" si="226"/>
        <v>0</v>
      </c>
      <c r="N201" s="48">
        <f t="shared" si="226"/>
        <v>0</v>
      </c>
      <c r="O201" s="48">
        <f t="shared" si="226"/>
        <v>0</v>
      </c>
      <c r="P201" s="48">
        <f t="shared" si="226"/>
        <v>0</v>
      </c>
      <c r="Q201" s="48">
        <f t="shared" si="226"/>
        <v>0</v>
      </c>
      <c r="R201" s="48">
        <f t="shared" si="226"/>
        <v>0</v>
      </c>
      <c r="S201" s="48">
        <f t="shared" si="226"/>
        <v>0</v>
      </c>
      <c r="T201" s="48">
        <f t="shared" si="226"/>
        <v>0</v>
      </c>
      <c r="U201" s="48">
        <f t="shared" si="226"/>
        <v>0</v>
      </c>
      <c r="V201" s="48">
        <f t="shared" si="226"/>
        <v>0</v>
      </c>
      <c r="W201" s="48">
        <f t="shared" ref="W201" si="230">W67+W102</f>
        <v>0</v>
      </c>
      <c r="X201" s="48">
        <f t="shared" si="226"/>
        <v>0</v>
      </c>
      <c r="Y201" s="48">
        <f t="shared" si="226"/>
        <v>0</v>
      </c>
      <c r="Z201" s="48">
        <f t="shared" si="226"/>
        <v>0</v>
      </c>
      <c r="AA201" s="48">
        <f t="shared" si="226"/>
        <v>0</v>
      </c>
      <c r="AB201" s="48">
        <f t="shared" si="226"/>
        <v>0</v>
      </c>
      <c r="AC201" s="48">
        <f t="shared" si="226"/>
        <v>0</v>
      </c>
      <c r="AD201" s="48">
        <f t="shared" si="226"/>
        <v>0</v>
      </c>
      <c r="AE201" s="48">
        <f t="shared" si="226"/>
        <v>0</v>
      </c>
      <c r="AF201" s="7"/>
      <c r="AG201" s="76">
        <f t="shared" si="196"/>
        <v>0</v>
      </c>
      <c r="AH201" s="76">
        <f t="shared" si="197"/>
        <v>0</v>
      </c>
      <c r="AI201" s="76">
        <f t="shared" si="198"/>
        <v>0</v>
      </c>
      <c r="AJ201" s="76">
        <f t="shared" si="199"/>
        <v>0</v>
      </c>
      <c r="AL201" s="140" t="e">
        <f t="shared" si="164"/>
        <v>#DIV/0!</v>
      </c>
    </row>
    <row r="202" spans="1:38" s="88" customFormat="1" x14ac:dyDescent="0.3">
      <c r="A202" s="110" t="s">
        <v>77</v>
      </c>
      <c r="B202" s="111"/>
      <c r="C202" s="111"/>
      <c r="D202" s="111"/>
      <c r="E202" s="111"/>
      <c r="F202" s="112"/>
      <c r="G202" s="112"/>
      <c r="H202" s="111"/>
      <c r="I202" s="111"/>
      <c r="J202" s="111"/>
      <c r="K202" s="111"/>
      <c r="L202" s="111"/>
      <c r="M202" s="111"/>
      <c r="N202" s="123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  <c r="AA202" s="111"/>
      <c r="AB202" s="111"/>
      <c r="AC202" s="111"/>
      <c r="AD202" s="113"/>
      <c r="AE202" s="85"/>
      <c r="AF202" s="87"/>
      <c r="AL202" s="140" t="e">
        <f t="shared" si="164"/>
        <v>#DIV/0!</v>
      </c>
    </row>
    <row r="203" spans="1:38" s="75" customFormat="1" x14ac:dyDescent="0.25">
      <c r="A203" s="115" t="s">
        <v>34</v>
      </c>
      <c r="B203" s="63">
        <f>B204+B205+B206+B208</f>
        <v>0</v>
      </c>
      <c r="C203" s="63">
        <f t="shared" ref="C203:E203" si="231">C204+C205+C206+C208</f>
        <v>0</v>
      </c>
      <c r="D203" s="63">
        <f t="shared" si="231"/>
        <v>0</v>
      </c>
      <c r="E203" s="63">
        <f t="shared" si="231"/>
        <v>0</v>
      </c>
      <c r="F203" s="63">
        <f t="shared" si="207"/>
        <v>0</v>
      </c>
      <c r="G203" s="63">
        <f t="shared" si="208"/>
        <v>0</v>
      </c>
      <c r="H203" s="63">
        <f>H204+H205+H206+H208</f>
        <v>0</v>
      </c>
      <c r="I203" s="63">
        <f t="shared" ref="I203:AE203" si="232">I204+I205+I206+I208</f>
        <v>0</v>
      </c>
      <c r="J203" s="63">
        <f t="shared" si="232"/>
        <v>0</v>
      </c>
      <c r="K203" s="63">
        <f t="shared" si="232"/>
        <v>0</v>
      </c>
      <c r="L203" s="63">
        <f t="shared" si="232"/>
        <v>0</v>
      </c>
      <c r="M203" s="63">
        <f t="shared" si="232"/>
        <v>0</v>
      </c>
      <c r="N203" s="63">
        <f t="shared" si="232"/>
        <v>0</v>
      </c>
      <c r="O203" s="63">
        <f t="shared" si="232"/>
        <v>0</v>
      </c>
      <c r="P203" s="63">
        <f t="shared" si="232"/>
        <v>0</v>
      </c>
      <c r="Q203" s="63">
        <f t="shared" si="232"/>
        <v>0</v>
      </c>
      <c r="R203" s="63">
        <f t="shared" si="232"/>
        <v>0</v>
      </c>
      <c r="S203" s="63">
        <f t="shared" si="232"/>
        <v>0</v>
      </c>
      <c r="T203" s="63">
        <f t="shared" si="232"/>
        <v>0</v>
      </c>
      <c r="U203" s="63">
        <f t="shared" si="232"/>
        <v>0</v>
      </c>
      <c r="V203" s="63">
        <f t="shared" si="232"/>
        <v>0</v>
      </c>
      <c r="W203" s="63">
        <f t="shared" ref="W203" si="233">W204+W205+W206+W208</f>
        <v>0</v>
      </c>
      <c r="X203" s="63">
        <f t="shared" si="232"/>
        <v>0</v>
      </c>
      <c r="Y203" s="63">
        <f t="shared" si="232"/>
        <v>0</v>
      </c>
      <c r="Z203" s="63">
        <f t="shared" si="232"/>
        <v>0</v>
      </c>
      <c r="AA203" s="63">
        <f t="shared" si="232"/>
        <v>0</v>
      </c>
      <c r="AB203" s="63">
        <f t="shared" si="232"/>
        <v>0</v>
      </c>
      <c r="AC203" s="63">
        <f t="shared" si="232"/>
        <v>0</v>
      </c>
      <c r="AD203" s="63">
        <f t="shared" si="232"/>
        <v>0</v>
      </c>
      <c r="AE203" s="63">
        <f t="shared" si="232"/>
        <v>0</v>
      </c>
      <c r="AF203" s="63"/>
      <c r="AG203" s="74">
        <f t="shared" si="196"/>
        <v>0</v>
      </c>
      <c r="AH203" s="74">
        <f t="shared" si="197"/>
        <v>0</v>
      </c>
      <c r="AI203" s="74">
        <f t="shared" si="198"/>
        <v>0</v>
      </c>
      <c r="AJ203" s="74">
        <f t="shared" si="199"/>
        <v>0</v>
      </c>
      <c r="AL203" s="140" t="e">
        <f t="shared" si="164"/>
        <v>#DIV/0!</v>
      </c>
    </row>
    <row r="204" spans="1:38" s="116" customFormat="1" ht="20.25" customHeight="1" x14ac:dyDescent="0.3">
      <c r="A204" s="47" t="s">
        <v>30</v>
      </c>
      <c r="B204" s="48">
        <f>B176</f>
        <v>0</v>
      </c>
      <c r="C204" s="48">
        <f>C176</f>
        <v>0</v>
      </c>
      <c r="D204" s="48">
        <f t="shared" ref="D204:E204" si="234">D176</f>
        <v>0</v>
      </c>
      <c r="E204" s="48">
        <f t="shared" si="234"/>
        <v>0</v>
      </c>
      <c r="F204" s="48">
        <f t="shared" ref="F204:G204" si="235">F331</f>
        <v>0</v>
      </c>
      <c r="G204" s="48">
        <f t="shared" si="235"/>
        <v>0</v>
      </c>
      <c r="H204" s="48">
        <f>H176</f>
        <v>0</v>
      </c>
      <c r="I204" s="48">
        <f t="shared" ref="I204:AE204" si="236">I176</f>
        <v>0</v>
      </c>
      <c r="J204" s="48">
        <f t="shared" si="236"/>
        <v>0</v>
      </c>
      <c r="K204" s="48">
        <f t="shared" si="236"/>
        <v>0</v>
      </c>
      <c r="L204" s="48">
        <f t="shared" si="236"/>
        <v>0</v>
      </c>
      <c r="M204" s="48">
        <f t="shared" si="236"/>
        <v>0</v>
      </c>
      <c r="N204" s="48">
        <f t="shared" si="236"/>
        <v>0</v>
      </c>
      <c r="O204" s="48">
        <f t="shared" si="236"/>
        <v>0</v>
      </c>
      <c r="P204" s="48">
        <f t="shared" si="236"/>
        <v>0</v>
      </c>
      <c r="Q204" s="48">
        <f t="shared" si="236"/>
        <v>0</v>
      </c>
      <c r="R204" s="48">
        <f t="shared" si="236"/>
        <v>0</v>
      </c>
      <c r="S204" s="48">
        <f t="shared" si="236"/>
        <v>0</v>
      </c>
      <c r="T204" s="48">
        <f t="shared" si="236"/>
        <v>0</v>
      </c>
      <c r="U204" s="48">
        <f t="shared" si="236"/>
        <v>0</v>
      </c>
      <c r="V204" s="48">
        <f t="shared" si="236"/>
        <v>0</v>
      </c>
      <c r="W204" s="48">
        <f t="shared" ref="W204" si="237">W176</f>
        <v>0</v>
      </c>
      <c r="X204" s="48">
        <f t="shared" si="236"/>
        <v>0</v>
      </c>
      <c r="Y204" s="48">
        <f t="shared" si="236"/>
        <v>0</v>
      </c>
      <c r="Z204" s="48">
        <f t="shared" si="236"/>
        <v>0</v>
      </c>
      <c r="AA204" s="48">
        <f t="shared" si="236"/>
        <v>0</v>
      </c>
      <c r="AB204" s="48">
        <f t="shared" si="236"/>
        <v>0</v>
      </c>
      <c r="AC204" s="48">
        <f t="shared" si="236"/>
        <v>0</v>
      </c>
      <c r="AD204" s="48">
        <f t="shared" si="236"/>
        <v>0</v>
      </c>
      <c r="AE204" s="48">
        <f t="shared" si="236"/>
        <v>0</v>
      </c>
      <c r="AF204" s="7"/>
      <c r="AG204" s="76">
        <f t="shared" si="196"/>
        <v>0</v>
      </c>
      <c r="AH204" s="76">
        <f t="shared" si="197"/>
        <v>0</v>
      </c>
      <c r="AI204" s="76">
        <f t="shared" si="198"/>
        <v>0</v>
      </c>
      <c r="AJ204" s="76">
        <f t="shared" si="199"/>
        <v>0</v>
      </c>
      <c r="AL204" s="140" t="e">
        <f t="shared" ref="AL204:AL226" si="238">E204/C204*100</f>
        <v>#DIV/0!</v>
      </c>
    </row>
    <row r="205" spans="1:38" s="116" customFormat="1" x14ac:dyDescent="0.3">
      <c r="A205" s="47" t="s">
        <v>36</v>
      </c>
      <c r="B205" s="48">
        <f t="shared" ref="B205:E208" si="239">B177</f>
        <v>0</v>
      </c>
      <c r="C205" s="48">
        <f>C177</f>
        <v>0</v>
      </c>
      <c r="D205" s="48">
        <f t="shared" si="239"/>
        <v>0</v>
      </c>
      <c r="E205" s="48">
        <f t="shared" si="239"/>
        <v>0</v>
      </c>
      <c r="F205" s="49">
        <f t="shared" ref="F205:G205" si="240">F331</f>
        <v>0</v>
      </c>
      <c r="G205" s="49">
        <f t="shared" si="240"/>
        <v>0</v>
      </c>
      <c r="H205" s="48">
        <f t="shared" ref="H205:AE208" si="241">H177</f>
        <v>0</v>
      </c>
      <c r="I205" s="48">
        <f t="shared" si="241"/>
        <v>0</v>
      </c>
      <c r="J205" s="48">
        <f t="shared" si="241"/>
        <v>0</v>
      </c>
      <c r="K205" s="48">
        <f t="shared" si="241"/>
        <v>0</v>
      </c>
      <c r="L205" s="48">
        <f t="shared" si="241"/>
        <v>0</v>
      </c>
      <c r="M205" s="48">
        <f t="shared" si="241"/>
        <v>0</v>
      </c>
      <c r="N205" s="48">
        <f t="shared" si="241"/>
        <v>0</v>
      </c>
      <c r="O205" s="48">
        <f t="shared" si="241"/>
        <v>0</v>
      </c>
      <c r="P205" s="48">
        <f t="shared" si="241"/>
        <v>0</v>
      </c>
      <c r="Q205" s="48">
        <f t="shared" si="241"/>
        <v>0</v>
      </c>
      <c r="R205" s="48">
        <f t="shared" si="241"/>
        <v>0</v>
      </c>
      <c r="S205" s="48">
        <f t="shared" si="241"/>
        <v>0</v>
      </c>
      <c r="T205" s="48">
        <f t="shared" si="241"/>
        <v>0</v>
      </c>
      <c r="U205" s="48">
        <f t="shared" si="241"/>
        <v>0</v>
      </c>
      <c r="V205" s="48">
        <f t="shared" si="241"/>
        <v>0</v>
      </c>
      <c r="W205" s="48">
        <f t="shared" ref="W205" si="242">W177</f>
        <v>0</v>
      </c>
      <c r="X205" s="48">
        <f t="shared" si="241"/>
        <v>0</v>
      </c>
      <c r="Y205" s="48">
        <f t="shared" si="241"/>
        <v>0</v>
      </c>
      <c r="Z205" s="48">
        <f t="shared" si="241"/>
        <v>0</v>
      </c>
      <c r="AA205" s="48">
        <f t="shared" si="241"/>
        <v>0</v>
      </c>
      <c r="AB205" s="48">
        <f t="shared" si="241"/>
        <v>0</v>
      </c>
      <c r="AC205" s="48">
        <f t="shared" si="241"/>
        <v>0</v>
      </c>
      <c r="AD205" s="48">
        <f t="shared" si="241"/>
        <v>0</v>
      </c>
      <c r="AE205" s="48">
        <f t="shared" si="241"/>
        <v>0</v>
      </c>
      <c r="AF205" s="7"/>
      <c r="AG205" s="76">
        <f t="shared" si="196"/>
        <v>0</v>
      </c>
      <c r="AH205" s="76">
        <f t="shared" si="197"/>
        <v>0</v>
      </c>
      <c r="AI205" s="76">
        <f t="shared" si="198"/>
        <v>0</v>
      </c>
      <c r="AJ205" s="76">
        <f t="shared" si="199"/>
        <v>0</v>
      </c>
      <c r="AL205" s="140" t="e">
        <f t="shared" si="238"/>
        <v>#DIV/0!</v>
      </c>
    </row>
    <row r="206" spans="1:38" s="116" customFormat="1" x14ac:dyDescent="0.3">
      <c r="A206" s="47" t="s">
        <v>31</v>
      </c>
      <c r="B206" s="48">
        <f t="shared" si="239"/>
        <v>0</v>
      </c>
      <c r="C206" s="48">
        <f t="shared" si="239"/>
        <v>0</v>
      </c>
      <c r="D206" s="48">
        <f t="shared" si="239"/>
        <v>0</v>
      </c>
      <c r="E206" s="48">
        <f t="shared" si="239"/>
        <v>0</v>
      </c>
      <c r="F206" s="49">
        <f t="shared" ref="F206:G206" si="243">F333</f>
        <v>0</v>
      </c>
      <c r="G206" s="49">
        <f t="shared" si="243"/>
        <v>0</v>
      </c>
      <c r="H206" s="48">
        <f t="shared" si="241"/>
        <v>0</v>
      </c>
      <c r="I206" s="48">
        <f t="shared" si="241"/>
        <v>0</v>
      </c>
      <c r="J206" s="48">
        <f t="shared" si="241"/>
        <v>0</v>
      </c>
      <c r="K206" s="48">
        <f t="shared" si="241"/>
        <v>0</v>
      </c>
      <c r="L206" s="48">
        <f t="shared" si="241"/>
        <v>0</v>
      </c>
      <c r="M206" s="48">
        <f t="shared" si="241"/>
        <v>0</v>
      </c>
      <c r="N206" s="48">
        <f t="shared" si="241"/>
        <v>0</v>
      </c>
      <c r="O206" s="48">
        <f t="shared" si="241"/>
        <v>0</v>
      </c>
      <c r="P206" s="48">
        <f t="shared" si="241"/>
        <v>0</v>
      </c>
      <c r="Q206" s="48">
        <f t="shared" si="241"/>
        <v>0</v>
      </c>
      <c r="R206" s="48">
        <f t="shared" si="241"/>
        <v>0</v>
      </c>
      <c r="S206" s="48">
        <f t="shared" si="241"/>
        <v>0</v>
      </c>
      <c r="T206" s="48">
        <f t="shared" si="241"/>
        <v>0</v>
      </c>
      <c r="U206" s="48">
        <f t="shared" si="241"/>
        <v>0</v>
      </c>
      <c r="V206" s="48">
        <f t="shared" si="241"/>
        <v>0</v>
      </c>
      <c r="W206" s="48">
        <f t="shared" ref="W206" si="244">W178</f>
        <v>0</v>
      </c>
      <c r="X206" s="48">
        <f t="shared" si="241"/>
        <v>0</v>
      </c>
      <c r="Y206" s="48">
        <f t="shared" si="241"/>
        <v>0</v>
      </c>
      <c r="Z206" s="48">
        <f t="shared" si="241"/>
        <v>0</v>
      </c>
      <c r="AA206" s="48">
        <f t="shared" si="241"/>
        <v>0</v>
      </c>
      <c r="AB206" s="48">
        <f t="shared" si="241"/>
        <v>0</v>
      </c>
      <c r="AC206" s="48">
        <f t="shared" si="241"/>
        <v>0</v>
      </c>
      <c r="AD206" s="48">
        <f t="shared" si="241"/>
        <v>0</v>
      </c>
      <c r="AE206" s="48">
        <f t="shared" si="241"/>
        <v>0</v>
      </c>
      <c r="AF206" s="7"/>
      <c r="AG206" s="76">
        <f t="shared" si="196"/>
        <v>0</v>
      </c>
      <c r="AH206" s="76">
        <f t="shared" si="197"/>
        <v>0</v>
      </c>
      <c r="AI206" s="76">
        <f t="shared" si="198"/>
        <v>0</v>
      </c>
      <c r="AJ206" s="76">
        <f t="shared" si="199"/>
        <v>0</v>
      </c>
      <c r="AL206" s="140" t="e">
        <f t="shared" si="238"/>
        <v>#DIV/0!</v>
      </c>
    </row>
    <row r="207" spans="1:38" s="116" customFormat="1" ht="37.5" x14ac:dyDescent="0.3">
      <c r="A207" s="47" t="s">
        <v>32</v>
      </c>
      <c r="B207" s="48">
        <f t="shared" si="239"/>
        <v>0</v>
      </c>
      <c r="C207" s="48">
        <f>C179</f>
        <v>0</v>
      </c>
      <c r="D207" s="48">
        <f t="shared" si="239"/>
        <v>0</v>
      </c>
      <c r="E207" s="48">
        <f t="shared" si="239"/>
        <v>0</v>
      </c>
      <c r="F207" s="49">
        <f t="shared" ref="F207:G207" si="245">F341</f>
        <v>0</v>
      </c>
      <c r="G207" s="49">
        <f t="shared" si="245"/>
        <v>0</v>
      </c>
      <c r="H207" s="48">
        <f t="shared" si="241"/>
        <v>0</v>
      </c>
      <c r="I207" s="48">
        <f t="shared" si="241"/>
        <v>0</v>
      </c>
      <c r="J207" s="48">
        <f t="shared" si="241"/>
        <v>0</v>
      </c>
      <c r="K207" s="48">
        <f t="shared" si="241"/>
        <v>0</v>
      </c>
      <c r="L207" s="48">
        <f t="shared" si="241"/>
        <v>0</v>
      </c>
      <c r="M207" s="48">
        <f t="shared" si="241"/>
        <v>0</v>
      </c>
      <c r="N207" s="48">
        <f t="shared" si="241"/>
        <v>0</v>
      </c>
      <c r="O207" s="48">
        <f t="shared" si="241"/>
        <v>0</v>
      </c>
      <c r="P207" s="48">
        <f t="shared" si="241"/>
        <v>0</v>
      </c>
      <c r="Q207" s="48">
        <f t="shared" si="241"/>
        <v>0</v>
      </c>
      <c r="R207" s="48">
        <f t="shared" si="241"/>
        <v>0</v>
      </c>
      <c r="S207" s="48">
        <f t="shared" si="241"/>
        <v>0</v>
      </c>
      <c r="T207" s="48">
        <f t="shared" si="241"/>
        <v>0</v>
      </c>
      <c r="U207" s="48">
        <f t="shared" si="241"/>
        <v>0</v>
      </c>
      <c r="V207" s="48">
        <f t="shared" si="241"/>
        <v>0</v>
      </c>
      <c r="W207" s="48">
        <f t="shared" ref="W207" si="246">W179</f>
        <v>0</v>
      </c>
      <c r="X207" s="48">
        <f t="shared" si="241"/>
        <v>0</v>
      </c>
      <c r="Y207" s="48">
        <f t="shared" si="241"/>
        <v>0</v>
      </c>
      <c r="Z207" s="48">
        <f t="shared" si="241"/>
        <v>0</v>
      </c>
      <c r="AA207" s="48">
        <f t="shared" si="241"/>
        <v>0</v>
      </c>
      <c r="AB207" s="48">
        <f t="shared" si="241"/>
        <v>0</v>
      </c>
      <c r="AC207" s="48">
        <f t="shared" si="241"/>
        <v>0</v>
      </c>
      <c r="AD207" s="48">
        <f t="shared" si="241"/>
        <v>0</v>
      </c>
      <c r="AE207" s="48">
        <f t="shared" si="241"/>
        <v>0</v>
      </c>
      <c r="AF207" s="7"/>
      <c r="AG207" s="76">
        <f t="shared" si="196"/>
        <v>0</v>
      </c>
      <c r="AH207" s="76">
        <f t="shared" si="197"/>
        <v>0</v>
      </c>
      <c r="AI207" s="76">
        <f t="shared" si="198"/>
        <v>0</v>
      </c>
      <c r="AJ207" s="76">
        <f t="shared" si="199"/>
        <v>0</v>
      </c>
      <c r="AL207" s="140" t="e">
        <f t="shared" si="238"/>
        <v>#DIV/0!</v>
      </c>
    </row>
    <row r="208" spans="1:38" s="116" customFormat="1" x14ac:dyDescent="0.3">
      <c r="A208" s="47" t="s">
        <v>33</v>
      </c>
      <c r="B208" s="48">
        <f t="shared" si="239"/>
        <v>0</v>
      </c>
      <c r="C208" s="48">
        <f t="shared" si="239"/>
        <v>0</v>
      </c>
      <c r="D208" s="48">
        <f t="shared" si="239"/>
        <v>0</v>
      </c>
      <c r="E208" s="48">
        <f t="shared" si="239"/>
        <v>0</v>
      </c>
      <c r="F208" s="48">
        <f t="shared" ref="F208:G208" si="247">F335</f>
        <v>0</v>
      </c>
      <c r="G208" s="48">
        <f t="shared" si="247"/>
        <v>0</v>
      </c>
      <c r="H208" s="48">
        <f t="shared" si="241"/>
        <v>0</v>
      </c>
      <c r="I208" s="48">
        <f t="shared" si="241"/>
        <v>0</v>
      </c>
      <c r="J208" s="48">
        <f t="shared" si="241"/>
        <v>0</v>
      </c>
      <c r="K208" s="48">
        <f t="shared" si="241"/>
        <v>0</v>
      </c>
      <c r="L208" s="48">
        <f t="shared" si="241"/>
        <v>0</v>
      </c>
      <c r="M208" s="48">
        <f t="shared" si="241"/>
        <v>0</v>
      </c>
      <c r="N208" s="48">
        <f t="shared" si="241"/>
        <v>0</v>
      </c>
      <c r="O208" s="48">
        <f t="shared" si="241"/>
        <v>0</v>
      </c>
      <c r="P208" s="48">
        <f t="shared" si="241"/>
        <v>0</v>
      </c>
      <c r="Q208" s="48">
        <f t="shared" si="241"/>
        <v>0</v>
      </c>
      <c r="R208" s="48">
        <f t="shared" si="241"/>
        <v>0</v>
      </c>
      <c r="S208" s="48">
        <f t="shared" si="241"/>
        <v>0</v>
      </c>
      <c r="T208" s="48">
        <f t="shared" si="241"/>
        <v>0</v>
      </c>
      <c r="U208" s="48">
        <f t="shared" si="241"/>
        <v>0</v>
      </c>
      <c r="V208" s="48">
        <f t="shared" si="241"/>
        <v>0</v>
      </c>
      <c r="W208" s="48">
        <f t="shared" ref="W208" si="248">W180</f>
        <v>0</v>
      </c>
      <c r="X208" s="48">
        <f t="shared" si="241"/>
        <v>0</v>
      </c>
      <c r="Y208" s="48">
        <f t="shared" si="241"/>
        <v>0</v>
      </c>
      <c r="Z208" s="48">
        <f t="shared" si="241"/>
        <v>0</v>
      </c>
      <c r="AA208" s="48">
        <f t="shared" si="241"/>
        <v>0</v>
      </c>
      <c r="AB208" s="48">
        <f t="shared" si="241"/>
        <v>0</v>
      </c>
      <c r="AC208" s="48">
        <f t="shared" si="241"/>
        <v>0</v>
      </c>
      <c r="AD208" s="48">
        <f t="shared" si="241"/>
        <v>0</v>
      </c>
      <c r="AE208" s="48">
        <f t="shared" si="241"/>
        <v>0</v>
      </c>
      <c r="AF208" s="7"/>
      <c r="AG208" s="76">
        <f t="shared" si="196"/>
        <v>0</v>
      </c>
      <c r="AH208" s="76">
        <f t="shared" si="197"/>
        <v>0</v>
      </c>
      <c r="AI208" s="76">
        <f t="shared" si="198"/>
        <v>0</v>
      </c>
      <c r="AJ208" s="76">
        <f t="shared" si="199"/>
        <v>0</v>
      </c>
      <c r="AL208" s="140" t="e">
        <f t="shared" si="238"/>
        <v>#DIV/0!</v>
      </c>
    </row>
    <row r="209" spans="1:38" s="75" customFormat="1" ht="45" customHeight="1" x14ac:dyDescent="0.3">
      <c r="A209" s="117" t="s">
        <v>78</v>
      </c>
      <c r="B209" s="48">
        <f>SUM(B210:B212,B214)</f>
        <v>55122.847999999998</v>
      </c>
      <c r="C209" s="48">
        <f>SUM(C210:C212,C214)</f>
        <v>47046.567000000003</v>
      </c>
      <c r="D209" s="48">
        <f>SUM(D210:D212,D214)</f>
        <v>42006.993780000004</v>
      </c>
      <c r="E209" s="48">
        <f>SUM(E210:E212,E214)</f>
        <v>42006.993780000004</v>
      </c>
      <c r="F209" s="48">
        <f>IFERROR(E209/B209*100,0)</f>
        <v>76.206138296773062</v>
      </c>
      <c r="G209" s="48">
        <f>IFERROR(E209/C209*100,0)</f>
        <v>89.288116984178671</v>
      </c>
      <c r="H209" s="48">
        <f>SUM(H210:H212,H214)</f>
        <v>6400.48</v>
      </c>
      <c r="I209" s="48">
        <f t="shared" ref="I209:AD209" si="249">SUM(I210:I212,I214)</f>
        <v>3434.0837799999999</v>
      </c>
      <c r="J209" s="48">
        <f t="shared" si="249"/>
        <v>3267.0590000000002</v>
      </c>
      <c r="K209" s="48">
        <f t="shared" si="249"/>
        <v>3652.14</v>
      </c>
      <c r="L209" s="48">
        <f t="shared" si="249"/>
        <v>2174.75</v>
      </c>
      <c r="M209" s="48">
        <f t="shared" si="249"/>
        <v>2228.61</v>
      </c>
      <c r="N209" s="48">
        <f t="shared" si="249"/>
        <v>5848.9279999999999</v>
      </c>
      <c r="O209" s="48">
        <f t="shared" si="249"/>
        <v>5487.5599999999995</v>
      </c>
      <c r="P209" s="48">
        <f t="shared" si="249"/>
        <v>3354.5080000000003</v>
      </c>
      <c r="Q209" s="48">
        <f t="shared" si="249"/>
        <v>3821.84</v>
      </c>
      <c r="R209" s="48">
        <f t="shared" si="249"/>
        <v>9507.494999999999</v>
      </c>
      <c r="S209" s="48">
        <f t="shared" si="249"/>
        <v>11096</v>
      </c>
      <c r="T209" s="48">
        <f>SUM(T210:T212,T214)</f>
        <v>6448.8820000000005</v>
      </c>
      <c r="U209" s="48">
        <f t="shared" si="249"/>
        <v>5025.22</v>
      </c>
      <c r="V209" s="48">
        <f t="shared" si="249"/>
        <v>3358.1240000000003</v>
      </c>
      <c r="W209" s="48">
        <f t="shared" ref="W209" si="250">SUM(W210:W212,W214)</f>
        <v>2458.9200000000005</v>
      </c>
      <c r="X209" s="48">
        <f t="shared" si="249"/>
        <v>2147.2809999999999</v>
      </c>
      <c r="Y209" s="48">
        <f t="shared" si="249"/>
        <v>1895.32</v>
      </c>
      <c r="Z209" s="48">
        <f t="shared" si="249"/>
        <v>4539.0600000000004</v>
      </c>
      <c r="AA209" s="48">
        <f t="shared" si="249"/>
        <v>2907.3</v>
      </c>
      <c r="AB209" s="48">
        <f t="shared" si="249"/>
        <v>4325.4709999999995</v>
      </c>
      <c r="AC209" s="48">
        <f t="shared" si="249"/>
        <v>0</v>
      </c>
      <c r="AD209" s="48">
        <f t="shared" si="249"/>
        <v>3750.8100000000004</v>
      </c>
      <c r="AE209" s="48">
        <f>SUM(AE210:AE212,AE214)</f>
        <v>0</v>
      </c>
      <c r="AF209" s="48"/>
      <c r="AG209" s="74">
        <f t="shared" si="196"/>
        <v>55122.847999999998</v>
      </c>
      <c r="AH209" s="74">
        <f>H209+J209+L209+N209</f>
        <v>17691.217000000001</v>
      </c>
      <c r="AI209" s="74">
        <f t="shared" si="198"/>
        <v>42006.993780000004</v>
      </c>
      <c r="AJ209" s="74">
        <f t="shared" si="199"/>
        <v>-5039.5732199999984</v>
      </c>
      <c r="AL209" s="140">
        <f t="shared" si="238"/>
        <v>89.288116984178671</v>
      </c>
    </row>
    <row r="210" spans="1:38" s="75" customFormat="1" x14ac:dyDescent="0.3">
      <c r="A210" s="47" t="s">
        <v>30</v>
      </c>
      <c r="B210" s="49">
        <f>H210+J210+L210+N210+P210+R210+T210+V210+X210+Z210+AB210+AD210</f>
        <v>0</v>
      </c>
      <c r="C210" s="50">
        <f>SUM(H210+J210+L210+N210+P210+R210+T210+V210+X210+Z210)</f>
        <v>0</v>
      </c>
      <c r="D210" s="50">
        <f>E210</f>
        <v>0</v>
      </c>
      <c r="E210" s="49">
        <f>I210+K210+M210+O210+Q210+S210+U210+W210+Y210+AA210+AC210+AE210</f>
        <v>0</v>
      </c>
      <c r="F210" s="48">
        <f t="shared" ref="F210:F214" si="251">IFERROR(E210/B210*100,0)</f>
        <v>0</v>
      </c>
      <c r="G210" s="48">
        <f t="shared" ref="G210:G214" si="252">IFERROR(E210/C210*100,0)</f>
        <v>0</v>
      </c>
      <c r="H210" s="49">
        <f t="shared" ref="H210:AE210" si="253">H44+H190</f>
        <v>0</v>
      </c>
      <c r="I210" s="49">
        <f t="shared" si="253"/>
        <v>0</v>
      </c>
      <c r="J210" s="49">
        <f t="shared" si="253"/>
        <v>0</v>
      </c>
      <c r="K210" s="49">
        <f t="shared" si="253"/>
        <v>0</v>
      </c>
      <c r="L210" s="49">
        <f t="shared" si="253"/>
        <v>0</v>
      </c>
      <c r="M210" s="49">
        <f t="shared" si="253"/>
        <v>0</v>
      </c>
      <c r="N210" s="49">
        <f t="shared" si="253"/>
        <v>0</v>
      </c>
      <c r="O210" s="49">
        <f t="shared" si="253"/>
        <v>0</v>
      </c>
      <c r="P210" s="49">
        <f t="shared" si="253"/>
        <v>0</v>
      </c>
      <c r="Q210" s="49">
        <f t="shared" si="253"/>
        <v>0</v>
      </c>
      <c r="R210" s="49">
        <f t="shared" si="253"/>
        <v>0</v>
      </c>
      <c r="S210" s="49">
        <f t="shared" si="253"/>
        <v>0</v>
      </c>
      <c r="T210" s="49">
        <f t="shared" si="253"/>
        <v>0</v>
      </c>
      <c r="U210" s="49">
        <f t="shared" si="253"/>
        <v>0</v>
      </c>
      <c r="V210" s="49">
        <f t="shared" si="253"/>
        <v>0</v>
      </c>
      <c r="W210" s="49">
        <f t="shared" ref="W210" si="254">W44+W190</f>
        <v>0</v>
      </c>
      <c r="X210" s="49">
        <f t="shared" si="253"/>
        <v>0</v>
      </c>
      <c r="Y210" s="49">
        <f t="shared" si="253"/>
        <v>0</v>
      </c>
      <c r="Z210" s="49">
        <f t="shared" si="253"/>
        <v>0</v>
      </c>
      <c r="AA210" s="49">
        <f t="shared" si="253"/>
        <v>0</v>
      </c>
      <c r="AB210" s="49">
        <f t="shared" si="253"/>
        <v>0</v>
      </c>
      <c r="AC210" s="49">
        <f t="shared" si="253"/>
        <v>0</v>
      </c>
      <c r="AD210" s="49">
        <f t="shared" si="253"/>
        <v>0</v>
      </c>
      <c r="AE210" s="49">
        <f t="shared" si="253"/>
        <v>0</v>
      </c>
      <c r="AF210" s="48"/>
      <c r="AG210" s="74">
        <f t="shared" si="196"/>
        <v>0</v>
      </c>
      <c r="AH210" s="74">
        <f>H210+J210+L210+N210+P210+R210+T210+V210+X210</f>
        <v>0</v>
      </c>
      <c r="AI210" s="74">
        <f t="shared" si="198"/>
        <v>0</v>
      </c>
      <c r="AJ210" s="74">
        <f t="shared" si="199"/>
        <v>0</v>
      </c>
      <c r="AL210" s="140" t="e">
        <f t="shared" si="238"/>
        <v>#DIV/0!</v>
      </c>
    </row>
    <row r="211" spans="1:38" s="75" customFormat="1" x14ac:dyDescent="0.3">
      <c r="A211" s="47" t="s">
        <v>36</v>
      </c>
      <c r="B211" s="49">
        <f>H211+J211+L211+N211+P211+R211+T211+V211+X211+Z211+AB211+AD211</f>
        <v>3629</v>
      </c>
      <c r="C211" s="50">
        <f t="shared" ref="C211:C214" si="255">SUM(H211+J211+L211+N211+P211+R211+T211+V211+X211+Z211)</f>
        <v>2903</v>
      </c>
      <c r="D211" s="50">
        <f t="shared" ref="D211:D214" si="256">E211</f>
        <v>2903</v>
      </c>
      <c r="E211" s="49">
        <f t="shared" ref="E211:E214" si="257">I211+K211+M211+O211+Q211+S211+U211+W211+Y211+AA211+AC211+AE211</f>
        <v>2903</v>
      </c>
      <c r="F211" s="48">
        <f t="shared" si="251"/>
        <v>79.994488839900797</v>
      </c>
      <c r="G211" s="48">
        <f t="shared" si="252"/>
        <v>100</v>
      </c>
      <c r="H211" s="49">
        <f t="shared" ref="H211:AE211" si="258">H45+H191</f>
        <v>0</v>
      </c>
      <c r="I211" s="49">
        <f t="shared" si="258"/>
        <v>0</v>
      </c>
      <c r="J211" s="49">
        <f t="shared" si="258"/>
        <v>0</v>
      </c>
      <c r="K211" s="49">
        <f t="shared" si="258"/>
        <v>0</v>
      </c>
      <c r="L211" s="49">
        <f t="shared" si="258"/>
        <v>0</v>
      </c>
      <c r="M211" s="49">
        <f t="shared" si="258"/>
        <v>0</v>
      </c>
      <c r="N211" s="49">
        <f t="shared" si="258"/>
        <v>0</v>
      </c>
      <c r="O211" s="49">
        <f t="shared" si="258"/>
        <v>0</v>
      </c>
      <c r="P211" s="49">
        <f t="shared" si="258"/>
        <v>0</v>
      </c>
      <c r="Q211" s="49">
        <f t="shared" si="258"/>
        <v>0</v>
      </c>
      <c r="R211" s="49">
        <f t="shared" si="258"/>
        <v>2903</v>
      </c>
      <c r="S211" s="49">
        <f t="shared" si="258"/>
        <v>2903</v>
      </c>
      <c r="T211" s="49">
        <f t="shared" si="258"/>
        <v>0</v>
      </c>
      <c r="U211" s="49">
        <f t="shared" si="258"/>
        <v>0</v>
      </c>
      <c r="V211" s="49">
        <f t="shared" si="258"/>
        <v>0</v>
      </c>
      <c r="W211" s="49">
        <f t="shared" ref="W211" si="259">W45+W191</f>
        <v>0</v>
      </c>
      <c r="X211" s="49">
        <f t="shared" si="258"/>
        <v>0</v>
      </c>
      <c r="Y211" s="49">
        <f t="shared" si="258"/>
        <v>0</v>
      </c>
      <c r="Z211" s="49">
        <f t="shared" si="258"/>
        <v>0</v>
      </c>
      <c r="AA211" s="49">
        <f t="shared" si="258"/>
        <v>0</v>
      </c>
      <c r="AB211" s="49">
        <f t="shared" si="258"/>
        <v>0</v>
      </c>
      <c r="AC211" s="49">
        <f t="shared" si="258"/>
        <v>0</v>
      </c>
      <c r="AD211" s="49">
        <f t="shared" si="258"/>
        <v>726</v>
      </c>
      <c r="AE211" s="49">
        <f t="shared" si="258"/>
        <v>0</v>
      </c>
      <c r="AF211" s="48"/>
      <c r="AG211" s="74">
        <f t="shared" si="196"/>
        <v>3629</v>
      </c>
      <c r="AH211" s="74">
        <f>H211+J211+L211+N211+P211+R211+T211+V211+X211</f>
        <v>2903</v>
      </c>
      <c r="AI211" s="74">
        <f t="shared" si="198"/>
        <v>2903</v>
      </c>
      <c r="AJ211" s="74">
        <f t="shared" si="199"/>
        <v>0</v>
      </c>
      <c r="AL211" s="140">
        <f t="shared" si="238"/>
        <v>100</v>
      </c>
    </row>
    <row r="212" spans="1:38" s="75" customFormat="1" x14ac:dyDescent="0.3">
      <c r="A212" s="47" t="s">
        <v>31</v>
      </c>
      <c r="B212" s="49">
        <f>H212+J212+L212+N212+P212+R212+T212+V212+X212+Z212+AB212+AD212</f>
        <v>51493.847999999998</v>
      </c>
      <c r="C212" s="50">
        <f t="shared" si="255"/>
        <v>44143.567000000003</v>
      </c>
      <c r="D212" s="50">
        <f>E212</f>
        <v>39103.993780000004</v>
      </c>
      <c r="E212" s="49">
        <f t="shared" si="257"/>
        <v>39103.993780000004</v>
      </c>
      <c r="F212" s="48">
        <f>IFERROR(E212/B212*100,0)</f>
        <v>75.939156421170935</v>
      </c>
      <c r="G212" s="48">
        <f t="shared" si="252"/>
        <v>88.583674672234807</v>
      </c>
      <c r="H212" s="49">
        <f t="shared" ref="H212:AE212" si="260">H46+H192</f>
        <v>6400.48</v>
      </c>
      <c r="I212" s="49">
        <f t="shared" si="260"/>
        <v>3434.0837799999999</v>
      </c>
      <c r="J212" s="49">
        <f t="shared" si="260"/>
        <v>3267.0590000000002</v>
      </c>
      <c r="K212" s="49">
        <f t="shared" si="260"/>
        <v>3652.14</v>
      </c>
      <c r="L212" s="49">
        <f t="shared" si="260"/>
        <v>2174.75</v>
      </c>
      <c r="M212" s="49">
        <f t="shared" si="260"/>
        <v>2228.61</v>
      </c>
      <c r="N212" s="49">
        <f t="shared" si="260"/>
        <v>5848.9279999999999</v>
      </c>
      <c r="O212" s="49">
        <f t="shared" si="260"/>
        <v>5487.5599999999995</v>
      </c>
      <c r="P212" s="49">
        <f t="shared" si="260"/>
        <v>3354.5080000000003</v>
      </c>
      <c r="Q212" s="49">
        <f t="shared" si="260"/>
        <v>3821.84</v>
      </c>
      <c r="R212" s="49">
        <f t="shared" si="260"/>
        <v>6604.4949999999999</v>
      </c>
      <c r="S212" s="49">
        <f t="shared" si="260"/>
        <v>8193</v>
      </c>
      <c r="T212" s="49">
        <f t="shared" si="260"/>
        <v>6448.8820000000005</v>
      </c>
      <c r="U212" s="49">
        <f t="shared" si="260"/>
        <v>5025.22</v>
      </c>
      <c r="V212" s="49">
        <f t="shared" si="260"/>
        <v>3358.1240000000003</v>
      </c>
      <c r="W212" s="49">
        <f>W46+W192</f>
        <v>2458.9200000000005</v>
      </c>
      <c r="X212" s="49">
        <f t="shared" si="260"/>
        <v>2147.2809999999999</v>
      </c>
      <c r="Y212" s="49">
        <f>Y46+Y192</f>
        <v>1895.32</v>
      </c>
      <c r="Z212" s="49">
        <f t="shared" si="260"/>
        <v>4539.0600000000004</v>
      </c>
      <c r="AA212" s="49">
        <f t="shared" si="260"/>
        <v>2907.3</v>
      </c>
      <c r="AB212" s="49">
        <f t="shared" si="260"/>
        <v>4325.4709999999995</v>
      </c>
      <c r="AC212" s="49">
        <f t="shared" si="260"/>
        <v>0</v>
      </c>
      <c r="AD212" s="49">
        <f t="shared" si="260"/>
        <v>3024.8100000000004</v>
      </c>
      <c r="AE212" s="49">
        <f t="shared" si="260"/>
        <v>0</v>
      </c>
      <c r="AF212" s="48"/>
      <c r="AG212" s="74">
        <f t="shared" si="196"/>
        <v>51493.847999999998</v>
      </c>
      <c r="AH212" s="74">
        <f>H212+J212+L212+N212+P212+R212+T212+V212+X212</f>
        <v>39604.507000000005</v>
      </c>
      <c r="AI212" s="74">
        <f t="shared" si="198"/>
        <v>39103.993780000004</v>
      </c>
      <c r="AJ212" s="74">
        <f t="shared" si="199"/>
        <v>-5039.5732199999984</v>
      </c>
      <c r="AL212" s="140">
        <f t="shared" si="238"/>
        <v>88.583674672234807</v>
      </c>
    </row>
    <row r="213" spans="1:38" s="75" customFormat="1" ht="37.5" x14ac:dyDescent="0.3">
      <c r="A213" s="47" t="s">
        <v>32</v>
      </c>
      <c r="B213" s="49">
        <f>H213+J213+L213+N213+P213+R213+T213+V213+X213+Z213+AB213+AD213</f>
        <v>403.3</v>
      </c>
      <c r="C213" s="50">
        <f t="shared" si="255"/>
        <v>322.60000000000002</v>
      </c>
      <c r="D213" s="50">
        <f t="shared" si="256"/>
        <v>322.56</v>
      </c>
      <c r="E213" s="49">
        <f t="shared" si="257"/>
        <v>322.56</v>
      </c>
      <c r="F213" s="48">
        <f t="shared" si="251"/>
        <v>79.980163649888411</v>
      </c>
      <c r="G213" s="48">
        <f t="shared" si="252"/>
        <v>99.987600743955355</v>
      </c>
      <c r="H213" s="49">
        <f t="shared" ref="H213:AE213" si="261">H47+H193</f>
        <v>0</v>
      </c>
      <c r="I213" s="49">
        <f t="shared" si="261"/>
        <v>0</v>
      </c>
      <c r="J213" s="49">
        <f t="shared" si="261"/>
        <v>0</v>
      </c>
      <c r="K213" s="49">
        <f t="shared" si="261"/>
        <v>0</v>
      </c>
      <c r="L213" s="49">
        <f t="shared" si="261"/>
        <v>0</v>
      </c>
      <c r="M213" s="49">
        <f t="shared" si="261"/>
        <v>0</v>
      </c>
      <c r="N213" s="49">
        <f t="shared" si="261"/>
        <v>0</v>
      </c>
      <c r="O213" s="49">
        <f t="shared" si="261"/>
        <v>0</v>
      </c>
      <c r="P213" s="49">
        <f t="shared" si="261"/>
        <v>0</v>
      </c>
      <c r="Q213" s="49">
        <f t="shared" si="261"/>
        <v>0</v>
      </c>
      <c r="R213" s="49">
        <f t="shared" si="261"/>
        <v>322.60000000000002</v>
      </c>
      <c r="S213" s="49">
        <f t="shared" si="261"/>
        <v>322.56</v>
      </c>
      <c r="T213" s="49">
        <f t="shared" si="261"/>
        <v>0</v>
      </c>
      <c r="U213" s="49">
        <f t="shared" si="261"/>
        <v>0</v>
      </c>
      <c r="V213" s="49">
        <f t="shared" si="261"/>
        <v>0</v>
      </c>
      <c r="W213" s="49">
        <f t="shared" ref="W213" si="262">W47+W193</f>
        <v>0</v>
      </c>
      <c r="X213" s="49">
        <f t="shared" si="261"/>
        <v>0</v>
      </c>
      <c r="Y213" s="49">
        <f t="shared" si="261"/>
        <v>0</v>
      </c>
      <c r="Z213" s="49">
        <f t="shared" si="261"/>
        <v>0</v>
      </c>
      <c r="AA213" s="49">
        <f t="shared" si="261"/>
        <v>0</v>
      </c>
      <c r="AB213" s="49">
        <f t="shared" si="261"/>
        <v>0</v>
      </c>
      <c r="AC213" s="49">
        <f t="shared" si="261"/>
        <v>0</v>
      </c>
      <c r="AD213" s="49">
        <f t="shared" si="261"/>
        <v>80.7</v>
      </c>
      <c r="AE213" s="49">
        <f t="shared" si="261"/>
        <v>0</v>
      </c>
      <c r="AF213" s="48"/>
      <c r="AG213" s="74">
        <f t="shared" si="196"/>
        <v>403.3</v>
      </c>
      <c r="AH213" s="74">
        <f>H213+J213+L213+N213+P213+R213+T213+V213+X213</f>
        <v>322.60000000000002</v>
      </c>
      <c r="AI213" s="74">
        <f t="shared" si="198"/>
        <v>322.56</v>
      </c>
      <c r="AJ213" s="74">
        <f t="shared" si="199"/>
        <v>-4.0000000000020464E-2</v>
      </c>
      <c r="AL213" s="140">
        <f t="shared" si="238"/>
        <v>99.987600743955355</v>
      </c>
    </row>
    <row r="214" spans="1:38" s="75" customFormat="1" x14ac:dyDescent="0.3">
      <c r="A214" s="115" t="s">
        <v>33</v>
      </c>
      <c r="B214" s="49">
        <f t="shared" ref="B214" si="263">H214+J214+L214+N214+P214+R214+T214+V214+X214+Z214+AB214+AD214</f>
        <v>0</v>
      </c>
      <c r="C214" s="50">
        <f t="shared" si="255"/>
        <v>0</v>
      </c>
      <c r="D214" s="50">
        <f t="shared" si="256"/>
        <v>0</v>
      </c>
      <c r="E214" s="49">
        <f t="shared" si="257"/>
        <v>0</v>
      </c>
      <c r="F214" s="48">
        <f t="shared" si="251"/>
        <v>0</v>
      </c>
      <c r="G214" s="48">
        <f t="shared" si="252"/>
        <v>0</v>
      </c>
      <c r="H214" s="49">
        <f t="shared" ref="H214:AE214" si="264">H48+H194</f>
        <v>0</v>
      </c>
      <c r="I214" s="49">
        <f t="shared" si="264"/>
        <v>0</v>
      </c>
      <c r="J214" s="49">
        <f t="shared" si="264"/>
        <v>0</v>
      </c>
      <c r="K214" s="49">
        <f t="shared" si="264"/>
        <v>0</v>
      </c>
      <c r="L214" s="49">
        <f t="shared" si="264"/>
        <v>0</v>
      </c>
      <c r="M214" s="49">
        <f t="shared" si="264"/>
        <v>0</v>
      </c>
      <c r="N214" s="49">
        <f t="shared" si="264"/>
        <v>0</v>
      </c>
      <c r="O214" s="49">
        <f t="shared" si="264"/>
        <v>0</v>
      </c>
      <c r="P214" s="49">
        <f t="shared" si="264"/>
        <v>0</v>
      </c>
      <c r="Q214" s="49">
        <f t="shared" si="264"/>
        <v>0</v>
      </c>
      <c r="R214" s="49">
        <f t="shared" si="264"/>
        <v>0</v>
      </c>
      <c r="S214" s="49">
        <f t="shared" si="264"/>
        <v>0</v>
      </c>
      <c r="T214" s="49">
        <f t="shared" si="264"/>
        <v>0</v>
      </c>
      <c r="U214" s="49">
        <f t="shared" si="264"/>
        <v>0</v>
      </c>
      <c r="V214" s="49">
        <f t="shared" si="264"/>
        <v>0</v>
      </c>
      <c r="W214" s="49">
        <f t="shared" ref="W214" si="265">W48+W194</f>
        <v>0</v>
      </c>
      <c r="X214" s="49">
        <f t="shared" si="264"/>
        <v>0</v>
      </c>
      <c r="Y214" s="49">
        <f t="shared" si="264"/>
        <v>0</v>
      </c>
      <c r="Z214" s="49">
        <f t="shared" si="264"/>
        <v>0</v>
      </c>
      <c r="AA214" s="49">
        <f t="shared" si="264"/>
        <v>0</v>
      </c>
      <c r="AB214" s="49">
        <f t="shared" si="264"/>
        <v>0</v>
      </c>
      <c r="AC214" s="49">
        <f t="shared" si="264"/>
        <v>0</v>
      </c>
      <c r="AD214" s="49">
        <f t="shared" si="264"/>
        <v>0</v>
      </c>
      <c r="AE214" s="49">
        <f t="shared" si="264"/>
        <v>0</v>
      </c>
      <c r="AF214" s="48"/>
      <c r="AG214" s="74">
        <f t="shared" si="196"/>
        <v>0</v>
      </c>
      <c r="AH214" s="74">
        <f>H214+J214+L214+N214+P214+R214+T214+V214+X214</f>
        <v>0</v>
      </c>
      <c r="AI214" s="74">
        <f t="shared" si="198"/>
        <v>0</v>
      </c>
      <c r="AJ214" s="74">
        <f t="shared" si="199"/>
        <v>0</v>
      </c>
      <c r="AL214" s="140" t="e">
        <f t="shared" si="238"/>
        <v>#DIV/0!</v>
      </c>
    </row>
    <row r="215" spans="1:38" s="75" customFormat="1" ht="45" customHeight="1" x14ac:dyDescent="0.3">
      <c r="A215" s="118" t="s">
        <v>79</v>
      </c>
      <c r="B215" s="48">
        <f>SUM(B216:B218,B220)</f>
        <v>10447.5</v>
      </c>
      <c r="C215" s="48">
        <f>SUM(C216:C218,C220)</f>
        <v>7870.8</v>
      </c>
      <c r="D215" s="48">
        <f t="shared" ref="D215:E215" si="266">SUM(D216:D218,D220)</f>
        <v>6905.66</v>
      </c>
      <c r="E215" s="48">
        <f t="shared" si="266"/>
        <v>6905.66</v>
      </c>
      <c r="F215" s="48">
        <f>IFERROR(E215/B215*100,0)</f>
        <v>66.098683895668813</v>
      </c>
      <c r="G215" s="48">
        <f>IFERROR(E215/C215*100,0)</f>
        <v>87.737714082431268</v>
      </c>
      <c r="H215" s="48">
        <f>SUM(H216:H218,H220)</f>
        <v>0</v>
      </c>
      <c r="I215" s="48">
        <f t="shared" ref="I215:AE215" si="267">SUM(I216:I218,I220)</f>
        <v>0</v>
      </c>
      <c r="J215" s="48">
        <f t="shared" si="267"/>
        <v>0</v>
      </c>
      <c r="K215" s="48">
        <f t="shared" si="267"/>
        <v>0</v>
      </c>
      <c r="L215" s="48">
        <f t="shared" si="267"/>
        <v>0</v>
      </c>
      <c r="M215" s="48">
        <f t="shared" si="267"/>
        <v>0</v>
      </c>
      <c r="N215" s="48">
        <f t="shared" si="267"/>
        <v>0</v>
      </c>
      <c r="O215" s="48">
        <f t="shared" si="267"/>
        <v>0</v>
      </c>
      <c r="P215" s="48">
        <f t="shared" si="267"/>
        <v>0</v>
      </c>
      <c r="Q215" s="48">
        <f t="shared" si="267"/>
        <v>0</v>
      </c>
      <c r="R215" s="48">
        <f t="shared" si="267"/>
        <v>6905.7</v>
      </c>
      <c r="S215" s="48">
        <f t="shared" si="267"/>
        <v>6905.66</v>
      </c>
      <c r="T215" s="48">
        <f>SUM(T216:T218,T220)</f>
        <v>0</v>
      </c>
      <c r="U215" s="48">
        <f t="shared" si="267"/>
        <v>0</v>
      </c>
      <c r="V215" s="48">
        <f t="shared" si="267"/>
        <v>0</v>
      </c>
      <c r="W215" s="48">
        <f t="shared" ref="W215" si="268">SUM(W216:W218,W220)</f>
        <v>0</v>
      </c>
      <c r="X215" s="48">
        <f t="shared" si="267"/>
        <v>0</v>
      </c>
      <c r="Y215" s="48">
        <f t="shared" si="267"/>
        <v>0</v>
      </c>
      <c r="Z215" s="48">
        <f t="shared" si="267"/>
        <v>965.1</v>
      </c>
      <c r="AA215" s="48">
        <f t="shared" si="267"/>
        <v>0</v>
      </c>
      <c r="AB215" s="48">
        <f t="shared" si="267"/>
        <v>1770</v>
      </c>
      <c r="AC215" s="48">
        <f t="shared" si="267"/>
        <v>0</v>
      </c>
      <c r="AD215" s="48">
        <f t="shared" si="267"/>
        <v>806.7</v>
      </c>
      <c r="AE215" s="48">
        <f t="shared" si="267"/>
        <v>0</v>
      </c>
      <c r="AF215" s="48"/>
      <c r="AG215" s="74">
        <f t="shared" si="196"/>
        <v>10447.5</v>
      </c>
      <c r="AH215" s="74">
        <f>H215+J215+L215+N215</f>
        <v>0</v>
      </c>
      <c r="AI215" s="74">
        <f t="shared" si="198"/>
        <v>6905.66</v>
      </c>
      <c r="AJ215" s="74">
        <f t="shared" si="199"/>
        <v>-965.14000000000033</v>
      </c>
      <c r="AL215" s="140">
        <f t="shared" si="238"/>
        <v>87.737714082431268</v>
      </c>
    </row>
    <row r="216" spans="1:38" s="75" customFormat="1" x14ac:dyDescent="0.3">
      <c r="A216" s="47" t="s">
        <v>30</v>
      </c>
      <c r="B216" s="49">
        <f>B51+B197</f>
        <v>0</v>
      </c>
      <c r="C216" s="49">
        <f>C51+C197</f>
        <v>0</v>
      </c>
      <c r="D216" s="49">
        <f t="shared" ref="D216:E216" si="269">D51+D197</f>
        <v>0</v>
      </c>
      <c r="E216" s="49">
        <f t="shared" si="269"/>
        <v>0</v>
      </c>
      <c r="F216" s="48">
        <f t="shared" ref="F216:F226" si="270">IFERROR(E216/B216*100,0)</f>
        <v>0</v>
      </c>
      <c r="G216" s="48">
        <f t="shared" ref="G216:G220" si="271">IFERROR(E216/C216*100,0)</f>
        <v>0</v>
      </c>
      <c r="H216" s="49">
        <f>H51+H197</f>
        <v>0</v>
      </c>
      <c r="I216" s="49">
        <f t="shared" ref="I216:AE216" si="272">I51+I197</f>
        <v>0</v>
      </c>
      <c r="J216" s="49">
        <f t="shared" si="272"/>
        <v>0</v>
      </c>
      <c r="K216" s="49">
        <f t="shared" si="272"/>
        <v>0</v>
      </c>
      <c r="L216" s="49">
        <f t="shared" si="272"/>
        <v>0</v>
      </c>
      <c r="M216" s="49">
        <f t="shared" si="272"/>
        <v>0</v>
      </c>
      <c r="N216" s="49">
        <f t="shared" si="272"/>
        <v>0</v>
      </c>
      <c r="O216" s="49">
        <f t="shared" si="272"/>
        <v>0</v>
      </c>
      <c r="P216" s="49">
        <f t="shared" si="272"/>
        <v>0</v>
      </c>
      <c r="Q216" s="49">
        <f t="shared" si="272"/>
        <v>0</v>
      </c>
      <c r="R216" s="49">
        <f t="shared" si="272"/>
        <v>0</v>
      </c>
      <c r="S216" s="49">
        <f t="shared" si="272"/>
        <v>0</v>
      </c>
      <c r="T216" s="49">
        <f t="shared" si="272"/>
        <v>0</v>
      </c>
      <c r="U216" s="49">
        <f t="shared" si="272"/>
        <v>0</v>
      </c>
      <c r="V216" s="49">
        <f t="shared" si="272"/>
        <v>0</v>
      </c>
      <c r="W216" s="49">
        <f t="shared" ref="W216" si="273">W51+W197</f>
        <v>0</v>
      </c>
      <c r="X216" s="49">
        <f t="shared" si="272"/>
        <v>0</v>
      </c>
      <c r="Y216" s="49">
        <f t="shared" si="272"/>
        <v>0</v>
      </c>
      <c r="Z216" s="49">
        <f t="shared" si="272"/>
        <v>0</v>
      </c>
      <c r="AA216" s="49">
        <f t="shared" si="272"/>
        <v>0</v>
      </c>
      <c r="AB216" s="49">
        <f t="shared" si="272"/>
        <v>0</v>
      </c>
      <c r="AC216" s="49">
        <f t="shared" si="272"/>
        <v>0</v>
      </c>
      <c r="AD216" s="49">
        <f t="shared" si="272"/>
        <v>0</v>
      </c>
      <c r="AE216" s="49">
        <f t="shared" si="272"/>
        <v>0</v>
      </c>
      <c r="AF216" s="48"/>
      <c r="AG216" s="74">
        <f t="shared" si="196"/>
        <v>0</v>
      </c>
      <c r="AH216" s="74">
        <f>H216+J216+L216+N216+P216+R216+T216+V216+X216</f>
        <v>0</v>
      </c>
      <c r="AI216" s="74">
        <f t="shared" si="198"/>
        <v>0</v>
      </c>
      <c r="AJ216" s="74">
        <f t="shared" si="199"/>
        <v>0</v>
      </c>
      <c r="AL216" s="140" t="e">
        <f t="shared" si="238"/>
        <v>#DIV/0!</v>
      </c>
    </row>
    <row r="217" spans="1:38" s="75" customFormat="1" x14ac:dyDescent="0.3">
      <c r="A217" s="47" t="s">
        <v>36</v>
      </c>
      <c r="B217" s="49">
        <f t="shared" ref="B217:E219" si="274">B52+B198</f>
        <v>3629</v>
      </c>
      <c r="C217" s="49">
        <f>C52+C198</f>
        <v>2903</v>
      </c>
      <c r="D217" s="49">
        <f t="shared" si="274"/>
        <v>2903</v>
      </c>
      <c r="E217" s="49">
        <f t="shared" si="274"/>
        <v>2903</v>
      </c>
      <c r="F217" s="48">
        <f t="shared" si="270"/>
        <v>79.994488839900797</v>
      </c>
      <c r="G217" s="48">
        <f t="shared" si="271"/>
        <v>100</v>
      </c>
      <c r="H217" s="49">
        <f>H52+H198</f>
        <v>0</v>
      </c>
      <c r="I217" s="49">
        <f t="shared" ref="I217:AE217" si="275">I52+I198</f>
        <v>0</v>
      </c>
      <c r="J217" s="49">
        <f t="shared" si="275"/>
        <v>0</v>
      </c>
      <c r="K217" s="49">
        <f t="shared" si="275"/>
        <v>0</v>
      </c>
      <c r="L217" s="49">
        <f t="shared" si="275"/>
        <v>0</v>
      </c>
      <c r="M217" s="49">
        <f t="shared" si="275"/>
        <v>0</v>
      </c>
      <c r="N217" s="49">
        <f t="shared" si="275"/>
        <v>0</v>
      </c>
      <c r="O217" s="49">
        <f t="shared" si="275"/>
        <v>0</v>
      </c>
      <c r="P217" s="49">
        <f t="shared" si="275"/>
        <v>0</v>
      </c>
      <c r="Q217" s="49">
        <f t="shared" si="275"/>
        <v>0</v>
      </c>
      <c r="R217" s="49">
        <f t="shared" si="275"/>
        <v>2903</v>
      </c>
      <c r="S217" s="49">
        <f>S52+S198</f>
        <v>2903</v>
      </c>
      <c r="T217" s="49">
        <f t="shared" si="275"/>
        <v>0</v>
      </c>
      <c r="U217" s="49">
        <f t="shared" si="275"/>
        <v>0</v>
      </c>
      <c r="V217" s="49">
        <f t="shared" si="275"/>
        <v>0</v>
      </c>
      <c r="W217" s="49">
        <f t="shared" ref="W217" si="276">W52+W198</f>
        <v>0</v>
      </c>
      <c r="X217" s="49">
        <f t="shared" si="275"/>
        <v>0</v>
      </c>
      <c r="Y217" s="49">
        <f t="shared" si="275"/>
        <v>0</v>
      </c>
      <c r="Z217" s="49">
        <f t="shared" si="275"/>
        <v>0</v>
      </c>
      <c r="AA217" s="49">
        <f t="shared" si="275"/>
        <v>0</v>
      </c>
      <c r="AB217" s="49">
        <f t="shared" si="275"/>
        <v>0</v>
      </c>
      <c r="AC217" s="49">
        <f t="shared" si="275"/>
        <v>0</v>
      </c>
      <c r="AD217" s="49">
        <f t="shared" si="275"/>
        <v>726</v>
      </c>
      <c r="AE217" s="49">
        <f t="shared" si="275"/>
        <v>0</v>
      </c>
      <c r="AF217" s="48"/>
      <c r="AG217" s="74">
        <f t="shared" si="196"/>
        <v>3629</v>
      </c>
      <c r="AH217" s="74">
        <f>H217+J217+L217+N217+P217+R217+T217+V217+X217</f>
        <v>2903</v>
      </c>
      <c r="AI217" s="74">
        <f t="shared" si="198"/>
        <v>2903</v>
      </c>
      <c r="AJ217" s="74">
        <f t="shared" si="199"/>
        <v>0</v>
      </c>
      <c r="AL217" s="140">
        <f t="shared" si="238"/>
        <v>100</v>
      </c>
    </row>
    <row r="218" spans="1:38" s="75" customFormat="1" x14ac:dyDescent="0.3">
      <c r="A218" s="47" t="s">
        <v>31</v>
      </c>
      <c r="B218" s="49">
        <f t="shared" si="274"/>
        <v>6818.5</v>
      </c>
      <c r="C218" s="49">
        <f>C53+C199</f>
        <v>4967.8</v>
      </c>
      <c r="D218" s="49">
        <f t="shared" si="274"/>
        <v>4002.66</v>
      </c>
      <c r="E218" s="49">
        <f t="shared" si="274"/>
        <v>4002.66</v>
      </c>
      <c r="F218" s="48">
        <f t="shared" si="270"/>
        <v>58.70294052944196</v>
      </c>
      <c r="G218" s="48">
        <f t="shared" si="271"/>
        <v>80.572084222392206</v>
      </c>
      <c r="H218" s="49">
        <f t="shared" ref="H218:AE218" si="277">H53+H199</f>
        <v>0</v>
      </c>
      <c r="I218" s="49">
        <f t="shared" si="277"/>
        <v>0</v>
      </c>
      <c r="J218" s="49">
        <f t="shared" si="277"/>
        <v>0</v>
      </c>
      <c r="K218" s="49">
        <f t="shared" si="277"/>
        <v>0</v>
      </c>
      <c r="L218" s="49">
        <f t="shared" si="277"/>
        <v>0</v>
      </c>
      <c r="M218" s="49">
        <f t="shared" si="277"/>
        <v>0</v>
      </c>
      <c r="N218" s="49">
        <f t="shared" si="277"/>
        <v>0</v>
      </c>
      <c r="O218" s="49">
        <f t="shared" si="277"/>
        <v>0</v>
      </c>
      <c r="P218" s="49">
        <f t="shared" si="277"/>
        <v>0</v>
      </c>
      <c r="Q218" s="49">
        <f t="shared" si="277"/>
        <v>0</v>
      </c>
      <c r="R218" s="49">
        <f t="shared" si="277"/>
        <v>4002.7</v>
      </c>
      <c r="S218" s="49">
        <f>S53+S199</f>
        <v>4002.66</v>
      </c>
      <c r="T218" s="49">
        <f t="shared" si="277"/>
        <v>0</v>
      </c>
      <c r="U218" s="49">
        <f t="shared" si="277"/>
        <v>0</v>
      </c>
      <c r="V218" s="49">
        <f t="shared" si="277"/>
        <v>0</v>
      </c>
      <c r="W218" s="49">
        <f t="shared" ref="W218" si="278">W53+W199</f>
        <v>0</v>
      </c>
      <c r="X218" s="49">
        <f t="shared" si="277"/>
        <v>0</v>
      </c>
      <c r="Y218" s="49">
        <f t="shared" si="277"/>
        <v>0</v>
      </c>
      <c r="Z218" s="49">
        <f t="shared" si="277"/>
        <v>965.1</v>
      </c>
      <c r="AA218" s="49">
        <f t="shared" si="277"/>
        <v>0</v>
      </c>
      <c r="AB218" s="49">
        <f t="shared" si="277"/>
        <v>1770</v>
      </c>
      <c r="AC218" s="49">
        <f t="shared" si="277"/>
        <v>0</v>
      </c>
      <c r="AD218" s="49">
        <f t="shared" si="277"/>
        <v>80.7</v>
      </c>
      <c r="AE218" s="49">
        <f t="shared" si="277"/>
        <v>0</v>
      </c>
      <c r="AF218" s="48"/>
      <c r="AG218" s="74">
        <f t="shared" si="196"/>
        <v>6818.5</v>
      </c>
      <c r="AH218" s="74">
        <f>H218+J218+L218+N218+P218+R218+T218+V218+X218</f>
        <v>4002.7</v>
      </c>
      <c r="AI218" s="74">
        <f t="shared" si="198"/>
        <v>4002.66</v>
      </c>
      <c r="AJ218" s="74">
        <f t="shared" si="199"/>
        <v>-965.14000000000033</v>
      </c>
      <c r="AL218" s="140">
        <f t="shared" si="238"/>
        <v>80.572084222392206</v>
      </c>
    </row>
    <row r="219" spans="1:38" s="75" customFormat="1" ht="37.5" x14ac:dyDescent="0.3">
      <c r="A219" s="47" t="s">
        <v>32</v>
      </c>
      <c r="B219" s="49">
        <f t="shared" si="274"/>
        <v>403.3</v>
      </c>
      <c r="C219" s="49">
        <f t="shared" si="274"/>
        <v>322.60000000000002</v>
      </c>
      <c r="D219" s="49">
        <f t="shared" si="274"/>
        <v>322.56</v>
      </c>
      <c r="E219" s="49">
        <f t="shared" si="274"/>
        <v>322.56</v>
      </c>
      <c r="F219" s="48">
        <f t="shared" si="270"/>
        <v>79.980163649888411</v>
      </c>
      <c r="G219" s="48">
        <f t="shared" si="271"/>
        <v>99.987600743955355</v>
      </c>
      <c r="H219" s="49">
        <f t="shared" ref="H219:AE219" si="279">H54+H200</f>
        <v>0</v>
      </c>
      <c r="I219" s="49">
        <f t="shared" si="279"/>
        <v>0</v>
      </c>
      <c r="J219" s="49">
        <f t="shared" si="279"/>
        <v>0</v>
      </c>
      <c r="K219" s="49">
        <f t="shared" si="279"/>
        <v>0</v>
      </c>
      <c r="L219" s="49">
        <f t="shared" si="279"/>
        <v>0</v>
      </c>
      <c r="M219" s="49">
        <f t="shared" si="279"/>
        <v>0</v>
      </c>
      <c r="N219" s="49">
        <f t="shared" si="279"/>
        <v>0</v>
      </c>
      <c r="O219" s="49">
        <f t="shared" si="279"/>
        <v>0</v>
      </c>
      <c r="P219" s="49">
        <f t="shared" si="279"/>
        <v>0</v>
      </c>
      <c r="Q219" s="49">
        <f t="shared" si="279"/>
        <v>0</v>
      </c>
      <c r="R219" s="49">
        <f t="shared" si="279"/>
        <v>322.60000000000002</v>
      </c>
      <c r="S219" s="49">
        <f t="shared" si="279"/>
        <v>322.56</v>
      </c>
      <c r="T219" s="49">
        <f t="shared" si="279"/>
        <v>0</v>
      </c>
      <c r="U219" s="49">
        <f t="shared" si="279"/>
        <v>0</v>
      </c>
      <c r="V219" s="49">
        <f t="shared" si="279"/>
        <v>0</v>
      </c>
      <c r="W219" s="49">
        <f t="shared" ref="W219" si="280">W54+W200</f>
        <v>0</v>
      </c>
      <c r="X219" s="49">
        <f t="shared" si="279"/>
        <v>0</v>
      </c>
      <c r="Y219" s="49">
        <f t="shared" si="279"/>
        <v>0</v>
      </c>
      <c r="Z219" s="49">
        <f t="shared" si="279"/>
        <v>0</v>
      </c>
      <c r="AA219" s="49">
        <f t="shared" si="279"/>
        <v>0</v>
      </c>
      <c r="AB219" s="49">
        <f t="shared" si="279"/>
        <v>0</v>
      </c>
      <c r="AC219" s="49">
        <f t="shared" si="279"/>
        <v>0</v>
      </c>
      <c r="AD219" s="49">
        <f t="shared" si="279"/>
        <v>80.7</v>
      </c>
      <c r="AE219" s="49">
        <f t="shared" si="279"/>
        <v>0</v>
      </c>
      <c r="AF219" s="48"/>
      <c r="AG219" s="74">
        <f t="shared" si="196"/>
        <v>403.3</v>
      </c>
      <c r="AH219" s="74">
        <f>H219+J219+L219+N219+P219+R219+T219+V219+X219</f>
        <v>322.60000000000002</v>
      </c>
      <c r="AI219" s="74">
        <f t="shared" si="198"/>
        <v>322.56</v>
      </c>
      <c r="AJ219" s="74">
        <f t="shared" si="199"/>
        <v>-4.0000000000020464E-2</v>
      </c>
      <c r="AL219" s="140">
        <f t="shared" si="238"/>
        <v>99.987600743955355</v>
      </c>
    </row>
    <row r="220" spans="1:38" s="75" customFormat="1" x14ac:dyDescent="0.3">
      <c r="A220" s="115" t="s">
        <v>33</v>
      </c>
      <c r="B220" s="49">
        <f t="shared" ref="B220:E220" si="281">B201</f>
        <v>0</v>
      </c>
      <c r="C220" s="49">
        <f t="shared" si="281"/>
        <v>0</v>
      </c>
      <c r="D220" s="49">
        <f t="shared" si="281"/>
        <v>0</v>
      </c>
      <c r="E220" s="49">
        <f t="shared" si="281"/>
        <v>0</v>
      </c>
      <c r="F220" s="48">
        <f t="shared" si="270"/>
        <v>0</v>
      </c>
      <c r="G220" s="48">
        <f t="shared" si="271"/>
        <v>0</v>
      </c>
      <c r="H220" s="49">
        <f t="shared" ref="H220:AE220" si="282">H201</f>
        <v>0</v>
      </c>
      <c r="I220" s="49">
        <f t="shared" si="282"/>
        <v>0</v>
      </c>
      <c r="J220" s="49">
        <f t="shared" si="282"/>
        <v>0</v>
      </c>
      <c r="K220" s="49">
        <f t="shared" si="282"/>
        <v>0</v>
      </c>
      <c r="L220" s="49">
        <f t="shared" si="282"/>
        <v>0</v>
      </c>
      <c r="M220" s="49">
        <f t="shared" si="282"/>
        <v>0</v>
      </c>
      <c r="N220" s="49">
        <f t="shared" si="282"/>
        <v>0</v>
      </c>
      <c r="O220" s="49">
        <f t="shared" si="282"/>
        <v>0</v>
      </c>
      <c r="P220" s="49">
        <f t="shared" si="282"/>
        <v>0</v>
      </c>
      <c r="Q220" s="49">
        <f t="shared" si="282"/>
        <v>0</v>
      </c>
      <c r="R220" s="49">
        <f t="shared" si="282"/>
        <v>0</v>
      </c>
      <c r="S220" s="49">
        <f t="shared" si="282"/>
        <v>0</v>
      </c>
      <c r="T220" s="49">
        <f t="shared" si="282"/>
        <v>0</v>
      </c>
      <c r="U220" s="49">
        <f t="shared" si="282"/>
        <v>0</v>
      </c>
      <c r="V220" s="49">
        <f t="shared" si="282"/>
        <v>0</v>
      </c>
      <c r="W220" s="49">
        <f t="shared" ref="W220" si="283">W201</f>
        <v>0</v>
      </c>
      <c r="X220" s="49">
        <f t="shared" si="282"/>
        <v>0</v>
      </c>
      <c r="Y220" s="49">
        <f t="shared" si="282"/>
        <v>0</v>
      </c>
      <c r="Z220" s="49">
        <f t="shared" si="282"/>
        <v>0</v>
      </c>
      <c r="AA220" s="49">
        <f t="shared" si="282"/>
        <v>0</v>
      </c>
      <c r="AB220" s="49">
        <f t="shared" si="282"/>
        <v>0</v>
      </c>
      <c r="AC220" s="49">
        <f t="shared" si="282"/>
        <v>0</v>
      </c>
      <c r="AD220" s="49">
        <f t="shared" si="282"/>
        <v>0</v>
      </c>
      <c r="AE220" s="49">
        <f t="shared" si="282"/>
        <v>0</v>
      </c>
      <c r="AF220" s="48"/>
      <c r="AG220" s="74">
        <f t="shared" si="196"/>
        <v>0</v>
      </c>
      <c r="AH220" s="74">
        <f>H220+J220+L220+N220+P220+R220+T220+V220+X220</f>
        <v>0</v>
      </c>
      <c r="AI220" s="74">
        <f t="shared" si="198"/>
        <v>0</v>
      </c>
      <c r="AJ220" s="74">
        <f t="shared" si="199"/>
        <v>0</v>
      </c>
      <c r="AL220" s="140" t="e">
        <f t="shared" si="238"/>
        <v>#DIV/0!</v>
      </c>
    </row>
    <row r="221" spans="1:38" s="75" customFormat="1" ht="45" customHeight="1" x14ac:dyDescent="0.3">
      <c r="A221" s="118" t="s">
        <v>80</v>
      </c>
      <c r="B221" s="48">
        <f>SUM(B222:B224,B226)</f>
        <v>44675.348000000005</v>
      </c>
      <c r="C221" s="48">
        <f>SUM(C222:C224,C226)</f>
        <v>39175.767000000007</v>
      </c>
      <c r="D221" s="48">
        <f>SUM(D222:D224,D226)</f>
        <v>35101.333780000001</v>
      </c>
      <c r="E221" s="48">
        <f>SUM(E222:E224,E226)</f>
        <v>35101.333780000001</v>
      </c>
      <c r="F221" s="48">
        <f t="shared" si="270"/>
        <v>78.569804940299505</v>
      </c>
      <c r="G221" s="48">
        <f>IFERROR(E221/C221*100,0)</f>
        <v>89.599608298670958</v>
      </c>
      <c r="H221" s="48">
        <f>SUM(H222:H224,H226)</f>
        <v>6400.48</v>
      </c>
      <c r="I221" s="48">
        <f t="shared" ref="I221:AE221" si="284">SUM(I222:I224,I226)</f>
        <v>3434.0837799999999</v>
      </c>
      <c r="J221" s="48">
        <f t="shared" si="284"/>
        <v>3267.0590000000002</v>
      </c>
      <c r="K221" s="48">
        <f t="shared" si="284"/>
        <v>3652.14</v>
      </c>
      <c r="L221" s="48">
        <f t="shared" si="284"/>
        <v>2174.75</v>
      </c>
      <c r="M221" s="48">
        <f t="shared" si="284"/>
        <v>2228.61</v>
      </c>
      <c r="N221" s="48">
        <f t="shared" si="284"/>
        <v>5848.9279999999999</v>
      </c>
      <c r="O221" s="48">
        <f t="shared" si="284"/>
        <v>5487.5599999999995</v>
      </c>
      <c r="P221" s="48">
        <f t="shared" si="284"/>
        <v>3354.5080000000003</v>
      </c>
      <c r="Q221" s="48">
        <f t="shared" si="284"/>
        <v>3821.84</v>
      </c>
      <c r="R221" s="48">
        <f t="shared" si="284"/>
        <v>2601.7950000000001</v>
      </c>
      <c r="S221" s="48">
        <f t="shared" si="284"/>
        <v>4190.34</v>
      </c>
      <c r="T221" s="48">
        <f t="shared" si="284"/>
        <v>6448.8820000000005</v>
      </c>
      <c r="U221" s="48">
        <f t="shared" si="284"/>
        <v>5025.22</v>
      </c>
      <c r="V221" s="48">
        <f t="shared" si="284"/>
        <v>3358.1240000000003</v>
      </c>
      <c r="W221" s="48">
        <f t="shared" ref="W221" si="285">SUM(W222:W224,W226)</f>
        <v>2458.9200000000005</v>
      </c>
      <c r="X221" s="48">
        <f t="shared" si="284"/>
        <v>2147.2809999999999</v>
      </c>
      <c r="Y221" s="48">
        <f t="shared" si="284"/>
        <v>1895.32</v>
      </c>
      <c r="Z221" s="48">
        <f t="shared" si="284"/>
        <v>3573.96</v>
      </c>
      <c r="AA221" s="48">
        <f t="shared" si="284"/>
        <v>2907.3</v>
      </c>
      <c r="AB221" s="48">
        <f t="shared" si="284"/>
        <v>2555.471</v>
      </c>
      <c r="AC221" s="48">
        <f t="shared" si="284"/>
        <v>0</v>
      </c>
      <c r="AD221" s="48">
        <f t="shared" si="284"/>
        <v>2944.1100000000006</v>
      </c>
      <c r="AE221" s="48">
        <f t="shared" si="284"/>
        <v>0</v>
      </c>
      <c r="AF221" s="48"/>
      <c r="AG221" s="74">
        <f t="shared" si="196"/>
        <v>44675.348000000005</v>
      </c>
      <c r="AH221" s="74">
        <f>H221+J221+L221+N221</f>
        <v>17691.217000000001</v>
      </c>
      <c r="AI221" s="74">
        <f t="shared" si="198"/>
        <v>35101.333780000008</v>
      </c>
      <c r="AJ221" s="74">
        <f t="shared" si="199"/>
        <v>-4074.4332200000063</v>
      </c>
      <c r="AL221" s="140">
        <f t="shared" si="238"/>
        <v>89.599608298670958</v>
      </c>
    </row>
    <row r="222" spans="1:38" s="75" customFormat="1" x14ac:dyDescent="0.3">
      <c r="A222" s="47" t="s">
        <v>30</v>
      </c>
      <c r="B222" s="49">
        <f t="shared" ref="B222:E224" si="286">B56+B204</f>
        <v>0</v>
      </c>
      <c r="C222" s="49">
        <f>C56+C204</f>
        <v>0</v>
      </c>
      <c r="D222" s="49">
        <f t="shared" si="286"/>
        <v>0</v>
      </c>
      <c r="E222" s="49">
        <f t="shared" si="286"/>
        <v>0</v>
      </c>
      <c r="F222" s="48">
        <f t="shared" si="270"/>
        <v>0</v>
      </c>
      <c r="G222" s="48">
        <f t="shared" ref="G222:G226" si="287">IFERROR(E222/C222*100,0)</f>
        <v>0</v>
      </c>
      <c r="H222" s="49">
        <f t="shared" ref="H222:AE222" si="288">H56+H204</f>
        <v>0</v>
      </c>
      <c r="I222" s="49">
        <f t="shared" si="288"/>
        <v>0</v>
      </c>
      <c r="J222" s="49">
        <f t="shared" si="288"/>
        <v>0</v>
      </c>
      <c r="K222" s="49">
        <f t="shared" si="288"/>
        <v>0</v>
      </c>
      <c r="L222" s="49">
        <f t="shared" si="288"/>
        <v>0</v>
      </c>
      <c r="M222" s="49">
        <f t="shared" si="288"/>
        <v>0</v>
      </c>
      <c r="N222" s="49">
        <f t="shared" si="288"/>
        <v>0</v>
      </c>
      <c r="O222" s="49">
        <f t="shared" si="288"/>
        <v>0</v>
      </c>
      <c r="P222" s="49">
        <f t="shared" si="288"/>
        <v>0</v>
      </c>
      <c r="Q222" s="49">
        <f t="shared" si="288"/>
        <v>0</v>
      </c>
      <c r="R222" s="49">
        <f t="shared" si="288"/>
        <v>0</v>
      </c>
      <c r="S222" s="49">
        <f t="shared" si="288"/>
        <v>0</v>
      </c>
      <c r="T222" s="49">
        <f t="shared" si="288"/>
        <v>0</v>
      </c>
      <c r="U222" s="49">
        <f t="shared" si="288"/>
        <v>0</v>
      </c>
      <c r="V222" s="49">
        <f t="shared" si="288"/>
        <v>0</v>
      </c>
      <c r="W222" s="49">
        <f t="shared" ref="W222" si="289">W56+W204</f>
        <v>0</v>
      </c>
      <c r="X222" s="49">
        <f t="shared" si="288"/>
        <v>0</v>
      </c>
      <c r="Y222" s="49">
        <f t="shared" si="288"/>
        <v>0</v>
      </c>
      <c r="Z222" s="49">
        <f t="shared" si="288"/>
        <v>0</v>
      </c>
      <c r="AA222" s="49">
        <f t="shared" si="288"/>
        <v>0</v>
      </c>
      <c r="AB222" s="49">
        <f t="shared" si="288"/>
        <v>0</v>
      </c>
      <c r="AC222" s="49">
        <f t="shared" si="288"/>
        <v>0</v>
      </c>
      <c r="AD222" s="49">
        <f t="shared" si="288"/>
        <v>0</v>
      </c>
      <c r="AE222" s="49">
        <f t="shared" si="288"/>
        <v>0</v>
      </c>
      <c r="AF222" s="48"/>
      <c r="AG222" s="74">
        <f t="shared" si="196"/>
        <v>0</v>
      </c>
      <c r="AH222" s="74">
        <f>H222+J222+L222+N222+P222+R222+T222+V222+X222</f>
        <v>0</v>
      </c>
      <c r="AI222" s="74">
        <f t="shared" si="198"/>
        <v>0</v>
      </c>
      <c r="AJ222" s="74">
        <f t="shared" si="199"/>
        <v>0</v>
      </c>
      <c r="AL222" s="140" t="e">
        <f t="shared" si="238"/>
        <v>#DIV/0!</v>
      </c>
    </row>
    <row r="223" spans="1:38" s="75" customFormat="1" x14ac:dyDescent="0.3">
      <c r="A223" s="47" t="s">
        <v>36</v>
      </c>
      <c r="B223" s="49">
        <f t="shared" si="286"/>
        <v>0</v>
      </c>
      <c r="C223" s="49">
        <f t="shared" si="286"/>
        <v>0</v>
      </c>
      <c r="D223" s="49">
        <f t="shared" si="286"/>
        <v>0</v>
      </c>
      <c r="E223" s="49">
        <f t="shared" si="286"/>
        <v>0</v>
      </c>
      <c r="F223" s="48">
        <f t="shared" si="270"/>
        <v>0</v>
      </c>
      <c r="G223" s="48">
        <f t="shared" si="287"/>
        <v>0</v>
      </c>
      <c r="H223" s="49">
        <f t="shared" ref="H223:AE223" si="290">H57+H205</f>
        <v>0</v>
      </c>
      <c r="I223" s="49">
        <f t="shared" si="290"/>
        <v>0</v>
      </c>
      <c r="J223" s="49">
        <f t="shared" si="290"/>
        <v>0</v>
      </c>
      <c r="K223" s="49">
        <f t="shared" si="290"/>
        <v>0</v>
      </c>
      <c r="L223" s="49">
        <f t="shared" si="290"/>
        <v>0</v>
      </c>
      <c r="M223" s="49">
        <f t="shared" si="290"/>
        <v>0</v>
      </c>
      <c r="N223" s="49">
        <f t="shared" si="290"/>
        <v>0</v>
      </c>
      <c r="O223" s="49">
        <f t="shared" si="290"/>
        <v>0</v>
      </c>
      <c r="P223" s="49">
        <f t="shared" si="290"/>
        <v>0</v>
      </c>
      <c r="Q223" s="49">
        <f t="shared" si="290"/>
        <v>0</v>
      </c>
      <c r="R223" s="49">
        <f t="shared" si="290"/>
        <v>0</v>
      </c>
      <c r="S223" s="49">
        <f t="shared" si="290"/>
        <v>0</v>
      </c>
      <c r="T223" s="49">
        <f t="shared" si="290"/>
        <v>0</v>
      </c>
      <c r="U223" s="49">
        <f t="shared" si="290"/>
        <v>0</v>
      </c>
      <c r="V223" s="49">
        <f t="shared" si="290"/>
        <v>0</v>
      </c>
      <c r="W223" s="49">
        <f t="shared" ref="W223" si="291">W57+W205</f>
        <v>0</v>
      </c>
      <c r="X223" s="49">
        <f t="shared" si="290"/>
        <v>0</v>
      </c>
      <c r="Y223" s="49">
        <f t="shared" si="290"/>
        <v>0</v>
      </c>
      <c r="Z223" s="49">
        <f t="shared" si="290"/>
        <v>0</v>
      </c>
      <c r="AA223" s="49">
        <f t="shared" si="290"/>
        <v>0</v>
      </c>
      <c r="AB223" s="49">
        <f t="shared" si="290"/>
        <v>0</v>
      </c>
      <c r="AC223" s="49">
        <f t="shared" si="290"/>
        <v>0</v>
      </c>
      <c r="AD223" s="49">
        <f t="shared" si="290"/>
        <v>0</v>
      </c>
      <c r="AE223" s="49">
        <f t="shared" si="290"/>
        <v>0</v>
      </c>
      <c r="AF223" s="48"/>
      <c r="AG223" s="74">
        <f t="shared" si="196"/>
        <v>0</v>
      </c>
      <c r="AH223" s="74">
        <f>H223+J223+L223+N223+P223+R223+T223+V223+X223</f>
        <v>0</v>
      </c>
      <c r="AI223" s="74">
        <f t="shared" si="198"/>
        <v>0</v>
      </c>
      <c r="AJ223" s="74">
        <f t="shared" si="199"/>
        <v>0</v>
      </c>
      <c r="AL223" s="140" t="e">
        <f t="shared" si="238"/>
        <v>#DIV/0!</v>
      </c>
    </row>
    <row r="224" spans="1:38" s="75" customFormat="1" x14ac:dyDescent="0.3">
      <c r="A224" s="47" t="s">
        <v>31</v>
      </c>
      <c r="B224" s="49">
        <f t="shared" si="286"/>
        <v>44675.348000000005</v>
      </c>
      <c r="C224" s="49">
        <f>C58+C206</f>
        <v>39175.767000000007</v>
      </c>
      <c r="D224" s="49">
        <f t="shared" si="286"/>
        <v>35101.333780000001</v>
      </c>
      <c r="E224" s="49">
        <f t="shared" si="286"/>
        <v>35101.333780000001</v>
      </c>
      <c r="F224" s="48">
        <f t="shared" si="270"/>
        <v>78.569804940299505</v>
      </c>
      <c r="G224" s="48">
        <f>IFERROR(E224/C224*100,0)</f>
        <v>89.599608298670958</v>
      </c>
      <c r="H224" s="49">
        <f t="shared" ref="H224:AE224" si="292">H58+H206</f>
        <v>6400.48</v>
      </c>
      <c r="I224" s="49">
        <f t="shared" si="292"/>
        <v>3434.0837799999999</v>
      </c>
      <c r="J224" s="49">
        <f t="shared" si="292"/>
        <v>3267.0590000000002</v>
      </c>
      <c r="K224" s="49">
        <f t="shared" si="292"/>
        <v>3652.14</v>
      </c>
      <c r="L224" s="49">
        <f t="shared" si="292"/>
        <v>2174.75</v>
      </c>
      <c r="M224" s="49">
        <f t="shared" si="292"/>
        <v>2228.61</v>
      </c>
      <c r="N224" s="49">
        <f t="shared" si="292"/>
        <v>5848.9279999999999</v>
      </c>
      <c r="O224" s="49">
        <f t="shared" si="292"/>
        <v>5487.5599999999995</v>
      </c>
      <c r="P224" s="49">
        <f t="shared" si="292"/>
        <v>3354.5080000000003</v>
      </c>
      <c r="Q224" s="49">
        <f t="shared" si="292"/>
        <v>3821.84</v>
      </c>
      <c r="R224" s="49">
        <f t="shared" si="292"/>
        <v>2601.7950000000001</v>
      </c>
      <c r="S224" s="49">
        <f t="shared" si="292"/>
        <v>4190.34</v>
      </c>
      <c r="T224" s="49">
        <f t="shared" si="292"/>
        <v>6448.8820000000005</v>
      </c>
      <c r="U224" s="49">
        <f t="shared" si="292"/>
        <v>5025.22</v>
      </c>
      <c r="V224" s="49">
        <f t="shared" si="292"/>
        <v>3358.1240000000003</v>
      </c>
      <c r="W224" s="49">
        <f t="shared" ref="W224" si="293">W58+W206</f>
        <v>2458.9200000000005</v>
      </c>
      <c r="X224" s="49">
        <f t="shared" si="292"/>
        <v>2147.2809999999999</v>
      </c>
      <c r="Y224" s="49">
        <f t="shared" si="292"/>
        <v>1895.32</v>
      </c>
      <c r="Z224" s="49">
        <f t="shared" si="292"/>
        <v>3573.96</v>
      </c>
      <c r="AA224" s="49">
        <f t="shared" si="292"/>
        <v>2907.3</v>
      </c>
      <c r="AB224" s="49">
        <f t="shared" si="292"/>
        <v>2555.471</v>
      </c>
      <c r="AC224" s="49">
        <f t="shared" si="292"/>
        <v>0</v>
      </c>
      <c r="AD224" s="49">
        <f t="shared" si="292"/>
        <v>2944.1100000000006</v>
      </c>
      <c r="AE224" s="49">
        <f t="shared" si="292"/>
        <v>0</v>
      </c>
      <c r="AF224" s="48"/>
      <c r="AG224" s="74">
        <f t="shared" si="196"/>
        <v>44675.348000000005</v>
      </c>
      <c r="AH224" s="74">
        <f>H224+J224+L224+N224+P224+R224+T224+V224+X224</f>
        <v>35601.807000000008</v>
      </c>
      <c r="AI224" s="74">
        <f t="shared" si="198"/>
        <v>35101.333780000008</v>
      </c>
      <c r="AJ224" s="74">
        <f t="shared" si="199"/>
        <v>-4074.4332200000063</v>
      </c>
      <c r="AL224" s="140">
        <f t="shared" si="238"/>
        <v>89.599608298670958</v>
      </c>
    </row>
    <row r="225" spans="1:41" s="75" customFormat="1" ht="37.5" x14ac:dyDescent="0.3">
      <c r="A225" s="47" t="s">
        <v>32</v>
      </c>
      <c r="B225" s="49">
        <f t="shared" ref="B225:E226" si="294">B59+B207</f>
        <v>0</v>
      </c>
      <c r="C225" s="49">
        <f t="shared" si="294"/>
        <v>0</v>
      </c>
      <c r="D225" s="49">
        <f t="shared" si="294"/>
        <v>0</v>
      </c>
      <c r="E225" s="49">
        <f t="shared" si="294"/>
        <v>0</v>
      </c>
      <c r="F225" s="48">
        <f t="shared" si="270"/>
        <v>0</v>
      </c>
      <c r="G225" s="48">
        <f t="shared" si="287"/>
        <v>0</v>
      </c>
      <c r="H225" s="49">
        <f t="shared" ref="H225:AE226" si="295">H59+H207</f>
        <v>0</v>
      </c>
      <c r="I225" s="49">
        <f t="shared" si="295"/>
        <v>0</v>
      </c>
      <c r="J225" s="49">
        <f t="shared" si="295"/>
        <v>0</v>
      </c>
      <c r="K225" s="49">
        <f t="shared" si="295"/>
        <v>0</v>
      </c>
      <c r="L225" s="49">
        <f t="shared" si="295"/>
        <v>0</v>
      </c>
      <c r="M225" s="49">
        <f t="shared" si="295"/>
        <v>0</v>
      </c>
      <c r="N225" s="49">
        <f t="shared" si="295"/>
        <v>0</v>
      </c>
      <c r="O225" s="49">
        <f t="shared" si="295"/>
        <v>0</v>
      </c>
      <c r="P225" s="49">
        <f t="shared" si="295"/>
        <v>0</v>
      </c>
      <c r="Q225" s="49">
        <f t="shared" si="295"/>
        <v>0</v>
      </c>
      <c r="R225" s="49">
        <f t="shared" si="295"/>
        <v>0</v>
      </c>
      <c r="S225" s="49">
        <f t="shared" si="295"/>
        <v>0</v>
      </c>
      <c r="T225" s="49">
        <f t="shared" si="295"/>
        <v>0</v>
      </c>
      <c r="U225" s="49">
        <f t="shared" si="295"/>
        <v>0</v>
      </c>
      <c r="V225" s="49">
        <f t="shared" si="295"/>
        <v>0</v>
      </c>
      <c r="W225" s="49">
        <f t="shared" ref="W225" si="296">W59+W207</f>
        <v>0</v>
      </c>
      <c r="X225" s="49">
        <f t="shared" si="295"/>
        <v>0</v>
      </c>
      <c r="Y225" s="49">
        <f t="shared" si="295"/>
        <v>0</v>
      </c>
      <c r="Z225" s="49">
        <f t="shared" si="295"/>
        <v>0</v>
      </c>
      <c r="AA225" s="49">
        <f t="shared" si="295"/>
        <v>0</v>
      </c>
      <c r="AB225" s="49">
        <f t="shared" si="295"/>
        <v>0</v>
      </c>
      <c r="AC225" s="49">
        <f t="shared" si="295"/>
        <v>0</v>
      </c>
      <c r="AD225" s="49">
        <f t="shared" si="295"/>
        <v>0</v>
      </c>
      <c r="AE225" s="49">
        <f t="shared" si="295"/>
        <v>0</v>
      </c>
      <c r="AF225" s="48"/>
      <c r="AG225" s="74">
        <f t="shared" si="196"/>
        <v>0</v>
      </c>
      <c r="AH225" s="74">
        <f>H225+J225+L225+N225+P225+R225+T225+V225+X225</f>
        <v>0</v>
      </c>
      <c r="AI225" s="74">
        <f t="shared" si="198"/>
        <v>0</v>
      </c>
      <c r="AJ225" s="74">
        <f t="shared" si="199"/>
        <v>0</v>
      </c>
      <c r="AL225" s="140" t="e">
        <f t="shared" si="238"/>
        <v>#DIV/0!</v>
      </c>
    </row>
    <row r="226" spans="1:41" s="75" customFormat="1" x14ac:dyDescent="0.3">
      <c r="A226" s="115" t="s">
        <v>33</v>
      </c>
      <c r="B226" s="49">
        <f t="shared" si="294"/>
        <v>0</v>
      </c>
      <c r="C226" s="49">
        <f t="shared" si="294"/>
        <v>0</v>
      </c>
      <c r="D226" s="49">
        <f t="shared" si="294"/>
        <v>0</v>
      </c>
      <c r="E226" s="49">
        <f t="shared" si="294"/>
        <v>0</v>
      </c>
      <c r="F226" s="48">
        <f t="shared" si="270"/>
        <v>0</v>
      </c>
      <c r="G226" s="48">
        <f t="shared" si="287"/>
        <v>0</v>
      </c>
      <c r="H226" s="49">
        <f t="shared" si="295"/>
        <v>0</v>
      </c>
      <c r="I226" s="49">
        <f t="shared" si="295"/>
        <v>0</v>
      </c>
      <c r="J226" s="49">
        <f t="shared" si="295"/>
        <v>0</v>
      </c>
      <c r="K226" s="49">
        <f t="shared" si="295"/>
        <v>0</v>
      </c>
      <c r="L226" s="49">
        <f t="shared" si="295"/>
        <v>0</v>
      </c>
      <c r="M226" s="49">
        <f t="shared" si="295"/>
        <v>0</v>
      </c>
      <c r="N226" s="49">
        <f t="shared" si="295"/>
        <v>0</v>
      </c>
      <c r="O226" s="49">
        <f t="shared" si="295"/>
        <v>0</v>
      </c>
      <c r="P226" s="49">
        <f t="shared" si="295"/>
        <v>0</v>
      </c>
      <c r="Q226" s="49">
        <f t="shared" si="295"/>
        <v>0</v>
      </c>
      <c r="R226" s="49">
        <f t="shared" si="295"/>
        <v>0</v>
      </c>
      <c r="S226" s="49">
        <f t="shared" si="295"/>
        <v>0</v>
      </c>
      <c r="T226" s="49">
        <f t="shared" si="295"/>
        <v>0</v>
      </c>
      <c r="U226" s="49">
        <f t="shared" si="295"/>
        <v>0</v>
      </c>
      <c r="V226" s="49">
        <f t="shared" si="295"/>
        <v>0</v>
      </c>
      <c r="W226" s="49">
        <f t="shared" ref="W226" si="297">W60+W208</f>
        <v>0</v>
      </c>
      <c r="X226" s="49">
        <f t="shared" si="295"/>
        <v>0</v>
      </c>
      <c r="Y226" s="49">
        <f t="shared" si="295"/>
        <v>0</v>
      </c>
      <c r="Z226" s="49">
        <f t="shared" si="295"/>
        <v>0</v>
      </c>
      <c r="AA226" s="49">
        <f t="shared" si="295"/>
        <v>0</v>
      </c>
      <c r="AB226" s="49">
        <f t="shared" si="295"/>
        <v>0</v>
      </c>
      <c r="AC226" s="49">
        <f t="shared" si="295"/>
        <v>0</v>
      </c>
      <c r="AD226" s="49">
        <f t="shared" si="295"/>
        <v>0</v>
      </c>
      <c r="AE226" s="49">
        <f t="shared" si="295"/>
        <v>0</v>
      </c>
      <c r="AF226" s="48"/>
      <c r="AG226" s="74">
        <f t="shared" si="196"/>
        <v>0</v>
      </c>
      <c r="AH226" s="74">
        <f>H226+J226+L226+N226+P226+R226+T226+V226+X226</f>
        <v>0</v>
      </c>
      <c r="AI226" s="74">
        <f t="shared" si="198"/>
        <v>0</v>
      </c>
      <c r="AJ226" s="74">
        <f t="shared" si="199"/>
        <v>0</v>
      </c>
      <c r="AL226" s="140" t="e">
        <f t="shared" si="238"/>
        <v>#DIV/0!</v>
      </c>
    </row>
    <row r="227" spans="1:41" ht="34.5" customHeight="1" x14ac:dyDescent="0.25">
      <c r="A227" s="18"/>
      <c r="B227" s="23"/>
      <c r="C227" s="18"/>
      <c r="D227" s="18"/>
      <c r="E227" s="23"/>
      <c r="F227" s="18"/>
      <c r="G227" s="18"/>
      <c r="H227" s="18"/>
      <c r="I227" s="23"/>
      <c r="J227" s="24"/>
      <c r="K227" s="20"/>
      <c r="L227" s="20"/>
      <c r="M227" s="20"/>
      <c r="N227" s="124"/>
      <c r="O227" s="25"/>
      <c r="P227" s="25"/>
      <c r="Q227" s="124"/>
      <c r="R227" s="124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19"/>
      <c r="AF227" s="26"/>
      <c r="AG227" s="19"/>
      <c r="AH227" s="19"/>
      <c r="AI227" s="19"/>
      <c r="AJ227" s="19"/>
      <c r="AK227" s="19"/>
      <c r="AL227" s="19"/>
      <c r="AM227" s="19"/>
      <c r="AN227" s="19"/>
      <c r="AO227" s="9"/>
    </row>
    <row r="228" spans="1:41" ht="24" customHeight="1" x14ac:dyDescent="0.25">
      <c r="B228" s="27"/>
      <c r="C228" s="8"/>
      <c r="D228" s="8"/>
      <c r="E228" s="1"/>
      <c r="F228" s="1"/>
      <c r="G228" s="1"/>
      <c r="H228" s="19"/>
      <c r="I228" s="19"/>
      <c r="J228" s="19"/>
      <c r="K228" s="39"/>
      <c r="L228" s="19"/>
      <c r="M228" s="19"/>
      <c r="N228" s="39"/>
      <c r="O228" s="19"/>
      <c r="P228" s="19"/>
      <c r="Q228" s="39"/>
      <c r="R228" s="39"/>
      <c r="S228" s="19"/>
      <c r="T228" s="8"/>
      <c r="U228" s="8"/>
      <c r="V228" s="8"/>
      <c r="W228" s="8"/>
      <c r="X228" s="8"/>
      <c r="Y228" s="8"/>
      <c r="Z228" s="8"/>
      <c r="AA228" s="28"/>
      <c r="AB228" s="8"/>
      <c r="AC228" s="8"/>
      <c r="AD228" s="8"/>
      <c r="AE228" s="19"/>
      <c r="AF228" s="26"/>
      <c r="AG228" s="19"/>
      <c r="AH228" s="19"/>
      <c r="AI228" s="19"/>
      <c r="AJ228" s="19"/>
      <c r="AK228" s="19"/>
      <c r="AL228" s="19"/>
      <c r="AM228" s="19"/>
      <c r="AN228" s="19"/>
      <c r="AO228" s="9"/>
    </row>
    <row r="229" spans="1:41" s="33" customFormat="1" ht="48.75" customHeight="1" x14ac:dyDescent="0.3">
      <c r="A229" s="64" t="s">
        <v>42</v>
      </c>
      <c r="B229" s="9"/>
      <c r="C229" s="10"/>
      <c r="D229" s="139"/>
      <c r="E229" s="55"/>
      <c r="F229" s="56"/>
      <c r="G229" s="11" t="s">
        <v>43</v>
      </c>
      <c r="H229" s="11"/>
      <c r="I229" s="11"/>
      <c r="J229" s="11"/>
      <c r="K229" s="62"/>
      <c r="L229" s="29"/>
      <c r="M229" s="29"/>
      <c r="N229" s="62"/>
      <c r="O229" s="30"/>
      <c r="P229" s="30"/>
      <c r="Q229" s="125"/>
      <c r="R229" s="125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1"/>
      <c r="AG229" s="32"/>
      <c r="AH229" s="32"/>
      <c r="AI229" s="32"/>
    </row>
    <row r="230" spans="1:41" s="35" customFormat="1" ht="39" customHeight="1" x14ac:dyDescent="0.3">
      <c r="A230" s="120"/>
      <c r="B230" s="169" t="s">
        <v>70</v>
      </c>
      <c r="C230" s="169"/>
      <c r="D230" s="10"/>
      <c r="E230" s="57"/>
      <c r="F230" s="58"/>
      <c r="G230" s="59"/>
      <c r="H230" s="8"/>
      <c r="I230" s="13" t="s">
        <v>44</v>
      </c>
      <c r="J230" s="8"/>
      <c r="K230" s="1"/>
      <c r="L230" s="12"/>
      <c r="M230" s="12"/>
      <c r="N230" s="58"/>
      <c r="O230" s="12"/>
      <c r="P230" s="12"/>
      <c r="Q230" s="58"/>
      <c r="R230" s="58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5"/>
      <c r="AF230" s="34"/>
    </row>
    <row r="231" spans="1:41" s="35" customFormat="1" ht="19.5" customHeight="1" x14ac:dyDescent="0.25">
      <c r="A231" s="36" t="s">
        <v>45</v>
      </c>
      <c r="B231" s="14"/>
      <c r="C231" s="15"/>
      <c r="D231" s="15"/>
      <c r="E231" s="60"/>
      <c r="F231" s="60"/>
      <c r="G231" s="16" t="s">
        <v>45</v>
      </c>
      <c r="H231" s="8"/>
      <c r="I231" s="15"/>
      <c r="J231" s="15"/>
      <c r="K231" s="60"/>
      <c r="L231" s="15"/>
      <c r="M231" s="15"/>
      <c r="N231" s="60"/>
      <c r="O231" s="15"/>
      <c r="P231" s="15"/>
      <c r="Q231" s="60"/>
      <c r="R231" s="60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36"/>
    </row>
    <row r="232" spans="1:41" s="35" customFormat="1" ht="19.5" customHeight="1" x14ac:dyDescent="0.25">
      <c r="A232" s="36"/>
      <c r="B232" s="14"/>
      <c r="C232" s="15"/>
      <c r="D232" s="15"/>
      <c r="E232" s="60"/>
      <c r="F232" s="60"/>
      <c r="G232" s="61"/>
      <c r="H232" s="17"/>
      <c r="I232" s="15"/>
      <c r="J232" s="15"/>
      <c r="K232" s="60"/>
      <c r="L232" s="15"/>
      <c r="M232" s="15"/>
      <c r="N232" s="60"/>
      <c r="O232" s="15"/>
      <c r="P232" s="15"/>
      <c r="Q232" s="60"/>
      <c r="R232" s="60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36"/>
    </row>
    <row r="233" spans="1:41" s="33" customFormat="1" ht="48.75" customHeight="1" x14ac:dyDescent="0.3">
      <c r="A233" s="64" t="s">
        <v>50</v>
      </c>
      <c r="B233" s="9"/>
      <c r="C233" s="10"/>
      <c r="D233" s="10"/>
      <c r="E233" s="57"/>
      <c r="F233" s="56"/>
      <c r="G233" s="11" t="s">
        <v>46</v>
      </c>
      <c r="H233" s="11"/>
      <c r="I233" s="11"/>
      <c r="J233" s="11"/>
      <c r="K233" s="62"/>
      <c r="L233" s="29"/>
      <c r="M233" s="29"/>
      <c r="N233" s="62"/>
      <c r="O233" s="30"/>
      <c r="P233" s="30"/>
      <c r="Q233" s="125"/>
      <c r="R233" s="125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1"/>
      <c r="AG233" s="32"/>
      <c r="AH233" s="32"/>
      <c r="AI233" s="32"/>
    </row>
    <row r="234" spans="1:41" s="35" customFormat="1" ht="39" customHeight="1" x14ac:dyDescent="0.3">
      <c r="A234" s="120"/>
      <c r="B234" s="13" t="s">
        <v>47</v>
      </c>
      <c r="C234" s="9"/>
      <c r="D234" s="10"/>
      <c r="E234" s="57"/>
      <c r="F234" s="58"/>
      <c r="G234" s="59"/>
      <c r="H234" s="8"/>
      <c r="I234" s="13" t="s">
        <v>51</v>
      </c>
      <c r="J234" s="8"/>
      <c r="K234" s="1"/>
      <c r="L234" s="12"/>
      <c r="M234" s="12"/>
      <c r="N234" s="58"/>
      <c r="O234" s="12"/>
      <c r="P234" s="12"/>
      <c r="Q234" s="58"/>
      <c r="R234" s="58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5"/>
      <c r="AF234" s="34"/>
    </row>
    <row r="235" spans="1:41" s="35" customFormat="1" ht="19.5" customHeight="1" x14ac:dyDescent="0.25">
      <c r="A235" s="36" t="s">
        <v>45</v>
      </c>
      <c r="B235" s="14"/>
      <c r="C235" s="15"/>
      <c r="D235" s="15"/>
      <c r="E235" s="60"/>
      <c r="F235" s="60"/>
      <c r="G235" s="16" t="s">
        <v>45</v>
      </c>
      <c r="H235" s="8"/>
      <c r="I235" s="15"/>
      <c r="J235" s="15"/>
      <c r="K235" s="60"/>
      <c r="L235" s="15"/>
      <c r="M235" s="15"/>
      <c r="N235" s="60"/>
      <c r="O235" s="15"/>
      <c r="P235" s="15"/>
      <c r="Q235" s="60"/>
      <c r="R235" s="60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36"/>
    </row>
    <row r="236" spans="1:41" s="35" customFormat="1" ht="24.75" customHeight="1" x14ac:dyDescent="0.3">
      <c r="A236" s="121">
        <v>44622</v>
      </c>
      <c r="B236" s="12"/>
      <c r="C236" s="12"/>
      <c r="D236" s="12"/>
      <c r="E236" s="58"/>
      <c r="F236" s="58"/>
      <c r="G236" s="58"/>
      <c r="H236" s="12"/>
      <c r="I236" s="12"/>
      <c r="J236" s="12"/>
      <c r="K236" s="58"/>
      <c r="L236" s="12"/>
      <c r="M236" s="12"/>
      <c r="N236" s="58"/>
      <c r="O236" s="12"/>
      <c r="P236" s="12"/>
      <c r="Q236" s="58"/>
      <c r="R236" s="58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5"/>
      <c r="AF236" s="15"/>
    </row>
    <row r="237" spans="1:41" x14ac:dyDescent="0.3">
      <c r="A237" s="18"/>
      <c r="O237" s="18"/>
      <c r="P237" s="37"/>
      <c r="Q237" s="126"/>
      <c r="R237" s="39"/>
      <c r="S237" s="19"/>
      <c r="T237" s="8"/>
      <c r="U237" s="8"/>
      <c r="V237" s="8"/>
      <c r="W237" s="8"/>
      <c r="X237" s="8"/>
      <c r="Y237" s="8"/>
      <c r="Z237" s="25"/>
      <c r="AA237" s="25"/>
      <c r="AB237" s="8"/>
      <c r="AC237" s="8"/>
      <c r="AD237" s="8"/>
      <c r="AE237" s="19"/>
      <c r="AF237" s="26"/>
      <c r="AG237" s="19"/>
      <c r="AH237" s="19"/>
      <c r="AI237" s="19"/>
      <c r="AJ237" s="19"/>
      <c r="AK237" s="19"/>
      <c r="AL237" s="19"/>
      <c r="AM237" s="19"/>
      <c r="AN237" s="19"/>
      <c r="AO237" s="9"/>
    </row>
    <row r="238" spans="1:41" x14ac:dyDescent="0.25">
      <c r="A238" s="18"/>
      <c r="B238" s="8"/>
      <c r="C238" s="8"/>
      <c r="D238" s="8"/>
      <c r="E238" s="1"/>
      <c r="F238" s="1"/>
      <c r="G238" s="1"/>
    </row>
    <row r="239" spans="1:41" x14ac:dyDescent="0.25">
      <c r="B239" s="18"/>
      <c r="C239" s="18"/>
      <c r="D239" s="18"/>
      <c r="E239" s="54"/>
      <c r="F239" s="54"/>
      <c r="G239" s="54"/>
    </row>
  </sheetData>
  <mergeCells count="56">
    <mergeCell ref="R4:S5"/>
    <mergeCell ref="T4:U5"/>
    <mergeCell ref="B230:C230"/>
    <mergeCell ref="A82:AE82"/>
    <mergeCell ref="A89:AE89"/>
    <mergeCell ref="A96:AE96"/>
    <mergeCell ref="A103:AE103"/>
    <mergeCell ref="A110:AE110"/>
    <mergeCell ref="A117:AE117"/>
    <mergeCell ref="A124:AE124"/>
    <mergeCell ref="A174:AE174"/>
    <mergeCell ref="A181:AE181"/>
    <mergeCell ref="A10:AE10"/>
    <mergeCell ref="X4:Y5"/>
    <mergeCell ref="AD4:AE5"/>
    <mergeCell ref="AF4:AF6"/>
    <mergeCell ref="A75:AE75"/>
    <mergeCell ref="A15:AE15"/>
    <mergeCell ref="A19:AE19"/>
    <mergeCell ref="A23:AE23"/>
    <mergeCell ref="A27:AE27"/>
    <mergeCell ref="A31:AE31"/>
    <mergeCell ref="A35:AE35"/>
    <mergeCell ref="A39:AE39"/>
    <mergeCell ref="A59:AE59"/>
    <mergeCell ref="A61:AE61"/>
    <mergeCell ref="A68:AE68"/>
    <mergeCell ref="A8:AE8"/>
    <mergeCell ref="Z4:AA5"/>
    <mergeCell ref="AB4:AC5"/>
    <mergeCell ref="V4:W5"/>
    <mergeCell ref="A2:Q2"/>
    <mergeCell ref="A3:Q3"/>
    <mergeCell ref="A4:A6"/>
    <mergeCell ref="B4:B5"/>
    <mergeCell ref="C4:C5"/>
    <mergeCell ref="D4:D5"/>
    <mergeCell ref="E4:E5"/>
    <mergeCell ref="F4:G5"/>
    <mergeCell ref="H4:I5"/>
    <mergeCell ref="J4:K5"/>
    <mergeCell ref="P4:Q5"/>
    <mergeCell ref="L4:M5"/>
    <mergeCell ref="N4:O5"/>
    <mergeCell ref="AF62:AF67"/>
    <mergeCell ref="AF175:AF187"/>
    <mergeCell ref="AF103:AF109"/>
    <mergeCell ref="AF110:AF116"/>
    <mergeCell ref="AF117:AF123"/>
    <mergeCell ref="AF124:AF130"/>
    <mergeCell ref="AF131:AF137"/>
    <mergeCell ref="AF145:AF151"/>
    <mergeCell ref="AF152:AF158"/>
    <mergeCell ref="AF159:AF165"/>
    <mergeCell ref="AF166:AF172"/>
    <mergeCell ref="AF139:AF144"/>
  </mergeCells>
  <hyperlinks>
    <hyperlink ref="AG1" location="ОГЛАВЛЕНИЕ!A1" display="ОГЛАВЛЕНИЕ!A1"/>
  </hyperlinks>
  <pageMargins left="0.7" right="0.7" top="0.75" bottom="0.75" header="0.3" footer="0.3"/>
  <pageSetup paperSize="9" orientation="portrait" r:id="rId1"/>
  <ignoredErrors>
    <ignoredError sqref="F205:G205 F207:G207 C98 C102 D99:E99 C100:C10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СЭР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2022-12-05T04:58:15Z</dcterms:modified>
</cp:coreProperties>
</file>